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ayl12a\Documents\"/>
    </mc:Choice>
  </mc:AlternateContent>
  <bookViews>
    <workbookView xWindow="0" yWindow="0" windowWidth="28800" windowHeight="11385"/>
  </bookViews>
  <sheets>
    <sheet name="UPIS" sheetId="6" r:id="rId1"/>
    <sheet name="Asset Pivot" sheetId="13" r:id="rId2"/>
    <sheet name="Assets" sheetId="2" r:id="rId3"/>
    <sheet name="Reseve pivot to Feb19" sheetId="14" r:id="rId4"/>
    <sheet name="Reserve" sheetId="3" r:id="rId5"/>
    <sheet name="CWIP" sheetId="7" r:id="rId6"/>
    <sheet name="CWIP Pivot" sheetId="15" r:id="rId7"/>
    <sheet name="CWIP Data" sheetId="8" r:id="rId8"/>
  </sheets>
  <definedNames>
    <definedName name="_xlnm._FilterDatabase" localSheetId="2" hidden="1">Assets!$A$1:$K$532</definedName>
    <definedName name="_xlnm._FilterDatabase" localSheetId="7" hidden="1">'CWIP Data'!$A$1:$I$682</definedName>
    <definedName name="_xlnm._FilterDatabase" localSheetId="4" hidden="1">Reserve!$A$1:$L$517</definedName>
    <definedName name="_xlnm.Print_Area" localSheetId="0">UPIS!$A$1:$P$144,UPIS!$R$1:$AG$150,UPIS!$A$151:$S$236</definedName>
    <definedName name="_xlnm.Print_Titles" localSheetId="2">Assets!$1:$1</definedName>
    <definedName name="_xlnm.Print_Titles" localSheetId="7">'CWIP Data'!$1:$1</definedName>
    <definedName name="_xlnm.Print_Titles" localSheetId="4">Reserve!$1:$1</definedName>
  </definedNames>
  <calcPr calcId="152511"/>
  <pivotCaches>
    <pivotCache cacheId="17" r:id="rId9"/>
    <pivotCache cacheId="22" r:id="rId10"/>
    <pivotCache cacheId="5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6" i="6" l="1"/>
  <c r="O219" i="6"/>
  <c r="P219" i="6"/>
  <c r="O220" i="6"/>
  <c r="O227" i="6" s="1"/>
  <c r="P220" i="6"/>
  <c r="P227" i="6" s="1"/>
  <c r="O221" i="6"/>
  <c r="P221" i="6"/>
  <c r="O222" i="6"/>
  <c r="P222" i="6"/>
  <c r="O223" i="6"/>
  <c r="P223" i="6"/>
  <c r="O224" i="6"/>
  <c r="P224" i="6"/>
  <c r="O225" i="6"/>
  <c r="P225" i="6"/>
  <c r="O226" i="6"/>
  <c r="P226" i="6"/>
  <c r="O208" i="6"/>
  <c r="P208" i="6"/>
  <c r="O209" i="6"/>
  <c r="P209" i="6"/>
  <c r="O211" i="6"/>
  <c r="O210" i="6" s="1"/>
  <c r="P211" i="6"/>
  <c r="P210" i="6" s="1"/>
  <c r="O212" i="6"/>
  <c r="P212" i="6"/>
  <c r="O213" i="6"/>
  <c r="P213" i="6"/>
  <c r="O215" i="6"/>
  <c r="O214" i="6" s="1"/>
  <c r="P215" i="6"/>
  <c r="P214" i="6" s="1"/>
  <c r="O194" i="6"/>
  <c r="P194" i="6"/>
  <c r="O195" i="6"/>
  <c r="P195" i="6"/>
  <c r="P198" i="6" s="1"/>
  <c r="O196" i="6"/>
  <c r="P196" i="6"/>
  <c r="O197" i="6"/>
  <c r="P197" i="6"/>
  <c r="O198" i="6"/>
  <c r="O182" i="6"/>
  <c r="P182" i="6"/>
  <c r="O183" i="6"/>
  <c r="O190" i="6" s="1"/>
  <c r="P183" i="6"/>
  <c r="P190" i="6" s="1"/>
  <c r="O184" i="6"/>
  <c r="P184" i="6"/>
  <c r="O185" i="6"/>
  <c r="P185" i="6"/>
  <c r="O186" i="6"/>
  <c r="P186" i="6"/>
  <c r="O187" i="6"/>
  <c r="P187" i="6"/>
  <c r="O188" i="6"/>
  <c r="P188" i="6"/>
  <c r="O189" i="6"/>
  <c r="P189" i="6"/>
  <c r="O171" i="6"/>
  <c r="P171" i="6"/>
  <c r="O172" i="6"/>
  <c r="P172" i="6"/>
  <c r="O174" i="6"/>
  <c r="O173" i="6" s="1"/>
  <c r="O179" i="6" s="1"/>
  <c r="P174" i="6"/>
  <c r="P173" i="6" s="1"/>
  <c r="O175" i="6"/>
  <c r="P175" i="6"/>
  <c r="O176" i="6"/>
  <c r="P176" i="6"/>
  <c r="O178" i="6"/>
  <c r="O177" i="6" s="1"/>
  <c r="P178" i="6"/>
  <c r="P177" i="6" s="1"/>
  <c r="P216" i="6" l="1"/>
  <c r="O216" i="6"/>
  <c r="P179" i="6"/>
  <c r="I2445" i="8" l="1"/>
  <c r="I2444" i="8"/>
  <c r="I2443" i="8"/>
  <c r="I2442" i="8"/>
  <c r="I2441" i="8"/>
  <c r="I2440" i="8"/>
  <c r="I2439" i="8"/>
  <c r="I2438" i="8"/>
  <c r="I2437" i="8"/>
  <c r="I2436" i="8"/>
  <c r="I2435" i="8"/>
  <c r="I2434" i="8"/>
  <c r="I2433" i="8"/>
  <c r="I2432" i="8"/>
  <c r="I2431" i="8"/>
  <c r="I2430" i="8"/>
  <c r="I2429" i="8"/>
  <c r="I2428" i="8"/>
  <c r="I2427" i="8"/>
  <c r="I2426" i="8"/>
  <c r="I2425" i="8"/>
  <c r="I2424" i="8"/>
  <c r="I2423" i="8"/>
  <c r="I2422" i="8"/>
  <c r="I2421" i="8"/>
  <c r="I2420" i="8"/>
  <c r="I2419" i="8"/>
  <c r="I2418" i="8"/>
  <c r="I2417" i="8"/>
  <c r="I2416" i="8"/>
  <c r="I2415" i="8"/>
  <c r="I2414" i="8"/>
  <c r="I2413" i="8"/>
  <c r="I2412" i="8"/>
  <c r="I2411" i="8"/>
  <c r="I2410" i="8"/>
  <c r="I2409" i="8"/>
  <c r="I2408" i="8"/>
  <c r="I2407" i="8"/>
  <c r="I2406" i="8"/>
  <c r="I2405" i="8"/>
  <c r="I2404" i="8"/>
  <c r="I2403" i="8"/>
  <c r="I2402" i="8"/>
  <c r="I2401" i="8"/>
  <c r="I2400" i="8"/>
  <c r="I2399" i="8"/>
  <c r="I2398" i="8"/>
  <c r="I2397" i="8"/>
  <c r="I2396" i="8"/>
  <c r="I2395" i="8"/>
  <c r="I2394" i="8"/>
  <c r="I2393" i="8"/>
  <c r="I2392" i="8"/>
  <c r="I2391" i="8"/>
  <c r="I2390" i="8"/>
  <c r="I2389" i="8"/>
  <c r="I2388" i="8"/>
  <c r="I2387" i="8"/>
  <c r="I2386" i="8"/>
  <c r="I2385" i="8"/>
  <c r="I2384" i="8"/>
  <c r="I2383" i="8"/>
  <c r="I2382" i="8"/>
  <c r="I2381" i="8"/>
  <c r="I2380" i="8"/>
  <c r="I2379" i="8"/>
  <c r="I2378" i="8"/>
  <c r="I2377" i="8"/>
  <c r="I2376" i="8"/>
  <c r="I2375" i="8"/>
  <c r="I2374" i="8"/>
  <c r="I2373" i="8"/>
  <c r="I2372" i="8"/>
  <c r="I2371" i="8"/>
  <c r="I2370" i="8"/>
  <c r="I2369" i="8"/>
  <c r="I2368" i="8"/>
  <c r="I2367" i="8"/>
  <c r="I2366" i="8"/>
  <c r="I2365" i="8"/>
  <c r="I2364" i="8"/>
  <c r="I2363" i="8"/>
  <c r="I2362" i="8"/>
  <c r="I2361" i="8"/>
  <c r="I2360" i="8"/>
  <c r="I2359" i="8"/>
  <c r="I2358" i="8"/>
  <c r="I2357" i="8"/>
  <c r="I2356" i="8"/>
  <c r="I2355" i="8"/>
  <c r="I2354" i="8"/>
  <c r="I2353" i="8"/>
  <c r="I2352" i="8"/>
  <c r="I2351" i="8"/>
  <c r="I2350" i="8"/>
  <c r="I2349" i="8"/>
  <c r="I2348" i="8"/>
  <c r="I2347" i="8"/>
  <c r="I2346" i="8"/>
  <c r="I2345" i="8"/>
  <c r="I2344" i="8"/>
  <c r="I2343" i="8"/>
  <c r="I2342" i="8"/>
  <c r="I2341" i="8"/>
  <c r="I2340" i="8"/>
  <c r="I2339" i="8"/>
  <c r="I2338" i="8"/>
  <c r="I2337" i="8"/>
  <c r="I2336" i="8"/>
  <c r="I2335" i="8"/>
  <c r="I2334" i="8"/>
  <c r="I2333" i="8"/>
  <c r="I2332" i="8"/>
  <c r="I2331" i="8"/>
  <c r="I2330" i="8"/>
  <c r="I2329" i="8"/>
  <c r="I2328" i="8"/>
  <c r="I2327" i="8"/>
  <c r="I2326" i="8"/>
  <c r="I2325" i="8"/>
  <c r="I2324" i="8"/>
  <c r="I2323" i="8"/>
  <c r="I2322" i="8"/>
  <c r="I2321" i="8"/>
  <c r="I2320" i="8"/>
  <c r="I2319" i="8"/>
  <c r="I2318" i="8"/>
  <c r="I2317" i="8"/>
  <c r="I2316" i="8"/>
  <c r="I2315" i="8"/>
  <c r="I2314" i="8"/>
  <c r="I2313" i="8"/>
  <c r="I2312" i="8"/>
  <c r="I2311" i="8"/>
  <c r="I2310" i="8"/>
  <c r="I2309" i="8"/>
  <c r="I2308" i="8"/>
  <c r="I2307" i="8"/>
  <c r="I2306" i="8"/>
  <c r="I2305" i="8"/>
  <c r="I2304" i="8"/>
  <c r="I2303" i="8"/>
  <c r="I2302" i="8"/>
  <c r="I2301" i="8"/>
  <c r="I2300" i="8"/>
  <c r="I2299" i="8"/>
  <c r="I2298" i="8"/>
  <c r="I2297" i="8"/>
  <c r="I2296" i="8"/>
  <c r="I2295" i="8"/>
  <c r="I2294" i="8"/>
  <c r="I2293" i="8"/>
  <c r="I2292" i="8"/>
  <c r="I2291" i="8"/>
  <c r="I2290" i="8"/>
  <c r="I2289" i="8"/>
  <c r="I2288" i="8"/>
  <c r="I2287" i="8"/>
  <c r="I2286" i="8"/>
  <c r="I2285" i="8"/>
  <c r="I2284" i="8"/>
  <c r="I2283" i="8"/>
  <c r="I2282" i="8"/>
  <c r="I2281" i="8"/>
  <c r="I2280" i="8"/>
  <c r="I2279" i="8"/>
  <c r="I2278" i="8"/>
  <c r="I2277" i="8"/>
  <c r="I2276" i="8"/>
  <c r="I2275" i="8"/>
  <c r="I2274" i="8"/>
  <c r="I2273" i="8"/>
  <c r="I2272" i="8"/>
  <c r="I2271" i="8"/>
  <c r="I2270" i="8"/>
  <c r="I2269" i="8"/>
  <c r="I2268" i="8"/>
  <c r="I2267" i="8"/>
  <c r="I2266" i="8"/>
  <c r="I2265" i="8"/>
  <c r="I2264" i="8"/>
  <c r="I2263" i="8"/>
  <c r="I2262" i="8"/>
  <c r="I2261" i="8"/>
  <c r="I2260" i="8"/>
  <c r="I2259" i="8"/>
  <c r="I2258" i="8"/>
  <c r="I2257" i="8"/>
  <c r="I2256" i="8"/>
  <c r="I2255" i="8"/>
  <c r="I2254" i="8"/>
  <c r="I2253" i="8"/>
  <c r="I2252" i="8"/>
  <c r="I2251" i="8"/>
  <c r="I2250" i="8"/>
  <c r="I2249" i="8"/>
  <c r="I2248" i="8"/>
  <c r="I2247" i="8"/>
  <c r="I2246" i="8"/>
  <c r="I2245" i="8"/>
  <c r="I2244" i="8"/>
  <c r="I2243" i="8"/>
  <c r="I2242" i="8"/>
  <c r="I2241" i="8"/>
  <c r="I2240" i="8"/>
  <c r="I2239" i="8"/>
  <c r="I2238" i="8"/>
  <c r="I2237" i="8"/>
  <c r="I2236" i="8"/>
  <c r="I2235" i="8"/>
  <c r="I2234" i="8"/>
  <c r="I2233" i="8"/>
  <c r="I2232" i="8"/>
  <c r="I2231" i="8"/>
  <c r="I2230" i="8"/>
  <c r="I2229" i="8"/>
  <c r="I2228" i="8"/>
  <c r="I2227" i="8"/>
  <c r="I2226" i="8"/>
  <c r="I2225" i="8"/>
  <c r="I2224" i="8"/>
  <c r="I2223" i="8"/>
  <c r="I2222" i="8"/>
  <c r="I2221" i="8"/>
  <c r="I2220" i="8"/>
  <c r="I2219" i="8"/>
  <c r="I2218" i="8"/>
  <c r="I2217" i="8"/>
  <c r="I2216" i="8"/>
  <c r="I2215" i="8"/>
  <c r="I2214" i="8"/>
  <c r="I2213" i="8"/>
  <c r="I2212" i="8"/>
  <c r="I2211" i="8"/>
  <c r="I2210" i="8"/>
  <c r="I2209" i="8"/>
  <c r="I2208" i="8"/>
  <c r="I2207" i="8"/>
  <c r="I2206" i="8"/>
  <c r="I2205" i="8"/>
  <c r="I2204" i="8"/>
  <c r="I2203" i="8"/>
  <c r="I2202" i="8"/>
  <c r="I2201" i="8"/>
  <c r="I2200" i="8"/>
  <c r="I2199" i="8"/>
  <c r="I2198" i="8"/>
  <c r="I2197" i="8"/>
  <c r="I2196" i="8"/>
  <c r="I2195" i="8"/>
  <c r="I2194" i="8"/>
  <c r="I2193" i="8"/>
  <c r="I2192" i="8"/>
  <c r="I2191" i="8"/>
  <c r="I2190" i="8"/>
  <c r="I2189" i="8"/>
  <c r="I2188" i="8"/>
  <c r="I2187" i="8"/>
  <c r="I2186" i="8"/>
  <c r="I2185" i="8"/>
  <c r="I2184" i="8"/>
  <c r="I2183" i="8"/>
  <c r="I2182" i="8"/>
  <c r="I2181" i="8"/>
  <c r="I2180" i="8"/>
  <c r="I2179" i="8"/>
  <c r="I2178" i="8"/>
  <c r="I2177" i="8"/>
  <c r="I2176" i="8"/>
  <c r="I2175" i="8"/>
  <c r="I2174" i="8"/>
  <c r="I2173" i="8"/>
  <c r="I2172" i="8"/>
  <c r="I2171" i="8"/>
  <c r="I2170" i="8"/>
  <c r="I2169" i="8"/>
  <c r="I2168" i="8"/>
  <c r="I2167" i="8" l="1"/>
  <c r="E2167" i="8"/>
  <c r="I2166" i="8"/>
  <c r="E2166" i="8"/>
  <c r="I2165" i="8"/>
  <c r="E2165" i="8"/>
  <c r="I2164" i="8"/>
  <c r="E2164" i="8"/>
  <c r="I2163" i="8"/>
  <c r="E2163" i="8"/>
  <c r="I2162" i="8"/>
  <c r="E2162" i="8"/>
  <c r="I2161" i="8"/>
  <c r="E2161" i="8"/>
  <c r="I2160" i="8"/>
  <c r="E2160" i="8"/>
  <c r="I2159" i="8"/>
  <c r="E2159" i="8"/>
  <c r="I2158" i="8"/>
  <c r="E2158" i="8"/>
  <c r="I2157" i="8"/>
  <c r="E2157" i="8"/>
  <c r="I2156" i="8"/>
  <c r="E2156" i="8"/>
  <c r="I2155" i="8"/>
  <c r="E2155" i="8"/>
  <c r="I2154" i="8"/>
  <c r="E2154" i="8"/>
  <c r="I2153" i="8"/>
  <c r="E2153" i="8"/>
  <c r="I2152" i="8"/>
  <c r="E2152" i="8"/>
  <c r="I2151" i="8"/>
  <c r="E2151" i="8"/>
  <c r="I2150" i="8"/>
  <c r="E2150" i="8"/>
  <c r="I2149" i="8"/>
  <c r="E2149" i="8"/>
  <c r="I2148" i="8"/>
  <c r="E2148" i="8"/>
  <c r="I2147" i="8"/>
  <c r="E2147" i="8"/>
  <c r="I2146" i="8"/>
  <c r="E2146" i="8"/>
  <c r="I2145" i="8"/>
  <c r="E2145" i="8"/>
  <c r="I2144" i="8"/>
  <c r="E2144" i="8"/>
  <c r="I2143" i="8"/>
  <c r="E2143" i="8"/>
  <c r="I2142" i="8"/>
  <c r="E2142" i="8"/>
  <c r="I2141" i="8"/>
  <c r="E2141" i="8"/>
  <c r="I2140" i="8"/>
  <c r="E2140" i="8"/>
  <c r="I2139" i="8"/>
  <c r="E2139" i="8"/>
  <c r="I2138" i="8"/>
  <c r="E2138" i="8"/>
  <c r="I2137" i="8"/>
  <c r="E2137" i="8"/>
  <c r="I2136" i="8"/>
  <c r="E2136" i="8"/>
  <c r="I2135" i="8"/>
  <c r="E2135" i="8"/>
  <c r="I2134" i="8"/>
  <c r="E2134" i="8"/>
  <c r="I2133" i="8"/>
  <c r="E2133" i="8"/>
  <c r="I2132" i="8"/>
  <c r="E2132" i="8"/>
  <c r="I2131" i="8"/>
  <c r="E2131" i="8"/>
  <c r="I2130" i="8"/>
  <c r="E2130" i="8"/>
  <c r="I2129" i="8"/>
  <c r="E2129" i="8"/>
  <c r="I2128" i="8"/>
  <c r="E2128" i="8"/>
  <c r="I2127" i="8"/>
  <c r="E2127" i="8"/>
  <c r="I2126" i="8"/>
  <c r="E2126" i="8"/>
  <c r="I2125" i="8"/>
  <c r="E2125" i="8"/>
  <c r="I2124" i="8"/>
  <c r="E2124" i="8"/>
  <c r="I2123" i="8"/>
  <c r="E2123" i="8"/>
  <c r="I2122" i="8"/>
  <c r="E2122" i="8"/>
  <c r="I2121" i="8"/>
  <c r="E2121" i="8"/>
  <c r="I2120" i="8"/>
  <c r="E2120" i="8"/>
  <c r="I2119" i="8"/>
  <c r="E2119" i="8"/>
  <c r="I2118" i="8"/>
  <c r="E2118" i="8"/>
  <c r="I2117" i="8"/>
  <c r="E2117" i="8"/>
  <c r="I2116" i="8"/>
  <c r="E2116" i="8"/>
  <c r="I2115" i="8"/>
  <c r="E2115" i="8"/>
  <c r="I2114" i="8"/>
  <c r="E2114" i="8"/>
  <c r="I2113" i="8"/>
  <c r="E2113" i="8"/>
  <c r="I2112" i="8"/>
  <c r="E2112" i="8"/>
  <c r="I2111" i="8"/>
  <c r="E2111" i="8"/>
  <c r="I2110" i="8"/>
  <c r="E2110" i="8"/>
  <c r="I2109" i="8"/>
  <c r="E2109" i="8"/>
  <c r="I2108" i="8"/>
  <c r="E2108" i="8"/>
  <c r="I2107" i="8"/>
  <c r="E2107" i="8"/>
  <c r="I2106" i="8"/>
  <c r="E2106" i="8"/>
  <c r="I2105" i="8"/>
  <c r="E2105" i="8"/>
  <c r="I2104" i="8"/>
  <c r="E2104" i="8"/>
  <c r="I2103" i="8"/>
  <c r="E2103" i="8"/>
  <c r="I2102" i="8"/>
  <c r="E2102" i="8"/>
  <c r="I2101" i="8"/>
  <c r="E2101" i="8"/>
  <c r="I2100" i="8"/>
  <c r="E2100" i="8"/>
  <c r="I2099" i="8"/>
  <c r="E2099" i="8"/>
  <c r="I2098" i="8"/>
  <c r="E2098" i="8"/>
  <c r="I2097" i="8"/>
  <c r="E2097" i="8"/>
  <c r="I2096" i="8"/>
  <c r="E2096" i="8"/>
  <c r="I2095" i="8"/>
  <c r="E2095" i="8"/>
  <c r="I2094" i="8"/>
  <c r="E2094" i="8"/>
  <c r="I2093" i="8"/>
  <c r="E2093" i="8"/>
  <c r="I2092" i="8"/>
  <c r="E2092" i="8"/>
  <c r="I2091" i="8"/>
  <c r="E2091" i="8"/>
  <c r="I2090" i="8"/>
  <c r="E2090" i="8"/>
  <c r="I2089" i="8"/>
  <c r="E2089" i="8"/>
  <c r="I2088" i="8"/>
  <c r="E2088" i="8"/>
  <c r="I2087" i="8"/>
  <c r="E2087" i="8"/>
  <c r="I2086" i="8"/>
  <c r="E2086" i="8"/>
  <c r="I2085" i="8"/>
  <c r="E2085" i="8"/>
  <c r="I2084" i="8"/>
  <c r="E2084" i="8"/>
  <c r="I2083" i="8"/>
  <c r="E2083" i="8"/>
  <c r="I2082" i="8"/>
  <c r="E2082" i="8"/>
  <c r="I2081" i="8"/>
  <c r="E2081" i="8"/>
  <c r="I2080" i="8"/>
  <c r="E2080" i="8"/>
  <c r="I2079" i="8"/>
  <c r="E2079" i="8"/>
  <c r="I2078" i="8"/>
  <c r="E2078" i="8"/>
  <c r="I2077" i="8"/>
  <c r="E2077" i="8"/>
  <c r="I2076" i="8"/>
  <c r="E2076" i="8"/>
  <c r="I2075" i="8"/>
  <c r="E2075" i="8"/>
  <c r="I2074" i="8"/>
  <c r="E2074" i="8"/>
  <c r="I2073" i="8"/>
  <c r="E2073" i="8"/>
  <c r="I2072" i="8"/>
  <c r="E2072" i="8"/>
  <c r="I2071" i="8"/>
  <c r="E2071" i="8"/>
  <c r="I2070" i="8"/>
  <c r="E2070" i="8"/>
  <c r="I2069" i="8"/>
  <c r="E2069" i="8"/>
  <c r="I2068" i="8"/>
  <c r="E2068" i="8"/>
  <c r="I2067" i="8"/>
  <c r="E2067" i="8"/>
  <c r="I2066" i="8"/>
  <c r="E2066" i="8"/>
  <c r="I2065" i="8"/>
  <c r="E2065" i="8"/>
  <c r="I2064" i="8"/>
  <c r="E2064" i="8"/>
  <c r="I2063" i="8"/>
  <c r="E2063" i="8"/>
  <c r="I2062" i="8"/>
  <c r="E2062" i="8"/>
  <c r="I2061" i="8"/>
  <c r="E2061" i="8"/>
  <c r="I2060" i="8"/>
  <c r="E2060" i="8"/>
  <c r="I2059" i="8"/>
  <c r="E2059" i="8"/>
  <c r="I2058" i="8"/>
  <c r="E2058" i="8"/>
  <c r="I2057" i="8"/>
  <c r="E2057" i="8"/>
  <c r="I2056" i="8"/>
  <c r="E2056" i="8"/>
  <c r="I2055" i="8"/>
  <c r="E2055" i="8"/>
  <c r="I2054" i="8"/>
  <c r="E2054" i="8"/>
  <c r="I2053" i="8"/>
  <c r="E2053" i="8"/>
  <c r="I2052" i="8"/>
  <c r="E2052" i="8"/>
  <c r="I2051" i="8"/>
  <c r="E2051" i="8"/>
  <c r="I2050" i="8"/>
  <c r="E2050" i="8"/>
  <c r="I2049" i="8"/>
  <c r="E2049" i="8"/>
  <c r="I2048" i="8"/>
  <c r="E2048" i="8"/>
  <c r="I2047" i="8"/>
  <c r="E2047" i="8"/>
  <c r="I2046" i="8"/>
  <c r="E2046" i="8"/>
  <c r="I2045" i="8"/>
  <c r="E2045" i="8"/>
  <c r="I2044" i="8"/>
  <c r="E2044" i="8"/>
  <c r="I2043" i="8"/>
  <c r="E2043" i="8"/>
  <c r="I2042" i="8"/>
  <c r="E2042" i="8"/>
  <c r="I2041" i="8"/>
  <c r="E2041" i="8"/>
  <c r="I2040" i="8"/>
  <c r="E2040" i="8"/>
  <c r="I2039" i="8"/>
  <c r="E2039" i="8"/>
  <c r="I2038" i="8"/>
  <c r="E2038" i="8"/>
  <c r="I2037" i="8"/>
  <c r="E2037" i="8"/>
  <c r="I2036" i="8"/>
  <c r="E2036" i="8"/>
  <c r="I2035" i="8"/>
  <c r="E2035" i="8"/>
  <c r="I2034" i="8"/>
  <c r="E2034" i="8"/>
  <c r="I2033" i="8"/>
  <c r="E2033" i="8"/>
  <c r="I2032" i="8"/>
  <c r="E2032" i="8"/>
  <c r="I2031" i="8"/>
  <c r="E2031" i="8"/>
  <c r="I2030" i="8"/>
  <c r="E2030" i="8"/>
  <c r="I2029" i="8"/>
  <c r="E2029" i="8"/>
  <c r="I2028" i="8"/>
  <c r="E2028" i="8"/>
  <c r="I2027" i="8"/>
  <c r="E2027" i="8"/>
  <c r="I2026" i="8"/>
  <c r="E2026" i="8"/>
  <c r="I2025" i="8"/>
  <c r="E2025" i="8"/>
  <c r="I2024" i="8"/>
  <c r="E2024" i="8"/>
  <c r="I2023" i="8"/>
  <c r="E2023" i="8"/>
  <c r="I2022" i="8"/>
  <c r="E2022" i="8"/>
  <c r="I2021" i="8"/>
  <c r="E2021" i="8"/>
  <c r="I2020" i="8"/>
  <c r="E2020" i="8"/>
  <c r="I2019" i="8"/>
  <c r="E2019" i="8"/>
  <c r="I2018" i="8"/>
  <c r="E2018" i="8"/>
  <c r="I2017" i="8"/>
  <c r="E2017" i="8"/>
  <c r="I2016" i="8"/>
  <c r="E2016" i="8"/>
  <c r="I2015" i="8"/>
  <c r="E2015" i="8"/>
  <c r="I2014" i="8"/>
  <c r="E2014" i="8"/>
  <c r="I2013" i="8"/>
  <c r="E2013" i="8"/>
  <c r="I2012" i="8"/>
  <c r="E2012" i="8"/>
  <c r="I2011" i="8"/>
  <c r="E2011" i="8"/>
  <c r="I2010" i="8"/>
  <c r="E2010" i="8"/>
  <c r="I2009" i="8"/>
  <c r="E2009" i="8"/>
  <c r="I2008" i="8"/>
  <c r="E2008" i="8"/>
  <c r="I2007" i="8"/>
  <c r="E2007" i="8"/>
  <c r="I2006" i="8"/>
  <c r="E2006" i="8"/>
  <c r="I2005" i="8"/>
  <c r="E2005" i="8"/>
  <c r="I2004" i="8"/>
  <c r="E2004" i="8"/>
  <c r="I2003" i="8"/>
  <c r="E2003" i="8"/>
  <c r="I2002" i="8"/>
  <c r="E2002" i="8"/>
  <c r="I2001" i="8"/>
  <c r="E2001" i="8"/>
  <c r="I2000" i="8"/>
  <c r="E2000" i="8"/>
  <c r="I1999" i="8"/>
  <c r="E1999" i="8"/>
  <c r="I1998" i="8"/>
  <c r="E1998" i="8"/>
  <c r="I1997" i="8"/>
  <c r="E1997" i="8"/>
  <c r="I1996" i="8"/>
  <c r="E1996" i="8"/>
  <c r="I1995" i="8"/>
  <c r="E1995" i="8"/>
  <c r="I1994" i="8"/>
  <c r="E1994" i="8"/>
  <c r="I1993" i="8"/>
  <c r="E1993" i="8"/>
  <c r="I1992" i="8"/>
  <c r="E1992" i="8"/>
  <c r="I1991" i="8"/>
  <c r="E1991" i="8"/>
  <c r="I1990" i="8"/>
  <c r="E1990" i="8"/>
  <c r="I1989" i="8"/>
  <c r="E1989" i="8"/>
  <c r="I1988" i="8"/>
  <c r="E1988" i="8"/>
  <c r="I1987" i="8"/>
  <c r="E1987" i="8"/>
  <c r="I1986" i="8"/>
  <c r="E1986" i="8"/>
  <c r="I1985" i="8"/>
  <c r="E1985" i="8"/>
  <c r="I1984" i="8"/>
  <c r="E1984" i="8"/>
  <c r="I1983" i="8"/>
  <c r="E1983" i="8"/>
  <c r="I1982" i="8"/>
  <c r="E1982" i="8"/>
  <c r="I1981" i="8"/>
  <c r="E1981" i="8"/>
  <c r="I1980" i="8"/>
  <c r="E1980" i="8"/>
  <c r="I1979" i="8"/>
  <c r="E1979" i="8"/>
  <c r="I1978" i="8"/>
  <c r="E1978" i="8"/>
  <c r="I1977" i="8"/>
  <c r="E1977" i="8"/>
  <c r="I1976" i="8"/>
  <c r="E1976" i="8"/>
  <c r="I1975" i="8"/>
  <c r="E1975" i="8"/>
  <c r="I1974" i="8"/>
  <c r="E1974" i="8"/>
  <c r="I1973" i="8"/>
  <c r="E1973" i="8"/>
  <c r="I1972" i="8"/>
  <c r="E1972" i="8"/>
  <c r="I1971" i="8"/>
  <c r="E1971" i="8"/>
  <c r="I1970" i="8"/>
  <c r="E1970" i="8"/>
  <c r="I1969" i="8"/>
  <c r="E1969" i="8"/>
  <c r="I1968" i="8"/>
  <c r="E1968" i="8"/>
  <c r="I1967" i="8"/>
  <c r="E1967" i="8"/>
  <c r="I1966" i="8"/>
  <c r="E1966" i="8"/>
  <c r="I1965" i="8"/>
  <c r="E1965" i="8"/>
  <c r="I1964" i="8"/>
  <c r="E1964" i="8"/>
  <c r="I1963" i="8"/>
  <c r="E1963" i="8"/>
  <c r="I1962" i="8"/>
  <c r="E1962" i="8"/>
  <c r="I1961" i="8"/>
  <c r="E1961" i="8"/>
  <c r="I1960" i="8"/>
  <c r="E1960" i="8"/>
  <c r="I1959" i="8"/>
  <c r="E1959" i="8"/>
  <c r="I1958" i="8"/>
  <c r="E1958" i="8"/>
  <c r="I1957" i="8"/>
  <c r="E1957" i="8"/>
  <c r="I1956" i="8"/>
  <c r="E1956" i="8"/>
  <c r="I1955" i="8"/>
  <c r="E1955" i="8"/>
  <c r="I1954" i="8"/>
  <c r="E1954" i="8"/>
  <c r="I1953" i="8"/>
  <c r="E1953" i="8"/>
  <c r="I1952" i="8"/>
  <c r="E1952" i="8"/>
  <c r="I1951" i="8"/>
  <c r="E1951" i="8"/>
  <c r="I1950" i="8"/>
  <c r="E1950" i="8"/>
  <c r="I1949" i="8"/>
  <c r="E1949" i="8"/>
  <c r="I1948" i="8"/>
  <c r="E1948" i="8"/>
  <c r="I1947" i="8"/>
  <c r="E1947" i="8"/>
  <c r="I1946" i="8"/>
  <c r="E1946" i="8"/>
  <c r="I1945" i="8"/>
  <c r="E1945" i="8"/>
  <c r="I1944" i="8"/>
  <c r="E1944" i="8"/>
  <c r="I1943" i="8"/>
  <c r="E1943" i="8"/>
  <c r="I1942" i="8"/>
  <c r="E1942" i="8"/>
  <c r="I1941" i="8"/>
  <c r="E1941" i="8"/>
  <c r="I1940" i="8"/>
  <c r="E1940" i="8"/>
  <c r="I1939" i="8"/>
  <c r="E1939" i="8"/>
  <c r="I1938" i="8"/>
  <c r="E1938" i="8"/>
  <c r="I1937" i="8"/>
  <c r="E1937" i="8"/>
  <c r="I1936" i="8"/>
  <c r="E1936" i="8"/>
  <c r="I1935" i="8"/>
  <c r="E1935" i="8"/>
  <c r="I1934" i="8"/>
  <c r="E1934" i="8"/>
  <c r="I1933" i="8"/>
  <c r="E1933" i="8"/>
  <c r="I1932" i="8"/>
  <c r="E1932" i="8"/>
  <c r="I1931" i="8"/>
  <c r="E1931" i="8"/>
  <c r="I1930" i="8"/>
  <c r="E1930" i="8"/>
  <c r="I1929" i="8"/>
  <c r="E1929" i="8"/>
  <c r="I1928" i="8"/>
  <c r="E1928" i="8"/>
  <c r="I1927" i="8"/>
  <c r="E1927" i="8"/>
  <c r="I1926" i="8"/>
  <c r="E1926" i="8"/>
  <c r="I1925" i="8"/>
  <c r="E1925" i="8"/>
  <c r="I1924" i="8"/>
  <c r="E1924" i="8"/>
  <c r="I1923" i="8"/>
  <c r="E1923" i="8"/>
  <c r="I1922" i="8"/>
  <c r="E1922" i="8"/>
  <c r="I1921" i="8"/>
  <c r="E1921" i="8"/>
  <c r="I1920" i="8"/>
  <c r="E1920" i="8"/>
  <c r="I1919" i="8"/>
  <c r="E1919" i="8"/>
  <c r="I1918" i="8"/>
  <c r="E1918" i="8"/>
  <c r="I1917" i="8"/>
  <c r="E1917" i="8"/>
  <c r="I1916" i="8"/>
  <c r="E1916" i="8"/>
  <c r="I1915" i="8"/>
  <c r="E1915" i="8"/>
  <c r="I1914" i="8"/>
  <c r="E1914" i="8"/>
  <c r="I1913" i="8"/>
  <c r="E1913" i="8"/>
  <c r="I1912" i="8"/>
  <c r="E1912" i="8"/>
  <c r="I1911" i="8"/>
  <c r="E1911" i="8"/>
  <c r="I1910" i="8"/>
  <c r="E1910" i="8"/>
  <c r="I1909" i="8"/>
  <c r="E1909" i="8"/>
  <c r="I1908" i="8"/>
  <c r="E1908" i="8"/>
  <c r="I1907" i="8"/>
  <c r="E1907" i="8"/>
  <c r="I1906" i="8"/>
  <c r="E1906" i="8"/>
  <c r="I1905" i="8"/>
  <c r="E1905" i="8"/>
  <c r="I1904" i="8"/>
  <c r="E1904" i="8"/>
  <c r="I1903" i="8"/>
  <c r="E1903" i="8"/>
  <c r="I1902" i="8"/>
  <c r="E1902" i="8"/>
  <c r="I1901" i="8"/>
  <c r="E1901" i="8"/>
  <c r="I1900" i="8"/>
  <c r="E1900" i="8"/>
  <c r="I1899" i="8"/>
  <c r="E1899" i="8"/>
  <c r="I1898" i="8"/>
  <c r="E1898" i="8"/>
  <c r="I1897" i="8"/>
  <c r="E1897" i="8"/>
  <c r="I1896" i="8"/>
  <c r="E1896" i="8"/>
  <c r="I1895" i="8"/>
  <c r="E1895" i="8"/>
  <c r="I1894" i="8"/>
  <c r="E1894" i="8"/>
  <c r="I1893" i="8"/>
  <c r="E1893" i="8"/>
  <c r="I1892" i="8"/>
  <c r="E1892" i="8"/>
  <c r="I1891" i="8"/>
  <c r="E1891" i="8"/>
  <c r="I1890" i="8"/>
  <c r="E1890" i="8"/>
  <c r="I1889" i="8"/>
  <c r="E1889" i="8"/>
  <c r="I1888" i="8"/>
  <c r="E1888" i="8"/>
  <c r="I1887" i="8"/>
  <c r="E1887" i="8"/>
  <c r="I1886" i="8"/>
  <c r="E1886" i="8"/>
  <c r="I1885" i="8"/>
  <c r="E1885" i="8"/>
  <c r="I1884" i="8"/>
  <c r="E1884" i="8"/>
  <c r="I1883" i="8"/>
  <c r="E1883" i="8"/>
  <c r="I1882" i="8"/>
  <c r="E1882" i="8"/>
  <c r="I1881" i="8"/>
  <c r="E1881" i="8"/>
  <c r="I1880" i="8"/>
  <c r="E1880" i="8"/>
  <c r="I1879" i="8"/>
  <c r="E1879" i="8"/>
  <c r="I1878" i="8"/>
  <c r="E1878" i="8"/>
  <c r="I1877" i="8"/>
  <c r="E1877" i="8"/>
  <c r="I1876" i="8"/>
  <c r="E1876" i="8"/>
  <c r="I1875" i="8"/>
  <c r="E1875" i="8"/>
  <c r="I1874" i="8"/>
  <c r="E1874" i="8"/>
  <c r="I1873" i="8"/>
  <c r="E1873" i="8"/>
  <c r="I1872" i="8"/>
  <c r="E1872" i="8"/>
  <c r="I1871" i="8"/>
  <c r="E1871" i="8"/>
  <c r="I1870" i="8"/>
  <c r="E1870" i="8"/>
  <c r="I1869" i="8"/>
  <c r="E1869" i="8"/>
  <c r="I1868" i="8"/>
  <c r="E1868" i="8"/>
  <c r="I1867" i="8"/>
  <c r="E1867" i="8"/>
  <c r="I1866" i="8"/>
  <c r="E1866" i="8"/>
  <c r="I1865" i="8"/>
  <c r="E1865" i="8"/>
  <c r="I1864" i="8"/>
  <c r="E1864" i="8"/>
  <c r="I1863" i="8"/>
  <c r="E1863" i="8"/>
  <c r="I1862" i="8"/>
  <c r="E1862" i="8"/>
  <c r="I1861" i="8"/>
  <c r="E1861" i="8"/>
  <c r="I1860" i="8"/>
  <c r="E1860" i="8"/>
  <c r="I1859" i="8"/>
  <c r="E1859" i="8"/>
  <c r="I1858" i="8"/>
  <c r="E1858" i="8"/>
  <c r="I1857" i="8"/>
  <c r="E1857" i="8"/>
  <c r="I1856" i="8"/>
  <c r="E1856" i="8"/>
  <c r="I1855" i="8"/>
  <c r="E1855" i="8"/>
  <c r="I1854" i="8"/>
  <c r="E1854" i="8"/>
  <c r="I1853" i="8"/>
  <c r="E1853" i="8"/>
  <c r="I1852" i="8"/>
  <c r="E1852" i="8"/>
  <c r="I1851" i="8"/>
  <c r="E1851" i="8"/>
  <c r="I1850" i="8"/>
  <c r="E1850" i="8"/>
  <c r="I1849" i="8"/>
  <c r="E1849" i="8"/>
  <c r="I1848" i="8"/>
  <c r="E1848" i="8"/>
  <c r="I1847" i="8"/>
  <c r="E1847" i="8"/>
  <c r="I1846" i="8"/>
  <c r="E1846" i="8"/>
  <c r="I1845" i="8"/>
  <c r="E1845" i="8"/>
  <c r="I1844" i="8"/>
  <c r="E1844" i="8"/>
  <c r="I1843" i="8"/>
  <c r="E1843" i="8"/>
  <c r="I1842" i="8"/>
  <c r="E1842" i="8"/>
  <c r="I1841" i="8"/>
  <c r="E1841" i="8"/>
  <c r="I1840" i="8"/>
  <c r="E1840" i="8"/>
  <c r="I1839" i="8"/>
  <c r="E1839" i="8"/>
  <c r="I1838" i="8"/>
  <c r="E1838" i="8"/>
  <c r="I1837" i="8"/>
  <c r="E1837" i="8"/>
  <c r="I1836" i="8"/>
  <c r="E1836" i="8"/>
  <c r="I1835" i="8"/>
  <c r="E1835" i="8"/>
  <c r="I1834" i="8"/>
  <c r="E1834" i="8"/>
  <c r="I1833" i="8"/>
  <c r="E1833" i="8"/>
  <c r="I1832" i="8"/>
  <c r="E1832" i="8"/>
  <c r="I1831" i="8"/>
  <c r="E1831" i="8"/>
  <c r="I1830" i="8"/>
  <c r="E1830" i="8"/>
  <c r="I1829" i="8"/>
  <c r="E1829" i="8"/>
  <c r="I1828" i="8"/>
  <c r="E1828" i="8"/>
  <c r="I1827" i="8"/>
  <c r="E1827" i="8"/>
  <c r="I1826" i="8"/>
  <c r="E1826" i="8"/>
  <c r="I1825" i="8"/>
  <c r="E1825" i="8"/>
  <c r="I1824" i="8"/>
  <c r="E1824" i="8"/>
  <c r="Q227" i="6" l="1"/>
  <c r="Q233" i="6" s="1"/>
  <c r="P233" i="6"/>
  <c r="O233" i="6"/>
  <c r="Q204" i="6"/>
  <c r="P204" i="6"/>
  <c r="O204" i="6"/>
  <c r="Q203" i="6"/>
  <c r="P203" i="6"/>
  <c r="O203" i="6"/>
  <c r="Q202" i="6"/>
  <c r="P202" i="6"/>
  <c r="O202" i="6"/>
  <c r="Q201" i="6"/>
  <c r="P201" i="6"/>
  <c r="O201" i="6"/>
  <c r="Q198" i="6"/>
  <c r="Q190" i="6"/>
  <c r="Q231" i="6" s="1"/>
  <c r="P231" i="6"/>
  <c r="O231" i="6"/>
  <c r="M223" i="6"/>
  <c r="N223" i="6"/>
  <c r="M225" i="6"/>
  <c r="N225" i="6"/>
  <c r="M208" i="6"/>
  <c r="M219" i="6" s="1"/>
  <c r="N208" i="6"/>
  <c r="N219" i="6" s="1"/>
  <c r="M209" i="6"/>
  <c r="M220" i="6" s="1"/>
  <c r="N209" i="6"/>
  <c r="N220" i="6" s="1"/>
  <c r="M211" i="6"/>
  <c r="M210" i="6" s="1"/>
  <c r="M221" i="6" s="1"/>
  <c r="N211" i="6"/>
  <c r="N222" i="6" s="1"/>
  <c r="M212" i="6"/>
  <c r="N212" i="6"/>
  <c r="M213" i="6"/>
  <c r="M224" i="6" s="1"/>
  <c r="N213" i="6"/>
  <c r="N224" i="6" s="1"/>
  <c r="M215" i="6"/>
  <c r="M214" i="6" s="1"/>
  <c r="N215" i="6"/>
  <c r="N214" i="6" s="1"/>
  <c r="M194" i="6"/>
  <c r="M201" i="6" s="1"/>
  <c r="N194" i="6"/>
  <c r="N201" i="6" s="1"/>
  <c r="M195" i="6"/>
  <c r="M202" i="6" s="1"/>
  <c r="N195" i="6"/>
  <c r="M196" i="6"/>
  <c r="M203" i="6" s="1"/>
  <c r="N196" i="6"/>
  <c r="N203" i="6" s="1"/>
  <c r="M197" i="6"/>
  <c r="M204" i="6" s="1"/>
  <c r="N197" i="6"/>
  <c r="N204" i="6" s="1"/>
  <c r="M182" i="6"/>
  <c r="N185" i="6"/>
  <c r="M186" i="6"/>
  <c r="N187" i="6"/>
  <c r="M188" i="6"/>
  <c r="M171" i="6"/>
  <c r="N171" i="6"/>
  <c r="N182" i="6" s="1"/>
  <c r="M172" i="6"/>
  <c r="M183" i="6" s="1"/>
  <c r="N172" i="6"/>
  <c r="N183" i="6" s="1"/>
  <c r="M174" i="6"/>
  <c r="M185" i="6" s="1"/>
  <c r="N174" i="6"/>
  <c r="M175" i="6"/>
  <c r="N175" i="6"/>
  <c r="N186" i="6" s="1"/>
  <c r="M176" i="6"/>
  <c r="M187" i="6" s="1"/>
  <c r="N176" i="6"/>
  <c r="M178" i="6"/>
  <c r="M177" i="6" s="1"/>
  <c r="N178" i="6"/>
  <c r="N177" i="6" s="1"/>
  <c r="N188" i="6" s="1"/>
  <c r="O205" i="6" l="1"/>
  <c r="O232" i="6" s="1"/>
  <c r="N189" i="6"/>
  <c r="N173" i="6"/>
  <c r="N184" i="6" s="1"/>
  <c r="N190" i="6" s="1"/>
  <c r="N231" i="6" s="1"/>
  <c r="M189" i="6"/>
  <c r="M190" i="6" s="1"/>
  <c r="M231" i="6" s="1"/>
  <c r="N226" i="6"/>
  <c r="N227" i="6" s="1"/>
  <c r="N233" i="6" s="1"/>
  <c r="O234" i="6"/>
  <c r="Q205" i="6"/>
  <c r="Q232" i="6" s="1"/>
  <c r="Q234" i="6" s="1"/>
  <c r="N210" i="6"/>
  <c r="N221" i="6" s="1"/>
  <c r="M198" i="6"/>
  <c r="P205" i="6"/>
  <c r="P232" i="6" s="1"/>
  <c r="M173" i="6"/>
  <c r="M184" i="6" s="1"/>
  <c r="M226" i="6"/>
  <c r="M222" i="6"/>
  <c r="M227" i="6" s="1"/>
  <c r="M233" i="6" s="1"/>
  <c r="P234" i="6"/>
  <c r="M205" i="6"/>
  <c r="M232" i="6" s="1"/>
  <c r="N198" i="6"/>
  <c r="N202" i="6"/>
  <c r="N205" i="6" s="1"/>
  <c r="N232" i="6" s="1"/>
  <c r="M216" i="6"/>
  <c r="N179" i="6"/>
  <c r="N234" i="6" l="1"/>
  <c r="M234" i="6"/>
  <c r="N216" i="6"/>
  <c r="M179" i="6"/>
  <c r="C197" i="6"/>
  <c r="C204" i="6" s="1"/>
  <c r="D197" i="6"/>
  <c r="D204" i="6" s="1"/>
  <c r="E197" i="6"/>
  <c r="E204" i="6" s="1"/>
  <c r="F197" i="6"/>
  <c r="F204" i="6" s="1"/>
  <c r="G197" i="6"/>
  <c r="G204" i="6" s="1"/>
  <c r="H197" i="6"/>
  <c r="H204" i="6" s="1"/>
  <c r="I197" i="6"/>
  <c r="I204" i="6" s="1"/>
  <c r="J197" i="6"/>
  <c r="J204" i="6" s="1"/>
  <c r="K197" i="6"/>
  <c r="K204" i="6" s="1"/>
  <c r="L197" i="6"/>
  <c r="L204" i="6" s="1"/>
  <c r="B197" i="6"/>
  <c r="B204" i="6" s="1"/>
  <c r="C196" i="6"/>
  <c r="C203" i="6" s="1"/>
  <c r="D196" i="6"/>
  <c r="D203" i="6" s="1"/>
  <c r="E196" i="6"/>
  <c r="E203" i="6" s="1"/>
  <c r="F196" i="6"/>
  <c r="F203" i="6" s="1"/>
  <c r="G196" i="6"/>
  <c r="G203" i="6" s="1"/>
  <c r="H196" i="6"/>
  <c r="H203" i="6" s="1"/>
  <c r="I196" i="6"/>
  <c r="I203" i="6" s="1"/>
  <c r="J196" i="6"/>
  <c r="J203" i="6" s="1"/>
  <c r="K196" i="6"/>
  <c r="K203" i="6" s="1"/>
  <c r="L196" i="6"/>
  <c r="L203" i="6" s="1"/>
  <c r="B196" i="6"/>
  <c r="B203" i="6" s="1"/>
  <c r="C195" i="6"/>
  <c r="C202" i="6" s="1"/>
  <c r="D195" i="6"/>
  <c r="D202" i="6" s="1"/>
  <c r="E195" i="6"/>
  <c r="E202" i="6" s="1"/>
  <c r="F195" i="6"/>
  <c r="F202" i="6" s="1"/>
  <c r="G195" i="6"/>
  <c r="G202" i="6" s="1"/>
  <c r="H195" i="6"/>
  <c r="H202" i="6" s="1"/>
  <c r="I195" i="6"/>
  <c r="I202" i="6" s="1"/>
  <c r="J195" i="6"/>
  <c r="J202" i="6" s="1"/>
  <c r="K195" i="6"/>
  <c r="K202" i="6" s="1"/>
  <c r="L195" i="6"/>
  <c r="L202" i="6" s="1"/>
  <c r="B195" i="6"/>
  <c r="B202" i="6" s="1"/>
  <c r="C194" i="6"/>
  <c r="C201" i="6" s="1"/>
  <c r="D194" i="6"/>
  <c r="D201" i="6" s="1"/>
  <c r="E194" i="6"/>
  <c r="E201" i="6" s="1"/>
  <c r="F194" i="6"/>
  <c r="F201" i="6" s="1"/>
  <c r="G194" i="6"/>
  <c r="G201" i="6" s="1"/>
  <c r="H194" i="6"/>
  <c r="I194" i="6"/>
  <c r="J194" i="6"/>
  <c r="J201" i="6" s="1"/>
  <c r="K194" i="6"/>
  <c r="K201" i="6" s="1"/>
  <c r="L194" i="6"/>
  <c r="B194" i="6"/>
  <c r="I1823" i="8"/>
  <c r="E1823" i="8"/>
  <c r="I1822" i="8"/>
  <c r="E1822" i="8"/>
  <c r="I1821" i="8"/>
  <c r="E1821" i="8"/>
  <c r="I1820" i="8"/>
  <c r="E1820" i="8"/>
  <c r="I1819" i="8"/>
  <c r="E1819" i="8"/>
  <c r="I1818" i="8"/>
  <c r="E1818" i="8"/>
  <c r="I1817" i="8"/>
  <c r="E1817" i="8"/>
  <c r="I1816" i="8"/>
  <c r="E1816" i="8"/>
  <c r="I1815" i="8"/>
  <c r="E1815" i="8"/>
  <c r="I1814" i="8"/>
  <c r="E1814" i="8"/>
  <c r="I1813" i="8"/>
  <c r="E1813" i="8"/>
  <c r="I1812" i="8"/>
  <c r="E1812" i="8"/>
  <c r="I1811" i="8"/>
  <c r="E1811" i="8"/>
  <c r="I1810" i="8"/>
  <c r="E1810" i="8"/>
  <c r="I1809" i="8"/>
  <c r="E1809" i="8"/>
  <c r="I1808" i="8"/>
  <c r="E1808" i="8"/>
  <c r="I1807" i="8"/>
  <c r="E1807" i="8"/>
  <c r="I1806" i="8"/>
  <c r="E1806" i="8"/>
  <c r="I1805" i="8"/>
  <c r="E1805" i="8"/>
  <c r="I1804" i="8"/>
  <c r="E1804" i="8"/>
  <c r="I1803" i="8"/>
  <c r="E1803" i="8"/>
  <c r="I1802" i="8"/>
  <c r="E1802" i="8"/>
  <c r="I1801" i="8"/>
  <c r="E1801" i="8"/>
  <c r="I1800" i="8"/>
  <c r="E1800" i="8"/>
  <c r="I1799" i="8"/>
  <c r="E1799" i="8"/>
  <c r="I1798" i="8"/>
  <c r="E1798" i="8"/>
  <c r="I1797" i="8"/>
  <c r="E1797" i="8"/>
  <c r="I1796" i="8"/>
  <c r="E1796" i="8"/>
  <c r="I1795" i="8"/>
  <c r="E1795" i="8"/>
  <c r="I1794" i="8"/>
  <c r="E1794" i="8"/>
  <c r="I1793" i="8"/>
  <c r="E1793" i="8"/>
  <c r="I1792" i="8"/>
  <c r="E1792" i="8"/>
  <c r="I1791" i="8"/>
  <c r="E1791" i="8"/>
  <c r="I1790" i="8"/>
  <c r="E1790" i="8"/>
  <c r="I1789" i="8"/>
  <c r="E1789" i="8"/>
  <c r="I1788" i="8"/>
  <c r="E1788" i="8"/>
  <c r="I1787" i="8"/>
  <c r="E1787" i="8"/>
  <c r="I1786" i="8"/>
  <c r="E1786" i="8"/>
  <c r="I1785" i="8"/>
  <c r="E1785" i="8"/>
  <c r="I1784" i="8"/>
  <c r="E1784" i="8"/>
  <c r="I1783" i="8"/>
  <c r="E1783" i="8"/>
  <c r="I1782" i="8"/>
  <c r="E1782" i="8"/>
  <c r="I1781" i="8"/>
  <c r="E1781" i="8"/>
  <c r="I1780" i="8"/>
  <c r="E1780" i="8"/>
  <c r="I1779" i="8"/>
  <c r="E1779" i="8"/>
  <c r="I1778" i="8"/>
  <c r="E1778" i="8"/>
  <c r="I1777" i="8"/>
  <c r="E1777" i="8"/>
  <c r="I1776" i="8"/>
  <c r="E1776" i="8"/>
  <c r="I1775" i="8"/>
  <c r="E1775" i="8"/>
  <c r="I1774" i="8"/>
  <c r="E1774" i="8"/>
  <c r="I1773" i="8"/>
  <c r="E1773" i="8"/>
  <c r="I1772" i="8"/>
  <c r="E1772" i="8"/>
  <c r="I1771" i="8"/>
  <c r="E1771" i="8"/>
  <c r="I1770" i="8"/>
  <c r="E1770" i="8"/>
  <c r="I1769" i="8"/>
  <c r="E1769" i="8"/>
  <c r="I1768" i="8"/>
  <c r="E1768" i="8"/>
  <c r="I1767" i="8"/>
  <c r="E1767" i="8"/>
  <c r="I1766" i="8"/>
  <c r="E1766" i="8"/>
  <c r="I1765" i="8"/>
  <c r="E1765" i="8"/>
  <c r="I1764" i="8"/>
  <c r="E1764" i="8"/>
  <c r="I1763" i="8"/>
  <c r="E1763" i="8"/>
  <c r="I1762" i="8"/>
  <c r="E1762" i="8"/>
  <c r="I1761" i="8"/>
  <c r="E1761" i="8"/>
  <c r="I1760" i="8"/>
  <c r="E1760" i="8"/>
  <c r="I1759" i="8"/>
  <c r="E1759" i="8"/>
  <c r="I1758" i="8"/>
  <c r="E1758" i="8"/>
  <c r="I1757" i="8"/>
  <c r="E1757" i="8"/>
  <c r="I1756" i="8"/>
  <c r="E1756" i="8"/>
  <c r="I1755" i="8"/>
  <c r="E1755" i="8"/>
  <c r="I1754" i="8"/>
  <c r="E1754" i="8"/>
  <c r="I1753" i="8"/>
  <c r="E1753" i="8"/>
  <c r="I1752" i="8"/>
  <c r="E1752" i="8"/>
  <c r="I1751" i="8"/>
  <c r="E1751" i="8"/>
  <c r="I1750" i="8"/>
  <c r="E1750" i="8"/>
  <c r="I1749" i="8"/>
  <c r="E1749" i="8"/>
  <c r="I1748" i="8"/>
  <c r="E1748" i="8"/>
  <c r="I1747" i="8"/>
  <c r="E1747" i="8"/>
  <c r="I1746" i="8"/>
  <c r="E1746" i="8"/>
  <c r="I1745" i="8"/>
  <c r="E1745" i="8"/>
  <c r="I1744" i="8"/>
  <c r="E1744" i="8"/>
  <c r="I1743" i="8"/>
  <c r="E1743" i="8"/>
  <c r="I1742" i="8"/>
  <c r="E1742" i="8"/>
  <c r="I1741" i="8"/>
  <c r="E1741" i="8"/>
  <c r="I1740" i="8"/>
  <c r="E1740" i="8"/>
  <c r="I1739" i="8"/>
  <c r="E1739" i="8"/>
  <c r="I1738" i="8"/>
  <c r="E1738" i="8"/>
  <c r="I1737" i="8"/>
  <c r="E1737" i="8"/>
  <c r="I1736" i="8"/>
  <c r="E1736" i="8"/>
  <c r="I1735" i="8"/>
  <c r="E1735" i="8"/>
  <c r="I1734" i="8"/>
  <c r="E1734" i="8"/>
  <c r="I1733" i="8"/>
  <c r="E1733" i="8"/>
  <c r="I1732" i="8"/>
  <c r="E1732" i="8"/>
  <c r="I1731" i="8"/>
  <c r="E1731" i="8"/>
  <c r="I1730" i="8"/>
  <c r="E1730" i="8"/>
  <c r="I1729" i="8"/>
  <c r="E1729" i="8"/>
  <c r="I1728" i="8"/>
  <c r="E1728" i="8"/>
  <c r="I1727" i="8"/>
  <c r="E1727" i="8"/>
  <c r="I1726" i="8"/>
  <c r="E1726" i="8"/>
  <c r="I1725" i="8"/>
  <c r="E1725" i="8"/>
  <c r="I1724" i="8"/>
  <c r="E1724" i="8"/>
  <c r="I1723" i="8"/>
  <c r="E1723" i="8"/>
  <c r="I1722" i="8"/>
  <c r="E1722" i="8"/>
  <c r="I1721" i="8"/>
  <c r="E1721" i="8"/>
  <c r="I1720" i="8"/>
  <c r="E1720" i="8"/>
  <c r="I1719" i="8"/>
  <c r="E1719" i="8"/>
  <c r="I1718" i="8"/>
  <c r="E1718" i="8"/>
  <c r="I1717" i="8"/>
  <c r="E1717" i="8"/>
  <c r="I1716" i="8"/>
  <c r="E1716" i="8"/>
  <c r="I1715" i="8"/>
  <c r="E1715" i="8"/>
  <c r="I1714" i="8"/>
  <c r="E1714" i="8"/>
  <c r="I1713" i="8"/>
  <c r="E1713" i="8"/>
  <c r="I1712" i="8"/>
  <c r="E1712" i="8"/>
  <c r="I1711" i="8"/>
  <c r="E1711" i="8"/>
  <c r="I1710" i="8"/>
  <c r="E1710" i="8"/>
  <c r="I1709" i="8"/>
  <c r="E1709" i="8"/>
  <c r="I1708" i="8"/>
  <c r="E1708" i="8"/>
  <c r="I1707" i="8"/>
  <c r="E1707" i="8"/>
  <c r="I1706" i="8"/>
  <c r="E1706" i="8"/>
  <c r="I1705" i="8"/>
  <c r="E1705" i="8"/>
  <c r="I1704" i="8"/>
  <c r="E1704" i="8"/>
  <c r="I1703" i="8"/>
  <c r="E1703" i="8"/>
  <c r="I1702" i="8"/>
  <c r="E1702" i="8"/>
  <c r="I1701" i="8"/>
  <c r="E1701" i="8"/>
  <c r="I1700" i="8"/>
  <c r="E1700" i="8"/>
  <c r="I1699" i="8"/>
  <c r="E1699" i="8"/>
  <c r="I1698" i="8"/>
  <c r="E1698" i="8"/>
  <c r="I1697" i="8"/>
  <c r="E1697" i="8"/>
  <c r="I1696" i="8"/>
  <c r="E1696" i="8"/>
  <c r="I1695" i="8"/>
  <c r="E1695" i="8"/>
  <c r="I1694" i="8"/>
  <c r="E1694" i="8"/>
  <c r="I1693" i="8"/>
  <c r="E1693" i="8"/>
  <c r="I1692" i="8"/>
  <c r="E1692" i="8"/>
  <c r="I1691" i="8"/>
  <c r="E1691" i="8"/>
  <c r="I1690" i="8"/>
  <c r="E1690" i="8"/>
  <c r="I1689" i="8"/>
  <c r="E1689" i="8"/>
  <c r="I1688" i="8"/>
  <c r="E1688" i="8"/>
  <c r="I1687" i="8"/>
  <c r="E1687" i="8"/>
  <c r="I1686" i="8"/>
  <c r="E1686" i="8"/>
  <c r="I1685" i="8"/>
  <c r="E1685" i="8"/>
  <c r="I1684" i="8"/>
  <c r="E1684" i="8"/>
  <c r="I1683" i="8"/>
  <c r="E1683" i="8"/>
  <c r="I1682" i="8"/>
  <c r="E1682" i="8"/>
  <c r="I1681" i="8"/>
  <c r="E1681" i="8"/>
  <c r="I1680" i="8"/>
  <c r="E1680" i="8"/>
  <c r="I1679" i="8"/>
  <c r="E1679" i="8"/>
  <c r="I1678" i="8"/>
  <c r="E1678" i="8"/>
  <c r="I1677" i="8"/>
  <c r="E1677" i="8"/>
  <c r="I1676" i="8"/>
  <c r="E1676" i="8"/>
  <c r="I1675" i="8"/>
  <c r="E1675" i="8"/>
  <c r="I1674" i="8"/>
  <c r="E1674" i="8"/>
  <c r="I1673" i="8"/>
  <c r="E1673" i="8"/>
  <c r="I1672" i="8"/>
  <c r="E1672" i="8"/>
  <c r="I1671" i="8"/>
  <c r="E1671" i="8"/>
  <c r="I1670" i="8"/>
  <c r="E1670" i="8"/>
  <c r="I1669" i="8"/>
  <c r="E1669" i="8"/>
  <c r="I1668" i="8"/>
  <c r="E1668" i="8"/>
  <c r="I1667" i="8"/>
  <c r="E1667" i="8"/>
  <c r="I1666" i="8"/>
  <c r="E1666" i="8"/>
  <c r="I1665" i="8"/>
  <c r="E1665" i="8"/>
  <c r="I1664" i="8"/>
  <c r="E1664" i="8"/>
  <c r="I1663" i="8"/>
  <c r="E1663" i="8"/>
  <c r="I1662" i="8"/>
  <c r="E1662" i="8"/>
  <c r="I1661" i="8"/>
  <c r="E1661" i="8"/>
  <c r="I1660" i="8"/>
  <c r="E1660" i="8"/>
  <c r="I1659" i="8"/>
  <c r="E1659" i="8"/>
  <c r="I1658" i="8"/>
  <c r="E1658" i="8"/>
  <c r="I1657" i="8"/>
  <c r="E1657" i="8"/>
  <c r="I1656" i="8"/>
  <c r="E1656" i="8"/>
  <c r="I1655" i="8"/>
  <c r="E1655" i="8"/>
  <c r="I1654" i="8"/>
  <c r="E1654" i="8"/>
  <c r="I1653" i="8"/>
  <c r="E1653" i="8"/>
  <c r="I1652" i="8"/>
  <c r="E1652" i="8"/>
  <c r="I1651" i="8"/>
  <c r="E1651" i="8"/>
  <c r="I1650" i="8"/>
  <c r="E1650" i="8"/>
  <c r="I1649" i="8"/>
  <c r="E1649" i="8"/>
  <c r="I1648" i="8"/>
  <c r="E1648" i="8"/>
  <c r="I1647" i="8"/>
  <c r="E1647" i="8"/>
  <c r="I1646" i="8"/>
  <c r="E1646" i="8"/>
  <c r="I1645" i="8"/>
  <c r="E1645" i="8"/>
  <c r="I1644" i="8"/>
  <c r="E1644" i="8"/>
  <c r="I1643" i="8"/>
  <c r="E1643" i="8"/>
  <c r="I1642" i="8"/>
  <c r="E1642" i="8"/>
  <c r="I1641" i="8"/>
  <c r="E1641" i="8"/>
  <c r="I1640" i="8"/>
  <c r="E1640" i="8"/>
  <c r="I1639" i="8"/>
  <c r="E1639" i="8"/>
  <c r="I1638" i="8"/>
  <c r="E1638" i="8"/>
  <c r="I1637" i="8"/>
  <c r="E1637" i="8"/>
  <c r="I1636" i="8"/>
  <c r="E1636" i="8"/>
  <c r="I1635" i="8"/>
  <c r="E1635" i="8"/>
  <c r="I1634" i="8"/>
  <c r="E1634" i="8"/>
  <c r="I1633" i="8"/>
  <c r="E1633" i="8"/>
  <c r="I1632" i="8"/>
  <c r="E1632" i="8"/>
  <c r="I1631" i="8"/>
  <c r="E1631" i="8"/>
  <c r="I1630" i="8"/>
  <c r="E1630" i="8"/>
  <c r="I1629" i="8"/>
  <c r="E1629" i="8"/>
  <c r="I1628" i="8"/>
  <c r="E1628" i="8"/>
  <c r="I1627" i="8"/>
  <c r="E1627" i="8"/>
  <c r="I1626" i="8"/>
  <c r="E1626" i="8"/>
  <c r="I1625" i="8"/>
  <c r="E1625" i="8"/>
  <c r="I1624" i="8"/>
  <c r="E1624" i="8"/>
  <c r="I1623" i="8"/>
  <c r="E1623" i="8"/>
  <c r="I1622" i="8"/>
  <c r="E1622" i="8"/>
  <c r="I1621" i="8"/>
  <c r="E1621" i="8"/>
  <c r="I1620" i="8"/>
  <c r="E1620" i="8"/>
  <c r="I1619" i="8"/>
  <c r="E1619" i="8"/>
  <c r="I1618" i="8"/>
  <c r="E1618" i="8"/>
  <c r="I1617" i="8"/>
  <c r="E1617" i="8"/>
  <c r="I1616" i="8"/>
  <c r="E1616" i="8"/>
  <c r="I1615" i="8"/>
  <c r="E1615" i="8"/>
  <c r="I1614" i="8"/>
  <c r="E1614" i="8"/>
  <c r="I1613" i="8"/>
  <c r="E1613" i="8"/>
  <c r="I1612" i="8"/>
  <c r="E1612" i="8"/>
  <c r="I1611" i="8"/>
  <c r="E1611" i="8"/>
  <c r="I1610" i="8"/>
  <c r="E1610" i="8"/>
  <c r="I1609" i="8"/>
  <c r="E1609" i="8"/>
  <c r="I1608" i="8"/>
  <c r="E1608" i="8"/>
  <c r="I1607" i="8"/>
  <c r="E1607" i="8"/>
  <c r="I1606" i="8"/>
  <c r="E1606" i="8"/>
  <c r="I1605" i="8"/>
  <c r="E1605" i="8"/>
  <c r="I1604" i="8"/>
  <c r="E1604" i="8"/>
  <c r="I1603" i="8"/>
  <c r="E1603" i="8"/>
  <c r="I1602" i="8"/>
  <c r="E1602" i="8"/>
  <c r="I1601" i="8"/>
  <c r="E1601" i="8"/>
  <c r="I1600" i="8"/>
  <c r="E1600" i="8"/>
  <c r="I1599" i="8"/>
  <c r="E1599" i="8"/>
  <c r="I1598" i="8"/>
  <c r="E1598" i="8"/>
  <c r="I1597" i="8"/>
  <c r="E1597" i="8"/>
  <c r="I1596" i="8"/>
  <c r="E1596" i="8"/>
  <c r="I1595" i="8"/>
  <c r="E1595" i="8"/>
  <c r="I1594" i="8"/>
  <c r="E1594" i="8"/>
  <c r="I1593" i="8"/>
  <c r="E1593" i="8"/>
  <c r="I1592" i="8"/>
  <c r="E1592" i="8"/>
  <c r="I1591" i="8"/>
  <c r="E1591" i="8"/>
  <c r="I1590" i="8"/>
  <c r="E1590" i="8"/>
  <c r="I1589" i="8"/>
  <c r="E1589" i="8"/>
  <c r="I1588" i="8"/>
  <c r="E1588" i="8"/>
  <c r="I1587" i="8"/>
  <c r="E1587" i="8"/>
  <c r="I1586" i="8"/>
  <c r="E1586" i="8"/>
  <c r="I1585" i="8"/>
  <c r="E1585" i="8"/>
  <c r="I1584" i="8"/>
  <c r="E1584" i="8"/>
  <c r="I1583" i="8"/>
  <c r="E1583" i="8"/>
  <c r="I1582" i="8"/>
  <c r="E1582" i="8"/>
  <c r="I1581" i="8"/>
  <c r="E1581" i="8"/>
  <c r="I1580" i="8"/>
  <c r="E1580" i="8"/>
  <c r="I1579" i="8"/>
  <c r="E1579" i="8"/>
  <c r="I1578" i="8"/>
  <c r="E1578" i="8"/>
  <c r="I1577" i="8"/>
  <c r="E1577" i="8"/>
  <c r="I1576" i="8"/>
  <c r="E1576" i="8"/>
  <c r="I1575" i="8"/>
  <c r="E1575" i="8"/>
  <c r="I1574" i="8"/>
  <c r="E1574" i="8"/>
  <c r="I1573" i="8"/>
  <c r="E1573" i="8"/>
  <c r="I1572" i="8"/>
  <c r="E1572" i="8"/>
  <c r="I1571" i="8"/>
  <c r="E1571" i="8"/>
  <c r="I1570" i="8"/>
  <c r="E1570" i="8"/>
  <c r="I1569" i="8"/>
  <c r="E1569" i="8"/>
  <c r="I1568" i="8"/>
  <c r="E1568" i="8"/>
  <c r="I1567" i="8"/>
  <c r="E1567" i="8"/>
  <c r="I1566" i="8"/>
  <c r="E1566" i="8"/>
  <c r="I1565" i="8"/>
  <c r="E1565" i="8"/>
  <c r="I1564" i="8"/>
  <c r="E1564" i="8"/>
  <c r="I1563" i="8"/>
  <c r="E1563" i="8"/>
  <c r="I1562" i="8"/>
  <c r="E1562" i="8"/>
  <c r="I1561" i="8"/>
  <c r="E1561" i="8"/>
  <c r="I1560" i="8"/>
  <c r="E1560" i="8"/>
  <c r="I1559" i="8"/>
  <c r="E1559" i="8"/>
  <c r="I1558" i="8"/>
  <c r="E1558" i="8"/>
  <c r="I1557" i="8"/>
  <c r="E1557" i="8"/>
  <c r="I1556" i="8"/>
  <c r="E1556" i="8"/>
  <c r="I1555" i="8"/>
  <c r="E1555" i="8"/>
  <c r="I1554" i="8"/>
  <c r="E1554" i="8"/>
  <c r="I1553" i="8"/>
  <c r="E1553" i="8"/>
  <c r="I1552" i="8"/>
  <c r="E1552" i="8"/>
  <c r="I1551" i="8"/>
  <c r="E1551" i="8"/>
  <c r="I1550" i="8"/>
  <c r="E1550" i="8"/>
  <c r="I1549" i="8"/>
  <c r="E1549" i="8"/>
  <c r="I1548" i="8"/>
  <c r="E1548" i="8"/>
  <c r="I1547" i="8"/>
  <c r="E1547" i="8"/>
  <c r="I1546" i="8"/>
  <c r="E1546" i="8"/>
  <c r="I1545" i="8"/>
  <c r="E1545" i="8"/>
  <c r="I1544" i="8"/>
  <c r="E1544" i="8"/>
  <c r="I1543" i="8"/>
  <c r="E1543" i="8"/>
  <c r="I1542" i="8"/>
  <c r="E1542" i="8"/>
  <c r="I1541" i="8"/>
  <c r="E1541" i="8"/>
  <c r="I1540" i="8"/>
  <c r="E1540" i="8"/>
  <c r="I1539" i="8"/>
  <c r="E1539" i="8"/>
  <c r="I1538" i="8"/>
  <c r="E1538" i="8"/>
  <c r="I1537" i="8"/>
  <c r="E1537" i="8"/>
  <c r="I1536" i="8"/>
  <c r="E1536" i="8"/>
  <c r="I1535" i="8"/>
  <c r="E1535" i="8"/>
  <c r="I1534" i="8"/>
  <c r="E1534" i="8"/>
  <c r="I1533" i="8"/>
  <c r="E1533" i="8"/>
  <c r="I1532" i="8"/>
  <c r="E1532" i="8"/>
  <c r="I1531" i="8"/>
  <c r="E1531" i="8"/>
  <c r="I1530" i="8"/>
  <c r="E1530" i="8"/>
  <c r="I1529" i="8"/>
  <c r="E1529" i="8"/>
  <c r="I1528" i="8"/>
  <c r="E1528" i="8"/>
  <c r="I1527" i="8"/>
  <c r="E1527" i="8"/>
  <c r="I1526" i="8"/>
  <c r="E1526" i="8"/>
  <c r="I1525" i="8"/>
  <c r="E1525" i="8"/>
  <c r="I1524" i="8"/>
  <c r="E1524" i="8"/>
  <c r="I1523" i="8"/>
  <c r="E1523" i="8"/>
  <c r="I1522" i="8"/>
  <c r="E1522" i="8"/>
  <c r="I1521" i="8"/>
  <c r="E1521" i="8"/>
  <c r="I1520" i="8"/>
  <c r="E1520" i="8"/>
  <c r="I1519" i="8"/>
  <c r="E1519" i="8"/>
  <c r="I1518" i="8"/>
  <c r="E1518" i="8"/>
  <c r="I1517" i="8"/>
  <c r="E1517" i="8"/>
  <c r="I1516" i="8"/>
  <c r="E1516" i="8"/>
  <c r="I1515" i="8"/>
  <c r="E1515" i="8"/>
  <c r="I1514" i="8"/>
  <c r="E1514" i="8"/>
  <c r="I1513" i="8"/>
  <c r="E1513" i="8"/>
  <c r="I1512" i="8"/>
  <c r="E1512" i="8"/>
  <c r="I1511" i="8"/>
  <c r="E1511" i="8"/>
  <c r="I1510" i="8"/>
  <c r="E1510" i="8"/>
  <c r="I1509" i="8"/>
  <c r="E1509" i="8"/>
  <c r="I1508" i="8"/>
  <c r="E1508" i="8"/>
  <c r="I1507" i="8"/>
  <c r="E1507" i="8"/>
  <c r="I1506" i="8"/>
  <c r="E1506" i="8"/>
  <c r="I1505" i="8"/>
  <c r="E1505" i="8"/>
  <c r="I1504" i="8"/>
  <c r="E1504" i="8"/>
  <c r="I1503" i="8"/>
  <c r="E1503" i="8"/>
  <c r="I1502" i="8"/>
  <c r="E1502" i="8"/>
  <c r="I1501" i="8"/>
  <c r="E1501" i="8"/>
  <c r="I1500" i="8"/>
  <c r="E1500" i="8"/>
  <c r="I1499" i="8"/>
  <c r="E1499" i="8"/>
  <c r="I1498" i="8"/>
  <c r="E1498" i="8"/>
  <c r="I1497" i="8"/>
  <c r="E1497" i="8"/>
  <c r="I1496" i="8"/>
  <c r="E1496" i="8"/>
  <c r="I1495" i="8"/>
  <c r="E1495" i="8"/>
  <c r="I1494" i="8"/>
  <c r="E1494" i="8"/>
  <c r="I1493" i="8"/>
  <c r="E1493" i="8"/>
  <c r="I1492" i="8"/>
  <c r="E1492" i="8"/>
  <c r="I1491" i="8"/>
  <c r="E1491" i="8"/>
  <c r="I1490" i="8"/>
  <c r="E1490" i="8"/>
  <c r="I1489" i="8"/>
  <c r="E1489" i="8"/>
  <c r="I1488" i="8"/>
  <c r="E1488" i="8"/>
  <c r="I1487" i="8"/>
  <c r="E1487" i="8"/>
  <c r="I1486" i="8"/>
  <c r="E1486" i="8"/>
  <c r="I1485" i="8"/>
  <c r="E1485" i="8"/>
  <c r="I1484" i="8"/>
  <c r="E1484" i="8"/>
  <c r="I1483" i="8"/>
  <c r="E1483" i="8"/>
  <c r="I1482" i="8"/>
  <c r="E1482" i="8"/>
  <c r="I1481" i="8"/>
  <c r="E1481" i="8"/>
  <c r="I1480" i="8"/>
  <c r="E1480" i="8"/>
  <c r="I1479" i="8"/>
  <c r="E1479" i="8"/>
  <c r="I1478" i="8"/>
  <c r="E1478" i="8"/>
  <c r="I1477" i="8"/>
  <c r="E1477" i="8"/>
  <c r="I1476" i="8"/>
  <c r="E1476" i="8"/>
  <c r="I1475" i="8"/>
  <c r="E1475" i="8"/>
  <c r="I1474" i="8"/>
  <c r="E1474" i="8"/>
  <c r="I1473" i="8"/>
  <c r="E1473" i="8"/>
  <c r="I1472" i="8"/>
  <c r="E1472" i="8"/>
  <c r="I1471" i="8"/>
  <c r="E1471" i="8"/>
  <c r="I1470" i="8"/>
  <c r="E1470" i="8"/>
  <c r="I1469" i="8"/>
  <c r="E1469" i="8"/>
  <c r="I1468" i="8"/>
  <c r="E1468" i="8"/>
  <c r="I1467" i="8"/>
  <c r="E1467" i="8"/>
  <c r="I1466" i="8"/>
  <c r="E1466" i="8"/>
  <c r="I1465" i="8"/>
  <c r="E1465" i="8"/>
  <c r="I1464" i="8"/>
  <c r="E1464" i="8"/>
  <c r="I1463" i="8"/>
  <c r="E1463" i="8"/>
  <c r="I1462" i="8"/>
  <c r="E1462" i="8"/>
  <c r="I1461" i="8"/>
  <c r="E1461" i="8"/>
  <c r="I1460" i="8"/>
  <c r="E1460" i="8"/>
  <c r="I1459" i="8"/>
  <c r="E1459" i="8"/>
  <c r="I1458" i="8"/>
  <c r="E1458" i="8"/>
  <c r="I1457" i="8"/>
  <c r="E1457" i="8"/>
  <c r="I1456" i="8"/>
  <c r="E1456" i="8"/>
  <c r="I1455" i="8"/>
  <c r="E1455" i="8"/>
  <c r="I1454" i="8"/>
  <c r="E1454" i="8"/>
  <c r="I1453" i="8"/>
  <c r="E1453" i="8"/>
  <c r="I1452" i="8"/>
  <c r="E1452" i="8"/>
  <c r="I1451" i="8"/>
  <c r="E1451" i="8"/>
  <c r="I1450" i="8"/>
  <c r="E1450" i="8"/>
  <c r="I1449" i="8"/>
  <c r="E1449" i="8"/>
  <c r="I1448" i="8"/>
  <c r="E1448" i="8"/>
  <c r="I1447" i="8"/>
  <c r="E1447" i="8"/>
  <c r="I1446" i="8"/>
  <c r="E1446" i="8"/>
  <c r="I1445" i="8"/>
  <c r="E1445" i="8"/>
  <c r="I1444" i="8"/>
  <c r="E1444" i="8"/>
  <c r="I1443" i="8"/>
  <c r="E1443" i="8"/>
  <c r="I1442" i="8"/>
  <c r="E1442" i="8"/>
  <c r="I1441" i="8"/>
  <c r="E1441" i="8"/>
  <c r="I1440" i="8"/>
  <c r="E1440" i="8"/>
  <c r="I1439" i="8"/>
  <c r="E1439" i="8"/>
  <c r="I1438" i="8"/>
  <c r="E1438" i="8"/>
  <c r="I1437" i="8"/>
  <c r="E1437" i="8"/>
  <c r="I1436" i="8"/>
  <c r="E1436" i="8"/>
  <c r="I1435" i="8"/>
  <c r="E1435" i="8"/>
  <c r="I1434" i="8"/>
  <c r="E1434" i="8"/>
  <c r="I1433" i="8"/>
  <c r="E1433" i="8"/>
  <c r="I1432" i="8"/>
  <c r="E1432" i="8"/>
  <c r="I1431" i="8"/>
  <c r="E1431" i="8"/>
  <c r="I1430" i="8"/>
  <c r="E1430" i="8"/>
  <c r="I1429" i="8"/>
  <c r="E1429" i="8"/>
  <c r="I1428" i="8"/>
  <c r="E1428" i="8"/>
  <c r="I1427" i="8"/>
  <c r="E1427" i="8"/>
  <c r="I1426" i="8"/>
  <c r="E1426" i="8"/>
  <c r="I1425" i="8"/>
  <c r="E1425" i="8"/>
  <c r="I1424" i="8"/>
  <c r="E1424" i="8"/>
  <c r="I1423" i="8"/>
  <c r="E1423" i="8"/>
  <c r="I1422" i="8"/>
  <c r="E1422" i="8"/>
  <c r="I1421" i="8"/>
  <c r="E1421" i="8"/>
  <c r="I1420" i="8"/>
  <c r="E1420" i="8"/>
  <c r="I1419" i="8"/>
  <c r="E1419" i="8"/>
  <c r="I1418" i="8"/>
  <c r="E1418" i="8"/>
  <c r="I1417" i="8"/>
  <c r="E1417" i="8"/>
  <c r="I1416" i="8"/>
  <c r="E1416" i="8"/>
  <c r="I1415" i="8"/>
  <c r="E1415" i="8"/>
  <c r="I1414" i="8"/>
  <c r="E1414" i="8"/>
  <c r="I1413" i="8"/>
  <c r="E1413" i="8"/>
  <c r="I1412" i="8"/>
  <c r="E1412" i="8"/>
  <c r="I1411" i="8"/>
  <c r="E1411" i="8"/>
  <c r="I1410" i="8"/>
  <c r="E1410" i="8"/>
  <c r="I1409" i="8"/>
  <c r="E1409" i="8"/>
  <c r="I1408" i="8"/>
  <c r="E1408" i="8"/>
  <c r="I1407" i="8"/>
  <c r="E1407" i="8"/>
  <c r="I1406" i="8"/>
  <c r="E1406" i="8"/>
  <c r="I1405" i="8"/>
  <c r="E1405" i="8"/>
  <c r="I1404" i="8"/>
  <c r="E1404" i="8"/>
  <c r="I1403" i="8"/>
  <c r="E1403" i="8"/>
  <c r="I1402" i="8"/>
  <c r="E1402" i="8"/>
  <c r="I1401" i="8"/>
  <c r="E1401" i="8"/>
  <c r="I1400" i="8"/>
  <c r="E1400" i="8"/>
  <c r="I1399" i="8"/>
  <c r="E1399" i="8"/>
  <c r="I1398" i="8"/>
  <c r="E1398" i="8"/>
  <c r="I1397" i="8"/>
  <c r="E1397" i="8"/>
  <c r="I1396" i="8"/>
  <c r="E1396" i="8"/>
  <c r="I1395" i="8"/>
  <c r="E1395" i="8"/>
  <c r="I1394" i="8"/>
  <c r="E1394" i="8"/>
  <c r="I1393" i="8"/>
  <c r="E1393" i="8"/>
  <c r="I1392" i="8"/>
  <c r="E1392" i="8"/>
  <c r="I1391" i="8"/>
  <c r="E1391" i="8"/>
  <c r="I1390" i="8"/>
  <c r="E1390" i="8"/>
  <c r="I1389" i="8"/>
  <c r="E1389" i="8"/>
  <c r="I1388" i="8"/>
  <c r="E1388" i="8"/>
  <c r="I1387" i="8"/>
  <c r="E1387" i="8"/>
  <c r="I1386" i="8"/>
  <c r="E1386" i="8"/>
  <c r="I1385" i="8"/>
  <c r="E1385" i="8"/>
  <c r="I1384" i="8"/>
  <c r="E1384" i="8"/>
  <c r="I1383" i="8"/>
  <c r="E1383" i="8"/>
  <c r="I1382" i="8"/>
  <c r="E1382" i="8"/>
  <c r="I1381" i="8"/>
  <c r="E1381" i="8"/>
  <c r="I1380" i="8"/>
  <c r="E1380" i="8"/>
  <c r="I1379" i="8"/>
  <c r="E1379" i="8"/>
  <c r="I1378" i="8"/>
  <c r="E1378" i="8"/>
  <c r="I1377" i="8"/>
  <c r="E1377" i="8"/>
  <c r="I1376" i="8"/>
  <c r="E1376" i="8"/>
  <c r="I1375" i="8"/>
  <c r="E1375" i="8"/>
  <c r="I1374" i="8"/>
  <c r="E1374" i="8"/>
  <c r="I1373" i="8"/>
  <c r="E1373" i="8"/>
  <c r="I1372" i="8"/>
  <c r="E1372" i="8"/>
  <c r="I1371" i="8"/>
  <c r="E1371" i="8"/>
  <c r="I1370" i="8"/>
  <c r="E1370" i="8"/>
  <c r="I1369" i="8"/>
  <c r="E1369" i="8"/>
  <c r="I1368" i="8"/>
  <c r="E1368" i="8"/>
  <c r="I1367" i="8"/>
  <c r="E1367" i="8"/>
  <c r="I1366" i="8"/>
  <c r="E1366" i="8"/>
  <c r="I1365" i="8"/>
  <c r="E1365" i="8"/>
  <c r="I1364" i="8"/>
  <c r="E1364" i="8"/>
  <c r="I1363" i="8"/>
  <c r="E1363" i="8"/>
  <c r="I1362" i="8"/>
  <c r="E1362" i="8"/>
  <c r="I1361" i="8"/>
  <c r="E1361" i="8"/>
  <c r="I1360" i="8"/>
  <c r="E1360" i="8"/>
  <c r="I1359" i="8"/>
  <c r="E1359" i="8"/>
  <c r="I1358" i="8"/>
  <c r="E1358" i="8"/>
  <c r="I1357" i="8"/>
  <c r="E1357" i="8"/>
  <c r="I1356" i="8"/>
  <c r="E1356" i="8"/>
  <c r="I1355" i="8"/>
  <c r="E1355" i="8"/>
  <c r="I1354" i="8"/>
  <c r="E1354" i="8"/>
  <c r="I1353" i="8"/>
  <c r="E1353" i="8"/>
  <c r="I1352" i="8"/>
  <c r="E1352" i="8"/>
  <c r="I1351" i="8"/>
  <c r="E1351" i="8"/>
  <c r="I1350" i="8"/>
  <c r="E1350" i="8"/>
  <c r="I1349" i="8"/>
  <c r="E1349" i="8"/>
  <c r="I1348" i="8"/>
  <c r="E1348" i="8"/>
  <c r="I1347" i="8"/>
  <c r="E1347" i="8"/>
  <c r="I1346" i="8"/>
  <c r="E1346" i="8"/>
  <c r="I1345" i="8"/>
  <c r="E1345" i="8"/>
  <c r="I1344" i="8"/>
  <c r="E1344" i="8"/>
  <c r="I1343" i="8"/>
  <c r="E1343" i="8"/>
  <c r="I1342" i="8"/>
  <c r="E1342" i="8"/>
  <c r="I1341" i="8"/>
  <c r="E1341" i="8"/>
  <c r="I1340" i="8"/>
  <c r="E1340" i="8"/>
  <c r="I1339" i="8"/>
  <c r="E1339" i="8"/>
  <c r="I1338" i="8"/>
  <c r="E1338" i="8"/>
  <c r="I1337" i="8"/>
  <c r="E1337" i="8"/>
  <c r="I1336" i="8"/>
  <c r="E1336" i="8"/>
  <c r="I1335" i="8"/>
  <c r="E1335" i="8"/>
  <c r="I1334" i="8"/>
  <c r="E1334" i="8"/>
  <c r="I1333" i="8"/>
  <c r="E1333" i="8"/>
  <c r="I1332" i="8"/>
  <c r="E1332" i="8"/>
  <c r="I1331" i="8"/>
  <c r="E1331" i="8"/>
  <c r="I1330" i="8"/>
  <c r="E1330" i="8"/>
  <c r="I1329" i="8"/>
  <c r="E1329" i="8"/>
  <c r="I1328" i="8"/>
  <c r="E1328" i="8"/>
  <c r="I1327" i="8"/>
  <c r="E1327" i="8"/>
  <c r="I1326" i="8"/>
  <c r="E1326" i="8"/>
  <c r="I1325" i="8"/>
  <c r="E1325" i="8"/>
  <c r="I1324" i="8"/>
  <c r="E1324" i="8"/>
  <c r="I1323" i="8"/>
  <c r="E1323" i="8"/>
  <c r="I1322" i="8"/>
  <c r="E1322" i="8"/>
  <c r="I1321" i="8"/>
  <c r="E1321" i="8"/>
  <c r="I1320" i="8"/>
  <c r="E1320" i="8"/>
  <c r="I1319" i="8"/>
  <c r="E1319" i="8"/>
  <c r="I1318" i="8"/>
  <c r="E1318" i="8"/>
  <c r="I1317" i="8"/>
  <c r="E1317" i="8"/>
  <c r="I1316" i="8"/>
  <c r="E1316" i="8"/>
  <c r="I1315" i="8"/>
  <c r="E1315" i="8"/>
  <c r="I1314" i="8"/>
  <c r="E1314" i="8"/>
  <c r="I1313" i="8"/>
  <c r="E1313" i="8"/>
  <c r="I1312" i="8"/>
  <c r="E1312" i="8"/>
  <c r="I1311" i="8"/>
  <c r="E1311" i="8"/>
  <c r="I1310" i="8"/>
  <c r="E1310" i="8"/>
  <c r="I1309" i="8"/>
  <c r="E1309" i="8"/>
  <c r="I1308" i="8"/>
  <c r="E1308" i="8"/>
  <c r="I1307" i="8"/>
  <c r="E1307" i="8"/>
  <c r="I1306" i="8"/>
  <c r="E1306" i="8"/>
  <c r="I1305" i="8"/>
  <c r="E1305" i="8"/>
  <c r="I1304" i="8"/>
  <c r="E1304" i="8"/>
  <c r="I1303" i="8"/>
  <c r="E1303" i="8"/>
  <c r="I1302" i="8"/>
  <c r="E1302" i="8"/>
  <c r="I1301" i="8"/>
  <c r="E1301" i="8"/>
  <c r="I1300" i="8"/>
  <c r="E1300" i="8"/>
  <c r="I1299" i="8"/>
  <c r="E1299" i="8"/>
  <c r="I1298" i="8"/>
  <c r="E1298" i="8"/>
  <c r="I1297" i="8"/>
  <c r="E1297" i="8"/>
  <c r="I1296" i="8"/>
  <c r="E1296" i="8"/>
  <c r="I1295" i="8"/>
  <c r="E1295" i="8"/>
  <c r="I1294" i="8"/>
  <c r="E1294" i="8"/>
  <c r="I1293" i="8"/>
  <c r="E1293" i="8"/>
  <c r="I1292" i="8"/>
  <c r="E1292" i="8"/>
  <c r="I1291" i="8"/>
  <c r="E1291" i="8"/>
  <c r="I1290" i="8"/>
  <c r="E1290" i="8"/>
  <c r="I1289" i="8"/>
  <c r="E1289" i="8"/>
  <c r="I1288" i="8"/>
  <c r="E1288" i="8"/>
  <c r="I1287" i="8"/>
  <c r="E1287" i="8"/>
  <c r="I1286" i="8"/>
  <c r="E1286" i="8"/>
  <c r="I1285" i="8"/>
  <c r="E1285" i="8"/>
  <c r="I1284" i="8"/>
  <c r="E1284" i="8"/>
  <c r="I1283" i="8"/>
  <c r="E1283" i="8"/>
  <c r="I1282" i="8"/>
  <c r="E1282" i="8"/>
  <c r="I1281" i="8"/>
  <c r="E1281" i="8"/>
  <c r="I1280" i="8"/>
  <c r="E1280" i="8"/>
  <c r="I1279" i="8"/>
  <c r="E1279" i="8"/>
  <c r="I1278" i="8"/>
  <c r="E1278" i="8"/>
  <c r="I1277" i="8"/>
  <c r="E1277" i="8"/>
  <c r="I1276" i="8"/>
  <c r="E1276" i="8"/>
  <c r="I1275" i="8"/>
  <c r="E1275" i="8"/>
  <c r="I1274" i="8"/>
  <c r="E1274" i="8"/>
  <c r="I1273" i="8"/>
  <c r="E1273" i="8"/>
  <c r="I1272" i="8"/>
  <c r="E1272" i="8"/>
  <c r="I1271" i="8"/>
  <c r="E1271" i="8"/>
  <c r="I1270" i="8"/>
  <c r="E1270" i="8"/>
  <c r="I1269" i="8"/>
  <c r="E1269" i="8"/>
  <c r="I1268" i="8"/>
  <c r="E1268" i="8"/>
  <c r="I1267" i="8"/>
  <c r="E1267" i="8"/>
  <c r="I1266" i="8"/>
  <c r="E1266" i="8"/>
  <c r="I1265" i="8"/>
  <c r="E1265" i="8"/>
  <c r="I1264" i="8"/>
  <c r="E1264" i="8"/>
  <c r="I1263" i="8"/>
  <c r="E1263" i="8"/>
  <c r="I1262" i="8"/>
  <c r="E1262" i="8"/>
  <c r="I1261" i="8"/>
  <c r="E1261" i="8"/>
  <c r="I1260" i="8"/>
  <c r="E1260" i="8"/>
  <c r="I1259" i="8"/>
  <c r="E1259" i="8"/>
  <c r="I1258" i="8"/>
  <c r="E1258" i="8"/>
  <c r="I1257" i="8"/>
  <c r="E1257" i="8"/>
  <c r="I1256" i="8"/>
  <c r="E1256" i="8"/>
  <c r="I1255" i="8"/>
  <c r="E1255" i="8"/>
  <c r="I1254" i="8"/>
  <c r="E1254" i="8"/>
  <c r="I1253" i="8"/>
  <c r="E1253" i="8"/>
  <c r="I1252" i="8"/>
  <c r="E1252" i="8"/>
  <c r="I1251" i="8"/>
  <c r="E1251" i="8"/>
  <c r="I1250" i="8"/>
  <c r="E1250" i="8"/>
  <c r="I1249" i="8"/>
  <c r="E1249" i="8"/>
  <c r="I1248" i="8"/>
  <c r="E1248" i="8"/>
  <c r="I1247" i="8"/>
  <c r="E1247" i="8"/>
  <c r="I1246" i="8"/>
  <c r="E1246" i="8"/>
  <c r="I1245" i="8"/>
  <c r="E1245" i="8"/>
  <c r="I1244" i="8"/>
  <c r="E1244" i="8"/>
  <c r="I1243" i="8"/>
  <c r="E1243" i="8"/>
  <c r="I1242" i="8"/>
  <c r="E1242" i="8"/>
  <c r="I1241" i="8"/>
  <c r="E1241" i="8"/>
  <c r="I1240" i="8"/>
  <c r="E1240" i="8"/>
  <c r="I1239" i="8"/>
  <c r="E1239" i="8"/>
  <c r="I1238" i="8"/>
  <c r="E1238" i="8"/>
  <c r="I1237" i="8"/>
  <c r="E1237" i="8"/>
  <c r="I1236" i="8"/>
  <c r="E1236" i="8"/>
  <c r="I1235" i="8"/>
  <c r="E1235" i="8"/>
  <c r="I1234" i="8"/>
  <c r="E1234" i="8"/>
  <c r="I1233" i="8"/>
  <c r="E1233" i="8"/>
  <c r="I1232" i="8"/>
  <c r="E1232" i="8"/>
  <c r="I1231" i="8"/>
  <c r="E1231" i="8"/>
  <c r="I1230" i="8"/>
  <c r="E1230" i="8"/>
  <c r="I1229" i="8"/>
  <c r="E1229" i="8"/>
  <c r="I1228" i="8"/>
  <c r="E1228" i="8"/>
  <c r="I1227" i="8"/>
  <c r="E1227" i="8"/>
  <c r="I1226" i="8"/>
  <c r="E1226" i="8"/>
  <c r="I1225" i="8"/>
  <c r="E1225" i="8"/>
  <c r="I1224" i="8"/>
  <c r="E1224" i="8"/>
  <c r="I1223" i="8"/>
  <c r="E1223" i="8"/>
  <c r="I1222" i="8"/>
  <c r="E1222" i="8"/>
  <c r="I1221" i="8"/>
  <c r="E1221" i="8"/>
  <c r="I1220" i="8"/>
  <c r="E1220" i="8"/>
  <c r="I1219" i="8"/>
  <c r="E1219" i="8"/>
  <c r="I1218" i="8"/>
  <c r="E1218" i="8"/>
  <c r="I1217" i="8"/>
  <c r="E1217" i="8"/>
  <c r="I1216" i="8"/>
  <c r="E1216" i="8"/>
  <c r="I1215" i="8"/>
  <c r="E1215" i="8"/>
  <c r="I1214" i="8"/>
  <c r="E1214" i="8"/>
  <c r="I1213" i="8"/>
  <c r="E1213" i="8"/>
  <c r="I1212" i="8"/>
  <c r="E1212" i="8"/>
  <c r="I1211" i="8"/>
  <c r="E1211" i="8"/>
  <c r="I1210" i="8"/>
  <c r="E1210" i="8"/>
  <c r="I1209" i="8"/>
  <c r="E1209" i="8"/>
  <c r="I1208" i="8"/>
  <c r="E1208" i="8"/>
  <c r="I1207" i="8"/>
  <c r="E1207" i="8"/>
  <c r="I1206" i="8"/>
  <c r="E1206" i="8"/>
  <c r="I1205" i="8"/>
  <c r="E1205" i="8"/>
  <c r="I1204" i="8"/>
  <c r="E1204" i="8"/>
  <c r="I1203" i="8"/>
  <c r="E1203" i="8"/>
  <c r="I1202" i="8"/>
  <c r="E1202" i="8"/>
  <c r="I1201" i="8"/>
  <c r="E1201" i="8"/>
  <c r="I1200" i="8"/>
  <c r="E1200" i="8"/>
  <c r="I1199" i="8"/>
  <c r="E1199" i="8"/>
  <c r="I1198" i="8"/>
  <c r="E1198" i="8"/>
  <c r="I1197" i="8"/>
  <c r="E1197" i="8"/>
  <c r="I1196" i="8"/>
  <c r="E1196" i="8"/>
  <c r="I1195" i="8"/>
  <c r="E1195" i="8"/>
  <c r="I1194" i="8"/>
  <c r="E1194" i="8"/>
  <c r="I1193" i="8"/>
  <c r="E1193" i="8"/>
  <c r="I1192" i="8"/>
  <c r="E1192" i="8"/>
  <c r="I1191" i="8"/>
  <c r="E1191" i="8"/>
  <c r="I1190" i="8"/>
  <c r="E1190" i="8"/>
  <c r="I1189" i="8"/>
  <c r="E1189" i="8"/>
  <c r="I1188" i="8"/>
  <c r="E1188" i="8"/>
  <c r="I1187" i="8"/>
  <c r="E1187" i="8"/>
  <c r="I1186" i="8"/>
  <c r="E1186" i="8"/>
  <c r="I1185" i="8"/>
  <c r="E1185" i="8"/>
  <c r="I1184" i="8"/>
  <c r="E1184" i="8"/>
  <c r="I1183" i="8"/>
  <c r="E1183" i="8"/>
  <c r="I1182" i="8"/>
  <c r="E1182" i="8"/>
  <c r="I1181" i="8"/>
  <c r="E1181" i="8"/>
  <c r="I1180" i="8"/>
  <c r="E1180" i="8"/>
  <c r="I1179" i="8"/>
  <c r="E1179" i="8"/>
  <c r="I1178" i="8"/>
  <c r="E1178" i="8"/>
  <c r="I1177" i="8"/>
  <c r="E1177" i="8"/>
  <c r="I1176" i="8"/>
  <c r="E1176" i="8"/>
  <c r="I1175" i="8"/>
  <c r="E1175" i="8"/>
  <c r="I1174" i="8"/>
  <c r="E1174" i="8"/>
  <c r="I1173" i="8"/>
  <c r="E1173" i="8"/>
  <c r="I1172" i="8"/>
  <c r="E1172" i="8"/>
  <c r="I1171" i="8"/>
  <c r="E1171" i="8"/>
  <c r="I1170" i="8"/>
  <c r="E1170" i="8"/>
  <c r="I1169" i="8"/>
  <c r="E1169" i="8"/>
  <c r="I1168" i="8"/>
  <c r="E1168" i="8"/>
  <c r="I1167" i="8"/>
  <c r="E1167" i="8"/>
  <c r="I1166" i="8"/>
  <c r="E1166" i="8"/>
  <c r="I1165" i="8"/>
  <c r="E1165" i="8"/>
  <c r="I1164" i="8"/>
  <c r="E1164" i="8"/>
  <c r="I1163" i="8"/>
  <c r="E1163" i="8"/>
  <c r="I1162" i="8"/>
  <c r="E1162" i="8"/>
  <c r="I1161" i="8"/>
  <c r="E1161" i="8"/>
  <c r="I1160" i="8"/>
  <c r="E1160" i="8"/>
  <c r="I1159" i="8"/>
  <c r="E1159" i="8"/>
  <c r="I1158" i="8"/>
  <c r="E1158" i="8"/>
  <c r="I1157" i="8"/>
  <c r="E1157" i="8"/>
  <c r="I1156" i="8"/>
  <c r="E1156" i="8"/>
  <c r="I1155" i="8"/>
  <c r="E1155" i="8"/>
  <c r="I1154" i="8"/>
  <c r="E1154" i="8"/>
  <c r="I1153" i="8"/>
  <c r="E1153" i="8"/>
  <c r="I1152" i="8"/>
  <c r="E1152" i="8"/>
  <c r="I1151" i="8"/>
  <c r="E1151" i="8"/>
  <c r="I1150" i="8"/>
  <c r="E1150" i="8"/>
  <c r="I1149" i="8"/>
  <c r="E1149" i="8"/>
  <c r="I1148" i="8"/>
  <c r="E1148" i="8"/>
  <c r="I1147" i="8"/>
  <c r="E1147" i="8"/>
  <c r="I1146" i="8"/>
  <c r="E1146" i="8"/>
  <c r="I1145" i="8"/>
  <c r="E1145" i="8"/>
  <c r="I1144" i="8"/>
  <c r="E1144" i="8"/>
  <c r="I1143" i="8"/>
  <c r="E1143" i="8"/>
  <c r="I1142" i="8"/>
  <c r="E1142" i="8"/>
  <c r="I1141" i="8"/>
  <c r="E1141" i="8"/>
  <c r="I1140" i="8"/>
  <c r="E1140" i="8"/>
  <c r="I1139" i="8"/>
  <c r="E1139" i="8"/>
  <c r="I1138" i="8"/>
  <c r="E1138" i="8"/>
  <c r="I1137" i="8"/>
  <c r="E1137" i="8"/>
  <c r="I1136" i="8"/>
  <c r="E1136" i="8"/>
  <c r="I1135" i="8"/>
  <c r="E1135" i="8"/>
  <c r="I1134" i="8"/>
  <c r="E1134" i="8"/>
  <c r="I1133" i="8"/>
  <c r="E1133" i="8"/>
  <c r="I1132" i="8"/>
  <c r="E1132" i="8"/>
  <c r="I1131" i="8"/>
  <c r="E1131" i="8"/>
  <c r="I1130" i="8"/>
  <c r="E1130" i="8"/>
  <c r="I1129" i="8"/>
  <c r="E1129" i="8"/>
  <c r="I1128" i="8"/>
  <c r="E1128" i="8"/>
  <c r="I1127" i="8"/>
  <c r="E1127" i="8"/>
  <c r="I1126" i="8"/>
  <c r="E1126" i="8"/>
  <c r="I1125" i="8"/>
  <c r="E1125" i="8"/>
  <c r="I1124" i="8"/>
  <c r="E1124" i="8"/>
  <c r="I1123" i="8"/>
  <c r="E1123" i="8"/>
  <c r="I1122" i="8"/>
  <c r="E1122" i="8"/>
  <c r="I1121" i="8"/>
  <c r="E1121" i="8"/>
  <c r="I1120" i="8"/>
  <c r="E1120" i="8"/>
  <c r="I1119" i="8"/>
  <c r="E1119" i="8"/>
  <c r="I1118" i="8"/>
  <c r="E1118" i="8"/>
  <c r="I1117" i="8"/>
  <c r="E1117" i="8"/>
  <c r="I1116" i="8"/>
  <c r="E1116" i="8"/>
  <c r="I1115" i="8"/>
  <c r="E1115" i="8"/>
  <c r="I1114" i="8"/>
  <c r="E1114" i="8"/>
  <c r="I1113" i="8"/>
  <c r="E1113" i="8"/>
  <c r="I1112" i="8"/>
  <c r="E1112" i="8"/>
  <c r="I1111" i="8"/>
  <c r="E1111" i="8"/>
  <c r="I1110" i="8"/>
  <c r="E1110" i="8"/>
  <c r="I1109" i="8"/>
  <c r="E1109" i="8"/>
  <c r="I1108" i="8"/>
  <c r="E1108" i="8"/>
  <c r="I1107" i="8"/>
  <c r="E1107" i="8"/>
  <c r="I1106" i="8"/>
  <c r="E1106" i="8"/>
  <c r="I1105" i="8"/>
  <c r="E1105" i="8"/>
  <c r="I1104" i="8"/>
  <c r="E1104" i="8"/>
  <c r="I1103" i="8"/>
  <c r="E1103" i="8"/>
  <c r="I1102" i="8"/>
  <c r="E1102" i="8"/>
  <c r="I1101" i="8"/>
  <c r="E1101" i="8"/>
  <c r="I1100" i="8"/>
  <c r="E1100" i="8"/>
  <c r="I1099" i="8"/>
  <c r="E1099" i="8"/>
  <c r="I1098" i="8"/>
  <c r="E1098" i="8"/>
  <c r="I1097" i="8"/>
  <c r="E1097" i="8"/>
  <c r="I1096" i="8"/>
  <c r="E1096" i="8"/>
  <c r="I1095" i="8"/>
  <c r="E1095" i="8"/>
  <c r="I1094" i="8"/>
  <c r="E1094" i="8"/>
  <c r="I1093" i="8"/>
  <c r="E1093" i="8"/>
  <c r="I1092" i="8"/>
  <c r="E1092" i="8"/>
  <c r="I1091" i="8"/>
  <c r="E1091" i="8"/>
  <c r="I1090" i="8"/>
  <c r="E1090" i="8"/>
  <c r="I1089" i="8"/>
  <c r="E1089" i="8"/>
  <c r="I1088" i="8"/>
  <c r="E1088" i="8"/>
  <c r="I1087" i="8"/>
  <c r="E1087" i="8"/>
  <c r="I1086" i="8"/>
  <c r="E1086" i="8"/>
  <c r="I1085" i="8"/>
  <c r="E1085" i="8"/>
  <c r="I1084" i="8"/>
  <c r="E1084" i="8"/>
  <c r="I1083" i="8"/>
  <c r="E1083" i="8"/>
  <c r="I1082" i="8"/>
  <c r="E1082" i="8"/>
  <c r="I1081" i="8"/>
  <c r="E1081" i="8"/>
  <c r="I1080" i="8"/>
  <c r="E1080" i="8"/>
  <c r="I1079" i="8"/>
  <c r="E1079" i="8"/>
  <c r="I1078" i="8"/>
  <c r="E1078" i="8"/>
  <c r="I1077" i="8"/>
  <c r="E1077" i="8"/>
  <c r="I1076" i="8"/>
  <c r="E1076" i="8"/>
  <c r="I1075" i="8"/>
  <c r="E1075" i="8"/>
  <c r="I1074" i="8"/>
  <c r="E1074" i="8"/>
  <c r="I1073" i="8"/>
  <c r="E1073" i="8"/>
  <c r="I1072" i="8"/>
  <c r="E1072" i="8"/>
  <c r="I1071" i="8"/>
  <c r="E1071" i="8"/>
  <c r="I1070" i="8"/>
  <c r="E1070" i="8"/>
  <c r="I1069" i="8"/>
  <c r="E1069" i="8"/>
  <c r="I1068" i="8"/>
  <c r="E1068" i="8"/>
  <c r="I1067" i="8"/>
  <c r="E1067" i="8"/>
  <c r="I1066" i="8"/>
  <c r="E1066" i="8"/>
  <c r="I1065" i="8"/>
  <c r="E1065" i="8"/>
  <c r="I1064" i="8"/>
  <c r="E1064" i="8"/>
  <c r="I1063" i="8"/>
  <c r="E1063" i="8"/>
  <c r="I1062" i="8"/>
  <c r="E1062" i="8"/>
  <c r="I1061" i="8"/>
  <c r="E1061" i="8"/>
  <c r="I1060" i="8"/>
  <c r="E1060" i="8"/>
  <c r="I1059" i="8"/>
  <c r="E1059" i="8"/>
  <c r="I1058" i="8"/>
  <c r="E1058" i="8"/>
  <c r="I1057" i="8"/>
  <c r="E1057" i="8"/>
  <c r="I1056" i="8"/>
  <c r="E1056" i="8"/>
  <c r="I1055" i="8"/>
  <c r="E1055" i="8"/>
  <c r="I1054" i="8"/>
  <c r="E1054" i="8"/>
  <c r="I1053" i="8"/>
  <c r="E1053" i="8"/>
  <c r="I1052" i="8"/>
  <c r="E1052" i="8"/>
  <c r="I1051" i="8"/>
  <c r="E1051" i="8"/>
  <c r="I1050" i="8"/>
  <c r="E1050" i="8"/>
  <c r="I1049" i="8"/>
  <c r="E1049" i="8"/>
  <c r="I1048" i="8"/>
  <c r="E1048" i="8"/>
  <c r="I1047" i="8"/>
  <c r="E1047" i="8"/>
  <c r="I1046" i="8"/>
  <c r="E1046" i="8"/>
  <c r="I1045" i="8"/>
  <c r="E1045" i="8"/>
  <c r="I1044" i="8"/>
  <c r="E1044" i="8"/>
  <c r="I1043" i="8"/>
  <c r="E1043" i="8"/>
  <c r="I1042" i="8"/>
  <c r="E1042" i="8"/>
  <c r="I1041" i="8"/>
  <c r="E1041" i="8"/>
  <c r="I1040" i="8"/>
  <c r="E1040" i="8"/>
  <c r="I1039" i="8"/>
  <c r="E1039" i="8"/>
  <c r="I1038" i="8"/>
  <c r="E1038" i="8"/>
  <c r="I1037" i="8"/>
  <c r="E1037" i="8"/>
  <c r="I1036" i="8"/>
  <c r="E1036" i="8"/>
  <c r="I1035" i="8"/>
  <c r="E1035" i="8"/>
  <c r="I1034" i="8"/>
  <c r="E1034" i="8"/>
  <c r="I1033" i="8"/>
  <c r="E1033" i="8"/>
  <c r="I1032" i="8"/>
  <c r="E1032" i="8"/>
  <c r="I1031" i="8"/>
  <c r="E1031" i="8"/>
  <c r="I1030" i="8"/>
  <c r="E1030" i="8"/>
  <c r="I1029" i="8"/>
  <c r="E1029" i="8"/>
  <c r="I1028" i="8"/>
  <c r="E1028" i="8"/>
  <c r="I1027" i="8"/>
  <c r="E1027" i="8"/>
  <c r="I1026" i="8"/>
  <c r="E1026" i="8"/>
  <c r="I1025" i="8"/>
  <c r="E1025" i="8"/>
  <c r="I1024" i="8"/>
  <c r="E1024" i="8"/>
  <c r="I1023" i="8"/>
  <c r="E1023" i="8"/>
  <c r="I1022" i="8"/>
  <c r="E1022" i="8"/>
  <c r="I1021" i="8"/>
  <c r="E1021" i="8"/>
  <c r="I1020" i="8"/>
  <c r="E1020" i="8"/>
  <c r="I1019" i="8"/>
  <c r="E1019" i="8"/>
  <c r="I1018" i="8"/>
  <c r="E1018" i="8"/>
  <c r="I1017" i="8"/>
  <c r="E1017" i="8"/>
  <c r="I1016" i="8"/>
  <c r="E1016" i="8"/>
  <c r="I1015" i="8"/>
  <c r="E1015" i="8"/>
  <c r="I1014" i="8"/>
  <c r="E1014" i="8"/>
  <c r="I1013" i="8"/>
  <c r="E1013" i="8"/>
  <c r="I1012" i="8"/>
  <c r="E1012" i="8"/>
  <c r="I1011" i="8"/>
  <c r="E1011" i="8"/>
  <c r="I1010" i="8"/>
  <c r="E1010" i="8"/>
  <c r="I1009" i="8"/>
  <c r="E1009" i="8"/>
  <c r="I1008" i="8"/>
  <c r="E1008" i="8"/>
  <c r="I1007" i="8"/>
  <c r="E1007" i="8"/>
  <c r="I1006" i="8"/>
  <c r="E1006" i="8"/>
  <c r="I1005" i="8"/>
  <c r="E1005" i="8"/>
  <c r="I1004" i="8"/>
  <c r="E1004" i="8"/>
  <c r="I1003" i="8"/>
  <c r="E1003" i="8"/>
  <c r="I1002" i="8"/>
  <c r="E1002" i="8"/>
  <c r="I1001" i="8"/>
  <c r="E1001" i="8"/>
  <c r="I1000" i="8"/>
  <c r="E1000" i="8"/>
  <c r="I999" i="8"/>
  <c r="E999" i="8"/>
  <c r="I998" i="8"/>
  <c r="E998" i="8"/>
  <c r="I997" i="8"/>
  <c r="E997" i="8"/>
  <c r="I996" i="8"/>
  <c r="E996" i="8"/>
  <c r="I995" i="8"/>
  <c r="E995" i="8"/>
  <c r="I994" i="8"/>
  <c r="E994" i="8"/>
  <c r="I993" i="8"/>
  <c r="E993" i="8"/>
  <c r="I992" i="8"/>
  <c r="E992" i="8"/>
  <c r="I991" i="8"/>
  <c r="E991" i="8"/>
  <c r="I990" i="8"/>
  <c r="E990" i="8"/>
  <c r="I989" i="8"/>
  <c r="E989" i="8"/>
  <c r="I988" i="8"/>
  <c r="E988" i="8"/>
  <c r="I987" i="8"/>
  <c r="E987" i="8"/>
  <c r="I986" i="8"/>
  <c r="E986" i="8"/>
  <c r="I985" i="8"/>
  <c r="E985" i="8"/>
  <c r="I984" i="8"/>
  <c r="E984" i="8"/>
  <c r="I983" i="8"/>
  <c r="E983" i="8"/>
  <c r="I982" i="8"/>
  <c r="E982" i="8"/>
  <c r="I981" i="8"/>
  <c r="E981" i="8"/>
  <c r="I980" i="8"/>
  <c r="E980" i="8"/>
  <c r="I979" i="8"/>
  <c r="E979" i="8"/>
  <c r="I978" i="8"/>
  <c r="E978" i="8"/>
  <c r="I977" i="8"/>
  <c r="E977" i="8"/>
  <c r="I976" i="8"/>
  <c r="E976" i="8"/>
  <c r="I975" i="8"/>
  <c r="E975" i="8"/>
  <c r="I974" i="8"/>
  <c r="E974" i="8"/>
  <c r="I973" i="8"/>
  <c r="E973" i="8"/>
  <c r="I972" i="8"/>
  <c r="E972" i="8"/>
  <c r="I971" i="8"/>
  <c r="E971" i="8"/>
  <c r="I970" i="8"/>
  <c r="E970" i="8"/>
  <c r="I969" i="8"/>
  <c r="E969" i="8"/>
  <c r="I968" i="8"/>
  <c r="E968" i="8"/>
  <c r="I967" i="8"/>
  <c r="E967" i="8"/>
  <c r="I966" i="8"/>
  <c r="E966" i="8"/>
  <c r="I965" i="8"/>
  <c r="E965" i="8"/>
  <c r="I964" i="8"/>
  <c r="E964" i="8"/>
  <c r="I963" i="8"/>
  <c r="E963" i="8"/>
  <c r="I962" i="8"/>
  <c r="E962" i="8"/>
  <c r="I961" i="8"/>
  <c r="E961" i="8"/>
  <c r="I960" i="8"/>
  <c r="E960" i="8"/>
  <c r="I959" i="8"/>
  <c r="E959" i="8"/>
  <c r="I958" i="8"/>
  <c r="E958" i="8"/>
  <c r="I957" i="8"/>
  <c r="E957" i="8"/>
  <c r="I956" i="8"/>
  <c r="E956" i="8"/>
  <c r="I955" i="8"/>
  <c r="E955" i="8"/>
  <c r="I954" i="8"/>
  <c r="E954" i="8"/>
  <c r="I953" i="8"/>
  <c r="E953" i="8"/>
  <c r="I952" i="8"/>
  <c r="E952" i="8"/>
  <c r="I951" i="8"/>
  <c r="E951" i="8"/>
  <c r="I950" i="8"/>
  <c r="E950" i="8"/>
  <c r="I949" i="8"/>
  <c r="E949" i="8"/>
  <c r="I948" i="8"/>
  <c r="E948" i="8"/>
  <c r="I947" i="8"/>
  <c r="E947" i="8"/>
  <c r="I946" i="8"/>
  <c r="E946" i="8"/>
  <c r="I945" i="8"/>
  <c r="E945" i="8"/>
  <c r="I944" i="8"/>
  <c r="E944" i="8"/>
  <c r="I943" i="8"/>
  <c r="E943" i="8"/>
  <c r="I942" i="8"/>
  <c r="E942" i="8"/>
  <c r="I941" i="8"/>
  <c r="E941" i="8"/>
  <c r="I940" i="8"/>
  <c r="E940" i="8"/>
  <c r="I939" i="8"/>
  <c r="E939" i="8"/>
  <c r="I938" i="8"/>
  <c r="E938" i="8"/>
  <c r="I937" i="8"/>
  <c r="E937" i="8"/>
  <c r="I936" i="8"/>
  <c r="E936" i="8"/>
  <c r="I935" i="8"/>
  <c r="E935" i="8"/>
  <c r="I934" i="8"/>
  <c r="E934" i="8"/>
  <c r="I933" i="8"/>
  <c r="E933" i="8"/>
  <c r="I932" i="8"/>
  <c r="E932" i="8"/>
  <c r="I931" i="8"/>
  <c r="E931" i="8"/>
  <c r="I930" i="8"/>
  <c r="E930" i="8"/>
  <c r="I929" i="8"/>
  <c r="E929" i="8"/>
  <c r="I928" i="8"/>
  <c r="E928" i="8"/>
  <c r="I927" i="8"/>
  <c r="E927" i="8"/>
  <c r="I926" i="8"/>
  <c r="E926" i="8"/>
  <c r="I925" i="8"/>
  <c r="E925" i="8"/>
  <c r="I924" i="8"/>
  <c r="E924" i="8"/>
  <c r="I923" i="8"/>
  <c r="E923" i="8"/>
  <c r="I922" i="8"/>
  <c r="E922" i="8"/>
  <c r="I921" i="8"/>
  <c r="E921" i="8"/>
  <c r="I920" i="8"/>
  <c r="E920" i="8"/>
  <c r="I919" i="8"/>
  <c r="E919" i="8"/>
  <c r="I918" i="8"/>
  <c r="E918" i="8"/>
  <c r="I917" i="8"/>
  <c r="E917" i="8"/>
  <c r="I916" i="8"/>
  <c r="E916" i="8"/>
  <c r="I915" i="8"/>
  <c r="E915" i="8"/>
  <c r="I914" i="8"/>
  <c r="E914" i="8"/>
  <c r="I913" i="8"/>
  <c r="E913" i="8"/>
  <c r="I912" i="8"/>
  <c r="E912" i="8"/>
  <c r="I911" i="8"/>
  <c r="E911" i="8"/>
  <c r="I910" i="8"/>
  <c r="E910" i="8"/>
  <c r="I909" i="8"/>
  <c r="E909" i="8"/>
  <c r="I908" i="8"/>
  <c r="E908" i="8"/>
  <c r="I907" i="8"/>
  <c r="E907" i="8"/>
  <c r="I906" i="8"/>
  <c r="E906" i="8"/>
  <c r="I905" i="8"/>
  <c r="E905" i="8"/>
  <c r="I904" i="8"/>
  <c r="E904" i="8"/>
  <c r="I903" i="8"/>
  <c r="E903" i="8"/>
  <c r="I902" i="8"/>
  <c r="E902" i="8"/>
  <c r="I901" i="8"/>
  <c r="E901" i="8"/>
  <c r="I900" i="8"/>
  <c r="E900" i="8"/>
  <c r="I899" i="8"/>
  <c r="E899" i="8"/>
  <c r="I898" i="8"/>
  <c r="E898" i="8"/>
  <c r="I897" i="8"/>
  <c r="E897" i="8"/>
  <c r="I896" i="8"/>
  <c r="E896" i="8"/>
  <c r="I895" i="8"/>
  <c r="E895" i="8"/>
  <c r="I894" i="8"/>
  <c r="E894" i="8"/>
  <c r="I893" i="8"/>
  <c r="E893" i="8"/>
  <c r="I892" i="8"/>
  <c r="E892" i="8"/>
  <c r="I891" i="8"/>
  <c r="E891" i="8"/>
  <c r="I890" i="8"/>
  <c r="E890" i="8"/>
  <c r="I889" i="8"/>
  <c r="E889" i="8"/>
  <c r="I888" i="8"/>
  <c r="E888" i="8"/>
  <c r="I887" i="8"/>
  <c r="E887" i="8"/>
  <c r="I886" i="8"/>
  <c r="E886" i="8"/>
  <c r="I885" i="8"/>
  <c r="E885" i="8"/>
  <c r="I884" i="8"/>
  <c r="E884" i="8"/>
  <c r="I883" i="8"/>
  <c r="E883" i="8"/>
  <c r="I882" i="8"/>
  <c r="E882" i="8"/>
  <c r="I881" i="8"/>
  <c r="E881" i="8"/>
  <c r="I880" i="8"/>
  <c r="E880" i="8"/>
  <c r="I879" i="8"/>
  <c r="E879" i="8"/>
  <c r="I878" i="8"/>
  <c r="E878" i="8"/>
  <c r="I877" i="8"/>
  <c r="E877" i="8"/>
  <c r="I876" i="8"/>
  <c r="E876" i="8"/>
  <c r="I875" i="8"/>
  <c r="E875" i="8"/>
  <c r="I874" i="8"/>
  <c r="E874" i="8"/>
  <c r="I873" i="8"/>
  <c r="E873" i="8"/>
  <c r="I872" i="8"/>
  <c r="E872" i="8"/>
  <c r="I871" i="8"/>
  <c r="E871" i="8"/>
  <c r="I870" i="8"/>
  <c r="E870" i="8"/>
  <c r="I869" i="8"/>
  <c r="E869" i="8"/>
  <c r="I868" i="8"/>
  <c r="E868" i="8"/>
  <c r="I867" i="8"/>
  <c r="E867" i="8"/>
  <c r="I866" i="8"/>
  <c r="E866" i="8"/>
  <c r="I865" i="8"/>
  <c r="E865" i="8"/>
  <c r="I864" i="8"/>
  <c r="E864" i="8"/>
  <c r="I863" i="8"/>
  <c r="E863" i="8"/>
  <c r="I862" i="8"/>
  <c r="E862" i="8"/>
  <c r="I861" i="8"/>
  <c r="E861" i="8"/>
  <c r="I860" i="8"/>
  <c r="E860" i="8"/>
  <c r="I859" i="8"/>
  <c r="E859" i="8"/>
  <c r="I858" i="8"/>
  <c r="E858" i="8"/>
  <c r="I857" i="8"/>
  <c r="E857" i="8"/>
  <c r="I856" i="8"/>
  <c r="E856" i="8"/>
  <c r="I855" i="8"/>
  <c r="E855" i="8"/>
  <c r="I854" i="8"/>
  <c r="E854" i="8"/>
  <c r="I853" i="8"/>
  <c r="E853" i="8"/>
  <c r="I852" i="8"/>
  <c r="E852" i="8"/>
  <c r="I851" i="8"/>
  <c r="E851" i="8"/>
  <c r="I850" i="8"/>
  <c r="E850" i="8"/>
  <c r="I849" i="8"/>
  <c r="E849" i="8"/>
  <c r="I848" i="8"/>
  <c r="E848" i="8"/>
  <c r="I847" i="8"/>
  <c r="E847" i="8"/>
  <c r="I846" i="8"/>
  <c r="E846" i="8"/>
  <c r="I845" i="8"/>
  <c r="E845" i="8"/>
  <c r="I844" i="8"/>
  <c r="E844" i="8"/>
  <c r="I843" i="8"/>
  <c r="E843" i="8"/>
  <c r="I842" i="8"/>
  <c r="E842" i="8"/>
  <c r="I841" i="8"/>
  <c r="E841" i="8"/>
  <c r="I840" i="8"/>
  <c r="E840" i="8"/>
  <c r="I839" i="8"/>
  <c r="E839" i="8"/>
  <c r="I838" i="8"/>
  <c r="E838" i="8"/>
  <c r="I837" i="8"/>
  <c r="E837" i="8"/>
  <c r="I836" i="8"/>
  <c r="E836" i="8"/>
  <c r="I835" i="8"/>
  <c r="E835" i="8"/>
  <c r="I834" i="8"/>
  <c r="E834" i="8"/>
  <c r="I833" i="8"/>
  <c r="E833" i="8"/>
  <c r="I832" i="8"/>
  <c r="E832" i="8"/>
  <c r="I831" i="8"/>
  <c r="E831" i="8"/>
  <c r="I830" i="8"/>
  <c r="E830" i="8"/>
  <c r="I829" i="8"/>
  <c r="E829" i="8"/>
  <c r="I828" i="8"/>
  <c r="E828" i="8"/>
  <c r="I827" i="8"/>
  <c r="E827" i="8"/>
  <c r="I826" i="8"/>
  <c r="E826" i="8"/>
  <c r="I825" i="8"/>
  <c r="E825" i="8"/>
  <c r="I824" i="8"/>
  <c r="E824" i="8"/>
  <c r="I823" i="8"/>
  <c r="E823" i="8"/>
  <c r="I822" i="8"/>
  <c r="E822" i="8"/>
  <c r="I821" i="8"/>
  <c r="E821" i="8"/>
  <c r="I820" i="8"/>
  <c r="E820" i="8"/>
  <c r="I819" i="8"/>
  <c r="E819" i="8"/>
  <c r="I818" i="8"/>
  <c r="E818" i="8"/>
  <c r="I817" i="8"/>
  <c r="E817" i="8"/>
  <c r="I816" i="8"/>
  <c r="E816" i="8"/>
  <c r="I815" i="8"/>
  <c r="E815" i="8"/>
  <c r="I814" i="8"/>
  <c r="E814" i="8"/>
  <c r="I813" i="8"/>
  <c r="E813" i="8"/>
  <c r="I812" i="8"/>
  <c r="E812" i="8"/>
  <c r="I811" i="8"/>
  <c r="E811" i="8"/>
  <c r="I810" i="8"/>
  <c r="E810" i="8"/>
  <c r="I809" i="8"/>
  <c r="E809" i="8"/>
  <c r="I808" i="8"/>
  <c r="E808" i="8"/>
  <c r="I807" i="8"/>
  <c r="E807" i="8"/>
  <c r="I806" i="8"/>
  <c r="E806" i="8"/>
  <c r="I805" i="8"/>
  <c r="E805" i="8"/>
  <c r="I804" i="8"/>
  <c r="E804" i="8"/>
  <c r="I803" i="8"/>
  <c r="E803" i="8"/>
  <c r="I802" i="8"/>
  <c r="E802" i="8"/>
  <c r="I801" i="8"/>
  <c r="E801" i="8"/>
  <c r="I800" i="8"/>
  <c r="E800" i="8"/>
  <c r="I799" i="8"/>
  <c r="E799" i="8"/>
  <c r="I798" i="8"/>
  <c r="E798" i="8"/>
  <c r="I797" i="8"/>
  <c r="E797" i="8"/>
  <c r="I796" i="8"/>
  <c r="E796" i="8"/>
  <c r="I795" i="8"/>
  <c r="E795" i="8"/>
  <c r="I794" i="8"/>
  <c r="E794" i="8"/>
  <c r="I793" i="8"/>
  <c r="E793" i="8"/>
  <c r="I792" i="8"/>
  <c r="E792" i="8"/>
  <c r="I791" i="8"/>
  <c r="E791" i="8"/>
  <c r="I790" i="8"/>
  <c r="E790" i="8"/>
  <c r="I789" i="8"/>
  <c r="E789" i="8"/>
  <c r="I788" i="8"/>
  <c r="E788" i="8"/>
  <c r="I787" i="8"/>
  <c r="E787" i="8"/>
  <c r="I786" i="8"/>
  <c r="E786" i="8"/>
  <c r="I785" i="8"/>
  <c r="E785" i="8"/>
  <c r="I784" i="8"/>
  <c r="E784" i="8"/>
  <c r="I783" i="8"/>
  <c r="E783" i="8"/>
  <c r="I782" i="8"/>
  <c r="E782" i="8"/>
  <c r="I781" i="8"/>
  <c r="E781" i="8"/>
  <c r="I780" i="8"/>
  <c r="E780" i="8"/>
  <c r="I779" i="8"/>
  <c r="E779" i="8"/>
  <c r="I778" i="8"/>
  <c r="E778" i="8"/>
  <c r="I777" i="8"/>
  <c r="E777" i="8"/>
  <c r="I776" i="8"/>
  <c r="E776" i="8"/>
  <c r="I775" i="8"/>
  <c r="E775" i="8"/>
  <c r="I774" i="8"/>
  <c r="E774" i="8"/>
  <c r="I773" i="8"/>
  <c r="E773" i="8"/>
  <c r="I772" i="8"/>
  <c r="E772" i="8"/>
  <c r="I771" i="8"/>
  <c r="E771" i="8"/>
  <c r="I770" i="8"/>
  <c r="E770" i="8"/>
  <c r="I769" i="8"/>
  <c r="E769" i="8"/>
  <c r="I768" i="8"/>
  <c r="E768" i="8"/>
  <c r="I767" i="8"/>
  <c r="E767" i="8"/>
  <c r="I766" i="8"/>
  <c r="E766" i="8"/>
  <c r="I765" i="8"/>
  <c r="E765" i="8"/>
  <c r="I764" i="8"/>
  <c r="E764" i="8"/>
  <c r="I763" i="8"/>
  <c r="E763" i="8"/>
  <c r="I762" i="8"/>
  <c r="E762" i="8"/>
  <c r="I761" i="8"/>
  <c r="E761" i="8"/>
  <c r="I760" i="8"/>
  <c r="E760" i="8"/>
  <c r="I759" i="8"/>
  <c r="E759" i="8"/>
  <c r="I758" i="8"/>
  <c r="E758" i="8"/>
  <c r="I757" i="8"/>
  <c r="E757" i="8"/>
  <c r="I756" i="8"/>
  <c r="E756" i="8"/>
  <c r="I755" i="8"/>
  <c r="E755" i="8"/>
  <c r="I754" i="8"/>
  <c r="E754" i="8"/>
  <c r="I753" i="8"/>
  <c r="E753" i="8"/>
  <c r="I752" i="8"/>
  <c r="E752" i="8"/>
  <c r="I751" i="8"/>
  <c r="E751" i="8"/>
  <c r="I750" i="8"/>
  <c r="E750" i="8"/>
  <c r="I749" i="8"/>
  <c r="E749" i="8"/>
  <c r="I748" i="8"/>
  <c r="E748" i="8"/>
  <c r="I747" i="8"/>
  <c r="E747" i="8"/>
  <c r="I746" i="8"/>
  <c r="E746" i="8"/>
  <c r="I745" i="8"/>
  <c r="E745" i="8"/>
  <c r="I744" i="8"/>
  <c r="E744" i="8"/>
  <c r="I743" i="8"/>
  <c r="E743" i="8"/>
  <c r="I742" i="8"/>
  <c r="E742" i="8"/>
  <c r="I741" i="8"/>
  <c r="E741" i="8"/>
  <c r="I740" i="8"/>
  <c r="E740" i="8"/>
  <c r="I739" i="8"/>
  <c r="E739" i="8"/>
  <c r="I738" i="8"/>
  <c r="E738" i="8"/>
  <c r="I737" i="8"/>
  <c r="E737" i="8"/>
  <c r="I736" i="8"/>
  <c r="E736" i="8"/>
  <c r="I735" i="8"/>
  <c r="E735" i="8"/>
  <c r="I734" i="8"/>
  <c r="E734" i="8"/>
  <c r="I733" i="8"/>
  <c r="E733" i="8"/>
  <c r="I732" i="8"/>
  <c r="E732" i="8"/>
  <c r="I731" i="8"/>
  <c r="E731" i="8"/>
  <c r="I730" i="8"/>
  <c r="E730" i="8"/>
  <c r="I729" i="8"/>
  <c r="E729" i="8"/>
  <c r="I728" i="8"/>
  <c r="E728" i="8"/>
  <c r="I727" i="8"/>
  <c r="E727" i="8"/>
  <c r="I726" i="8"/>
  <c r="E726" i="8"/>
  <c r="I725" i="8"/>
  <c r="E725" i="8"/>
  <c r="I724" i="8"/>
  <c r="E724" i="8"/>
  <c r="I723" i="8"/>
  <c r="E723" i="8"/>
  <c r="I722" i="8"/>
  <c r="E722" i="8"/>
  <c r="I721" i="8"/>
  <c r="E721" i="8"/>
  <c r="I720" i="8"/>
  <c r="E720" i="8"/>
  <c r="I719" i="8"/>
  <c r="E719" i="8"/>
  <c r="I718" i="8"/>
  <c r="E718" i="8"/>
  <c r="I717" i="8"/>
  <c r="E717" i="8"/>
  <c r="I716" i="8"/>
  <c r="E716" i="8"/>
  <c r="I715" i="8"/>
  <c r="E715" i="8"/>
  <c r="I714" i="8"/>
  <c r="E714" i="8"/>
  <c r="I713" i="8"/>
  <c r="E713" i="8"/>
  <c r="I712" i="8"/>
  <c r="E712" i="8"/>
  <c r="I711" i="8"/>
  <c r="E711" i="8"/>
  <c r="I710" i="8"/>
  <c r="E710" i="8"/>
  <c r="I709" i="8"/>
  <c r="E709" i="8"/>
  <c r="I708" i="8"/>
  <c r="E708" i="8"/>
  <c r="I707" i="8"/>
  <c r="E707" i="8"/>
  <c r="I706" i="8"/>
  <c r="E706" i="8"/>
  <c r="I705" i="8"/>
  <c r="E705" i="8"/>
  <c r="I704" i="8"/>
  <c r="E704" i="8"/>
  <c r="I703" i="8"/>
  <c r="E703" i="8"/>
  <c r="I702" i="8"/>
  <c r="E702" i="8"/>
  <c r="I701" i="8"/>
  <c r="E701" i="8"/>
  <c r="I700" i="8"/>
  <c r="E700" i="8"/>
  <c r="I699" i="8"/>
  <c r="E699" i="8"/>
  <c r="I698" i="8"/>
  <c r="E698" i="8"/>
  <c r="I697" i="8"/>
  <c r="E697" i="8"/>
  <c r="I696" i="8"/>
  <c r="E696" i="8"/>
  <c r="I695" i="8"/>
  <c r="E695" i="8"/>
  <c r="I694" i="8"/>
  <c r="E694" i="8"/>
  <c r="I693" i="8"/>
  <c r="E693" i="8"/>
  <c r="I692" i="8"/>
  <c r="E692" i="8"/>
  <c r="I691" i="8"/>
  <c r="E691" i="8"/>
  <c r="I690" i="8"/>
  <c r="E690" i="8"/>
  <c r="I689" i="8"/>
  <c r="E689" i="8"/>
  <c r="I688" i="8"/>
  <c r="E688" i="8"/>
  <c r="I687" i="8"/>
  <c r="E687" i="8"/>
  <c r="I686" i="8"/>
  <c r="E686" i="8"/>
  <c r="I685" i="8"/>
  <c r="E685" i="8"/>
  <c r="I684" i="8"/>
  <c r="E684" i="8"/>
  <c r="I683" i="8"/>
  <c r="E683" i="8"/>
  <c r="I682" i="8"/>
  <c r="E682" i="8"/>
  <c r="I681" i="8"/>
  <c r="E681" i="8"/>
  <c r="I680" i="8"/>
  <c r="E680" i="8"/>
  <c r="I679" i="8"/>
  <c r="E679" i="8"/>
  <c r="I678" i="8"/>
  <c r="E678" i="8"/>
  <c r="I677" i="8"/>
  <c r="E677" i="8"/>
  <c r="I676" i="8"/>
  <c r="E676" i="8"/>
  <c r="I675" i="8"/>
  <c r="E675" i="8"/>
  <c r="I674" i="8"/>
  <c r="E674" i="8"/>
  <c r="I673" i="8"/>
  <c r="E673" i="8"/>
  <c r="I672" i="8"/>
  <c r="E672" i="8"/>
  <c r="I671" i="8"/>
  <c r="E671" i="8"/>
  <c r="I670" i="8"/>
  <c r="E670" i="8"/>
  <c r="I669" i="8"/>
  <c r="E669" i="8"/>
  <c r="I668" i="8"/>
  <c r="E668" i="8"/>
  <c r="I667" i="8"/>
  <c r="E667" i="8"/>
  <c r="I666" i="8"/>
  <c r="E666" i="8"/>
  <c r="I665" i="8"/>
  <c r="E665" i="8"/>
  <c r="I664" i="8"/>
  <c r="E664" i="8"/>
  <c r="I663" i="8"/>
  <c r="E663" i="8"/>
  <c r="I662" i="8"/>
  <c r="E662" i="8"/>
  <c r="I661" i="8"/>
  <c r="E661" i="8"/>
  <c r="I660" i="8"/>
  <c r="E660" i="8"/>
  <c r="I659" i="8"/>
  <c r="E659" i="8"/>
  <c r="I658" i="8"/>
  <c r="E658" i="8"/>
  <c r="I657" i="8"/>
  <c r="E657" i="8"/>
  <c r="I656" i="8"/>
  <c r="E656" i="8"/>
  <c r="I655" i="8"/>
  <c r="E655" i="8"/>
  <c r="I654" i="8"/>
  <c r="E654" i="8"/>
  <c r="I653" i="8"/>
  <c r="E653" i="8"/>
  <c r="I652" i="8"/>
  <c r="E652" i="8"/>
  <c r="I651" i="8"/>
  <c r="E651" i="8"/>
  <c r="I650" i="8"/>
  <c r="E650" i="8"/>
  <c r="I649" i="8"/>
  <c r="E649" i="8"/>
  <c r="I648" i="8"/>
  <c r="E648" i="8"/>
  <c r="I647" i="8"/>
  <c r="E647" i="8"/>
  <c r="I646" i="8"/>
  <c r="E646" i="8"/>
  <c r="I645" i="8"/>
  <c r="E645" i="8"/>
  <c r="I644" i="8"/>
  <c r="E644" i="8"/>
  <c r="I643" i="8"/>
  <c r="E643" i="8"/>
  <c r="I642" i="8"/>
  <c r="E642" i="8"/>
  <c r="I641" i="8"/>
  <c r="E641" i="8"/>
  <c r="I640" i="8"/>
  <c r="E640" i="8"/>
  <c r="I639" i="8"/>
  <c r="E639" i="8"/>
  <c r="I638" i="8"/>
  <c r="E638" i="8"/>
  <c r="I637" i="8"/>
  <c r="E637" i="8"/>
  <c r="I636" i="8"/>
  <c r="E636" i="8"/>
  <c r="I635" i="8"/>
  <c r="E635" i="8"/>
  <c r="I634" i="8"/>
  <c r="E634" i="8"/>
  <c r="I633" i="8"/>
  <c r="E633" i="8"/>
  <c r="I632" i="8"/>
  <c r="E632" i="8"/>
  <c r="I631" i="8"/>
  <c r="E631" i="8"/>
  <c r="I630" i="8"/>
  <c r="E630" i="8"/>
  <c r="I629" i="8"/>
  <c r="E629" i="8"/>
  <c r="I628" i="8"/>
  <c r="E628" i="8"/>
  <c r="I627" i="8"/>
  <c r="E627" i="8"/>
  <c r="I626" i="8"/>
  <c r="E626" i="8"/>
  <c r="I625" i="8"/>
  <c r="E625" i="8"/>
  <c r="I624" i="8"/>
  <c r="E624" i="8"/>
  <c r="I623" i="8"/>
  <c r="E623" i="8"/>
  <c r="I622" i="8"/>
  <c r="E622" i="8"/>
  <c r="I621" i="8"/>
  <c r="E621" i="8"/>
  <c r="I620" i="8"/>
  <c r="E620" i="8"/>
  <c r="I619" i="8"/>
  <c r="E619" i="8"/>
  <c r="I618" i="8"/>
  <c r="E618" i="8"/>
  <c r="I617" i="8"/>
  <c r="E617" i="8"/>
  <c r="I616" i="8"/>
  <c r="E616" i="8"/>
  <c r="I615" i="8"/>
  <c r="E615" i="8"/>
  <c r="I614" i="8"/>
  <c r="E614" i="8"/>
  <c r="I613" i="8"/>
  <c r="E613" i="8"/>
  <c r="I612" i="8"/>
  <c r="E612" i="8"/>
  <c r="I611" i="8"/>
  <c r="E611" i="8"/>
  <c r="I610" i="8"/>
  <c r="E610" i="8"/>
  <c r="I609" i="8"/>
  <c r="E609" i="8"/>
  <c r="I608" i="8"/>
  <c r="E608" i="8"/>
  <c r="I607" i="8"/>
  <c r="E607" i="8"/>
  <c r="I606" i="8"/>
  <c r="E606" i="8"/>
  <c r="I605" i="8"/>
  <c r="E605" i="8"/>
  <c r="I604" i="8"/>
  <c r="E604" i="8"/>
  <c r="I603" i="8"/>
  <c r="E603" i="8"/>
  <c r="I602" i="8"/>
  <c r="E602" i="8"/>
  <c r="I601" i="8"/>
  <c r="E601" i="8"/>
  <c r="I600" i="8"/>
  <c r="E600" i="8"/>
  <c r="I599" i="8"/>
  <c r="E599" i="8"/>
  <c r="I598" i="8"/>
  <c r="E598" i="8"/>
  <c r="I597" i="8"/>
  <c r="E597" i="8"/>
  <c r="I596" i="8"/>
  <c r="E596" i="8"/>
  <c r="I595" i="8"/>
  <c r="E595" i="8"/>
  <c r="I594" i="8"/>
  <c r="E594" i="8"/>
  <c r="I593" i="8"/>
  <c r="E593" i="8"/>
  <c r="I592" i="8"/>
  <c r="E592" i="8"/>
  <c r="I591" i="8"/>
  <c r="E591" i="8"/>
  <c r="I590" i="8"/>
  <c r="E590" i="8"/>
  <c r="I589" i="8"/>
  <c r="E589" i="8"/>
  <c r="I588" i="8"/>
  <c r="E588" i="8"/>
  <c r="I587" i="8"/>
  <c r="E587" i="8"/>
  <c r="I586" i="8"/>
  <c r="E586" i="8"/>
  <c r="I585" i="8"/>
  <c r="E585" i="8"/>
  <c r="I584" i="8"/>
  <c r="E584" i="8"/>
  <c r="I583" i="8"/>
  <c r="E583" i="8"/>
  <c r="I582" i="8"/>
  <c r="E582" i="8"/>
  <c r="I581" i="8"/>
  <c r="E581" i="8"/>
  <c r="I580" i="8"/>
  <c r="E580" i="8"/>
  <c r="I579" i="8"/>
  <c r="E579" i="8"/>
  <c r="I578" i="8"/>
  <c r="E578" i="8"/>
  <c r="I577" i="8"/>
  <c r="E577" i="8"/>
  <c r="I576" i="8"/>
  <c r="E576" i="8"/>
  <c r="I575" i="8"/>
  <c r="E575" i="8"/>
  <c r="I574" i="8"/>
  <c r="E574" i="8"/>
  <c r="I573" i="8"/>
  <c r="E573" i="8"/>
  <c r="I572" i="8"/>
  <c r="E572" i="8"/>
  <c r="I571" i="8"/>
  <c r="E571" i="8"/>
  <c r="I570" i="8"/>
  <c r="E570" i="8"/>
  <c r="I569" i="8"/>
  <c r="E569" i="8"/>
  <c r="I568" i="8"/>
  <c r="E568" i="8"/>
  <c r="I567" i="8"/>
  <c r="E567" i="8"/>
  <c r="I566" i="8"/>
  <c r="E566" i="8"/>
  <c r="I565" i="8"/>
  <c r="E565" i="8"/>
  <c r="I564" i="8"/>
  <c r="E564" i="8"/>
  <c r="I563" i="8"/>
  <c r="E563" i="8"/>
  <c r="I562" i="8"/>
  <c r="E562" i="8"/>
  <c r="I561" i="8"/>
  <c r="E561" i="8"/>
  <c r="I560" i="8"/>
  <c r="E560" i="8"/>
  <c r="I559" i="8"/>
  <c r="E559" i="8"/>
  <c r="I558" i="8"/>
  <c r="E558" i="8"/>
  <c r="I557" i="8"/>
  <c r="E557" i="8"/>
  <c r="I556" i="8"/>
  <c r="E556" i="8"/>
  <c r="I555" i="8"/>
  <c r="E555" i="8"/>
  <c r="I554" i="8"/>
  <c r="E554" i="8"/>
  <c r="I553" i="8"/>
  <c r="E553" i="8"/>
  <c r="I552" i="8"/>
  <c r="E552" i="8"/>
  <c r="I551" i="8"/>
  <c r="E551" i="8"/>
  <c r="I550" i="8"/>
  <c r="E550" i="8"/>
  <c r="I549" i="8"/>
  <c r="E549" i="8"/>
  <c r="I548" i="8"/>
  <c r="E548" i="8"/>
  <c r="I547" i="8"/>
  <c r="E547" i="8"/>
  <c r="I546" i="8"/>
  <c r="E546" i="8"/>
  <c r="I545" i="8"/>
  <c r="E545" i="8"/>
  <c r="I544" i="8"/>
  <c r="E544" i="8"/>
  <c r="I543" i="8"/>
  <c r="E543" i="8"/>
  <c r="I542" i="8"/>
  <c r="E542" i="8"/>
  <c r="I541" i="8"/>
  <c r="E541" i="8"/>
  <c r="I540" i="8"/>
  <c r="E540" i="8"/>
  <c r="I539" i="8"/>
  <c r="E539" i="8"/>
  <c r="I538" i="8"/>
  <c r="E538" i="8"/>
  <c r="I537" i="8"/>
  <c r="E537" i="8"/>
  <c r="I536" i="8"/>
  <c r="E536" i="8"/>
  <c r="I535" i="8"/>
  <c r="E535" i="8"/>
  <c r="I534" i="8"/>
  <c r="E534" i="8"/>
  <c r="I533" i="8"/>
  <c r="E533" i="8"/>
  <c r="I532" i="8"/>
  <c r="E532" i="8"/>
  <c r="I531" i="8"/>
  <c r="E531" i="8"/>
  <c r="I530" i="8"/>
  <c r="E530" i="8"/>
  <c r="I529" i="8"/>
  <c r="E529" i="8"/>
  <c r="I528" i="8"/>
  <c r="E528" i="8"/>
  <c r="I527" i="8"/>
  <c r="E527" i="8"/>
  <c r="I526" i="8"/>
  <c r="E526" i="8"/>
  <c r="I525" i="8"/>
  <c r="E525" i="8"/>
  <c r="I524" i="8"/>
  <c r="E524" i="8"/>
  <c r="I523" i="8"/>
  <c r="E523" i="8"/>
  <c r="I522" i="8"/>
  <c r="E522" i="8"/>
  <c r="I521" i="8"/>
  <c r="E521" i="8"/>
  <c r="I520" i="8"/>
  <c r="E520" i="8"/>
  <c r="I519" i="8"/>
  <c r="E519" i="8"/>
  <c r="I518" i="8"/>
  <c r="E518" i="8"/>
  <c r="I517" i="8"/>
  <c r="E517" i="8"/>
  <c r="I516" i="8"/>
  <c r="E516" i="8"/>
  <c r="I515" i="8"/>
  <c r="E515" i="8"/>
  <c r="I514" i="8"/>
  <c r="E514" i="8"/>
  <c r="I513" i="8"/>
  <c r="E513" i="8"/>
  <c r="I512" i="8"/>
  <c r="E512" i="8"/>
  <c r="I511" i="8"/>
  <c r="E511" i="8"/>
  <c r="I510" i="8"/>
  <c r="E510" i="8"/>
  <c r="I509" i="8"/>
  <c r="E509" i="8"/>
  <c r="I508" i="8"/>
  <c r="E508" i="8"/>
  <c r="I507" i="8"/>
  <c r="E507" i="8"/>
  <c r="I506" i="8"/>
  <c r="E506" i="8"/>
  <c r="I505" i="8"/>
  <c r="E505" i="8"/>
  <c r="I504" i="8"/>
  <c r="E504" i="8"/>
  <c r="I503" i="8"/>
  <c r="E503" i="8"/>
  <c r="I502" i="8"/>
  <c r="E502" i="8"/>
  <c r="I501" i="8"/>
  <c r="E501" i="8"/>
  <c r="I500" i="8"/>
  <c r="E500" i="8"/>
  <c r="I499" i="8"/>
  <c r="E499" i="8"/>
  <c r="I498" i="8"/>
  <c r="E498" i="8"/>
  <c r="I497" i="8"/>
  <c r="E497" i="8"/>
  <c r="I496" i="8"/>
  <c r="E496" i="8"/>
  <c r="I495" i="8"/>
  <c r="E495" i="8"/>
  <c r="I494" i="8"/>
  <c r="E494" i="8"/>
  <c r="I493" i="8"/>
  <c r="E493" i="8"/>
  <c r="I492" i="8"/>
  <c r="E492" i="8"/>
  <c r="I491" i="8"/>
  <c r="E491" i="8"/>
  <c r="I490" i="8"/>
  <c r="E490" i="8"/>
  <c r="I489" i="8"/>
  <c r="E489" i="8"/>
  <c r="I488" i="8"/>
  <c r="E488" i="8"/>
  <c r="I487" i="8"/>
  <c r="E487" i="8"/>
  <c r="I486" i="8"/>
  <c r="E486" i="8"/>
  <c r="I485" i="8"/>
  <c r="E485" i="8"/>
  <c r="I484" i="8"/>
  <c r="E484" i="8"/>
  <c r="I483" i="8"/>
  <c r="E483" i="8"/>
  <c r="I482" i="8"/>
  <c r="E482" i="8"/>
  <c r="I481" i="8"/>
  <c r="E481" i="8"/>
  <c r="I480" i="8"/>
  <c r="E480" i="8"/>
  <c r="I479" i="8"/>
  <c r="E479" i="8"/>
  <c r="I478" i="8"/>
  <c r="E478" i="8"/>
  <c r="I477" i="8"/>
  <c r="E477" i="8"/>
  <c r="I476" i="8"/>
  <c r="E476" i="8"/>
  <c r="I475" i="8"/>
  <c r="E475" i="8"/>
  <c r="I474" i="8"/>
  <c r="E474" i="8"/>
  <c r="I473" i="8"/>
  <c r="E473" i="8"/>
  <c r="I472" i="8"/>
  <c r="E472" i="8"/>
  <c r="I471" i="8"/>
  <c r="E471" i="8"/>
  <c r="I470" i="8"/>
  <c r="E470" i="8"/>
  <c r="I469" i="8"/>
  <c r="E469" i="8"/>
  <c r="I468" i="8"/>
  <c r="E468" i="8"/>
  <c r="I467" i="8"/>
  <c r="E467" i="8"/>
  <c r="I466" i="8"/>
  <c r="E466" i="8"/>
  <c r="I465" i="8"/>
  <c r="E465" i="8"/>
  <c r="I464" i="8"/>
  <c r="E464" i="8"/>
  <c r="I463" i="8"/>
  <c r="E463" i="8"/>
  <c r="I462" i="8"/>
  <c r="E462" i="8"/>
  <c r="I461" i="8"/>
  <c r="E461" i="8"/>
  <c r="I460" i="8"/>
  <c r="E460" i="8"/>
  <c r="I459" i="8"/>
  <c r="E459" i="8"/>
  <c r="I458" i="8"/>
  <c r="E458" i="8"/>
  <c r="I457" i="8"/>
  <c r="E457" i="8"/>
  <c r="I456" i="8"/>
  <c r="E456" i="8"/>
  <c r="I455" i="8"/>
  <c r="E455" i="8"/>
  <c r="I454" i="8"/>
  <c r="E454" i="8"/>
  <c r="I453" i="8"/>
  <c r="E453" i="8"/>
  <c r="I452" i="8"/>
  <c r="E452" i="8"/>
  <c r="I451" i="8"/>
  <c r="E451" i="8"/>
  <c r="I450" i="8"/>
  <c r="E450" i="8"/>
  <c r="I449" i="8"/>
  <c r="E449" i="8"/>
  <c r="I448" i="8"/>
  <c r="E448" i="8"/>
  <c r="I447" i="8"/>
  <c r="E447" i="8"/>
  <c r="I446" i="8"/>
  <c r="E446" i="8"/>
  <c r="I445" i="8"/>
  <c r="E445" i="8"/>
  <c r="I444" i="8"/>
  <c r="E444" i="8"/>
  <c r="I443" i="8"/>
  <c r="E443" i="8"/>
  <c r="I442" i="8"/>
  <c r="E442" i="8"/>
  <c r="I441" i="8"/>
  <c r="E441" i="8"/>
  <c r="I440" i="8"/>
  <c r="E440" i="8"/>
  <c r="I439" i="8"/>
  <c r="E439" i="8"/>
  <c r="I438" i="8"/>
  <c r="E438" i="8"/>
  <c r="I437" i="8"/>
  <c r="E437" i="8"/>
  <c r="I436" i="8"/>
  <c r="E436" i="8"/>
  <c r="I435" i="8"/>
  <c r="E435" i="8"/>
  <c r="I434" i="8"/>
  <c r="E434" i="8"/>
  <c r="I433" i="8"/>
  <c r="E433" i="8"/>
  <c r="I432" i="8"/>
  <c r="E432" i="8"/>
  <c r="I431" i="8"/>
  <c r="E431" i="8"/>
  <c r="I430" i="8"/>
  <c r="E430" i="8"/>
  <c r="I429" i="8"/>
  <c r="E429" i="8"/>
  <c r="I428" i="8"/>
  <c r="E428" i="8"/>
  <c r="I427" i="8"/>
  <c r="E427" i="8"/>
  <c r="I426" i="8"/>
  <c r="E426" i="8"/>
  <c r="I425" i="8"/>
  <c r="E425" i="8"/>
  <c r="I424" i="8"/>
  <c r="E424" i="8"/>
  <c r="I423" i="8"/>
  <c r="E423" i="8"/>
  <c r="I422" i="8"/>
  <c r="E422" i="8"/>
  <c r="I421" i="8"/>
  <c r="E421" i="8"/>
  <c r="I420" i="8"/>
  <c r="E420" i="8"/>
  <c r="I419" i="8"/>
  <c r="E419" i="8"/>
  <c r="I418" i="8"/>
  <c r="E418" i="8"/>
  <c r="I417" i="8"/>
  <c r="E417" i="8"/>
  <c r="I416" i="8"/>
  <c r="E416" i="8"/>
  <c r="I415" i="8"/>
  <c r="E415" i="8"/>
  <c r="I414" i="8"/>
  <c r="E414" i="8"/>
  <c r="I413" i="8"/>
  <c r="E413" i="8"/>
  <c r="I412" i="8"/>
  <c r="E412" i="8"/>
  <c r="I411" i="8"/>
  <c r="E411" i="8"/>
  <c r="I410" i="8"/>
  <c r="E410" i="8"/>
  <c r="I409" i="8"/>
  <c r="E409" i="8"/>
  <c r="I408" i="8"/>
  <c r="E408" i="8"/>
  <c r="I407" i="8"/>
  <c r="E407" i="8"/>
  <c r="I406" i="8"/>
  <c r="E406" i="8"/>
  <c r="I405" i="8"/>
  <c r="E405" i="8"/>
  <c r="I404" i="8"/>
  <c r="E404" i="8"/>
  <c r="I403" i="8"/>
  <c r="E403" i="8"/>
  <c r="I402" i="8"/>
  <c r="E402" i="8"/>
  <c r="I401" i="8"/>
  <c r="E401" i="8"/>
  <c r="I400" i="8"/>
  <c r="E400" i="8"/>
  <c r="I399" i="8"/>
  <c r="E399" i="8"/>
  <c r="I398" i="8"/>
  <c r="E398" i="8"/>
  <c r="I397" i="8"/>
  <c r="E397" i="8"/>
  <c r="I396" i="8"/>
  <c r="E396" i="8"/>
  <c r="I395" i="8"/>
  <c r="E395" i="8"/>
  <c r="I394" i="8"/>
  <c r="E394" i="8"/>
  <c r="I393" i="8"/>
  <c r="E393" i="8"/>
  <c r="I392" i="8"/>
  <c r="E392" i="8"/>
  <c r="I391" i="8"/>
  <c r="E391" i="8"/>
  <c r="I390" i="8"/>
  <c r="E390" i="8"/>
  <c r="I389" i="8"/>
  <c r="E389" i="8"/>
  <c r="I388" i="8"/>
  <c r="E388" i="8"/>
  <c r="I387" i="8"/>
  <c r="E387" i="8"/>
  <c r="I386" i="8"/>
  <c r="E386" i="8"/>
  <c r="I385" i="8"/>
  <c r="E385" i="8"/>
  <c r="I384" i="8"/>
  <c r="E384" i="8"/>
  <c r="I383" i="8"/>
  <c r="E383" i="8"/>
  <c r="I382" i="8"/>
  <c r="E382" i="8"/>
  <c r="I381" i="8"/>
  <c r="E381" i="8"/>
  <c r="I380" i="8"/>
  <c r="E380" i="8"/>
  <c r="I379" i="8"/>
  <c r="E379" i="8"/>
  <c r="I378" i="8"/>
  <c r="E378" i="8"/>
  <c r="I377" i="8"/>
  <c r="E377" i="8"/>
  <c r="I376" i="8"/>
  <c r="E376" i="8"/>
  <c r="I375" i="8"/>
  <c r="E375" i="8"/>
  <c r="I374" i="8"/>
  <c r="E374" i="8"/>
  <c r="I373" i="8"/>
  <c r="E373" i="8"/>
  <c r="I372" i="8"/>
  <c r="E372" i="8"/>
  <c r="I371" i="8"/>
  <c r="E371" i="8"/>
  <c r="I370" i="8"/>
  <c r="E370" i="8"/>
  <c r="I369" i="8"/>
  <c r="E369" i="8"/>
  <c r="I368" i="8"/>
  <c r="E368" i="8"/>
  <c r="I367" i="8"/>
  <c r="E367" i="8"/>
  <c r="I366" i="8"/>
  <c r="E366" i="8"/>
  <c r="I365" i="8"/>
  <c r="E365" i="8"/>
  <c r="I364" i="8"/>
  <c r="E364" i="8"/>
  <c r="I363" i="8"/>
  <c r="E363" i="8"/>
  <c r="I362" i="8"/>
  <c r="E362" i="8"/>
  <c r="I361" i="8"/>
  <c r="E361" i="8"/>
  <c r="I360" i="8"/>
  <c r="E360" i="8"/>
  <c r="I359" i="8"/>
  <c r="E359" i="8"/>
  <c r="I358" i="8"/>
  <c r="E358" i="8"/>
  <c r="I357" i="8"/>
  <c r="E357" i="8"/>
  <c r="I356" i="8"/>
  <c r="E356" i="8"/>
  <c r="I355" i="8"/>
  <c r="E355" i="8"/>
  <c r="I354" i="8"/>
  <c r="E354" i="8"/>
  <c r="I353" i="8"/>
  <c r="E353" i="8"/>
  <c r="I352" i="8"/>
  <c r="E352" i="8"/>
  <c r="I351" i="8"/>
  <c r="E351" i="8"/>
  <c r="I350" i="8"/>
  <c r="E350" i="8"/>
  <c r="I349" i="8"/>
  <c r="E349" i="8"/>
  <c r="I348" i="8"/>
  <c r="E348" i="8"/>
  <c r="I347" i="8"/>
  <c r="E347" i="8"/>
  <c r="I346" i="8"/>
  <c r="E346" i="8"/>
  <c r="I345" i="8"/>
  <c r="E345" i="8"/>
  <c r="I344" i="8"/>
  <c r="E344" i="8"/>
  <c r="I343" i="8"/>
  <c r="E343" i="8"/>
  <c r="I342" i="8"/>
  <c r="E342" i="8"/>
  <c r="I341" i="8"/>
  <c r="E341" i="8"/>
  <c r="I340" i="8"/>
  <c r="E340" i="8"/>
  <c r="I339" i="8"/>
  <c r="E339" i="8"/>
  <c r="I338" i="8"/>
  <c r="E338" i="8"/>
  <c r="I337" i="8"/>
  <c r="E337" i="8"/>
  <c r="I336" i="8"/>
  <c r="E336" i="8"/>
  <c r="I335" i="8"/>
  <c r="E335" i="8"/>
  <c r="I334" i="8"/>
  <c r="E334" i="8"/>
  <c r="I333" i="8"/>
  <c r="E333" i="8"/>
  <c r="I332" i="8"/>
  <c r="E332" i="8"/>
  <c r="I331" i="8"/>
  <c r="E331" i="8"/>
  <c r="I330" i="8"/>
  <c r="E330" i="8"/>
  <c r="I329" i="8"/>
  <c r="E329" i="8"/>
  <c r="I328" i="8"/>
  <c r="E328" i="8"/>
  <c r="I327" i="8"/>
  <c r="E327" i="8"/>
  <c r="I326" i="8"/>
  <c r="E326" i="8"/>
  <c r="I325" i="8"/>
  <c r="E325" i="8"/>
  <c r="I324" i="8"/>
  <c r="E324" i="8"/>
  <c r="I323" i="8"/>
  <c r="E323" i="8"/>
  <c r="I322" i="8"/>
  <c r="E322" i="8"/>
  <c r="I321" i="8"/>
  <c r="E321" i="8"/>
  <c r="I320" i="8"/>
  <c r="E320" i="8"/>
  <c r="I319" i="8"/>
  <c r="E319" i="8"/>
  <c r="I318" i="8"/>
  <c r="E318" i="8"/>
  <c r="I317" i="8"/>
  <c r="E317" i="8"/>
  <c r="I316" i="8"/>
  <c r="E316" i="8"/>
  <c r="I315" i="8"/>
  <c r="E315" i="8"/>
  <c r="I314" i="8"/>
  <c r="E314" i="8"/>
  <c r="I313" i="8"/>
  <c r="E313" i="8"/>
  <c r="I312" i="8"/>
  <c r="E312" i="8"/>
  <c r="I311" i="8"/>
  <c r="E311" i="8"/>
  <c r="I310" i="8"/>
  <c r="E310" i="8"/>
  <c r="I309" i="8"/>
  <c r="E309" i="8"/>
  <c r="I308" i="8"/>
  <c r="E308" i="8"/>
  <c r="I307" i="8"/>
  <c r="E307" i="8"/>
  <c r="I306" i="8"/>
  <c r="E306" i="8"/>
  <c r="I305" i="8"/>
  <c r="E305" i="8"/>
  <c r="I304" i="8"/>
  <c r="E304" i="8"/>
  <c r="I303" i="8"/>
  <c r="E303" i="8"/>
  <c r="I302" i="8"/>
  <c r="E302" i="8"/>
  <c r="I301" i="8"/>
  <c r="E301" i="8"/>
  <c r="I300" i="8"/>
  <c r="E300" i="8"/>
  <c r="I299" i="8"/>
  <c r="E299" i="8"/>
  <c r="I298" i="8"/>
  <c r="E298" i="8"/>
  <c r="I297" i="8"/>
  <c r="E297" i="8"/>
  <c r="I296" i="8"/>
  <c r="E296" i="8"/>
  <c r="I295" i="8"/>
  <c r="E295" i="8"/>
  <c r="I294" i="8"/>
  <c r="E294" i="8"/>
  <c r="I293" i="8"/>
  <c r="E293" i="8"/>
  <c r="I292" i="8"/>
  <c r="E292" i="8"/>
  <c r="I291" i="8"/>
  <c r="E291" i="8"/>
  <c r="I290" i="8"/>
  <c r="E290" i="8"/>
  <c r="I289" i="8"/>
  <c r="E289" i="8"/>
  <c r="I288" i="8"/>
  <c r="E288" i="8"/>
  <c r="I287" i="8"/>
  <c r="E287" i="8"/>
  <c r="I286" i="8"/>
  <c r="E286" i="8"/>
  <c r="I285" i="8"/>
  <c r="E285" i="8"/>
  <c r="I284" i="8"/>
  <c r="E284" i="8"/>
  <c r="I283" i="8"/>
  <c r="E283" i="8"/>
  <c r="I282" i="8"/>
  <c r="E282" i="8"/>
  <c r="I281" i="8"/>
  <c r="E281" i="8"/>
  <c r="I280" i="8"/>
  <c r="E280" i="8"/>
  <c r="I279" i="8"/>
  <c r="E279" i="8"/>
  <c r="I278" i="8"/>
  <c r="E278" i="8"/>
  <c r="I277" i="8"/>
  <c r="E277" i="8"/>
  <c r="I276" i="8"/>
  <c r="E276" i="8"/>
  <c r="I275" i="8"/>
  <c r="E275" i="8"/>
  <c r="I274" i="8"/>
  <c r="E274" i="8"/>
  <c r="I273" i="8"/>
  <c r="E273" i="8"/>
  <c r="I272" i="8"/>
  <c r="E272" i="8"/>
  <c r="I271" i="8"/>
  <c r="E271" i="8"/>
  <c r="I270" i="8"/>
  <c r="E270" i="8"/>
  <c r="I269" i="8"/>
  <c r="E269" i="8"/>
  <c r="I268" i="8"/>
  <c r="E268" i="8"/>
  <c r="I267" i="8"/>
  <c r="E267" i="8"/>
  <c r="I266" i="8"/>
  <c r="E266" i="8"/>
  <c r="I265" i="8"/>
  <c r="E265" i="8"/>
  <c r="I264" i="8"/>
  <c r="E264" i="8"/>
  <c r="I263" i="8"/>
  <c r="E263" i="8"/>
  <c r="I262" i="8"/>
  <c r="E262" i="8"/>
  <c r="I261" i="8"/>
  <c r="E261" i="8"/>
  <c r="I260" i="8"/>
  <c r="E260" i="8"/>
  <c r="I259" i="8"/>
  <c r="E259" i="8"/>
  <c r="I258" i="8"/>
  <c r="E258" i="8"/>
  <c r="I257" i="8"/>
  <c r="E257" i="8"/>
  <c r="I256" i="8"/>
  <c r="E256" i="8"/>
  <c r="I255" i="8"/>
  <c r="E255" i="8"/>
  <c r="I254" i="8"/>
  <c r="E254" i="8"/>
  <c r="I253" i="8"/>
  <c r="E253" i="8"/>
  <c r="I252" i="8"/>
  <c r="E252" i="8"/>
  <c r="I251" i="8"/>
  <c r="E251" i="8"/>
  <c r="I250" i="8"/>
  <c r="E250" i="8"/>
  <c r="I249" i="8"/>
  <c r="E249" i="8"/>
  <c r="I248" i="8"/>
  <c r="E248" i="8"/>
  <c r="I247" i="8"/>
  <c r="E247" i="8"/>
  <c r="I246" i="8"/>
  <c r="E246" i="8"/>
  <c r="I245" i="8"/>
  <c r="E245" i="8"/>
  <c r="I244" i="8"/>
  <c r="E244" i="8"/>
  <c r="I243" i="8"/>
  <c r="E243" i="8"/>
  <c r="I242" i="8"/>
  <c r="E242" i="8"/>
  <c r="I241" i="8"/>
  <c r="E241" i="8"/>
  <c r="I240" i="8"/>
  <c r="E240" i="8"/>
  <c r="I239" i="8"/>
  <c r="E239" i="8"/>
  <c r="I238" i="8"/>
  <c r="E238" i="8"/>
  <c r="I237" i="8"/>
  <c r="E237" i="8"/>
  <c r="I236" i="8"/>
  <c r="E236" i="8"/>
  <c r="I235" i="8"/>
  <c r="E235" i="8"/>
  <c r="I234" i="8"/>
  <c r="E234" i="8"/>
  <c r="I233" i="8"/>
  <c r="E233" i="8"/>
  <c r="I232" i="8"/>
  <c r="E232" i="8"/>
  <c r="I231" i="8"/>
  <c r="E231" i="8"/>
  <c r="I230" i="8"/>
  <c r="E230" i="8"/>
  <c r="I229" i="8"/>
  <c r="E229" i="8"/>
  <c r="I228" i="8"/>
  <c r="E228" i="8"/>
  <c r="I227" i="8"/>
  <c r="E227" i="8"/>
  <c r="I226" i="8"/>
  <c r="E226" i="8"/>
  <c r="I225" i="8"/>
  <c r="E225" i="8"/>
  <c r="I224" i="8"/>
  <c r="E224" i="8"/>
  <c r="I223" i="8"/>
  <c r="E223" i="8"/>
  <c r="I222" i="8"/>
  <c r="E222" i="8"/>
  <c r="I221" i="8"/>
  <c r="E221" i="8"/>
  <c r="I220" i="8"/>
  <c r="E220" i="8"/>
  <c r="I219" i="8"/>
  <c r="E219" i="8"/>
  <c r="I218" i="8"/>
  <c r="E218" i="8"/>
  <c r="I217" i="8"/>
  <c r="E217" i="8"/>
  <c r="I216" i="8"/>
  <c r="E216" i="8"/>
  <c r="I215" i="8"/>
  <c r="E215" i="8"/>
  <c r="I214" i="8"/>
  <c r="E214" i="8"/>
  <c r="I213" i="8"/>
  <c r="E213" i="8"/>
  <c r="I212" i="8"/>
  <c r="E212" i="8"/>
  <c r="I211" i="8"/>
  <c r="E211" i="8"/>
  <c r="I210" i="8"/>
  <c r="E210" i="8"/>
  <c r="I209" i="8"/>
  <c r="E209" i="8"/>
  <c r="I208" i="8"/>
  <c r="E208" i="8"/>
  <c r="I207" i="8"/>
  <c r="E207" i="8"/>
  <c r="I206" i="8"/>
  <c r="E206" i="8"/>
  <c r="I205" i="8"/>
  <c r="E205" i="8"/>
  <c r="I204" i="8"/>
  <c r="E204" i="8"/>
  <c r="I203" i="8"/>
  <c r="E203" i="8"/>
  <c r="I202" i="8"/>
  <c r="E202" i="8"/>
  <c r="I201" i="8"/>
  <c r="E201" i="8"/>
  <c r="I200" i="8"/>
  <c r="E200" i="8"/>
  <c r="I199" i="8"/>
  <c r="E199" i="8"/>
  <c r="I198" i="8"/>
  <c r="E198" i="8"/>
  <c r="I197" i="8"/>
  <c r="E197" i="8"/>
  <c r="I196" i="8"/>
  <c r="E196" i="8"/>
  <c r="I195" i="8"/>
  <c r="E195" i="8"/>
  <c r="I194" i="8"/>
  <c r="E194" i="8"/>
  <c r="I193" i="8"/>
  <c r="E193" i="8"/>
  <c r="I192" i="8"/>
  <c r="E192" i="8"/>
  <c r="I191" i="8"/>
  <c r="E191" i="8"/>
  <c r="I190" i="8"/>
  <c r="E190" i="8"/>
  <c r="I189" i="8"/>
  <c r="E189" i="8"/>
  <c r="I188" i="8"/>
  <c r="E188" i="8"/>
  <c r="I187" i="8"/>
  <c r="E187" i="8"/>
  <c r="I186" i="8"/>
  <c r="E186" i="8"/>
  <c r="I185" i="8"/>
  <c r="E185" i="8"/>
  <c r="I184" i="8"/>
  <c r="E184" i="8"/>
  <c r="I183" i="8"/>
  <c r="E183" i="8"/>
  <c r="I182" i="8"/>
  <c r="E182" i="8"/>
  <c r="I181" i="8"/>
  <c r="E181" i="8"/>
  <c r="I180" i="8"/>
  <c r="E180" i="8"/>
  <c r="I179" i="8"/>
  <c r="E179" i="8"/>
  <c r="I178" i="8"/>
  <c r="E178" i="8"/>
  <c r="I177" i="8"/>
  <c r="E177" i="8"/>
  <c r="I176" i="8"/>
  <c r="E176" i="8"/>
  <c r="I175" i="8"/>
  <c r="E175" i="8"/>
  <c r="I174" i="8"/>
  <c r="E174" i="8"/>
  <c r="I173" i="8"/>
  <c r="E173" i="8"/>
  <c r="I172" i="8"/>
  <c r="E172" i="8"/>
  <c r="I171" i="8"/>
  <c r="E171" i="8"/>
  <c r="I170" i="8"/>
  <c r="E170" i="8"/>
  <c r="I169" i="8"/>
  <c r="E169" i="8"/>
  <c r="I168" i="8"/>
  <c r="E168" i="8"/>
  <c r="I167" i="8"/>
  <c r="E167" i="8"/>
  <c r="I166" i="8"/>
  <c r="E166" i="8"/>
  <c r="I165" i="8"/>
  <c r="E165" i="8"/>
  <c r="I164" i="8"/>
  <c r="E164" i="8"/>
  <c r="I163" i="8"/>
  <c r="E163" i="8"/>
  <c r="I162" i="8"/>
  <c r="E162" i="8"/>
  <c r="I161" i="8"/>
  <c r="E161" i="8"/>
  <c r="I160" i="8"/>
  <c r="E160" i="8"/>
  <c r="I159" i="8"/>
  <c r="E159" i="8"/>
  <c r="I158" i="8"/>
  <c r="E158" i="8"/>
  <c r="I157" i="8"/>
  <c r="E157" i="8"/>
  <c r="I156" i="8"/>
  <c r="E156" i="8"/>
  <c r="I155" i="8"/>
  <c r="E155" i="8"/>
  <c r="I154" i="8"/>
  <c r="E154" i="8"/>
  <c r="I153" i="8"/>
  <c r="E153" i="8"/>
  <c r="I152" i="8"/>
  <c r="E152" i="8"/>
  <c r="I151" i="8"/>
  <c r="E151" i="8"/>
  <c r="I150" i="8"/>
  <c r="E150" i="8"/>
  <c r="I149" i="8"/>
  <c r="E149" i="8"/>
  <c r="I148" i="8"/>
  <c r="E148" i="8"/>
  <c r="I147" i="8"/>
  <c r="E147" i="8"/>
  <c r="I146" i="8"/>
  <c r="E146" i="8"/>
  <c r="I145" i="8"/>
  <c r="E145" i="8"/>
  <c r="I144" i="8"/>
  <c r="E144" i="8"/>
  <c r="I143" i="8"/>
  <c r="E143" i="8"/>
  <c r="I142" i="8"/>
  <c r="E142" i="8"/>
  <c r="I141" i="8"/>
  <c r="E141" i="8"/>
  <c r="I140" i="8"/>
  <c r="E140" i="8"/>
  <c r="I139" i="8"/>
  <c r="E139" i="8"/>
  <c r="I138" i="8"/>
  <c r="E138" i="8"/>
  <c r="I137" i="8"/>
  <c r="E137" i="8"/>
  <c r="I136" i="8"/>
  <c r="E136" i="8"/>
  <c r="I135" i="8"/>
  <c r="E135" i="8"/>
  <c r="I134" i="8"/>
  <c r="E134" i="8"/>
  <c r="I133" i="8"/>
  <c r="E133" i="8"/>
  <c r="I132" i="8"/>
  <c r="E132" i="8"/>
  <c r="I131" i="8"/>
  <c r="E131" i="8"/>
  <c r="I130" i="8"/>
  <c r="E130" i="8"/>
  <c r="I129" i="8"/>
  <c r="E129" i="8"/>
  <c r="I128" i="8"/>
  <c r="E128" i="8"/>
  <c r="I127" i="8"/>
  <c r="E127" i="8"/>
  <c r="I126" i="8"/>
  <c r="E126" i="8"/>
  <c r="I125" i="8"/>
  <c r="E125" i="8"/>
  <c r="I124" i="8"/>
  <c r="E124" i="8"/>
  <c r="I123" i="8"/>
  <c r="E123" i="8"/>
  <c r="I122" i="8"/>
  <c r="E122" i="8"/>
  <c r="I121" i="8"/>
  <c r="E121" i="8"/>
  <c r="I120" i="8"/>
  <c r="E120" i="8"/>
  <c r="I119" i="8"/>
  <c r="E119" i="8"/>
  <c r="I118" i="8"/>
  <c r="E118" i="8"/>
  <c r="I117" i="8"/>
  <c r="E117" i="8"/>
  <c r="I116" i="8"/>
  <c r="E116" i="8"/>
  <c r="I115" i="8"/>
  <c r="E115" i="8"/>
  <c r="I114" i="8"/>
  <c r="E114" i="8"/>
  <c r="I113" i="8"/>
  <c r="E113" i="8"/>
  <c r="I112" i="8"/>
  <c r="E112" i="8"/>
  <c r="I111" i="8"/>
  <c r="E111" i="8"/>
  <c r="I110" i="8"/>
  <c r="E110" i="8"/>
  <c r="I109" i="8"/>
  <c r="E109" i="8"/>
  <c r="I108" i="8"/>
  <c r="E108" i="8"/>
  <c r="I107" i="8"/>
  <c r="E107" i="8"/>
  <c r="I106" i="8"/>
  <c r="E106" i="8"/>
  <c r="I105" i="8"/>
  <c r="E105" i="8"/>
  <c r="I104" i="8"/>
  <c r="E104" i="8"/>
  <c r="I103" i="8"/>
  <c r="E103" i="8"/>
  <c r="I102" i="8"/>
  <c r="E102" i="8"/>
  <c r="I101" i="8"/>
  <c r="E101" i="8"/>
  <c r="I100" i="8"/>
  <c r="E100" i="8"/>
  <c r="I99" i="8"/>
  <c r="E99" i="8"/>
  <c r="I98" i="8"/>
  <c r="E98" i="8"/>
  <c r="I97" i="8"/>
  <c r="E97" i="8"/>
  <c r="I96" i="8"/>
  <c r="E96" i="8"/>
  <c r="I95" i="8"/>
  <c r="E95" i="8"/>
  <c r="I94" i="8"/>
  <c r="E94" i="8"/>
  <c r="I93" i="8"/>
  <c r="E93" i="8"/>
  <c r="I92" i="8"/>
  <c r="E92" i="8"/>
  <c r="I91" i="8"/>
  <c r="E91" i="8"/>
  <c r="I90" i="8"/>
  <c r="E90" i="8"/>
  <c r="I89" i="8"/>
  <c r="E89" i="8"/>
  <c r="I88" i="8"/>
  <c r="E88" i="8"/>
  <c r="I87" i="8"/>
  <c r="E87" i="8"/>
  <c r="I86" i="8"/>
  <c r="E86" i="8"/>
  <c r="I85" i="8"/>
  <c r="E85" i="8"/>
  <c r="I84" i="8"/>
  <c r="E84" i="8"/>
  <c r="I83" i="8"/>
  <c r="E83" i="8"/>
  <c r="I82" i="8"/>
  <c r="E82" i="8"/>
  <c r="I81" i="8"/>
  <c r="E81" i="8"/>
  <c r="I80" i="8"/>
  <c r="E80" i="8"/>
  <c r="I79" i="8"/>
  <c r="E79" i="8"/>
  <c r="I78" i="8"/>
  <c r="E78" i="8"/>
  <c r="I77" i="8"/>
  <c r="E77" i="8"/>
  <c r="I76" i="8"/>
  <c r="E76" i="8"/>
  <c r="I75" i="8"/>
  <c r="E75" i="8"/>
  <c r="I74" i="8"/>
  <c r="E74" i="8"/>
  <c r="I73" i="8"/>
  <c r="E73" i="8"/>
  <c r="I72" i="8"/>
  <c r="E72" i="8"/>
  <c r="I71" i="8"/>
  <c r="E71" i="8"/>
  <c r="I70" i="8"/>
  <c r="E70" i="8"/>
  <c r="I69" i="8"/>
  <c r="E69" i="8"/>
  <c r="I68" i="8"/>
  <c r="E68" i="8"/>
  <c r="I67" i="8"/>
  <c r="E67" i="8"/>
  <c r="I66" i="8"/>
  <c r="E66" i="8"/>
  <c r="I65" i="8"/>
  <c r="E65" i="8"/>
  <c r="I64" i="8"/>
  <c r="E64" i="8"/>
  <c r="I63" i="8"/>
  <c r="E63" i="8"/>
  <c r="I62" i="8"/>
  <c r="E62" i="8"/>
  <c r="I61" i="8"/>
  <c r="E61" i="8"/>
  <c r="I60" i="8"/>
  <c r="E60" i="8"/>
  <c r="I59" i="8"/>
  <c r="E59" i="8"/>
  <c r="I58" i="8"/>
  <c r="E58" i="8"/>
  <c r="I57" i="8"/>
  <c r="E57" i="8"/>
  <c r="I56" i="8"/>
  <c r="E56" i="8"/>
  <c r="I55" i="8"/>
  <c r="E55" i="8"/>
  <c r="I54" i="8"/>
  <c r="E54" i="8"/>
  <c r="I53" i="8"/>
  <c r="E53" i="8"/>
  <c r="I52" i="8"/>
  <c r="E52" i="8"/>
  <c r="I51" i="8"/>
  <c r="E51" i="8"/>
  <c r="I50" i="8"/>
  <c r="E50" i="8"/>
  <c r="I49" i="8"/>
  <c r="E49" i="8"/>
  <c r="I48" i="8"/>
  <c r="E48" i="8"/>
  <c r="I47" i="8"/>
  <c r="E47" i="8"/>
  <c r="I46" i="8"/>
  <c r="E46" i="8"/>
  <c r="I45" i="8"/>
  <c r="E45" i="8"/>
  <c r="I44" i="8"/>
  <c r="E44" i="8"/>
  <c r="I43" i="8"/>
  <c r="E43" i="8"/>
  <c r="I42" i="8"/>
  <c r="E42" i="8"/>
  <c r="I41" i="8"/>
  <c r="E41" i="8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E33" i="8"/>
  <c r="I32" i="8"/>
  <c r="E32" i="8"/>
  <c r="I31" i="8"/>
  <c r="E31" i="8"/>
  <c r="I30" i="8"/>
  <c r="E30" i="8"/>
  <c r="I29" i="8"/>
  <c r="E29" i="8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I10" i="8"/>
  <c r="E10" i="8"/>
  <c r="I9" i="8"/>
  <c r="E9" i="8"/>
  <c r="I8" i="8"/>
  <c r="E8" i="8"/>
  <c r="I7" i="8"/>
  <c r="E7" i="8"/>
  <c r="I6" i="8"/>
  <c r="E6" i="8"/>
  <c r="I5" i="8"/>
  <c r="E5" i="8"/>
  <c r="I4" i="8"/>
  <c r="E4" i="8"/>
  <c r="I3" i="8"/>
  <c r="E3" i="8"/>
  <c r="I2" i="8"/>
  <c r="E2" i="8"/>
  <c r="J205" i="6" l="1"/>
  <c r="J232" i="6" s="1"/>
  <c r="B198" i="6"/>
  <c r="I198" i="6"/>
  <c r="E198" i="6"/>
  <c r="D198" i="6"/>
  <c r="F205" i="6"/>
  <c r="F232" i="6" s="1"/>
  <c r="L198" i="6"/>
  <c r="H198" i="6"/>
  <c r="I201" i="6"/>
  <c r="I205" i="6" s="1"/>
  <c r="I232" i="6" s="1"/>
  <c r="E205" i="6"/>
  <c r="E232" i="6" s="1"/>
  <c r="D205" i="6"/>
  <c r="D232" i="6" s="1"/>
  <c r="K205" i="6"/>
  <c r="K232" i="6" s="1"/>
  <c r="G205" i="6"/>
  <c r="G232" i="6" s="1"/>
  <c r="C205" i="6"/>
  <c r="C232" i="6" s="1"/>
  <c r="L201" i="6"/>
  <c r="L205" i="6" s="1"/>
  <c r="L232" i="6" s="1"/>
  <c r="H201" i="6"/>
  <c r="H205" i="6" s="1"/>
  <c r="H232" i="6" s="1"/>
  <c r="K198" i="6"/>
  <c r="G198" i="6"/>
  <c r="C198" i="6"/>
  <c r="J198" i="6"/>
  <c r="F198" i="6"/>
  <c r="B201" i="6"/>
  <c r="B205" i="6" s="1"/>
  <c r="B232" i="6" s="1"/>
  <c r="B171" i="6"/>
  <c r="C171" i="6"/>
  <c r="C182" i="6" s="1"/>
  <c r="D171" i="6"/>
  <c r="D182" i="6" s="1"/>
  <c r="E171" i="6"/>
  <c r="B172" i="6"/>
  <c r="B183" i="6" s="1"/>
  <c r="C172" i="6"/>
  <c r="C183" i="6" s="1"/>
  <c r="D172" i="6"/>
  <c r="D183" i="6" s="1"/>
  <c r="E172" i="6"/>
  <c r="E183" i="6" s="1"/>
  <c r="B174" i="6"/>
  <c r="B185" i="6" s="1"/>
  <c r="C174" i="6"/>
  <c r="C185" i="6" s="1"/>
  <c r="D174" i="6"/>
  <c r="D185" i="6" s="1"/>
  <c r="E174" i="6"/>
  <c r="E185" i="6" s="1"/>
  <c r="B182" i="6" l="1"/>
  <c r="E182" i="6"/>
  <c r="C208" i="6"/>
  <c r="C219" i="6" s="1"/>
  <c r="D208" i="6"/>
  <c r="D219" i="6" s="1"/>
  <c r="E208" i="6"/>
  <c r="E219" i="6" s="1"/>
  <c r="F208" i="6"/>
  <c r="F219" i="6" s="1"/>
  <c r="G208" i="6"/>
  <c r="G219" i="6" s="1"/>
  <c r="H208" i="6"/>
  <c r="H219" i="6" s="1"/>
  <c r="I208" i="6"/>
  <c r="I219" i="6" s="1"/>
  <c r="J208" i="6"/>
  <c r="J219" i="6" s="1"/>
  <c r="K208" i="6"/>
  <c r="K219" i="6" s="1"/>
  <c r="L208" i="6"/>
  <c r="L219" i="6" s="1"/>
  <c r="C209" i="6"/>
  <c r="C220" i="6" s="1"/>
  <c r="D209" i="6"/>
  <c r="D220" i="6" s="1"/>
  <c r="E209" i="6"/>
  <c r="E220" i="6" s="1"/>
  <c r="F209" i="6"/>
  <c r="F220" i="6" s="1"/>
  <c r="G209" i="6"/>
  <c r="G220" i="6" s="1"/>
  <c r="H209" i="6"/>
  <c r="H220" i="6" s="1"/>
  <c r="I209" i="6"/>
  <c r="I220" i="6" s="1"/>
  <c r="J209" i="6"/>
  <c r="J220" i="6" s="1"/>
  <c r="K209" i="6"/>
  <c r="K220" i="6" s="1"/>
  <c r="L209" i="6"/>
  <c r="L220" i="6" s="1"/>
  <c r="C211" i="6"/>
  <c r="C222" i="6" s="1"/>
  <c r="D211" i="6"/>
  <c r="D222" i="6" s="1"/>
  <c r="E211" i="6"/>
  <c r="E222" i="6" s="1"/>
  <c r="F211" i="6"/>
  <c r="F222" i="6" s="1"/>
  <c r="G211" i="6"/>
  <c r="G222" i="6" s="1"/>
  <c r="H211" i="6"/>
  <c r="H222" i="6" s="1"/>
  <c r="I211" i="6"/>
  <c r="I222" i="6" s="1"/>
  <c r="J211" i="6"/>
  <c r="J222" i="6" s="1"/>
  <c r="K211" i="6"/>
  <c r="K222" i="6" s="1"/>
  <c r="L211" i="6"/>
  <c r="L222" i="6" s="1"/>
  <c r="C212" i="6"/>
  <c r="C223" i="6" s="1"/>
  <c r="D212" i="6"/>
  <c r="D223" i="6" s="1"/>
  <c r="E212" i="6"/>
  <c r="E223" i="6" s="1"/>
  <c r="F212" i="6"/>
  <c r="F223" i="6" s="1"/>
  <c r="G212" i="6"/>
  <c r="G223" i="6" s="1"/>
  <c r="H212" i="6"/>
  <c r="H223" i="6" s="1"/>
  <c r="I212" i="6"/>
  <c r="I223" i="6" s="1"/>
  <c r="J212" i="6"/>
  <c r="K212" i="6"/>
  <c r="K223" i="6" s="1"/>
  <c r="L212" i="6"/>
  <c r="L223" i="6" s="1"/>
  <c r="C213" i="6"/>
  <c r="C224" i="6" s="1"/>
  <c r="D213" i="6"/>
  <c r="D224" i="6" s="1"/>
  <c r="E213" i="6"/>
  <c r="E224" i="6" s="1"/>
  <c r="F213" i="6"/>
  <c r="F224" i="6" s="1"/>
  <c r="G213" i="6"/>
  <c r="G224" i="6" s="1"/>
  <c r="H213" i="6"/>
  <c r="H224" i="6" s="1"/>
  <c r="I213" i="6"/>
  <c r="I224" i="6" s="1"/>
  <c r="J213" i="6"/>
  <c r="J224" i="6" s="1"/>
  <c r="K213" i="6"/>
  <c r="K224" i="6" s="1"/>
  <c r="L213" i="6"/>
  <c r="L224" i="6" s="1"/>
  <c r="C215" i="6"/>
  <c r="D215" i="6"/>
  <c r="E215" i="6"/>
  <c r="F215" i="6"/>
  <c r="G215" i="6"/>
  <c r="H215" i="6"/>
  <c r="I215" i="6"/>
  <c r="J215" i="6"/>
  <c r="K215" i="6"/>
  <c r="L215" i="6"/>
  <c r="B215" i="6"/>
  <c r="B213" i="6"/>
  <c r="B224" i="6" s="1"/>
  <c r="B212" i="6"/>
  <c r="B223" i="6" s="1"/>
  <c r="B211" i="6"/>
  <c r="B209" i="6"/>
  <c r="B220" i="6" s="1"/>
  <c r="B208" i="6"/>
  <c r="B219" i="6" s="1"/>
  <c r="C178" i="6"/>
  <c r="C189" i="6" s="1"/>
  <c r="D178" i="6"/>
  <c r="E178" i="6"/>
  <c r="F178" i="6"/>
  <c r="G178" i="6"/>
  <c r="G189" i="6" s="1"/>
  <c r="H178" i="6"/>
  <c r="I178" i="6"/>
  <c r="J178" i="6"/>
  <c r="K178" i="6"/>
  <c r="L178" i="6"/>
  <c r="B178" i="6"/>
  <c r="B189" i="6" s="1"/>
  <c r="C175" i="6"/>
  <c r="C186" i="6" s="1"/>
  <c r="D175" i="6"/>
  <c r="D186" i="6" s="1"/>
  <c r="E175" i="6"/>
  <c r="E186" i="6" s="1"/>
  <c r="F175" i="6"/>
  <c r="F186" i="6" s="1"/>
  <c r="G175" i="6"/>
  <c r="G186" i="6" s="1"/>
  <c r="H175" i="6"/>
  <c r="H186" i="6" s="1"/>
  <c r="I175" i="6"/>
  <c r="I186" i="6" s="1"/>
  <c r="J175" i="6"/>
  <c r="J186" i="6" s="1"/>
  <c r="K175" i="6"/>
  <c r="K186" i="6" s="1"/>
  <c r="L175" i="6"/>
  <c r="L186" i="6" s="1"/>
  <c r="C176" i="6"/>
  <c r="C187" i="6" s="1"/>
  <c r="D176" i="6"/>
  <c r="D187" i="6" s="1"/>
  <c r="E176" i="6"/>
  <c r="E187" i="6" s="1"/>
  <c r="F176" i="6"/>
  <c r="F187" i="6" s="1"/>
  <c r="G176" i="6"/>
  <c r="G187" i="6" s="1"/>
  <c r="H176" i="6"/>
  <c r="H187" i="6" s="1"/>
  <c r="I176" i="6"/>
  <c r="I187" i="6" s="1"/>
  <c r="J176" i="6"/>
  <c r="J187" i="6" s="1"/>
  <c r="K176" i="6"/>
  <c r="K187" i="6" s="1"/>
  <c r="L176" i="6"/>
  <c r="L187" i="6" s="1"/>
  <c r="B176" i="6"/>
  <c r="B187" i="6" s="1"/>
  <c r="B175" i="6"/>
  <c r="F174" i="6"/>
  <c r="G174" i="6"/>
  <c r="H174" i="6"/>
  <c r="I174" i="6"/>
  <c r="J174" i="6"/>
  <c r="K174" i="6"/>
  <c r="L174" i="6"/>
  <c r="F172" i="6"/>
  <c r="F183" i="6" s="1"/>
  <c r="G172" i="6"/>
  <c r="G183" i="6" s="1"/>
  <c r="H172" i="6"/>
  <c r="H183" i="6" s="1"/>
  <c r="I172" i="6"/>
  <c r="I183" i="6" s="1"/>
  <c r="J172" i="6"/>
  <c r="J183" i="6" s="1"/>
  <c r="K172" i="6"/>
  <c r="K183" i="6" s="1"/>
  <c r="L172" i="6"/>
  <c r="L183" i="6" s="1"/>
  <c r="F171" i="6"/>
  <c r="G171" i="6"/>
  <c r="H171" i="6"/>
  <c r="I171" i="6"/>
  <c r="J171" i="6"/>
  <c r="K171" i="6"/>
  <c r="L171" i="6"/>
  <c r="K173" i="6" l="1"/>
  <c r="K184" i="6" s="1"/>
  <c r="K185" i="6"/>
  <c r="G173" i="6"/>
  <c r="G184" i="6" s="1"/>
  <c r="G185" i="6"/>
  <c r="J177" i="6"/>
  <c r="J188" i="6" s="1"/>
  <c r="J189" i="6"/>
  <c r="F177" i="6"/>
  <c r="F188" i="6" s="1"/>
  <c r="F189" i="6"/>
  <c r="G177" i="6"/>
  <c r="G188" i="6" s="1"/>
  <c r="B210" i="6"/>
  <c r="B221" i="6" s="1"/>
  <c r="B222" i="6"/>
  <c r="L214" i="6"/>
  <c r="L225" i="6" s="1"/>
  <c r="L226" i="6"/>
  <c r="H214" i="6"/>
  <c r="H225" i="6" s="1"/>
  <c r="H226" i="6"/>
  <c r="D214" i="6"/>
  <c r="D225" i="6" s="1"/>
  <c r="D226" i="6"/>
  <c r="L182" i="6"/>
  <c r="H182" i="6"/>
  <c r="J173" i="6"/>
  <c r="J184" i="6" s="1"/>
  <c r="J185" i="6"/>
  <c r="F173" i="6"/>
  <c r="F184" i="6" s="1"/>
  <c r="F185" i="6"/>
  <c r="B177" i="6"/>
  <c r="B188" i="6" s="1"/>
  <c r="I177" i="6"/>
  <c r="I188" i="6" s="1"/>
  <c r="I189" i="6"/>
  <c r="E177" i="6"/>
  <c r="E188" i="6" s="1"/>
  <c r="E189" i="6"/>
  <c r="C177" i="6"/>
  <c r="C188" i="6" s="1"/>
  <c r="K214" i="6"/>
  <c r="K225" i="6" s="1"/>
  <c r="K226" i="6"/>
  <c r="G214" i="6"/>
  <c r="G225" i="6" s="1"/>
  <c r="G226" i="6"/>
  <c r="C214" i="6"/>
  <c r="C225" i="6" s="1"/>
  <c r="C226" i="6"/>
  <c r="J182" i="6"/>
  <c r="J190" i="6" s="1"/>
  <c r="J231" i="6" s="1"/>
  <c r="I182" i="6"/>
  <c r="K182" i="6"/>
  <c r="G182" i="6"/>
  <c r="G179" i="6"/>
  <c r="I173" i="6"/>
  <c r="I184" i="6" s="1"/>
  <c r="I185" i="6"/>
  <c r="B173" i="6"/>
  <c r="B186" i="6"/>
  <c r="L177" i="6"/>
  <c r="L188" i="6" s="1"/>
  <c r="L189" i="6"/>
  <c r="H177" i="6"/>
  <c r="H188" i="6" s="1"/>
  <c r="H189" i="6"/>
  <c r="D177" i="6"/>
  <c r="D188" i="6" s="1"/>
  <c r="D189" i="6"/>
  <c r="J214" i="6"/>
  <c r="J225" i="6" s="1"/>
  <c r="J226" i="6"/>
  <c r="F214" i="6"/>
  <c r="F225" i="6" s="1"/>
  <c r="F226" i="6"/>
  <c r="J210" i="6"/>
  <c r="J216" i="6" s="1"/>
  <c r="J223" i="6"/>
  <c r="F182" i="6"/>
  <c r="L173" i="6"/>
  <c r="L184" i="6" s="1"/>
  <c r="L185" i="6"/>
  <c r="H173" i="6"/>
  <c r="H184" i="6" s="1"/>
  <c r="H185" i="6"/>
  <c r="K177" i="6"/>
  <c r="K188" i="6" s="1"/>
  <c r="K189" i="6"/>
  <c r="B214" i="6"/>
  <c r="B225" i="6" s="1"/>
  <c r="B226" i="6"/>
  <c r="I214" i="6"/>
  <c r="I225" i="6" s="1"/>
  <c r="I226" i="6"/>
  <c r="E214" i="6"/>
  <c r="E225" i="6" s="1"/>
  <c r="E226" i="6"/>
  <c r="F210" i="6"/>
  <c r="L210" i="6"/>
  <c r="H210" i="6"/>
  <c r="D210" i="6"/>
  <c r="E173" i="6"/>
  <c r="K210" i="6"/>
  <c r="G210" i="6"/>
  <c r="C210" i="6"/>
  <c r="D173" i="6"/>
  <c r="C173" i="6"/>
  <c r="I210" i="6"/>
  <c r="E210" i="6"/>
  <c r="B216" i="6" l="1"/>
  <c r="J221" i="6"/>
  <c r="F179" i="6"/>
  <c r="K179" i="6"/>
  <c r="H190" i="6"/>
  <c r="H231" i="6" s="1"/>
  <c r="C184" i="6"/>
  <c r="C190" i="6" s="1"/>
  <c r="C231" i="6" s="1"/>
  <c r="C179" i="6"/>
  <c r="J227" i="6"/>
  <c r="J233" i="6" s="1"/>
  <c r="J234" i="6" s="1"/>
  <c r="K190" i="6"/>
  <c r="K231" i="6" s="1"/>
  <c r="J179" i="6"/>
  <c r="L179" i="6"/>
  <c r="E184" i="6"/>
  <c r="E190" i="6" s="1"/>
  <c r="E231" i="6" s="1"/>
  <c r="E179" i="6"/>
  <c r="I190" i="6"/>
  <c r="I231" i="6" s="1"/>
  <c r="L190" i="6"/>
  <c r="L231" i="6" s="1"/>
  <c r="D184" i="6"/>
  <c r="D190" i="6" s="1"/>
  <c r="D231" i="6" s="1"/>
  <c r="D179" i="6"/>
  <c r="B227" i="6"/>
  <c r="B233" i="6" s="1"/>
  <c r="F190" i="6"/>
  <c r="F231" i="6" s="1"/>
  <c r="B184" i="6"/>
  <c r="B190" i="6" s="1"/>
  <c r="B231" i="6" s="1"/>
  <c r="B179" i="6"/>
  <c r="G190" i="6"/>
  <c r="G231" i="6" s="1"/>
  <c r="I179" i="6"/>
  <c r="H179" i="6"/>
  <c r="I221" i="6"/>
  <c r="I227" i="6" s="1"/>
  <c r="I233" i="6" s="1"/>
  <c r="I216" i="6"/>
  <c r="G216" i="6"/>
  <c r="G221" i="6"/>
  <c r="G227" i="6" s="1"/>
  <c r="G233" i="6" s="1"/>
  <c r="H216" i="6"/>
  <c r="H221" i="6"/>
  <c r="H227" i="6" s="1"/>
  <c r="H233" i="6" s="1"/>
  <c r="H234" i="6" s="1"/>
  <c r="K216" i="6"/>
  <c r="K221" i="6"/>
  <c r="K227" i="6" s="1"/>
  <c r="K233" i="6" s="1"/>
  <c r="L216" i="6"/>
  <c r="L221" i="6"/>
  <c r="L227" i="6" s="1"/>
  <c r="L233" i="6" s="1"/>
  <c r="F216" i="6"/>
  <c r="F221" i="6"/>
  <c r="F227" i="6" s="1"/>
  <c r="F233" i="6" s="1"/>
  <c r="E216" i="6"/>
  <c r="E221" i="6"/>
  <c r="E227" i="6" s="1"/>
  <c r="E233" i="6" s="1"/>
  <c r="C216" i="6"/>
  <c r="C221" i="6"/>
  <c r="C227" i="6" s="1"/>
  <c r="C233" i="6" s="1"/>
  <c r="D216" i="6"/>
  <c r="D221" i="6"/>
  <c r="D227" i="6" s="1"/>
  <c r="D233" i="6" s="1"/>
  <c r="D234" i="6" l="1"/>
  <c r="E234" i="6"/>
  <c r="L234" i="6"/>
  <c r="B234" i="6"/>
  <c r="I234" i="6"/>
  <c r="C234" i="6"/>
  <c r="K234" i="6"/>
  <c r="F234" i="6"/>
  <c r="G234" i="6"/>
</calcChain>
</file>

<file path=xl/sharedStrings.xml><?xml version="1.0" encoding="utf-8"?>
<sst xmlns="http://schemas.openxmlformats.org/spreadsheetml/2006/main" count="22938" uniqueCount="734">
  <si>
    <t>Company Id</t>
  </si>
  <si>
    <t>Bus Segment Id</t>
  </si>
  <si>
    <t>Depr Group Id</t>
  </si>
  <si>
    <t>Gl Post Mo Yr</t>
  </si>
  <si>
    <t>Begin Balance</t>
  </si>
  <si>
    <t>Additions</t>
  </si>
  <si>
    <t>Retirements</t>
  </si>
  <si>
    <t>Transfers In</t>
  </si>
  <si>
    <t>Transfers Out</t>
  </si>
  <si>
    <t>Adjustments</t>
  </si>
  <si>
    <t>End Balance</t>
  </si>
  <si>
    <t>Begin Reserve</t>
  </si>
  <si>
    <t>Cost Of Removal</t>
  </si>
  <si>
    <t>Salvage Cash</t>
  </si>
  <si>
    <t>Gain Loss</t>
  </si>
  <si>
    <t>Total Reserve</t>
  </si>
  <si>
    <t>010 Atmos Regulated Shared Services</t>
  </si>
  <si>
    <t>002 - Dallas Atmos Rate Division</t>
  </si>
  <si>
    <t>010.002.39000:Structure &amp; Improv</t>
  </si>
  <si>
    <t>010.002.39005:Structure &amp; Improv</t>
  </si>
  <si>
    <t xml:space="preserve">010.002.39104:Office Furn. &amp; Equip </t>
  </si>
  <si>
    <t>010.002.39923:Network Hardware-AEAM</t>
  </si>
  <si>
    <t>010.002.39120:Off Furn &amp; Equip-AEAM</t>
  </si>
  <si>
    <t>010.002.39029:Improv-Leased AEAM</t>
  </si>
  <si>
    <t>010.002.39720:Commun Equip AEAM</t>
  </si>
  <si>
    <t>010.002.39820:Misc Equip - AEAM</t>
  </si>
  <si>
    <t>010.002.39922:Servers-Software-AEAM</t>
  </si>
  <si>
    <t>010.002.39902:Servers-Software</t>
  </si>
  <si>
    <t>010.002.39102:Remittance Processing</t>
  </si>
  <si>
    <t>010.002.39907:Pc Software</t>
  </si>
  <si>
    <t>010.002.39103:Office Machines</t>
  </si>
  <si>
    <t>010.002.39700:Communication Equipme</t>
  </si>
  <si>
    <t>010.002.39909:Mainframe Software</t>
  </si>
  <si>
    <t>050 Mid-States Division</t>
  </si>
  <si>
    <t>009 - WKG Division</t>
  </si>
  <si>
    <t>050.009.39009:Imprvement-Leased Grp</t>
  </si>
  <si>
    <t>050.009.39200:Transp Equip-Group</t>
  </si>
  <si>
    <t>050.009.39400:Tools Shop And Garage</t>
  </si>
  <si>
    <t>050.009.39700:Communication Equipme</t>
  </si>
  <si>
    <t>050.009.39800:Miscellaneous Equipme</t>
  </si>
  <si>
    <t>050.009.39903:Network Hardware</t>
  </si>
  <si>
    <t>050.009.39906:Pc Hardware</t>
  </si>
  <si>
    <t>050.009.39908:Application Software</t>
  </si>
  <si>
    <t>050.009.30100:Organization Grp</t>
  </si>
  <si>
    <t>050.009.30200:Franch &amp; Consent Grp</t>
  </si>
  <si>
    <t>050.009.35010:Land</t>
  </si>
  <si>
    <t>050.009.35202:Well Equipment</t>
  </si>
  <si>
    <t>050.009.35210:Storage Leaseholds An</t>
  </si>
  <si>
    <t>050.009.35400:Compressor Station Eq</t>
  </si>
  <si>
    <t>050.009.36520:Rights-Of-Way</t>
  </si>
  <si>
    <t>050.009.36602:Meas. &amp; Reg. Sta. Str</t>
  </si>
  <si>
    <t>050.009.36901:Measuring And Reg. St</t>
  </si>
  <si>
    <t>050.009.37401:Land</t>
  </si>
  <si>
    <t>050.009.37500:Structures &amp; Improvem</t>
  </si>
  <si>
    <t>050.009.37501:Struct. &amp; Improv. - T</t>
  </si>
  <si>
    <t>050.009.37503:Improvements</t>
  </si>
  <si>
    <t>050.009.37600:Mains - Cathodic Prot</t>
  </si>
  <si>
    <t>050.009.37900:Meas &amp; Reg Station Eq</t>
  </si>
  <si>
    <t>050.009.38100:Meters</t>
  </si>
  <si>
    <t>050.009.38200:Meter Installations</t>
  </si>
  <si>
    <t>012 - Call Center Division</t>
  </si>
  <si>
    <t>010.012.39700:Communication Equipme</t>
  </si>
  <si>
    <t>010.012.39902:Servers-Software</t>
  </si>
  <si>
    <t>010.012.39903:Network Hardware</t>
  </si>
  <si>
    <t>010.012.38900:Land</t>
  </si>
  <si>
    <t>010.012.39710:CKV-Commun Equip</t>
  </si>
  <si>
    <t xml:space="preserve">010.012.39110:CKV-Office Furn &amp; Eq </t>
  </si>
  <si>
    <t>010.012.39210:CKV-Transportation Eq</t>
  </si>
  <si>
    <t>091 - Brentwood Division</t>
  </si>
  <si>
    <t>050.091.30100:Organization Grp</t>
  </si>
  <si>
    <t>050.091.39001:Struc - Frame Grp</t>
  </si>
  <si>
    <t>050.091.39200:Transp Equip- Group</t>
  </si>
  <si>
    <t>050.091.39600:Power Op Equip-Group</t>
  </si>
  <si>
    <t>050.091.39400:Tools Shop And Garage</t>
  </si>
  <si>
    <t>050.091.39908:Application Software</t>
  </si>
  <si>
    <t>010.002.39926:Pc Hardware-AEAM</t>
  </si>
  <si>
    <t>010.002.39020:Struct &amp; Improv AEAM</t>
  </si>
  <si>
    <t>010.002.39931:ALGN-Servers-Hardware</t>
  </si>
  <si>
    <t>010.002.39932:ALGN-Servers-Software</t>
  </si>
  <si>
    <t>010.002.39420:Tools And Garage-AEAM</t>
  </si>
  <si>
    <t>010.002.39921:Servers-Hardware-AEAM</t>
  </si>
  <si>
    <t>010.002.39800:Miscellaneous Equipme</t>
  </si>
  <si>
    <t>010.002.39903:Network Hardware</t>
  </si>
  <si>
    <t>010.002.39100:Office Furniture And</t>
  </si>
  <si>
    <t>010.002.39906:Pc Hardware</t>
  </si>
  <si>
    <t xml:space="preserve">050.009.38900:Land &amp; Land Rights  </t>
  </si>
  <si>
    <t>050.009.39002:Structure-Brick Grp</t>
  </si>
  <si>
    <t>050.009.39003:Improvements Grp</t>
  </si>
  <si>
    <t xml:space="preserve">050.009.39100:Office Furniture And </t>
  </si>
  <si>
    <t>050.009.39202:Wkg Trailers - Group</t>
  </si>
  <si>
    <t>050.009.39603:Ditchers - Group</t>
  </si>
  <si>
    <t>050.009.39605:Welders - Group</t>
  </si>
  <si>
    <t>050.009.39901:Servers Hardware</t>
  </si>
  <si>
    <t>050.009.38300:House Regulators</t>
  </si>
  <si>
    <t>050.009.38400:House Regulator Insta</t>
  </si>
  <si>
    <t>050.009.35020:Rights-Of-Way</t>
  </si>
  <si>
    <t>050.009.35100:Structures And Improv</t>
  </si>
  <si>
    <t>050.009.36510:Land &amp; Land Rights</t>
  </si>
  <si>
    <t>050.009.37400:Land &amp; Land Right Grp</t>
  </si>
  <si>
    <t>050.009.37602:Mains - Plastic</t>
  </si>
  <si>
    <t>010.012.39900:Other Tangible Equipm</t>
  </si>
  <si>
    <t>010.012.39906:Pc Hardware</t>
  </si>
  <si>
    <t>010.012.39908:Application Software</t>
  </si>
  <si>
    <t>010.012.38910:CKV Land&amp;Land Rights</t>
  </si>
  <si>
    <t>010.012.39917:CKV-Pc Software</t>
  </si>
  <si>
    <t>010.012.39810:CKV-Misc Equipment</t>
  </si>
  <si>
    <t>050.091.39907:Pc Software</t>
  </si>
  <si>
    <t>050.091.30300:Intangibles Grp</t>
  </si>
  <si>
    <t>050.091.39004:Air Condit Equip Grp</t>
  </si>
  <si>
    <t xml:space="preserve">050.091.39100:Office Furniture And </t>
  </si>
  <si>
    <t>050.091.39906:Pc Hardware</t>
  </si>
  <si>
    <t>010.002.39200:Transportation Equipm</t>
  </si>
  <si>
    <t>010.002.39928:Application SW-AEAM</t>
  </si>
  <si>
    <t>010.002.39938:ALGN-Application SW</t>
  </si>
  <si>
    <t>010.002.39400:Tools Shop And Garage</t>
  </si>
  <si>
    <t>010.002.39901:Servers-Hardware</t>
  </si>
  <si>
    <t>010.002.39900:Other Tangible Equipm</t>
  </si>
  <si>
    <t>050.009.39004:Air Condition Eq Grp</t>
  </si>
  <si>
    <t>050.009.35500:Measuring and Regulat</t>
  </si>
  <si>
    <t xml:space="preserve">050.009.38500:Industrial Measuring </t>
  </si>
  <si>
    <t>050.009.35102:Compressor Station Eq</t>
  </si>
  <si>
    <t>050.009.35103:Measuring And Reg. St</t>
  </si>
  <si>
    <t>050.009.35203:Cushion Gas Grp</t>
  </si>
  <si>
    <t>050.009.35301:Storage Field Lines</t>
  </si>
  <si>
    <t>050.009.36700:Mains - Cathodic Prot</t>
  </si>
  <si>
    <t>050.009.36701:Mains - Steel</t>
  </si>
  <si>
    <t>050.009.36900:Measuring And Reg. St</t>
  </si>
  <si>
    <t>050.009.37402:Land Rights</t>
  </si>
  <si>
    <t>050.009.37502:Land Rights</t>
  </si>
  <si>
    <t xml:space="preserve">010.012.39100:Office Furniture And </t>
  </si>
  <si>
    <t>010.012.39901:Servers-Hardware</t>
  </si>
  <si>
    <t>010.012.39907:Pc Software</t>
  </si>
  <si>
    <t>010.012.39910:CKV-Other Tang Equip</t>
  </si>
  <si>
    <t>050.091.39009:Improve - Leased Grp</t>
  </si>
  <si>
    <t>050.009.39000:Structure &amp; Improv</t>
  </si>
  <si>
    <t>050.009.35200:Rights Of Way</t>
  </si>
  <si>
    <t>050.009.35302:Storage Tributary Lin</t>
  </si>
  <si>
    <t>050.009.35600:Purification Equipmen</t>
  </si>
  <si>
    <t>050.009.36603:Other Structures</t>
  </si>
  <si>
    <t>050.009.37403:Land Other</t>
  </si>
  <si>
    <t>050.009.37601:Mains - Steel</t>
  </si>
  <si>
    <t>050.009.37800:Meas. And Reg. Sta. E</t>
  </si>
  <si>
    <t>050.009.37905:Meas &amp; Reg Sta Eq - C</t>
  </si>
  <si>
    <t>050.009.38000:Services</t>
  </si>
  <si>
    <t>010.012.39009:Improvements - Leased</t>
  </si>
  <si>
    <t>010.012.39010:CKV-Struct &amp; Improv</t>
  </si>
  <si>
    <t>010.012.39916:CKV-Pc Hardware</t>
  </si>
  <si>
    <t>010.012.39000:Structure &amp; Improv</t>
  </si>
  <si>
    <t>010.012.39918:CKV-Oth Tang Prop-App</t>
  </si>
  <si>
    <t>050.091.39700:Communication Equipme</t>
  </si>
  <si>
    <t>050.091.39901:Servers Hardware</t>
  </si>
  <si>
    <t>050.091.39800:Miscellaneous Equipme</t>
  </si>
  <si>
    <t>050.009.39604:Backhoes - Group</t>
  </si>
  <si>
    <t>050.009.35104:Other Structures</t>
  </si>
  <si>
    <t>050.009.35211:Storage Rights</t>
  </si>
  <si>
    <t>010.012.39800:Miscellaneous Equipme</t>
  </si>
  <si>
    <t>010.012.39410:CKV-Tools Shop Garage</t>
  </si>
  <si>
    <t>010.002.39908:Application Software</t>
  </si>
  <si>
    <t>010.002.39009:Improvements - Leased</t>
  </si>
  <si>
    <t>050.009.35201:Well Construction</t>
  </si>
  <si>
    <t>010.012.39510:CKV-Laboratory Equip</t>
  </si>
  <si>
    <t>Transfer/Adjustments</t>
  </si>
  <si>
    <t>Provision</t>
  </si>
  <si>
    <t>RWIP</t>
  </si>
  <si>
    <t>Row Labels</t>
  </si>
  <si>
    <t>Grand Total</t>
  </si>
  <si>
    <t>Sum of End Balance</t>
  </si>
  <si>
    <t>Column Labels</t>
  </si>
  <si>
    <t>Sum of Total Reserve</t>
  </si>
  <si>
    <t>Kentucky Division - 009</t>
  </si>
  <si>
    <t>KMD General Office -091</t>
  </si>
  <si>
    <t>SSU - 002</t>
  </si>
  <si>
    <t>SSU - 002 Greenville</t>
  </si>
  <si>
    <t>SSU - 002 AEAM</t>
  </si>
  <si>
    <t>SSU - 012</t>
  </si>
  <si>
    <t>SSU - 012 CKV</t>
  </si>
  <si>
    <t>1010 - Plant in Service</t>
  </si>
  <si>
    <t>SSU - 002 ALGN</t>
  </si>
  <si>
    <t>1010 - Plant in Service Allocated</t>
  </si>
  <si>
    <t>1080 - Accumulated Depr.</t>
  </si>
  <si>
    <t>KY/ Md-Sts</t>
  </si>
  <si>
    <t>Kentucky</t>
  </si>
  <si>
    <t xml:space="preserve">Kentucky </t>
  </si>
  <si>
    <t>Description</t>
  </si>
  <si>
    <t>Division</t>
  </si>
  <si>
    <t>Jurisdiction</t>
  </si>
  <si>
    <t>Composite</t>
  </si>
  <si>
    <t>Rate Base, Dep. Exp., &amp; Taxes Other</t>
  </si>
  <si>
    <t>Shared Services</t>
  </si>
  <si>
    <t>General Office (Div 002)</t>
  </si>
  <si>
    <t>Customer Support (Div 012)</t>
  </si>
  <si>
    <t>Kentucky/Mid-States</t>
  </si>
  <si>
    <t>Mid-States General Office (Div 091)</t>
  </si>
  <si>
    <t>Greenville Avenue Data Center</t>
  </si>
  <si>
    <t>Charles K. Vaughan Center</t>
  </si>
  <si>
    <t>AEAM</t>
  </si>
  <si>
    <t>ALGN</t>
  </si>
  <si>
    <t>Forecast Period</t>
  </si>
  <si>
    <t>1080 - Accumulated Depr. Allocated</t>
  </si>
  <si>
    <t>Total</t>
  </si>
  <si>
    <t>Company</t>
  </si>
  <si>
    <t>(All)</t>
  </si>
  <si>
    <t>002</t>
  </si>
  <si>
    <t>Sum of CWIP  Balance</t>
  </si>
  <si>
    <t>Sum of AFUDC</t>
  </si>
  <si>
    <t>Sum of CWIP Bal w/o Afudc</t>
  </si>
  <si>
    <t>009</t>
  </si>
  <si>
    <t>012</t>
  </si>
  <si>
    <t>091</t>
  </si>
  <si>
    <t>Total Sum of CWIP  Balance</t>
  </si>
  <si>
    <t>Total Sum of AFUDC</t>
  </si>
  <si>
    <t>Total Sum of CWIP Bal w/o Afudc</t>
  </si>
  <si>
    <t>Month</t>
  </si>
  <si>
    <t>Account</t>
  </si>
  <si>
    <t>Service Area</t>
  </si>
  <si>
    <t>RD</t>
  </si>
  <si>
    <t>Project</t>
  </si>
  <si>
    <t>CWIP  Balance</t>
  </si>
  <si>
    <t>AFUDC</t>
  </si>
  <si>
    <t>CWIP Bal w/o Afudc</t>
  </si>
  <si>
    <t>1070</t>
  </si>
  <si>
    <t>010.23302</t>
  </si>
  <si>
    <t>010.25034</t>
  </si>
  <si>
    <t>010.25484</t>
  </si>
  <si>
    <t>010.25486</t>
  </si>
  <si>
    <t>010.28080</t>
  </si>
  <si>
    <t>010.29663</t>
  </si>
  <si>
    <t>010.29740</t>
  </si>
  <si>
    <t>010.30327</t>
  </si>
  <si>
    <t>010.31051</t>
  </si>
  <si>
    <t>010.31067</t>
  </si>
  <si>
    <t>010.31276</t>
  </si>
  <si>
    <t>010.31281</t>
  </si>
  <si>
    <t>010.31308</t>
  </si>
  <si>
    <t>010.31313</t>
  </si>
  <si>
    <t>010.31316</t>
  </si>
  <si>
    <t>010.31351</t>
  </si>
  <si>
    <t>010.31381</t>
  </si>
  <si>
    <t>010.31383</t>
  </si>
  <si>
    <t>010.31521</t>
  </si>
  <si>
    <t>010.31522</t>
  </si>
  <si>
    <t>010.31699</t>
  </si>
  <si>
    <t>010.31764</t>
  </si>
  <si>
    <t>010.31782</t>
  </si>
  <si>
    <t>010.31791</t>
  </si>
  <si>
    <t>010.31876</t>
  </si>
  <si>
    <t>010.31940</t>
  </si>
  <si>
    <t>010.32138</t>
  </si>
  <si>
    <t>010.32145</t>
  </si>
  <si>
    <t>010.32146</t>
  </si>
  <si>
    <t>010.32170</t>
  </si>
  <si>
    <t>010.32190</t>
  </si>
  <si>
    <t>010.32338</t>
  </si>
  <si>
    <t>010.32462</t>
  </si>
  <si>
    <t>010.32473</t>
  </si>
  <si>
    <t>010.32474</t>
  </si>
  <si>
    <t>010.32575</t>
  </si>
  <si>
    <t>010.32724</t>
  </si>
  <si>
    <t>010.32797</t>
  </si>
  <si>
    <t>010.33000</t>
  </si>
  <si>
    <t>010.33040</t>
  </si>
  <si>
    <t>OH.010.10000</t>
  </si>
  <si>
    <t>010.29528</t>
  </si>
  <si>
    <t>010.30694</t>
  </si>
  <si>
    <t>010.30789</t>
  </si>
  <si>
    <t>010.30859</t>
  </si>
  <si>
    <t>010.31391</t>
  </si>
  <si>
    <t>010.31512</t>
  </si>
  <si>
    <t>010.31515</t>
  </si>
  <si>
    <t>010.31516</t>
  </si>
  <si>
    <t>010.31565</t>
  </si>
  <si>
    <t>010.31715</t>
  </si>
  <si>
    <t>010.31837</t>
  </si>
  <si>
    <t>010.31862</t>
  </si>
  <si>
    <t>010.31863</t>
  </si>
  <si>
    <t>010.31864</t>
  </si>
  <si>
    <t>010.32078</t>
  </si>
  <si>
    <t>010.32092</t>
  </si>
  <si>
    <t>010.32264</t>
  </si>
  <si>
    <t>010.32385</t>
  </si>
  <si>
    <t>010.32416</t>
  </si>
  <si>
    <t>010.32460</t>
  </si>
  <si>
    <t>010.32556</t>
  </si>
  <si>
    <t>010.32632</t>
  </si>
  <si>
    <t>010.32868</t>
  </si>
  <si>
    <t>010.32897</t>
  </si>
  <si>
    <t>010.32916</t>
  </si>
  <si>
    <t>050.36386</t>
  </si>
  <si>
    <t>050.42070</t>
  </si>
  <si>
    <t>050.42322</t>
  </si>
  <si>
    <t>050.42995</t>
  </si>
  <si>
    <t>050.43064</t>
  </si>
  <si>
    <t>050.44088</t>
  </si>
  <si>
    <t>050.44133</t>
  </si>
  <si>
    <t>050.44145</t>
  </si>
  <si>
    <t>050.45027</t>
  </si>
  <si>
    <t>050.45376</t>
  </si>
  <si>
    <t>050.45472</t>
  </si>
  <si>
    <t>050.45546</t>
  </si>
  <si>
    <t>050.45832</t>
  </si>
  <si>
    <t>050.46190</t>
  </si>
  <si>
    <t>050.46278</t>
  </si>
  <si>
    <t>050.46282</t>
  </si>
  <si>
    <t>050.46442</t>
  </si>
  <si>
    <t>050.46443</t>
  </si>
  <si>
    <t>050.46444</t>
  </si>
  <si>
    <t>050.46445</t>
  </si>
  <si>
    <t>050.46454</t>
  </si>
  <si>
    <t>050.46455</t>
  </si>
  <si>
    <t>050.46471</t>
  </si>
  <si>
    <t>050.46504</t>
  </si>
  <si>
    <t>050.46525</t>
  </si>
  <si>
    <t>050.46537</t>
  </si>
  <si>
    <t>050.46588</t>
  </si>
  <si>
    <t>050.46611</t>
  </si>
  <si>
    <t>050.46625</t>
  </si>
  <si>
    <t>050.46665</t>
  </si>
  <si>
    <t>050.46719</t>
  </si>
  <si>
    <t>050.47032</t>
  </si>
  <si>
    <t>050.47080</t>
  </si>
  <si>
    <t>050.47084</t>
  </si>
  <si>
    <t>050.47087</t>
  </si>
  <si>
    <t>050.47093</t>
  </si>
  <si>
    <t>050.47096</t>
  </si>
  <si>
    <t>050.47168</t>
  </si>
  <si>
    <t>050.47184</t>
  </si>
  <si>
    <t>050.47190</t>
  </si>
  <si>
    <t>050.47201</t>
  </si>
  <si>
    <t>050.47203</t>
  </si>
  <si>
    <t>050.47204</t>
  </si>
  <si>
    <t>050.47260</t>
  </si>
  <si>
    <t>050.47276</t>
  </si>
  <si>
    <t>050.47288</t>
  </si>
  <si>
    <t>050.47289</t>
  </si>
  <si>
    <t>050.47296</t>
  </si>
  <si>
    <t>050.47357</t>
  </si>
  <si>
    <t>050.47383</t>
  </si>
  <si>
    <t>050.47482</t>
  </si>
  <si>
    <t>050.47487</t>
  </si>
  <si>
    <t>050.47674</t>
  </si>
  <si>
    <t>050.47675</t>
  </si>
  <si>
    <t>050.47681</t>
  </si>
  <si>
    <t>050.47777</t>
  </si>
  <si>
    <t>050.47784</t>
  </si>
  <si>
    <t>050.47794</t>
  </si>
  <si>
    <t>050.47795</t>
  </si>
  <si>
    <t>050.47866</t>
  </si>
  <si>
    <t>050.47885</t>
  </si>
  <si>
    <t>050.47890</t>
  </si>
  <si>
    <t>050.47910</t>
  </si>
  <si>
    <t>050.47955</t>
  </si>
  <si>
    <t>050.47978</t>
  </si>
  <si>
    <t>050.47979</t>
  </si>
  <si>
    <t>050.48055</t>
  </si>
  <si>
    <t>050.48082</t>
  </si>
  <si>
    <t>050.48086</t>
  </si>
  <si>
    <t>050.48087</t>
  </si>
  <si>
    <t>050.48091</t>
  </si>
  <si>
    <t>050.48136</t>
  </si>
  <si>
    <t>050.48187</t>
  </si>
  <si>
    <t>050.48211</t>
  </si>
  <si>
    <t>050.48236</t>
  </si>
  <si>
    <t>050.48307</t>
  </si>
  <si>
    <t>050.48331</t>
  </si>
  <si>
    <t>050.48332</t>
  </si>
  <si>
    <t>050.48337</t>
  </si>
  <si>
    <t>050.48369</t>
  </si>
  <si>
    <t>050.48380</t>
  </si>
  <si>
    <t>050.48415</t>
  </si>
  <si>
    <t>050.48419</t>
  </si>
  <si>
    <t>050.48451</t>
  </si>
  <si>
    <t>050.48456</t>
  </si>
  <si>
    <t>050.48489</t>
  </si>
  <si>
    <t>050.48514</t>
  </si>
  <si>
    <t>050.48569</t>
  </si>
  <si>
    <t>050.48612</t>
  </si>
  <si>
    <t>050.48635</t>
  </si>
  <si>
    <t>050.48639</t>
  </si>
  <si>
    <t>050.48640</t>
  </si>
  <si>
    <t>050.48650</t>
  </si>
  <si>
    <t>050.48652</t>
  </si>
  <si>
    <t>050.48731</t>
  </si>
  <si>
    <t>050.48754</t>
  </si>
  <si>
    <t>050.48765</t>
  </si>
  <si>
    <t>050.48768</t>
  </si>
  <si>
    <t>050.48775</t>
  </si>
  <si>
    <t>050.48782</t>
  </si>
  <si>
    <t>050.48793</t>
  </si>
  <si>
    <t>050.48803</t>
  </si>
  <si>
    <t>050.48856</t>
  </si>
  <si>
    <t>050.48862</t>
  </si>
  <si>
    <t>050.48863</t>
  </si>
  <si>
    <t>050.48896</t>
  </si>
  <si>
    <t>050.48902</t>
  </si>
  <si>
    <t>050.49008</t>
  </si>
  <si>
    <t>OH.050.17884</t>
  </si>
  <si>
    <t>OH.050.10000</t>
  </si>
  <si>
    <t>OH.050.10002</t>
  </si>
  <si>
    <t>010.31523</t>
  </si>
  <si>
    <t>010.32947</t>
  </si>
  <si>
    <t>010.32948</t>
  </si>
  <si>
    <t>010.33184</t>
  </si>
  <si>
    <t>010.32901</t>
  </si>
  <si>
    <t>010.33034</t>
  </si>
  <si>
    <t>010.33042</t>
  </si>
  <si>
    <t>010.33200</t>
  </si>
  <si>
    <t>050.48828</t>
  </si>
  <si>
    <t>050.48906</t>
  </si>
  <si>
    <t>050.48994</t>
  </si>
  <si>
    <t>050.48995</t>
  </si>
  <si>
    <t>050.49037</t>
  </si>
  <si>
    <t>050.49063</t>
  </si>
  <si>
    <t>050.49100</t>
  </si>
  <si>
    <t>050.49130</t>
  </si>
  <si>
    <t>050.49145</t>
  </si>
  <si>
    <t>050.49256</t>
  </si>
  <si>
    <t>050.49275</t>
  </si>
  <si>
    <t>050.49326</t>
  </si>
  <si>
    <t>010.33037</t>
  </si>
  <si>
    <t>010.33171</t>
  </si>
  <si>
    <t>010.33441</t>
  </si>
  <si>
    <t>010.33493</t>
  </si>
  <si>
    <t>010.33494</t>
  </si>
  <si>
    <t>010.32983</t>
  </si>
  <si>
    <t>050.23958</t>
  </si>
  <si>
    <t>050.42071</t>
  </si>
  <si>
    <t>050.47354</t>
  </si>
  <si>
    <t>050.47358</t>
  </si>
  <si>
    <t>050.48577</t>
  </si>
  <si>
    <t>050.48619</t>
  </si>
  <si>
    <t>050.48877</t>
  </si>
  <si>
    <t>050.49142</t>
  </si>
  <si>
    <t>050.49189</t>
  </si>
  <si>
    <t>050.49210</t>
  </si>
  <si>
    <t>050.49220</t>
  </si>
  <si>
    <t>050.49248</t>
  </si>
  <si>
    <t>050.49284</t>
  </si>
  <si>
    <t>050.49286</t>
  </si>
  <si>
    <t>050.49315</t>
  </si>
  <si>
    <t>050.49316</t>
  </si>
  <si>
    <t>050.49325</t>
  </si>
  <si>
    <t>050.49364</t>
  </si>
  <si>
    <t>050.49418</t>
  </si>
  <si>
    <t>050.49539</t>
  </si>
  <si>
    <t>CB.050.00015</t>
  </si>
  <si>
    <t>CB.050.00016</t>
  </si>
  <si>
    <t>010.32949</t>
  </si>
  <si>
    <t>010.33763</t>
  </si>
  <si>
    <t>010.33809</t>
  </si>
  <si>
    <t>010.33711</t>
  </si>
  <si>
    <t>050.49075</t>
  </si>
  <si>
    <t>050.49146</t>
  </si>
  <si>
    <t>050.49147</t>
  </si>
  <si>
    <t>050.49190</t>
  </si>
  <si>
    <t>050.49193</t>
  </si>
  <si>
    <t>050.49259</t>
  </si>
  <si>
    <t>050.49260</t>
  </si>
  <si>
    <t>050.49271</t>
  </si>
  <si>
    <t>050.49277</t>
  </si>
  <si>
    <t>050.49278</t>
  </si>
  <si>
    <t>050.49298</t>
  </si>
  <si>
    <t>050.49330</t>
  </si>
  <si>
    <t>050.49346</t>
  </si>
  <si>
    <t>050.49392</t>
  </si>
  <si>
    <t>050.49424</t>
  </si>
  <si>
    <t>050.49426</t>
  </si>
  <si>
    <t>050.49441</t>
  </si>
  <si>
    <t>050.49460</t>
  </si>
  <si>
    <t>050.49461</t>
  </si>
  <si>
    <t>050.49462</t>
  </si>
  <si>
    <t>050.49463</t>
  </si>
  <si>
    <t>050.49477</t>
  </si>
  <si>
    <t>050.49484</t>
  </si>
  <si>
    <t>050.49496</t>
  </si>
  <si>
    <t>050.49530</t>
  </si>
  <si>
    <t>050.49531</t>
  </si>
  <si>
    <t>050.49553</t>
  </si>
  <si>
    <t>050.49576</t>
  </si>
  <si>
    <t>050.49788</t>
  </si>
  <si>
    <t>050.49789</t>
  </si>
  <si>
    <t>050.49833</t>
  </si>
  <si>
    <t>050.49837</t>
  </si>
  <si>
    <t>050.49839</t>
  </si>
  <si>
    <t>050.49843</t>
  </si>
  <si>
    <t>050.49844</t>
  </si>
  <si>
    <t>050.49856</t>
  </si>
  <si>
    <t>050.49860</t>
  </si>
  <si>
    <t>050.49867</t>
  </si>
  <si>
    <t>050.49874</t>
  </si>
  <si>
    <t>050.49876</t>
  </si>
  <si>
    <t>050.49907</t>
  </si>
  <si>
    <t>050.49984</t>
  </si>
  <si>
    <t>010</t>
  </si>
  <si>
    <t>010.10049</t>
  </si>
  <si>
    <t>010.29034</t>
  </si>
  <si>
    <t>010.29307</t>
  </si>
  <si>
    <t>010.29603</t>
  </si>
  <si>
    <t>010.29662</t>
  </si>
  <si>
    <t>010.29742</t>
  </si>
  <si>
    <t>010.30149</t>
  </si>
  <si>
    <t>010.30428</t>
  </si>
  <si>
    <t>010.30655</t>
  </si>
  <si>
    <t>010.30675</t>
  </si>
  <si>
    <t>010.31028</t>
  </si>
  <si>
    <t>010.31044</t>
  </si>
  <si>
    <t>010.31317</t>
  </si>
  <si>
    <t>002005</t>
  </si>
  <si>
    <t>010.29921</t>
  </si>
  <si>
    <t>010.31496</t>
  </si>
  <si>
    <t>010.31517</t>
  </si>
  <si>
    <t>050</t>
  </si>
  <si>
    <t>050.18740</t>
  </si>
  <si>
    <t>050.18869</t>
  </si>
  <si>
    <t>050.18933</t>
  </si>
  <si>
    <t>050.18970</t>
  </si>
  <si>
    <t>050.19034</t>
  </si>
  <si>
    <t>050.19035</t>
  </si>
  <si>
    <t>050.19039</t>
  </si>
  <si>
    <t>050.20249</t>
  </si>
  <si>
    <t>050.20250</t>
  </si>
  <si>
    <t>050.20440</t>
  </si>
  <si>
    <t>050.20497</t>
  </si>
  <si>
    <t>050.20713</t>
  </si>
  <si>
    <t>050.20977</t>
  </si>
  <si>
    <t>050.21777</t>
  </si>
  <si>
    <t>050.22023</t>
  </si>
  <si>
    <t>050.22206</t>
  </si>
  <si>
    <t>050.44080</t>
  </si>
  <si>
    <t>050.44561</t>
  </si>
  <si>
    <t>050.44722</t>
  </si>
  <si>
    <t>050.45449</t>
  </si>
  <si>
    <t>050.45457</t>
  </si>
  <si>
    <t>050.45523</t>
  </si>
  <si>
    <t>050.45563</t>
  </si>
  <si>
    <t>050.45564</t>
  </si>
  <si>
    <t>050.45572</t>
  </si>
  <si>
    <t>050.45839</t>
  </si>
  <si>
    <t>050.45996</t>
  </si>
  <si>
    <t>050.46079</t>
  </si>
  <si>
    <t>050.46206</t>
  </si>
  <si>
    <t>050.46333</t>
  </si>
  <si>
    <t>050.46526</t>
  </si>
  <si>
    <t>050.46587</t>
  </si>
  <si>
    <t>050.46591</t>
  </si>
  <si>
    <t>050.46613</t>
  </si>
  <si>
    <t>050.46632</t>
  </si>
  <si>
    <t>050.46635</t>
  </si>
  <si>
    <t>050.46636</t>
  </si>
  <si>
    <t>050.46640</t>
  </si>
  <si>
    <t>050.46687</t>
  </si>
  <si>
    <t>050.46737</t>
  </si>
  <si>
    <t>050.46743</t>
  </si>
  <si>
    <t>050.46925</t>
  </si>
  <si>
    <t>050.47033</t>
  </si>
  <si>
    <t>050.47047</t>
  </si>
  <si>
    <t>050.47098</t>
  </si>
  <si>
    <t>050.47099</t>
  </si>
  <si>
    <t>050.47102</t>
  </si>
  <si>
    <t>050.47133</t>
  </si>
  <si>
    <t>050.47136</t>
  </si>
  <si>
    <t>050.47169</t>
  </si>
  <si>
    <t>050.47180</t>
  </si>
  <si>
    <t>050.47183</t>
  </si>
  <si>
    <t>050.47185</t>
  </si>
  <si>
    <t>050.47188</t>
  </si>
  <si>
    <t>050.47199</t>
  </si>
  <si>
    <t>050.47200</t>
  </si>
  <si>
    <t>050.47221</t>
  </si>
  <si>
    <t>050.47222</t>
  </si>
  <si>
    <t>050.47223</t>
  </si>
  <si>
    <t>050.47225</t>
  </si>
  <si>
    <t>050.47240</t>
  </si>
  <si>
    <t>050.47282</t>
  </si>
  <si>
    <t>050.47295</t>
  </si>
  <si>
    <t>050.47299</t>
  </si>
  <si>
    <t>050.47342</t>
  </si>
  <si>
    <t>050.47343</t>
  </si>
  <si>
    <t>050.47376</t>
  </si>
  <si>
    <t>050.47382</t>
  </si>
  <si>
    <t>050.47396</t>
  </si>
  <si>
    <t>050.47461</t>
  </si>
  <si>
    <t>050.47479</t>
  </si>
  <si>
    <t>009500</t>
  </si>
  <si>
    <t>009530</t>
  </si>
  <si>
    <t>009532</t>
  </si>
  <si>
    <t>009545</t>
  </si>
  <si>
    <t>009550</t>
  </si>
  <si>
    <t>009570</t>
  </si>
  <si>
    <t>009580</t>
  </si>
  <si>
    <t>009587</t>
  </si>
  <si>
    <t>050.47593</t>
  </si>
  <si>
    <t>010.31489</t>
  </si>
  <si>
    <t>050.47172</t>
  </si>
  <si>
    <t>050.47498</t>
  </si>
  <si>
    <t>050.47559</t>
  </si>
  <si>
    <t>050.47583</t>
  </si>
  <si>
    <t>050.47603</t>
  </si>
  <si>
    <t>050.47604</t>
  </si>
  <si>
    <t>050.47678</t>
  </si>
  <si>
    <t>010.32029</t>
  </si>
  <si>
    <t>010.32043</t>
  </si>
  <si>
    <t>050.47335</t>
  </si>
  <si>
    <t>050.47620</t>
  </si>
  <si>
    <t>010.32058</t>
  </si>
  <si>
    <t>010.32164</t>
  </si>
  <si>
    <t>050.47254</t>
  </si>
  <si>
    <t>050.47258</t>
  </si>
  <si>
    <t>050.47626</t>
  </si>
  <si>
    <t>050.47922</t>
  </si>
  <si>
    <t>050.47925</t>
  </si>
  <si>
    <t>050.47932</t>
  </si>
  <si>
    <t>050.48017</t>
  </si>
  <si>
    <t>050.48018</t>
  </si>
  <si>
    <t>050.48024</t>
  </si>
  <si>
    <t>050.48042</t>
  </si>
  <si>
    <t>050.48056</t>
  </si>
  <si>
    <t>050.48058</t>
  </si>
  <si>
    <t>050.48067</t>
  </si>
  <si>
    <t>050.48071</t>
  </si>
  <si>
    <t>050.48093</t>
  </si>
  <si>
    <t>050.48123</t>
  </si>
  <si>
    <t>050.48044</t>
  </si>
  <si>
    <t>010.32010</t>
  </si>
  <si>
    <t>010.32333</t>
  </si>
  <si>
    <t>050.47280</t>
  </si>
  <si>
    <t>050.47584</t>
  </si>
  <si>
    <t>050.48101</t>
  </si>
  <si>
    <t>010.32647</t>
  </si>
  <si>
    <t>050.48368</t>
  </si>
  <si>
    <t>050.48425</t>
  </si>
  <si>
    <t>050.48450</t>
  </si>
  <si>
    <t>050.48319</t>
  </si>
  <si>
    <t>050.48592</t>
  </si>
  <si>
    <t>050.48654</t>
  </si>
  <si>
    <t>1070 CWIP</t>
  </si>
  <si>
    <t>1070 CWIP Allocated</t>
  </si>
  <si>
    <t>UPIS</t>
  </si>
  <si>
    <t>TOTAL</t>
  </si>
  <si>
    <t>PROJECTED</t>
  </si>
  <si>
    <t>010.002.39104:Office Furn. &amp; Equip</t>
  </si>
  <si>
    <t>010.012.39100:Office Furniture And</t>
  </si>
  <si>
    <t>010.012.39110:CKV-Office Furn &amp; Eq</t>
  </si>
  <si>
    <t>050.009.38500:Industrial Measuring</t>
  </si>
  <si>
    <t>050.009.39100:Office Furniture And</t>
  </si>
  <si>
    <t>050.091.39100:Office Furniture And</t>
  </si>
  <si>
    <t>010.33707</t>
  </si>
  <si>
    <t>010.33850</t>
  </si>
  <si>
    <t>010.33860</t>
  </si>
  <si>
    <t>010.33874</t>
  </si>
  <si>
    <t>010.33866</t>
  </si>
  <si>
    <t>010.33871</t>
  </si>
  <si>
    <t>010.33877</t>
  </si>
  <si>
    <t>010.33878</t>
  </si>
  <si>
    <t>010.33889</t>
  </si>
  <si>
    <t>010.33973</t>
  </si>
  <si>
    <t>050.49080</t>
  </si>
  <si>
    <t>050.49216</t>
  </si>
  <si>
    <t>050.49218</t>
  </si>
  <si>
    <t>050.49230</t>
  </si>
  <si>
    <t>050.49231</t>
  </si>
  <si>
    <t>050.49262</t>
  </si>
  <si>
    <t>050.49482</t>
  </si>
  <si>
    <t>050.49483</t>
  </si>
  <si>
    <t>050.49485</t>
  </si>
  <si>
    <t>050.49486</t>
  </si>
  <si>
    <t>050.49487</t>
  </si>
  <si>
    <t>050.49875</t>
  </si>
  <si>
    <t>050.49883</t>
  </si>
  <si>
    <t>050.49893</t>
  </si>
  <si>
    <t>050.49894</t>
  </si>
  <si>
    <t>050.49895</t>
  </si>
  <si>
    <t>050.49897</t>
  </si>
  <si>
    <t>050.49923</t>
  </si>
  <si>
    <t>050.49982</t>
  </si>
  <si>
    <t>050.49998</t>
  </si>
  <si>
    <t>050.49999</t>
  </si>
  <si>
    <t>050.50038</t>
  </si>
  <si>
    <t>050.50045</t>
  </si>
  <si>
    <t>050.50046</t>
  </si>
  <si>
    <t>050.50074</t>
  </si>
  <si>
    <t>050.50103</t>
  </si>
  <si>
    <t>050.50108</t>
  </si>
  <si>
    <t>010.33886</t>
  </si>
  <si>
    <t>010.34025</t>
  </si>
  <si>
    <t>010.34065</t>
  </si>
  <si>
    <t>050.49252</t>
  </si>
  <si>
    <t>050.49852</t>
  </si>
  <si>
    <t>050.49985</t>
  </si>
  <si>
    <t>050.50026</t>
  </si>
  <si>
    <t>050.50079</t>
  </si>
  <si>
    <t>050.50257</t>
  </si>
  <si>
    <t>010.34198</t>
  </si>
  <si>
    <t>010.33868</t>
  </si>
  <si>
    <t>010.33875</t>
  </si>
  <si>
    <t>010.34053</t>
  </si>
  <si>
    <t>010.34205</t>
  </si>
  <si>
    <t>050.20287</t>
  </si>
  <si>
    <t>050.47220</t>
  </si>
  <si>
    <t>050.47397</t>
  </si>
  <si>
    <t>050.49257</t>
  </si>
  <si>
    <t>050.49889</t>
  </si>
  <si>
    <t>050.50035</t>
  </si>
  <si>
    <t>050.50104</t>
  </si>
  <si>
    <t>050.50185</t>
  </si>
  <si>
    <t>050.50232</t>
  </si>
  <si>
    <t>050.50346</t>
  </si>
  <si>
    <t>050.50364</t>
  </si>
  <si>
    <t>050.50367</t>
  </si>
  <si>
    <t>050.50369</t>
  </si>
  <si>
    <t>050.50424</t>
  </si>
  <si>
    <t>050.50434</t>
  </si>
  <si>
    <t>010.34054</t>
  </si>
  <si>
    <t>010.34348</t>
  </si>
  <si>
    <t>010.34385</t>
  </si>
  <si>
    <t>010.34396</t>
  </si>
  <si>
    <t>010.34458</t>
  </si>
  <si>
    <t>010.34024</t>
  </si>
  <si>
    <t>010.34445</t>
  </si>
  <si>
    <t>050.49479</t>
  </si>
  <si>
    <t>050.50234</t>
  </si>
  <si>
    <t>050.50277</t>
  </si>
  <si>
    <t>050.50294</t>
  </si>
  <si>
    <t>050.50404</t>
  </si>
  <si>
    <t>050.50426</t>
  </si>
  <si>
    <t>050.50544</t>
  </si>
  <si>
    <t>050.50567</t>
  </si>
  <si>
    <t>050.50569</t>
  </si>
  <si>
    <t>050.50571</t>
  </si>
  <si>
    <t>050.50630</t>
  </si>
  <si>
    <t>050.50634</t>
  </si>
  <si>
    <t>050.50656</t>
  </si>
  <si>
    <t>050.50657</t>
  </si>
  <si>
    <t>050.50390</t>
  </si>
  <si>
    <t>2018-00349 13 Mo. Avg TYE 3.31.2019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</si>
</sst>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Helvetica-Narrow"/>
    </font>
    <font>
      <sz val="12"/>
      <color rgb="FF0000FF"/>
      <name val="Helvetica-Narrow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0" xfId="0"/>
    <xf numFmtId="49" fontId="0" fillId="0" borderId="0" xfId="0" applyNumberFormat="1"/>
    <xf numFmtId="17" fontId="0" fillId="0" borderId="0" xfId="0" applyNumberFormat="1"/>
    <xf numFmtId="40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2" xfId="0" applyNumberFormat="1" applyFont="1" applyFill="1" applyBorder="1"/>
    <xf numFmtId="0" fontId="1" fillId="2" borderId="0" xfId="0" applyFont="1" applyFill="1"/>
    <xf numFmtId="14" fontId="1" fillId="2" borderId="1" xfId="0" applyNumberFormat="1" applyFont="1" applyFill="1" applyBorder="1"/>
    <xf numFmtId="0" fontId="1" fillId="0" borderId="1" xfId="0" applyNumberFormat="1" applyFont="1" applyBorder="1"/>
    <xf numFmtId="17" fontId="1" fillId="2" borderId="1" xfId="0" applyNumberFormat="1" applyFont="1" applyFill="1" applyBorder="1"/>
    <xf numFmtId="0" fontId="0" fillId="0" borderId="0" xfId="0" quotePrefix="1"/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3" fillId="0" borderId="3" xfId="0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0" fontId="4" fillId="3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9" fontId="0" fillId="0" borderId="0" xfId="2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0" fillId="0" borderId="3" xfId="0" applyBorder="1"/>
    <xf numFmtId="0" fontId="0" fillId="0" borderId="3" xfId="0" applyFont="1" applyBorder="1" applyAlignment="1">
      <alignment horizontal="center"/>
    </xf>
    <xf numFmtId="0" fontId="1" fillId="0" borderId="0" xfId="0" applyFont="1"/>
    <xf numFmtId="164" fontId="0" fillId="0" borderId="0" xfId="1" applyNumberFormat="1" applyFont="1"/>
    <xf numFmtId="164" fontId="1" fillId="0" borderId="4" xfId="1" applyNumberFormat="1" applyFont="1" applyBorder="1"/>
    <xf numFmtId="165" fontId="1" fillId="2" borderId="1" xfId="0" applyNumberFormat="1" applyFont="1" applyFill="1" applyBorder="1"/>
    <xf numFmtId="164" fontId="1" fillId="0" borderId="1" xfId="1" applyNumberFormat="1" applyFont="1" applyBorder="1"/>
    <xf numFmtId="164" fontId="1" fillId="2" borderId="2" xfId="1" applyNumberFormat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1" applyNumberFormat="1" applyFont="1" applyFill="1" applyBorder="1"/>
    <xf numFmtId="40" fontId="1" fillId="0" borderId="0" xfId="0" applyNumberFormat="1" applyFont="1" applyFill="1" applyAlignment="1">
      <alignment horizontal="center"/>
    </xf>
    <xf numFmtId="165" fontId="0" fillId="0" borderId="0" xfId="0" applyNumberFormat="1"/>
    <xf numFmtId="8" fontId="0" fillId="0" borderId="0" xfId="0" applyNumberFormat="1"/>
    <xf numFmtId="49" fontId="5" fillId="0" borderId="0" xfId="3" applyNumberFormat="1"/>
    <xf numFmtId="40" fontId="5" fillId="0" borderId="0" xfId="1" applyNumberFormat="1" applyFont="1"/>
    <xf numFmtId="49" fontId="7" fillId="0" borderId="0" xfId="4" applyNumberFormat="1" applyFont="1"/>
    <xf numFmtId="40" fontId="7" fillId="0" borderId="0" xfId="4" applyNumberFormat="1" applyFont="1"/>
    <xf numFmtId="164" fontId="0" fillId="0" borderId="0" xfId="0" applyNumberFormat="1"/>
    <xf numFmtId="0" fontId="1" fillId="0" borderId="0" xfId="0" quotePrefix="1" applyFont="1"/>
    <xf numFmtId="0" fontId="0" fillId="4" borderId="0" xfId="0" applyFill="1"/>
    <xf numFmtId="0" fontId="1" fillId="4" borderId="0" xfId="0" applyFont="1" applyFill="1"/>
    <xf numFmtId="164" fontId="1" fillId="4" borderId="4" xfId="1" applyNumberFormat="1" applyFont="1" applyFill="1" applyBorder="1"/>
    <xf numFmtId="49" fontId="2" fillId="0" borderId="0" xfId="5" applyNumberFormat="1"/>
    <xf numFmtId="49" fontId="2" fillId="0" borderId="0" xfId="6" applyNumberFormat="1"/>
    <xf numFmtId="40" fontId="2" fillId="0" borderId="0" xfId="1" applyNumberFormat="1"/>
    <xf numFmtId="40" fontId="0" fillId="0" borderId="0" xfId="1" applyNumberFormat="1" applyFont="1"/>
    <xf numFmtId="49" fontId="2" fillId="0" borderId="0" xfId="7" applyNumberFormat="1"/>
    <xf numFmtId="43" fontId="0" fillId="0" borderId="0" xfId="1" applyFont="1"/>
    <xf numFmtId="43" fontId="1" fillId="0" borderId="1" xfId="1" applyFont="1" applyBorder="1"/>
    <xf numFmtId="43" fontId="1" fillId="2" borderId="2" xfId="1" applyFont="1" applyFill="1" applyBorder="1"/>
    <xf numFmtId="43" fontId="1" fillId="2" borderId="0" xfId="1" applyFont="1" applyFill="1" applyBorder="1"/>
  </cellXfs>
  <cellStyles count="8">
    <cellStyle name="Comma" xfId="1" builtinId="3"/>
    <cellStyle name="Normal" xfId="0" builtinId="0"/>
    <cellStyle name="Normal 12" xfId="3"/>
    <cellStyle name="Normal 14" xfId="4"/>
    <cellStyle name="Normal 15" xfId="5"/>
    <cellStyle name="Normal 16" xfId="6"/>
    <cellStyle name="Normal 17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non C Taylor" refreshedDate="43552.673781597223" createdVersion="5" refreshedVersion="5" minRefreshableVersion="3" recordCount="1986">
  <cacheSource type="worksheet">
    <worksheetSource ref="A1:K1987" sheet="Assets"/>
  </cacheSource>
  <cacheFields count="11">
    <cacheField name="Company Id" numFmtId="49">
      <sharedItems count="2">
        <s v="010 Atmos Regulated Shared Services"/>
        <s v="050 Mid-States Division"/>
      </sharedItems>
    </cacheField>
    <cacheField name="Bus Segment Id" numFmtId="49">
      <sharedItems count="4">
        <s v="002 - Dallas Atmos Rate Division"/>
        <s v="012 - Call Center Division"/>
        <s v="009 - WKG Division"/>
        <s v="091 - Brentwood Division"/>
      </sharedItems>
    </cacheField>
    <cacheField name="Depr Group Id" numFmtId="49">
      <sharedItems count="135">
        <s v="010.002.39029:Improv-Leased AEAM"/>
        <s v="010.002.39922:Servers-Software-AEAM"/>
        <s v="010.002.39700:Communication Equipme"/>
        <s v="010.002.39909:Mainframe Software"/>
        <s v="010.002.39104:Office Furn. &amp; Equip "/>
        <s v="010.002.39931:ALGN-Servers-Hardware"/>
        <s v="010.002.39921:Servers-Hardware-AEAM"/>
        <s v="010.002.39906:Pc Hardware"/>
        <s v="010.002.39200:Transportation Equipm"/>
        <s v="010.002.39938:ALGN-Application SW"/>
        <s v="010.002.39902:Servers-Software"/>
        <s v="010.002.39907:Pc Software"/>
        <s v="010.002.39000:Structure &amp; Improv"/>
        <s v="010.002.39005:Structure &amp; Improv"/>
        <s v="010.002.39903:Network Hardware"/>
        <s v="010.002.39901:Servers-Hardware"/>
        <s v="010.002.39923:Network Hardware-AEAM"/>
        <s v="010.002.39926:Pc Hardware-AEAM"/>
        <s v="010.002.39928:Application SW-AEAM"/>
        <s v="010.002.39900:Other Tangible Equipm"/>
        <s v="010.002.39932:ALGN-Servers-Software"/>
        <s v="010.002.39720:Commun Equip AEAM"/>
        <s v="010.002.39908:Application Software"/>
        <s v="010.002.39800:Miscellaneous Equipme"/>
        <s v="010.002.39400:Tools Shop And Garage"/>
        <s v="010.002.39100:Office Furniture And"/>
        <s v="010.002.39120:Off Furn &amp; Equip-AEAM"/>
        <s v="010.002.39820:Misc Equip - AEAM"/>
        <s v="010.002.39009:Improvements - Leased"/>
        <s v="010.012.39700:Communication Equipme"/>
        <s v="010.012.39902:Servers-Software"/>
        <s v="010.012.39903:Network Hardware"/>
        <s v="010.012.38900:Land"/>
        <s v="010.012.39110:CKV-Office Furn &amp; Eq "/>
        <s v="010.012.39900:Other Tangible Equipm"/>
        <s v="010.012.39810:CKV-Misc Equipment"/>
        <s v="010.012.39100:Office Furniture And "/>
        <s v="010.012.39901:Servers-Hardware"/>
        <s v="010.012.38910:CKV Land&amp;Land Rights"/>
        <s v="010.012.39910:CKV-Other Tang Equip"/>
        <s v="010.012.39210:CKV-Transportation Eq"/>
        <s v="010.012.39800:Miscellaneous Equipme"/>
        <s v="010.012.39906:Pc Hardware"/>
        <s v="010.012.39907:Pc Software"/>
        <s v="010.012.39908:Application Software"/>
        <s v="010.012.39917:CKV-Pc Software"/>
        <s v="010.012.39710:CKV-Commun Equip"/>
        <s v="010.012.39510:CKV-Laboratory Equip"/>
        <s v="010.012.39009:Improvements - Leased"/>
        <s v="010.012.39010:CKV-Struct &amp; Improv"/>
        <s v="010.012.39916:CKV-Pc Hardware"/>
        <s v="010.012.39410:CKV-Tools Shop Garage"/>
        <s v="010.012.39000:Structure &amp; Improv"/>
        <s v="010.012.39918:CKV-Oth Tang Prop-App"/>
        <s v="050.009.39400:Tools Shop And Garage"/>
        <s v="050.009.30100:Organization Grp"/>
        <s v="050.009.36901:Measuring And Reg. St"/>
        <s v="050.009.37501:Struct. &amp; Improv. - T"/>
        <s v="050.009.39002:Structure-Brick Grp"/>
        <s v="050.009.39100:Office Furniture And "/>
        <s v="050.009.39200:Transp Equip-Group"/>
        <s v="050.009.35020:Rights-Of-Way"/>
        <s v="050.009.35100:Structures And Improv"/>
        <s v="050.009.35202:Well Equipment"/>
        <s v="050.009.36510:Land &amp; Land Rights"/>
        <s v="050.009.36602:Meas. &amp; Reg. Sta. Str"/>
        <s v="050.009.37400:Land &amp; Land Right Grp"/>
        <s v="050.009.38500:Industrial Measuring "/>
        <s v="050.009.35102:Compressor Station Eq"/>
        <s v="050.009.35203:Cushion Gas Grp"/>
        <s v="050.009.35400:Compressor Station Eq"/>
        <s v="050.009.37502:Land Rights"/>
        <s v="050.009.38900:Land &amp; Land Rights  "/>
        <s v="050.009.39603:Ditchers - Group"/>
        <s v="050.009.39908:Application Software"/>
        <s v="050.009.36603:Other Structures"/>
        <s v="050.009.36700:Mains - Cathodic Prot"/>
        <s v="050.009.37503:Improvements"/>
        <s v="050.009.37601:Mains - Steel"/>
        <s v="050.009.38000:Services"/>
        <s v="050.009.38100:Meters"/>
        <s v="050.009.39004:Air Condition Eq Grp"/>
        <s v="050.009.39604:Backhoes - Group"/>
        <s v="050.009.39800:Miscellaneous Equipme"/>
        <s v="050.009.35103:Measuring And Reg. St"/>
        <s v="050.009.35200:Rights Of Way"/>
        <s v="050.009.36701:Mains - Steel"/>
        <s v="050.009.37401:Land"/>
        <s v="050.009.39000:Structure &amp; Improv"/>
        <s v="050.009.39009:Imprvement-Leased Grp"/>
        <s v="050.009.35500:Measuring and Regulat"/>
        <s v="050.009.35010:Land"/>
        <s v="050.009.36520:Rights-Of-Way"/>
        <s v="050.009.36900:Measuring And Reg. St"/>
        <s v="050.009.37600:Mains - Cathodic Prot"/>
        <s v="050.009.39605:Welders - Group"/>
        <s v="050.009.39903:Network Hardware"/>
        <s v="050.009.35104:Other Structures"/>
        <s v="050.009.35201:Well Construction"/>
        <s v="050.009.35210:Storage Leaseholds An"/>
        <s v="050.009.35301:Storage Field Lines"/>
        <s v="050.009.37500:Structures &amp; Improvem"/>
        <s v="050.009.37602:Mains - Plastic"/>
        <s v="050.009.37905:Meas &amp; Reg Sta Eq - C"/>
        <s v="050.009.38200:Meter Installations"/>
        <s v="050.009.39003:Improvements Grp"/>
        <s v="050.009.39700:Communication Equipme"/>
        <s v="050.009.39901:Servers Hardware"/>
        <s v="050.009.39906:Pc Hardware"/>
        <s v="050.009.38300:House Regulators"/>
        <s v="050.009.38400:House Regulator Insta"/>
        <s v="050.009.30200:Franch &amp; Consent Grp"/>
        <s v="050.009.35211:Storage Rights"/>
        <s v="050.009.35302:Storage Tributary Lin"/>
        <s v="050.009.35600:Purification Equipmen"/>
        <s v="050.009.37402:Land Rights"/>
        <s v="050.009.37403:Land Other"/>
        <s v="050.009.37800:Meas. And Reg. Sta. E"/>
        <s v="050.009.37900:Meas &amp; Reg Station Eq"/>
        <s v="050.091.39200:Transp Equip- Group"/>
        <s v="050.091.39600:Power Op Equip-Group"/>
        <s v="050.091.30100:Organization Grp"/>
        <s v="050.091.39004:Air Condit Equip Grp"/>
        <s v="050.091.30300:Intangibles Grp"/>
        <s v="050.091.39001:Struc - Frame Grp"/>
        <s v="050.091.39906:Pc Hardware"/>
        <s v="050.091.39700:Communication Equipme"/>
        <s v="050.091.39800:Miscellaneous Equipme"/>
        <s v="050.091.39908:Application Software"/>
        <s v="050.091.39009:Improve - Leased Grp"/>
        <s v="050.091.39400:Tools Shop And Garage"/>
        <s v="050.091.39100:Office Furniture And "/>
        <s v="050.091.39907:Pc Software"/>
        <s v="010.002.39020:Struct &amp; Improv AEAM"/>
        <s v="050.009.39202:Wkg Trailers - Group"/>
      </sharedItems>
    </cacheField>
    <cacheField name="Gl Post Mo Yr" numFmtId="17">
      <sharedItems containsSemiMixedTypes="0" containsNonDate="0" containsDate="1" containsString="0" minDate="2017-12-01T00:00:00" maxDate="2019-02-02T00:00:00" count="15">
        <d v="2018-07-01T00:00:00"/>
        <d v="2018-08-01T00:00:00"/>
        <d v="2018-09-01T00:00:00"/>
        <d v="2018-10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11-01T00:00:00"/>
        <d v="2018-12-01T00:00:00"/>
        <d v="2019-01-01T00:00:00"/>
        <d v="2019-02-01T00:00:00"/>
      </sharedItems>
    </cacheField>
    <cacheField name="Begin Balance" numFmtId="40">
      <sharedItems containsSemiMixedTypes="0" containsString="0" containsNumber="1" minValue="0" maxValue="160148818.33000001"/>
    </cacheField>
    <cacheField name="Additions" numFmtId="40">
      <sharedItems containsSemiMixedTypes="0" containsString="0" containsNumber="1" minValue="-15816653.220000001" maxValue="16545132.609999999"/>
    </cacheField>
    <cacheField name="Retirements" numFmtId="40">
      <sharedItems containsSemiMixedTypes="0" containsString="0" containsNumber="1" minValue="-17898920.039999999" maxValue="0"/>
    </cacheField>
    <cacheField name="Transfers In" numFmtId="40">
      <sharedItems containsSemiMixedTypes="0" containsString="0" containsNumber="1" minValue="-42.3" maxValue="1554697.86"/>
    </cacheField>
    <cacheField name="Transfers Out" numFmtId="40">
      <sharedItems containsSemiMixedTypes="0" containsString="0" containsNumber="1" minValue="-1554697.86" maxValue="42.3"/>
    </cacheField>
    <cacheField name="Adjustments" numFmtId="40">
      <sharedItems containsSemiMixedTypes="0" containsString="0" containsNumber="1" containsInteger="1" minValue="0" maxValue="0"/>
    </cacheField>
    <cacheField name="End Balance" numFmtId="40">
      <sharedItems containsSemiMixedTypes="0" containsString="0" containsNumber="1" minValue="0" maxValue="160148818.3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annon C Taylor" refreshedDate="43552.676341319442" createdVersion="5" refreshedVersion="5" minRefreshableVersion="3" recordCount="2059">
  <cacheSource type="worksheet">
    <worksheetSource ref="A1:L2060" sheet="Reserve"/>
  </cacheSource>
  <cacheFields count="12">
    <cacheField name="Company Id" numFmtId="0">
      <sharedItems/>
    </cacheField>
    <cacheField name="Bus Segment Id" numFmtId="0">
      <sharedItems count="4">
        <s v="002 - Dallas Atmos Rate Division"/>
        <s v="012 - Call Center Division"/>
        <s v="009 - WKG Division"/>
        <s v="091 - Brentwood Division"/>
      </sharedItems>
    </cacheField>
    <cacheField name="Depr Group Id" numFmtId="0">
      <sharedItems count="146">
        <s v="010.002.39029:Improv-Leased AEAM"/>
        <s v="010.002.39922:Servers-Software-AEAM"/>
        <s v="010.002.39103:Office Machines"/>
        <s v="010.002.39700:Communication Equipme"/>
        <s v="010.002.39909:Mainframe Software"/>
        <s v="010.002.39104:Office Furn. &amp; Equip "/>
        <s v="010.002.39931:ALGN-Servers-Hardware"/>
        <s v="010.002.39420:Tools And Garage-AEAM"/>
        <s v="010.002.39921:Servers-Hardware-AEAM"/>
        <s v="010.002.39906:Pc Hardware"/>
        <s v="010.002.39200:Transportation Equipm"/>
        <s v="010.002.39938:ALGN-Application SW"/>
        <s v="010.002.39902:Servers-Software"/>
        <s v="010.002.39102:Remittance Processing"/>
        <s v="010.002.39907:Pc Software"/>
        <s v="010.002.39000:Structure &amp; Improv"/>
        <s v="010.002.39005:Structure &amp; Improv"/>
        <s v="010.002.39903:Network Hardware"/>
        <s v="010.002.39901:Servers-Hardware"/>
        <s v="010.002.39923:Network Hardware-AEAM"/>
        <s v="010.002.39926:Pc Hardware-AEAM"/>
        <s v="010.002.39928:Application SW-AEAM"/>
        <s v="010.002.39900:Other Tangible Equipm"/>
        <s v="010.002.39932:ALGN-Servers-Software"/>
        <s v="010.002.39720:Commun Equip AEAM"/>
        <s v="010.002.39908:Application Software"/>
        <s v="010.002.39800:Miscellaneous Equipme"/>
        <s v="010.002.39400:Tools Shop And Garage"/>
        <s v="010.002.39100:Office Furniture And"/>
        <s v="010.002.39120:Off Furn &amp; Equip-AEAM"/>
        <s v="010.002.39020:Struct &amp; Improv AEAM"/>
        <s v="010.002.39820:Misc Equip - AEAM"/>
        <s v="010.002.39009:Improvements - Leased"/>
        <s v="010.012.39700:Communication Equipme"/>
        <s v="010.012.39902:Servers-Software"/>
        <s v="010.012.39903:Network Hardware"/>
        <s v="010.012.39110:CKV-Office Furn &amp; Eq "/>
        <s v="010.012.39900:Other Tangible Equipm"/>
        <s v="010.012.39810:CKV-Misc Equipment"/>
        <s v="010.012.39100:Office Furniture And "/>
        <s v="010.012.39901:Servers-Hardware"/>
        <s v="010.012.39910:CKV-Other Tang Equip"/>
        <s v="010.012.39210:CKV-Transportation Eq"/>
        <s v="010.012.39800:Miscellaneous Equipme"/>
        <s v="010.012.39906:Pc Hardware"/>
        <s v="010.012.39907:Pc Software"/>
        <s v="010.012.39908:Application Software"/>
        <s v="010.012.39917:CKV-Pc Software"/>
        <s v="010.012.39710:CKV-Commun Equip"/>
        <s v="010.012.39510:CKV-Laboratory Equip"/>
        <s v="010.012.39009:Improvements - Leased"/>
        <s v="010.012.39010:CKV-Struct &amp; Improv"/>
        <s v="010.012.39916:CKV-Pc Hardware"/>
        <s v="010.012.39410:CKV-Tools Shop Garage"/>
        <s v="010.012.39000:Structure &amp; Improv"/>
        <s v="010.012.39918:CKV-Oth Tang Prop-App"/>
        <s v="050.009.39400:Tools Shop And Garage"/>
        <s v="050.009.30100:Organization Grp"/>
        <s v="050.009.36901:Measuring And Reg. St"/>
        <s v="050.009.37501:Struct. &amp; Improv. - T"/>
        <s v="050.009.39002:Structure-Brick Grp"/>
        <s v="050.009.39100:Office Furniture And "/>
        <s v="050.009.39200:Transp Equip-Group"/>
        <s v="050.009.39202:Wkg Trailers - Group"/>
        <s v="050.009.35020:Rights-Of-Way"/>
        <s v="050.009.35100:Structures And Improv"/>
        <s v="050.009.35202:Well Equipment"/>
        <s v="050.009.36602:Meas. &amp; Reg. Sta. Str"/>
        <s v="050.009.38500:Industrial Measuring "/>
        <s v="050.009.35102:Compressor Station Eq"/>
        <s v="050.009.35203:Cushion Gas Grp"/>
        <s v="050.009.35400:Compressor Station Eq"/>
        <s v="050.009.37502:Land Rights"/>
        <s v="050.009.39603:Ditchers - Group"/>
        <s v="050.009.39908:Application Software"/>
        <s v="050.009.36603:Other Structures"/>
        <s v="050.009.36700:Mains - Cathodic Prot"/>
        <s v="050.009.37503:Improvements"/>
        <s v="050.009.37601:Mains - Steel"/>
        <s v="050.009.38000:Services"/>
        <s v="050.009.38100:Meters"/>
        <s v="050.009.39004:Air Condition Eq Grp"/>
        <s v="050.009.39604:Backhoes - Group"/>
        <s v="050.009.39800:Miscellaneous Equipme"/>
        <s v="050.009.35103:Measuring And Reg. St"/>
        <s v="050.009.35200:Rights Of Way"/>
        <s v="050.009.36701:Mains - Steel"/>
        <s v="050.009.39000:Structure &amp; Improv"/>
        <s v="050.009.39009:Imprvement-Leased Grp"/>
        <s v="050.009.35500:Measuring and Regulat"/>
        <s v="050.009.36520:Rights-Of-Way"/>
        <s v="050.009.36900:Measuring And Reg. St"/>
        <s v="050.009.37600:Mains - Cathodic Prot"/>
        <s v="050.009.39605:Welders - Group"/>
        <s v="050.009.39903:Network Hardware"/>
        <s v="050.009.35104:Other Structures"/>
        <s v="050.009.35201:Well Construction"/>
        <s v="050.009.35210:Storage Leaseholds An"/>
        <s v="050.009.35301:Storage Field Lines"/>
        <s v="050.009.37500:Structures &amp; Improvem"/>
        <s v="050.009.37602:Mains - Plastic"/>
        <s v="050.009.37905:Meas &amp; Reg Sta Eq - C"/>
        <s v="050.009.38200:Meter Installations"/>
        <s v="050.009.39003:Improvements Grp"/>
        <s v="050.009.39700:Communication Equipme"/>
        <s v="050.009.39901:Servers Hardware"/>
        <s v="050.009.39906:Pc Hardware"/>
        <s v="050.009.38300:House Regulators"/>
        <s v="050.009.38400:House Regulator Insta"/>
        <s v="050.009.30200:Franch &amp; Consent Grp"/>
        <s v="050.009.35211:Storage Rights"/>
        <s v="050.009.35302:Storage Tributary Lin"/>
        <s v="050.009.35600:Purification Equipmen"/>
        <s v="050.009.37402:Land Rights"/>
        <s v="050.009.37800:Meas. And Reg. Sta. E"/>
        <s v="050.009.37900:Meas &amp; Reg Station Eq"/>
        <s v="050.091.39200:Transp Equip- Group"/>
        <s v="050.091.39600:Power Op Equip-Group"/>
        <s v="050.091.39004:Air Condit Equip Grp"/>
        <s v="050.091.39001:Struc - Frame Grp"/>
        <s v="050.091.39906:Pc Hardware"/>
        <s v="050.091.39700:Communication Equipme"/>
        <s v="050.091.39901:Servers Hardware"/>
        <s v="050.091.39800:Miscellaneous Equipme"/>
        <s v="050.091.39908:Application Software"/>
        <s v="050.091.39009:Improve - Leased Grp"/>
        <s v="050.091.39400:Tools Shop And Garage"/>
        <s v="050.091.39100:Office Furniture And "/>
        <s v="050.091.39907:Pc Software"/>
        <s v="RWIP"/>
        <s v="010.012.38900:Land"/>
        <s v="010.012.38910:CKV Land&amp;Land Rights"/>
        <s v="050.009.35010:Land"/>
        <s v="050.009.36510:Land &amp; Land Rights"/>
        <s v="050.009.37400:Land &amp; Land Right Grp"/>
        <s v="050.009.37401:Land"/>
        <s v="050.009.37403:Land Other"/>
        <s v="050.009.38900:Land &amp; Land Rights  "/>
        <s v="050.091.30100:Organization Grp"/>
        <s v="050.091.30300:Intangibles Grp"/>
        <s v="010.002.39104:Office Furn. &amp; Equip"/>
        <s v="010.012.39100:Office Furniture And"/>
        <s v="010.012.39110:CKV-Office Furn &amp; Eq"/>
        <s v="050.009.38500:Industrial Measuring"/>
        <s v="050.009.39100:Office Furniture And"/>
        <s v="050.091.39100:Office Furniture And"/>
      </sharedItems>
    </cacheField>
    <cacheField name="Gl Post Mo Yr" numFmtId="17">
      <sharedItems containsSemiMixedTypes="0" containsNonDate="0" containsDate="1" containsString="0" minDate="2017-12-01T00:00:00" maxDate="2019-02-02T00:00:00" count="15">
        <d v="2018-07-01T00:00:00"/>
        <d v="2018-08-01T00:00:00"/>
        <d v="2018-09-01T00:00:00"/>
        <d v="2018-10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11-01T00:00:00"/>
        <d v="2018-12-01T00:00:00"/>
        <d v="2019-01-01T00:00:00"/>
        <d v="2019-02-01T00:00:00"/>
      </sharedItems>
    </cacheField>
    <cacheField name="Begin Reserve" numFmtId="40">
      <sharedItems containsSemiMixedTypes="0" containsString="0" containsNumber="1" minValue="-7579504.799999998" maxValue="36495244.659999996"/>
    </cacheField>
    <cacheField name="Provision" numFmtId="40">
      <sharedItems containsSemiMixedTypes="0" containsString="0" containsNumber="1" minValue="-837663.7100000002" maxValue="1116900.05"/>
    </cacheField>
    <cacheField name="Retirements" numFmtId="40">
      <sharedItems containsSemiMixedTypes="0" containsString="0" containsNumber="1" minValue="-17898920.039999999" maxValue="0"/>
    </cacheField>
    <cacheField name="Cost Of Removal" numFmtId="40">
      <sharedItems containsSemiMixedTypes="0" containsString="0" containsNumber="1" minValue="-1285805.1499999999" maxValue="96730.34"/>
    </cacheField>
    <cacheField name="Salvage Cash" numFmtId="40">
      <sharedItems containsSemiMixedTypes="0" containsString="0" containsNumber="1" minValue="0" maxValue="3272.25"/>
    </cacheField>
    <cacheField name="Transfer/Adjustments" numFmtId="40">
      <sharedItems containsSemiMixedTypes="0" containsString="0" containsNumber="1" minValue="-30165.69" maxValue="30165.69"/>
    </cacheField>
    <cacheField name="Gain Loss" numFmtId="40">
      <sharedItems containsSemiMixedTypes="0" containsString="0" containsNumber="1" containsInteger="1" minValue="0" maxValue="0"/>
    </cacheField>
    <cacheField name="Total Reserve" numFmtId="40">
      <sharedItems containsSemiMixedTypes="0" containsString="0" containsNumber="1" minValue="-7579504.799999998" maxValue="36495244.65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rannon C Taylor" refreshedDate="43552.683787268521" createdVersion="5" refreshedVersion="5" minRefreshableVersion="3" recordCount="2444">
  <cacheSource type="worksheet">
    <worksheetSource ref="A1:I2445" sheet="CWIP Data"/>
  </cacheSource>
  <cacheFields count="9">
    <cacheField name="Month" numFmtId="165">
      <sharedItems containsSemiMixedTypes="0" containsNonDate="0" containsDate="1" containsString="0" minDate="2017-12-01T00:00:00" maxDate="2019-02-02T00:00:00" count="15">
        <d v="2018-07-01T00:00:00"/>
        <d v="2018-08-01T00:00:00"/>
        <d v="2018-09-01T00:00:00"/>
        <d v="2018-10-01T00:00:00"/>
        <d v="2017-12-01T00:00:00"/>
        <d v="2018-01-17T00:00:00"/>
        <d v="2018-02-01T00:00:00"/>
        <d v="2018-03-01T00:00:00"/>
        <d v="2018-04-01T00:00:00"/>
        <d v="2018-05-01T00:00:00"/>
        <d v="2018-06-01T00:00:00"/>
        <d v="2018-11-01T00:00:00"/>
        <d v="2018-12-01T00:00:00"/>
        <d v="2019-01-01T00:00:00"/>
        <d v="2019-02-01T00:00:00"/>
      </sharedItems>
    </cacheField>
    <cacheField name="Company" numFmtId="0">
      <sharedItems/>
    </cacheField>
    <cacheField name="Account" numFmtId="0">
      <sharedItems/>
    </cacheField>
    <cacheField name="Service Area" numFmtId="0">
      <sharedItems count="19">
        <s v="002 - Dallas Atmos Rate Division"/>
        <s v="012 - Call Center Division"/>
        <s v="009 - WKG Division"/>
        <s v="091 - Brentwood Division"/>
        <s v="002005"/>
        <s v="009500"/>
        <s v="009530"/>
        <s v="009532"/>
        <s v="009545"/>
        <s v="009550"/>
        <s v="009570"/>
        <s v="009580"/>
        <s v="009587"/>
        <s v="012000" u="1"/>
        <s v="0002 - Dallas Atmos Rate Division" u="1"/>
        <s v="091000" u="1"/>
        <s v="002000" u="1"/>
        <s v="02 - Dallas Atmos Rate Division" u="1"/>
        <s v="009000" u="1"/>
      </sharedItems>
    </cacheField>
    <cacheField name="RD" numFmtId="0">
      <sharedItems/>
    </cacheField>
    <cacheField name="Project" numFmtId="0">
      <sharedItems/>
    </cacheField>
    <cacheField name="CWIP  Balance" numFmtId="0">
      <sharedItems containsSemiMixedTypes="0" containsString="0" containsNumber="1" minValue="-3624465.6999999997" maxValue="17185792.530000001"/>
    </cacheField>
    <cacheField name="AFUDC" numFmtId="40">
      <sharedItems containsSemiMixedTypes="0" containsString="0" containsNumber="1" minValue="0" maxValue="668904.23"/>
    </cacheField>
    <cacheField name="CWIP Bal w/o Afudc" numFmtId="40">
      <sharedItems containsSemiMixedTypes="0" containsString="0" containsNumber="1" minValue="-3624465.6999999997" maxValue="16516888.3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6">
  <r>
    <x v="0"/>
    <x v="0"/>
    <x v="0"/>
    <x v="0"/>
    <n v="1418.86"/>
    <n v="0"/>
    <n v="0"/>
    <n v="0"/>
    <n v="0"/>
    <n v="0"/>
    <n v="1418.86"/>
  </r>
  <r>
    <x v="0"/>
    <x v="0"/>
    <x v="1"/>
    <x v="0"/>
    <n v="961255.64"/>
    <n v="0"/>
    <n v="0"/>
    <n v="0"/>
    <n v="0"/>
    <n v="0"/>
    <n v="961255.64"/>
  </r>
  <r>
    <x v="0"/>
    <x v="0"/>
    <x v="2"/>
    <x v="0"/>
    <n v="1039344.41"/>
    <n v="0"/>
    <n v="0"/>
    <n v="0"/>
    <n v="0"/>
    <n v="0"/>
    <n v="1039344.41"/>
  </r>
  <r>
    <x v="0"/>
    <x v="0"/>
    <x v="3"/>
    <x v="0"/>
    <n v="39251.620000000003"/>
    <n v="0"/>
    <n v="0"/>
    <n v="0"/>
    <n v="0"/>
    <n v="0"/>
    <n v="39251.620000000003"/>
  </r>
  <r>
    <x v="0"/>
    <x v="0"/>
    <x v="4"/>
    <x v="0"/>
    <n v="71036.47"/>
    <n v="0"/>
    <n v="0"/>
    <n v="0"/>
    <n v="0"/>
    <n v="0"/>
    <n v="71036.47"/>
  </r>
  <r>
    <x v="0"/>
    <x v="0"/>
    <x v="5"/>
    <x v="0"/>
    <n v="297266.61"/>
    <n v="0"/>
    <n v="0"/>
    <n v="0"/>
    <n v="0"/>
    <n v="0"/>
    <n v="297266.61"/>
  </r>
  <r>
    <x v="0"/>
    <x v="0"/>
    <x v="6"/>
    <x v="0"/>
    <n v="1628899.91"/>
    <n v="0"/>
    <n v="0"/>
    <n v="0"/>
    <n v="0"/>
    <n v="0"/>
    <n v="1628899.91"/>
  </r>
  <r>
    <x v="0"/>
    <x v="0"/>
    <x v="7"/>
    <x v="0"/>
    <n v="2472240.7400000002"/>
    <n v="0"/>
    <n v="0"/>
    <n v="0"/>
    <n v="0"/>
    <n v="0"/>
    <n v="2472240.7400000002"/>
  </r>
  <r>
    <x v="0"/>
    <x v="0"/>
    <x v="8"/>
    <x v="0"/>
    <n v="7125.41"/>
    <n v="0"/>
    <n v="0"/>
    <n v="0"/>
    <n v="0"/>
    <n v="0"/>
    <n v="7125.41"/>
  </r>
  <r>
    <x v="0"/>
    <x v="0"/>
    <x v="9"/>
    <x v="0"/>
    <n v="17739511.960000001"/>
    <n v="0"/>
    <n v="0"/>
    <n v="0"/>
    <n v="0"/>
    <n v="0"/>
    <n v="17739511.960000001"/>
  </r>
  <r>
    <x v="0"/>
    <x v="0"/>
    <x v="10"/>
    <x v="0"/>
    <n v="19595152.719999999"/>
    <n v="1466.38"/>
    <n v="0"/>
    <n v="0"/>
    <n v="0"/>
    <n v="0"/>
    <n v="19596619.100000001"/>
  </r>
  <r>
    <x v="0"/>
    <x v="0"/>
    <x v="11"/>
    <x v="0"/>
    <n v="1489667.96"/>
    <n v="0"/>
    <n v="0"/>
    <n v="0"/>
    <n v="0"/>
    <n v="0"/>
    <n v="1489667.96"/>
  </r>
  <r>
    <x v="0"/>
    <x v="0"/>
    <x v="12"/>
    <x v="0"/>
    <n v="1442836.11"/>
    <n v="0"/>
    <n v="0"/>
    <n v="0"/>
    <n v="0"/>
    <n v="0"/>
    <n v="1442836.11"/>
  </r>
  <r>
    <x v="0"/>
    <x v="0"/>
    <x v="13"/>
    <x v="0"/>
    <n v="9187141.9700000007"/>
    <n v="0"/>
    <n v="0"/>
    <n v="0"/>
    <n v="0"/>
    <n v="0"/>
    <n v="9187141.9700000007"/>
  </r>
  <r>
    <x v="0"/>
    <x v="0"/>
    <x v="14"/>
    <x v="0"/>
    <n v="3969267.05"/>
    <n v="0"/>
    <n v="0"/>
    <n v="0"/>
    <n v="0"/>
    <n v="0"/>
    <n v="3969267.05"/>
  </r>
  <r>
    <x v="0"/>
    <x v="0"/>
    <x v="15"/>
    <x v="0"/>
    <n v="37503150.75"/>
    <n v="15547.54"/>
    <n v="0"/>
    <n v="0"/>
    <n v="0"/>
    <n v="0"/>
    <n v="37518698.289999999"/>
  </r>
  <r>
    <x v="0"/>
    <x v="0"/>
    <x v="16"/>
    <x v="0"/>
    <n v="60170.36"/>
    <n v="0"/>
    <n v="0"/>
    <n v="0"/>
    <n v="0"/>
    <n v="0"/>
    <n v="60170.36"/>
  </r>
  <r>
    <x v="0"/>
    <x v="0"/>
    <x v="17"/>
    <x v="0"/>
    <n v="314379.42"/>
    <n v="0"/>
    <n v="0"/>
    <n v="0"/>
    <n v="0"/>
    <n v="0"/>
    <n v="314379.42"/>
  </r>
  <r>
    <x v="0"/>
    <x v="0"/>
    <x v="18"/>
    <x v="0"/>
    <n v="20683257.84"/>
    <n v="0"/>
    <n v="0"/>
    <n v="0"/>
    <n v="0"/>
    <n v="0"/>
    <n v="20683257.84"/>
  </r>
  <r>
    <x v="0"/>
    <x v="0"/>
    <x v="19"/>
    <x v="0"/>
    <n v="162267.97"/>
    <n v="0"/>
    <n v="0"/>
    <n v="0"/>
    <n v="0"/>
    <n v="0"/>
    <n v="162267.97"/>
  </r>
  <r>
    <x v="0"/>
    <x v="0"/>
    <x v="20"/>
    <x v="0"/>
    <n v="345729.64"/>
    <n v="0"/>
    <n v="0"/>
    <n v="0"/>
    <n v="0"/>
    <n v="0"/>
    <n v="345729.64"/>
  </r>
  <r>
    <x v="0"/>
    <x v="0"/>
    <x v="21"/>
    <x v="0"/>
    <n v="8824.34"/>
    <n v="0"/>
    <n v="0"/>
    <n v="0"/>
    <n v="0"/>
    <n v="0"/>
    <n v="8824.34"/>
  </r>
  <r>
    <x v="0"/>
    <x v="0"/>
    <x v="22"/>
    <x v="0"/>
    <n v="67874589.040000007"/>
    <n v="1019651.82"/>
    <n v="0"/>
    <n v="0"/>
    <n v="0"/>
    <n v="0"/>
    <n v="68894240.859999999"/>
  </r>
  <r>
    <x v="0"/>
    <x v="0"/>
    <x v="23"/>
    <x v="0"/>
    <n v="136509.51999999999"/>
    <n v="0"/>
    <n v="0"/>
    <n v="0"/>
    <n v="0"/>
    <n v="0"/>
    <n v="136509.51999999999"/>
  </r>
  <r>
    <x v="0"/>
    <x v="0"/>
    <x v="24"/>
    <x v="0"/>
    <n v="76071.34"/>
    <n v="0"/>
    <n v="0"/>
    <n v="0"/>
    <n v="0"/>
    <n v="0"/>
    <n v="76071.34"/>
  </r>
  <r>
    <x v="0"/>
    <x v="0"/>
    <x v="25"/>
    <x v="0"/>
    <n v="5123447.5999999996"/>
    <n v="0"/>
    <n v="0"/>
    <n v="0"/>
    <n v="0"/>
    <n v="0"/>
    <n v="5123447.5999999996"/>
  </r>
  <r>
    <x v="0"/>
    <x v="0"/>
    <x v="26"/>
    <x v="0"/>
    <n v="263337.89"/>
    <n v="0"/>
    <n v="0"/>
    <n v="0"/>
    <n v="0"/>
    <n v="0"/>
    <n v="263337.89"/>
  </r>
  <r>
    <x v="0"/>
    <x v="0"/>
    <x v="27"/>
    <x v="0"/>
    <n v="7388.39"/>
    <n v="0"/>
    <n v="0"/>
    <n v="0"/>
    <n v="0"/>
    <n v="0"/>
    <n v="7388.39"/>
  </r>
  <r>
    <x v="0"/>
    <x v="0"/>
    <x v="28"/>
    <x v="0"/>
    <n v="9316001.1799999997"/>
    <n v="0"/>
    <n v="0"/>
    <n v="0"/>
    <n v="0"/>
    <n v="0"/>
    <n v="9316001.1799999997"/>
  </r>
  <r>
    <x v="0"/>
    <x v="1"/>
    <x v="29"/>
    <x v="0"/>
    <n v="1913117.11"/>
    <n v="0"/>
    <n v="0"/>
    <n v="0"/>
    <n v="0"/>
    <n v="0"/>
    <n v="1913117.11"/>
  </r>
  <r>
    <x v="0"/>
    <x v="1"/>
    <x v="30"/>
    <x v="0"/>
    <n v="2023936.45"/>
    <n v="0"/>
    <n v="0"/>
    <n v="0"/>
    <n v="0"/>
    <n v="0"/>
    <n v="2023936.45"/>
  </r>
  <r>
    <x v="0"/>
    <x v="1"/>
    <x v="31"/>
    <x v="0"/>
    <n v="629225.62"/>
    <n v="0"/>
    <n v="0"/>
    <n v="0"/>
    <n v="0"/>
    <n v="0"/>
    <n v="629225.62"/>
  </r>
  <r>
    <x v="0"/>
    <x v="1"/>
    <x v="32"/>
    <x v="0"/>
    <n v="2874239.86"/>
    <n v="0"/>
    <n v="0"/>
    <n v="0"/>
    <n v="0"/>
    <n v="0"/>
    <n v="2874239.86"/>
  </r>
  <r>
    <x v="0"/>
    <x v="1"/>
    <x v="33"/>
    <x v="0"/>
    <n v="389797.87"/>
    <n v="0"/>
    <n v="0"/>
    <n v="0"/>
    <n v="0"/>
    <n v="0"/>
    <n v="389797.87"/>
  </r>
  <r>
    <x v="0"/>
    <x v="1"/>
    <x v="34"/>
    <x v="0"/>
    <n v="629166.46"/>
    <n v="0"/>
    <n v="0"/>
    <n v="0"/>
    <n v="0"/>
    <n v="0"/>
    <n v="629166.46"/>
  </r>
  <r>
    <x v="0"/>
    <x v="1"/>
    <x v="35"/>
    <x v="0"/>
    <n v="509282.85"/>
    <n v="0"/>
    <n v="0"/>
    <n v="0"/>
    <n v="0"/>
    <n v="0"/>
    <n v="509282.85"/>
  </r>
  <r>
    <x v="0"/>
    <x v="1"/>
    <x v="36"/>
    <x v="0"/>
    <n v="2386773.39"/>
    <n v="0"/>
    <n v="0"/>
    <n v="0"/>
    <n v="0"/>
    <n v="0"/>
    <n v="2386773.39"/>
  </r>
  <r>
    <x v="0"/>
    <x v="1"/>
    <x v="37"/>
    <x v="0"/>
    <n v="10343248.640000001"/>
    <n v="0"/>
    <n v="0"/>
    <n v="0"/>
    <n v="0"/>
    <n v="0"/>
    <n v="10343248.640000001"/>
  </r>
  <r>
    <x v="0"/>
    <x v="1"/>
    <x v="38"/>
    <x v="0"/>
    <n v="1886442.92"/>
    <n v="0"/>
    <n v="0"/>
    <n v="0"/>
    <n v="0"/>
    <n v="0"/>
    <n v="1886442.92"/>
  </r>
  <r>
    <x v="0"/>
    <x v="1"/>
    <x v="39"/>
    <x v="0"/>
    <n v="339657.73"/>
    <n v="0"/>
    <n v="0"/>
    <n v="0"/>
    <n v="0"/>
    <n v="0"/>
    <n v="339657.73"/>
  </r>
  <r>
    <x v="0"/>
    <x v="1"/>
    <x v="40"/>
    <x v="0"/>
    <n v="96290.22"/>
    <n v="0"/>
    <n v="0"/>
    <n v="0"/>
    <n v="0"/>
    <n v="0"/>
    <n v="96290.22"/>
  </r>
  <r>
    <x v="0"/>
    <x v="1"/>
    <x v="41"/>
    <x v="0"/>
    <n v="70015.66"/>
    <n v="0"/>
    <n v="0"/>
    <n v="0"/>
    <n v="0"/>
    <n v="0"/>
    <n v="70015.66"/>
  </r>
  <r>
    <x v="0"/>
    <x v="1"/>
    <x v="42"/>
    <x v="0"/>
    <n v="1002957.3"/>
    <n v="0"/>
    <n v="0"/>
    <n v="0"/>
    <n v="0"/>
    <n v="0"/>
    <n v="1002957.3"/>
  </r>
  <r>
    <x v="0"/>
    <x v="1"/>
    <x v="43"/>
    <x v="0"/>
    <n v="190246.97"/>
    <n v="0"/>
    <n v="0"/>
    <n v="0"/>
    <n v="0"/>
    <n v="0"/>
    <n v="190246.97"/>
  </r>
  <r>
    <x v="0"/>
    <x v="1"/>
    <x v="44"/>
    <x v="0"/>
    <n v="90328740.739999995"/>
    <n v="9763.4500000000007"/>
    <n v="0"/>
    <n v="0"/>
    <n v="0"/>
    <n v="0"/>
    <n v="90338504.189999998"/>
  </r>
  <r>
    <x v="0"/>
    <x v="1"/>
    <x v="45"/>
    <x v="0"/>
    <n v="103891.78"/>
    <n v="0"/>
    <n v="0"/>
    <n v="0"/>
    <n v="0"/>
    <n v="0"/>
    <n v="103891.78"/>
  </r>
  <r>
    <x v="0"/>
    <x v="1"/>
    <x v="46"/>
    <x v="0"/>
    <n v="291500.62"/>
    <n v="0"/>
    <n v="0"/>
    <n v="0"/>
    <n v="0"/>
    <n v="0"/>
    <n v="291500.62"/>
  </r>
  <r>
    <x v="0"/>
    <x v="1"/>
    <x v="47"/>
    <x v="0"/>
    <n v="23632.07"/>
    <n v="0"/>
    <n v="0"/>
    <n v="0"/>
    <n v="0"/>
    <n v="0"/>
    <n v="23632.07"/>
  </r>
  <r>
    <x v="0"/>
    <x v="1"/>
    <x v="48"/>
    <x v="0"/>
    <n v="2820613.55"/>
    <n v="0"/>
    <n v="0"/>
    <n v="0"/>
    <n v="0"/>
    <n v="0"/>
    <n v="2820613.55"/>
  </r>
  <r>
    <x v="0"/>
    <x v="1"/>
    <x v="49"/>
    <x v="0"/>
    <n v="12305840"/>
    <n v="0"/>
    <n v="0"/>
    <n v="0"/>
    <n v="0"/>
    <n v="0"/>
    <n v="12305840"/>
  </r>
  <r>
    <x v="0"/>
    <x v="1"/>
    <x v="50"/>
    <x v="0"/>
    <n v="270112.90999999997"/>
    <n v="0"/>
    <n v="0"/>
    <n v="0"/>
    <n v="0"/>
    <n v="0"/>
    <n v="270112.90999999997"/>
  </r>
  <r>
    <x v="0"/>
    <x v="1"/>
    <x v="51"/>
    <x v="0"/>
    <n v="415897.04"/>
    <n v="0"/>
    <n v="0"/>
    <n v="0"/>
    <n v="0"/>
    <n v="0"/>
    <n v="415897.04"/>
  </r>
  <r>
    <x v="0"/>
    <x v="1"/>
    <x v="52"/>
    <x v="0"/>
    <n v="12669002.609999999"/>
    <n v="0"/>
    <n v="0"/>
    <n v="0"/>
    <n v="0"/>
    <n v="0"/>
    <n v="12669002.609999999"/>
  </r>
  <r>
    <x v="0"/>
    <x v="1"/>
    <x v="53"/>
    <x v="0"/>
    <n v="20560.16"/>
    <n v="0"/>
    <n v="0"/>
    <n v="0"/>
    <n v="0"/>
    <n v="0"/>
    <n v="20560.16"/>
  </r>
  <r>
    <x v="1"/>
    <x v="2"/>
    <x v="54"/>
    <x v="0"/>
    <n v="3407783.12"/>
    <n v="0"/>
    <n v="0"/>
    <n v="0"/>
    <n v="0"/>
    <n v="0"/>
    <n v="3407783.12"/>
  </r>
  <r>
    <x v="1"/>
    <x v="2"/>
    <x v="55"/>
    <x v="0"/>
    <n v="8329.7199999999993"/>
    <n v="0"/>
    <n v="0"/>
    <n v="0"/>
    <n v="0"/>
    <n v="0"/>
    <n v="8329.7199999999993"/>
  </r>
  <r>
    <x v="1"/>
    <x v="2"/>
    <x v="56"/>
    <x v="0"/>
    <n v="2269555.91"/>
    <n v="0"/>
    <n v="0"/>
    <n v="0"/>
    <n v="0"/>
    <n v="0"/>
    <n v="2269555.91"/>
  </r>
  <r>
    <x v="1"/>
    <x v="2"/>
    <x v="57"/>
    <x v="0"/>
    <n v="99818.13"/>
    <n v="0"/>
    <n v="0"/>
    <n v="0"/>
    <n v="0"/>
    <n v="0"/>
    <n v="99818.13"/>
  </r>
  <r>
    <x v="1"/>
    <x v="2"/>
    <x v="58"/>
    <x v="0"/>
    <n v="173114.85"/>
    <n v="0"/>
    <n v="0"/>
    <n v="0"/>
    <n v="0"/>
    <n v="0"/>
    <n v="173114.85"/>
  </r>
  <r>
    <x v="1"/>
    <x v="2"/>
    <x v="59"/>
    <x v="0"/>
    <n v="1770510.84"/>
    <n v="0"/>
    <n v="0"/>
    <n v="0"/>
    <n v="0"/>
    <n v="0"/>
    <n v="1770510.84"/>
  </r>
  <r>
    <x v="1"/>
    <x v="2"/>
    <x v="60"/>
    <x v="0"/>
    <n v="220986.9"/>
    <n v="0"/>
    <n v="0"/>
    <n v="0"/>
    <n v="0"/>
    <n v="0"/>
    <n v="220986.9"/>
  </r>
  <r>
    <x v="1"/>
    <x v="2"/>
    <x v="61"/>
    <x v="0"/>
    <n v="4681.58"/>
    <n v="0"/>
    <n v="0"/>
    <n v="0"/>
    <n v="0"/>
    <n v="0"/>
    <n v="4681.58"/>
  </r>
  <r>
    <x v="1"/>
    <x v="2"/>
    <x v="62"/>
    <x v="0"/>
    <n v="17916.189999999999"/>
    <n v="0"/>
    <n v="0"/>
    <n v="0"/>
    <n v="0"/>
    <n v="0"/>
    <n v="17916.189999999999"/>
  </r>
  <r>
    <x v="1"/>
    <x v="2"/>
    <x v="63"/>
    <x v="0"/>
    <n v="449309.06"/>
    <n v="0"/>
    <n v="0"/>
    <n v="0"/>
    <n v="0"/>
    <n v="0"/>
    <n v="449309.06"/>
  </r>
  <r>
    <x v="1"/>
    <x v="2"/>
    <x v="64"/>
    <x v="0"/>
    <n v="26970.37"/>
    <n v="0"/>
    <n v="0"/>
    <n v="0"/>
    <n v="0"/>
    <n v="0"/>
    <n v="26970.37"/>
  </r>
  <r>
    <x v="1"/>
    <x v="2"/>
    <x v="65"/>
    <x v="0"/>
    <n v="49001.72"/>
    <n v="0"/>
    <n v="0"/>
    <n v="0"/>
    <n v="0"/>
    <n v="0"/>
    <n v="49001.72"/>
  </r>
  <r>
    <x v="1"/>
    <x v="2"/>
    <x v="66"/>
    <x v="0"/>
    <n v="531166.79"/>
    <n v="0"/>
    <n v="0"/>
    <n v="0"/>
    <n v="0"/>
    <n v="0"/>
    <n v="531166.79"/>
  </r>
  <r>
    <x v="1"/>
    <x v="2"/>
    <x v="67"/>
    <x v="0"/>
    <n v="5185882.29"/>
    <n v="5874.33"/>
    <n v="0"/>
    <n v="0"/>
    <n v="0"/>
    <n v="0"/>
    <n v="5191756.62"/>
  </r>
  <r>
    <x v="1"/>
    <x v="2"/>
    <x v="68"/>
    <x v="0"/>
    <n v="153261.29999999999"/>
    <n v="0"/>
    <n v="0"/>
    <n v="0"/>
    <n v="0"/>
    <n v="0"/>
    <n v="153261.29999999999"/>
  </r>
  <r>
    <x v="1"/>
    <x v="2"/>
    <x v="69"/>
    <x v="0"/>
    <n v="1694832.96"/>
    <n v="0"/>
    <n v="0"/>
    <n v="0"/>
    <n v="0"/>
    <n v="0"/>
    <n v="1694832.96"/>
  </r>
  <r>
    <x v="1"/>
    <x v="2"/>
    <x v="70"/>
    <x v="0"/>
    <n v="923446.05"/>
    <n v="0"/>
    <n v="0"/>
    <n v="0"/>
    <n v="0"/>
    <n v="0"/>
    <n v="923446.05"/>
  </r>
  <r>
    <x v="1"/>
    <x v="2"/>
    <x v="71"/>
    <x v="0"/>
    <n v="46264.19"/>
    <n v="0"/>
    <n v="0"/>
    <n v="0"/>
    <n v="0"/>
    <n v="0"/>
    <n v="46264.19"/>
  </r>
  <r>
    <x v="1"/>
    <x v="2"/>
    <x v="72"/>
    <x v="0"/>
    <n v="1211697.3"/>
    <n v="0"/>
    <n v="0"/>
    <n v="0"/>
    <n v="0"/>
    <n v="0"/>
    <n v="1211697.3"/>
  </r>
  <r>
    <x v="1"/>
    <x v="2"/>
    <x v="73"/>
    <x v="0"/>
    <n v="39610.080000000002"/>
    <n v="0"/>
    <n v="0"/>
    <n v="0"/>
    <n v="0"/>
    <n v="0"/>
    <n v="39610.080000000002"/>
  </r>
  <r>
    <x v="1"/>
    <x v="2"/>
    <x v="74"/>
    <x v="0"/>
    <n v="123514.83"/>
    <n v="0"/>
    <n v="0"/>
    <n v="0"/>
    <n v="0"/>
    <n v="0"/>
    <n v="123514.83"/>
  </r>
  <r>
    <x v="1"/>
    <x v="2"/>
    <x v="75"/>
    <x v="0"/>
    <n v="60826.29"/>
    <n v="0"/>
    <n v="0"/>
    <n v="0"/>
    <n v="0"/>
    <n v="0"/>
    <n v="60826.29"/>
  </r>
  <r>
    <x v="1"/>
    <x v="2"/>
    <x v="76"/>
    <x v="0"/>
    <n v="139637.68"/>
    <n v="0"/>
    <n v="0"/>
    <n v="0"/>
    <n v="0"/>
    <n v="0"/>
    <n v="139637.68"/>
  </r>
  <r>
    <x v="1"/>
    <x v="2"/>
    <x v="77"/>
    <x v="0"/>
    <n v="4005.08"/>
    <n v="0"/>
    <n v="0"/>
    <n v="0"/>
    <n v="0"/>
    <n v="0"/>
    <n v="4005.08"/>
  </r>
  <r>
    <x v="1"/>
    <x v="2"/>
    <x v="78"/>
    <x v="0"/>
    <n v="151345568.31"/>
    <n v="69658.81"/>
    <n v="-22247.59"/>
    <n v="0"/>
    <n v="0"/>
    <n v="0"/>
    <n v="151392979.53"/>
  </r>
  <r>
    <x v="1"/>
    <x v="2"/>
    <x v="79"/>
    <x v="0"/>
    <n v="125818439"/>
    <n v="1194489.42"/>
    <n v="-128128.61"/>
    <n v="0"/>
    <n v="0"/>
    <n v="0"/>
    <n v="126884799.81"/>
  </r>
  <r>
    <x v="1"/>
    <x v="2"/>
    <x v="80"/>
    <x v="0"/>
    <n v="33221580.960000001"/>
    <n v="179290.55"/>
    <n v="-71825.210000000006"/>
    <n v="0"/>
    <n v="0"/>
    <n v="0"/>
    <n v="33329046.300000001"/>
  </r>
  <r>
    <x v="1"/>
    <x v="2"/>
    <x v="81"/>
    <x v="0"/>
    <n v="12954.74"/>
    <n v="0"/>
    <n v="0"/>
    <n v="0"/>
    <n v="0"/>
    <n v="0"/>
    <n v="12954.74"/>
  </r>
  <r>
    <x v="1"/>
    <x v="2"/>
    <x v="82"/>
    <x v="0"/>
    <n v="62747.29"/>
    <n v="0"/>
    <n v="0"/>
    <n v="0"/>
    <n v="0"/>
    <n v="0"/>
    <n v="62747.29"/>
  </r>
  <r>
    <x v="1"/>
    <x v="2"/>
    <x v="83"/>
    <x v="0"/>
    <n v="3891771.09"/>
    <n v="0"/>
    <n v="0"/>
    <n v="0"/>
    <n v="0"/>
    <n v="0"/>
    <n v="3891771.09"/>
  </r>
  <r>
    <x v="1"/>
    <x v="2"/>
    <x v="84"/>
    <x v="0"/>
    <n v="23138.38"/>
    <n v="0"/>
    <n v="0"/>
    <n v="0"/>
    <n v="0"/>
    <n v="0"/>
    <n v="23138.38"/>
  </r>
  <r>
    <x v="1"/>
    <x v="2"/>
    <x v="85"/>
    <x v="0"/>
    <n v="8352191.2300000004"/>
    <n v="0"/>
    <n v="0"/>
    <n v="0"/>
    <n v="0"/>
    <n v="0"/>
    <n v="8352191.2300000004"/>
  </r>
  <r>
    <x v="1"/>
    <x v="2"/>
    <x v="86"/>
    <x v="0"/>
    <n v="27530286.460000001"/>
    <n v="0"/>
    <n v="-5093.9799999999996"/>
    <n v="0"/>
    <n v="0"/>
    <n v="0"/>
    <n v="27525192.48"/>
  </r>
  <r>
    <x v="1"/>
    <x v="2"/>
    <x v="87"/>
    <x v="0"/>
    <n v="37326.42"/>
    <n v="0"/>
    <n v="0"/>
    <n v="0"/>
    <n v="0"/>
    <n v="0"/>
    <n v="37326.42"/>
  </r>
  <r>
    <x v="1"/>
    <x v="2"/>
    <x v="88"/>
    <x v="0"/>
    <n v="7280461.1299999999"/>
    <n v="0"/>
    <n v="0"/>
    <n v="0"/>
    <n v="0"/>
    <n v="0"/>
    <n v="7280461.1299999999"/>
  </r>
  <r>
    <x v="1"/>
    <x v="2"/>
    <x v="89"/>
    <x v="0"/>
    <n v="1246194.18"/>
    <n v="0"/>
    <n v="0"/>
    <n v="0"/>
    <n v="0"/>
    <n v="0"/>
    <n v="1246194.18"/>
  </r>
  <r>
    <x v="1"/>
    <x v="2"/>
    <x v="90"/>
    <x v="0"/>
    <n v="273084.38"/>
    <n v="0"/>
    <n v="0"/>
    <n v="0"/>
    <n v="0"/>
    <n v="0"/>
    <n v="273084.38"/>
  </r>
  <r>
    <x v="1"/>
    <x v="2"/>
    <x v="91"/>
    <x v="0"/>
    <n v="261126.69"/>
    <n v="0"/>
    <n v="0"/>
    <n v="0"/>
    <n v="0"/>
    <n v="0"/>
    <n v="261126.69"/>
  </r>
  <r>
    <x v="1"/>
    <x v="2"/>
    <x v="92"/>
    <x v="0"/>
    <n v="867772"/>
    <n v="0"/>
    <n v="0"/>
    <n v="0"/>
    <n v="0"/>
    <n v="0"/>
    <n v="867772"/>
  </r>
  <r>
    <x v="1"/>
    <x v="2"/>
    <x v="93"/>
    <x v="0"/>
    <n v="731466.64"/>
    <n v="0"/>
    <n v="0"/>
    <n v="0"/>
    <n v="0"/>
    <n v="0"/>
    <n v="731466.64"/>
  </r>
  <r>
    <x v="1"/>
    <x v="2"/>
    <x v="94"/>
    <x v="0"/>
    <n v="20910441.73"/>
    <n v="17545.72"/>
    <n v="-3138352.97"/>
    <n v="0"/>
    <n v="0"/>
    <n v="0"/>
    <n v="17789634.48"/>
  </r>
  <r>
    <x v="1"/>
    <x v="2"/>
    <x v="95"/>
    <x v="0"/>
    <n v="19427.23"/>
    <n v="0"/>
    <n v="0"/>
    <n v="0"/>
    <n v="0"/>
    <n v="0"/>
    <n v="19427.23"/>
  </r>
  <r>
    <x v="1"/>
    <x v="2"/>
    <x v="96"/>
    <x v="0"/>
    <n v="134598.85999999999"/>
    <n v="0"/>
    <n v="0"/>
    <n v="0"/>
    <n v="0"/>
    <n v="0"/>
    <n v="134598.85999999999"/>
  </r>
  <r>
    <x v="1"/>
    <x v="2"/>
    <x v="97"/>
    <x v="0"/>
    <n v="137442.53"/>
    <n v="0"/>
    <n v="0"/>
    <n v="0"/>
    <n v="0"/>
    <n v="0"/>
    <n v="137442.53"/>
  </r>
  <r>
    <x v="1"/>
    <x v="2"/>
    <x v="98"/>
    <x v="0"/>
    <n v="1699998.54"/>
    <n v="0"/>
    <n v="0"/>
    <n v="0"/>
    <n v="0"/>
    <n v="0"/>
    <n v="1699998.54"/>
  </r>
  <r>
    <x v="1"/>
    <x v="2"/>
    <x v="99"/>
    <x v="0"/>
    <n v="178530.09"/>
    <n v="0"/>
    <n v="0"/>
    <n v="0"/>
    <n v="0"/>
    <n v="0"/>
    <n v="178530.09"/>
  </r>
  <r>
    <x v="1"/>
    <x v="2"/>
    <x v="100"/>
    <x v="0"/>
    <n v="175350.37"/>
    <n v="0"/>
    <n v="0"/>
    <n v="0"/>
    <n v="0"/>
    <n v="0"/>
    <n v="175350.37"/>
  </r>
  <r>
    <x v="1"/>
    <x v="2"/>
    <x v="101"/>
    <x v="0"/>
    <n v="336167.54"/>
    <n v="0"/>
    <n v="0"/>
    <n v="0"/>
    <n v="0"/>
    <n v="0"/>
    <n v="336167.54"/>
  </r>
  <r>
    <x v="1"/>
    <x v="2"/>
    <x v="102"/>
    <x v="0"/>
    <n v="109880154.75"/>
    <n v="402026.87"/>
    <n v="-408.7"/>
    <n v="0"/>
    <n v="0"/>
    <n v="0"/>
    <n v="110281772.92"/>
  </r>
  <r>
    <x v="1"/>
    <x v="2"/>
    <x v="103"/>
    <x v="0"/>
    <n v="1652258.54"/>
    <n v="0"/>
    <n v="0"/>
    <n v="0"/>
    <n v="0"/>
    <n v="0"/>
    <n v="1652258.54"/>
  </r>
  <r>
    <x v="1"/>
    <x v="2"/>
    <x v="104"/>
    <x v="0"/>
    <n v="55718431.539999999"/>
    <n v="128259.34"/>
    <n v="-143991.19"/>
    <n v="0"/>
    <n v="0"/>
    <n v="0"/>
    <n v="55702699.689999998"/>
  </r>
  <r>
    <x v="1"/>
    <x v="2"/>
    <x v="105"/>
    <x v="0"/>
    <n v="709199.18"/>
    <n v="0"/>
    <n v="0"/>
    <n v="0"/>
    <n v="0"/>
    <n v="0"/>
    <n v="709199.18"/>
  </r>
  <r>
    <x v="1"/>
    <x v="2"/>
    <x v="106"/>
    <x v="0"/>
    <n v="524257.15"/>
    <n v="0"/>
    <n v="0"/>
    <n v="0"/>
    <n v="0"/>
    <n v="0"/>
    <n v="524257.15"/>
  </r>
  <r>
    <x v="1"/>
    <x v="2"/>
    <x v="107"/>
    <x v="0"/>
    <n v="14389.76"/>
    <n v="0"/>
    <n v="0"/>
    <n v="0"/>
    <n v="0"/>
    <n v="0"/>
    <n v="14389.76"/>
  </r>
  <r>
    <x v="1"/>
    <x v="2"/>
    <x v="108"/>
    <x v="0"/>
    <n v="957291.66"/>
    <n v="0"/>
    <n v="0"/>
    <n v="0"/>
    <n v="0"/>
    <n v="0"/>
    <n v="957291.66"/>
  </r>
  <r>
    <x v="1"/>
    <x v="2"/>
    <x v="109"/>
    <x v="0"/>
    <n v="11245899.74"/>
    <n v="18819.919999999998"/>
    <n v="0"/>
    <n v="0"/>
    <n v="0"/>
    <n v="0"/>
    <n v="11264719.66"/>
  </r>
  <r>
    <x v="1"/>
    <x v="2"/>
    <x v="110"/>
    <x v="0"/>
    <n v="213022.64"/>
    <n v="834.5"/>
    <n v="0"/>
    <n v="0"/>
    <n v="0"/>
    <n v="0"/>
    <n v="213857.14"/>
  </r>
  <r>
    <x v="1"/>
    <x v="2"/>
    <x v="111"/>
    <x v="0"/>
    <n v="119852.69"/>
    <n v="0"/>
    <n v="0"/>
    <n v="0"/>
    <n v="0"/>
    <n v="0"/>
    <n v="119852.69"/>
  </r>
  <r>
    <x v="1"/>
    <x v="2"/>
    <x v="112"/>
    <x v="0"/>
    <n v="54614.27"/>
    <n v="0"/>
    <n v="0"/>
    <n v="0"/>
    <n v="0"/>
    <n v="0"/>
    <n v="54614.27"/>
  </r>
  <r>
    <x v="1"/>
    <x v="2"/>
    <x v="113"/>
    <x v="0"/>
    <n v="209318.9"/>
    <n v="0"/>
    <n v="0"/>
    <n v="0"/>
    <n v="0"/>
    <n v="0"/>
    <n v="209318.9"/>
  </r>
  <r>
    <x v="1"/>
    <x v="2"/>
    <x v="114"/>
    <x v="0"/>
    <n v="414663.45"/>
    <n v="0"/>
    <n v="0"/>
    <n v="0"/>
    <n v="0"/>
    <n v="0"/>
    <n v="414663.45"/>
  </r>
  <r>
    <x v="1"/>
    <x v="2"/>
    <x v="115"/>
    <x v="0"/>
    <n v="2861967.35"/>
    <n v="204.38"/>
    <n v="0"/>
    <n v="0"/>
    <n v="0"/>
    <n v="0"/>
    <n v="2862171.73"/>
  </r>
  <r>
    <x v="1"/>
    <x v="2"/>
    <x v="116"/>
    <x v="0"/>
    <n v="2783.89"/>
    <n v="0"/>
    <n v="0"/>
    <n v="0"/>
    <n v="0"/>
    <n v="0"/>
    <n v="2783.89"/>
  </r>
  <r>
    <x v="1"/>
    <x v="2"/>
    <x v="117"/>
    <x v="0"/>
    <n v="15608977.869999999"/>
    <n v="11.28"/>
    <n v="-944.38"/>
    <n v="0"/>
    <n v="0"/>
    <n v="0"/>
    <n v="15608044.77"/>
  </r>
  <r>
    <x v="1"/>
    <x v="2"/>
    <x v="118"/>
    <x v="0"/>
    <n v="4158214.77"/>
    <n v="-0.03"/>
    <n v="0"/>
    <n v="0"/>
    <n v="0"/>
    <n v="0"/>
    <n v="4158214.74"/>
  </r>
  <r>
    <x v="1"/>
    <x v="3"/>
    <x v="119"/>
    <x v="0"/>
    <n v="27284.69"/>
    <n v="0"/>
    <n v="0"/>
    <n v="0"/>
    <n v="0"/>
    <n v="0"/>
    <n v="27284.69"/>
  </r>
  <r>
    <x v="1"/>
    <x v="3"/>
    <x v="120"/>
    <x v="0"/>
    <n v="20515.689999999999"/>
    <n v="0"/>
    <n v="0"/>
    <n v="0"/>
    <n v="0"/>
    <n v="0"/>
    <n v="20515.689999999999"/>
  </r>
  <r>
    <x v="1"/>
    <x v="3"/>
    <x v="121"/>
    <x v="0"/>
    <n v="185309.27"/>
    <n v="0"/>
    <n v="0"/>
    <n v="0"/>
    <n v="0"/>
    <n v="0"/>
    <n v="185309.27"/>
  </r>
  <r>
    <x v="1"/>
    <x v="3"/>
    <x v="122"/>
    <x v="0"/>
    <n v="15383.91"/>
    <n v="0"/>
    <n v="0"/>
    <n v="0"/>
    <n v="0"/>
    <n v="0"/>
    <n v="15383.91"/>
  </r>
  <r>
    <x v="1"/>
    <x v="3"/>
    <x v="123"/>
    <x v="0"/>
    <n v="1109551.68"/>
    <n v="0"/>
    <n v="0"/>
    <n v="0"/>
    <n v="0"/>
    <n v="0"/>
    <n v="1109551.68"/>
  </r>
  <r>
    <x v="1"/>
    <x v="3"/>
    <x v="124"/>
    <x v="0"/>
    <n v="179338.52"/>
    <n v="0"/>
    <n v="0"/>
    <n v="0"/>
    <n v="0"/>
    <n v="0"/>
    <n v="179338.52"/>
  </r>
  <r>
    <x v="1"/>
    <x v="3"/>
    <x v="125"/>
    <x v="0"/>
    <n v="70177.67"/>
    <n v="0"/>
    <n v="0"/>
    <n v="0"/>
    <n v="0"/>
    <n v="0"/>
    <n v="70177.67"/>
  </r>
  <r>
    <x v="1"/>
    <x v="3"/>
    <x v="126"/>
    <x v="0"/>
    <n v="37541"/>
    <n v="0"/>
    <n v="0"/>
    <n v="0"/>
    <n v="0"/>
    <n v="0"/>
    <n v="37541"/>
  </r>
  <r>
    <x v="1"/>
    <x v="3"/>
    <x v="127"/>
    <x v="0"/>
    <n v="814166.88"/>
    <n v="0"/>
    <n v="0"/>
    <n v="0"/>
    <n v="0"/>
    <n v="0"/>
    <n v="814166.88"/>
  </r>
  <r>
    <x v="1"/>
    <x v="3"/>
    <x v="128"/>
    <x v="0"/>
    <n v="828509.36"/>
    <n v="0"/>
    <n v="0"/>
    <n v="0"/>
    <n v="0"/>
    <n v="0"/>
    <n v="828509.36"/>
  </r>
  <r>
    <x v="1"/>
    <x v="3"/>
    <x v="129"/>
    <x v="0"/>
    <n v="38834"/>
    <n v="0"/>
    <n v="0"/>
    <n v="0"/>
    <n v="0"/>
    <n v="0"/>
    <n v="38834"/>
  </r>
  <r>
    <x v="1"/>
    <x v="3"/>
    <x v="130"/>
    <x v="0"/>
    <n v="175867.44"/>
    <n v="0"/>
    <n v="0"/>
    <n v="0"/>
    <n v="0"/>
    <n v="0"/>
    <n v="175867.44"/>
  </r>
  <r>
    <x v="1"/>
    <x v="3"/>
    <x v="131"/>
    <x v="0"/>
    <n v="38609.33"/>
    <n v="15143.8"/>
    <n v="0"/>
    <n v="0"/>
    <n v="0"/>
    <n v="0"/>
    <n v="53753.13"/>
  </r>
  <r>
    <x v="1"/>
    <x v="3"/>
    <x v="132"/>
    <x v="0"/>
    <n v="78585.679999999993"/>
    <n v="0"/>
    <n v="0"/>
    <n v="0"/>
    <n v="0"/>
    <n v="0"/>
    <n v="78585.679999999993"/>
  </r>
  <r>
    <x v="0"/>
    <x v="0"/>
    <x v="27"/>
    <x v="1"/>
    <n v="7388.39"/>
    <n v="0"/>
    <n v="0"/>
    <n v="0"/>
    <n v="0"/>
    <n v="0"/>
    <n v="7388.39"/>
  </r>
  <r>
    <x v="0"/>
    <x v="0"/>
    <x v="10"/>
    <x v="1"/>
    <n v="19596619.100000001"/>
    <n v="36.880000000000003"/>
    <n v="0"/>
    <n v="0"/>
    <n v="-575106.16"/>
    <n v="0"/>
    <n v="19021549.82"/>
  </r>
  <r>
    <x v="0"/>
    <x v="0"/>
    <x v="26"/>
    <x v="1"/>
    <n v="263337.89"/>
    <n v="0"/>
    <n v="0"/>
    <n v="0"/>
    <n v="0"/>
    <n v="0"/>
    <n v="263337.89"/>
  </r>
  <r>
    <x v="0"/>
    <x v="0"/>
    <x v="0"/>
    <x v="1"/>
    <n v="1418.86"/>
    <n v="0"/>
    <n v="0"/>
    <n v="0"/>
    <n v="0"/>
    <n v="0"/>
    <n v="1418.86"/>
  </r>
  <r>
    <x v="0"/>
    <x v="0"/>
    <x v="7"/>
    <x v="1"/>
    <n v="2472240.7400000002"/>
    <n v="0"/>
    <n v="0"/>
    <n v="0"/>
    <n v="0"/>
    <n v="0"/>
    <n v="2472240.7400000002"/>
  </r>
  <r>
    <x v="0"/>
    <x v="0"/>
    <x v="18"/>
    <x v="1"/>
    <n v="20683257.84"/>
    <n v="0"/>
    <n v="0"/>
    <n v="1554697.86"/>
    <n v="0"/>
    <n v="0"/>
    <n v="22237955.699999999"/>
  </r>
  <r>
    <x v="0"/>
    <x v="0"/>
    <x v="14"/>
    <x v="1"/>
    <n v="3969267.05"/>
    <n v="0"/>
    <n v="0"/>
    <n v="0"/>
    <n v="0"/>
    <n v="0"/>
    <n v="3969267.05"/>
  </r>
  <r>
    <x v="0"/>
    <x v="0"/>
    <x v="21"/>
    <x v="1"/>
    <n v="8824.34"/>
    <n v="0"/>
    <n v="0"/>
    <n v="0"/>
    <n v="0"/>
    <n v="0"/>
    <n v="8824.34"/>
  </r>
  <r>
    <x v="0"/>
    <x v="0"/>
    <x v="23"/>
    <x v="1"/>
    <n v="136509.51999999999"/>
    <n v="0"/>
    <n v="0"/>
    <n v="0"/>
    <n v="0"/>
    <n v="0"/>
    <n v="136509.51999999999"/>
  </r>
  <r>
    <x v="0"/>
    <x v="0"/>
    <x v="15"/>
    <x v="1"/>
    <n v="37518698.289999999"/>
    <n v="1397.96"/>
    <n v="0"/>
    <n v="0"/>
    <n v="-262814.84000000003"/>
    <n v="0"/>
    <n v="37257281.409999996"/>
  </r>
  <r>
    <x v="0"/>
    <x v="0"/>
    <x v="8"/>
    <x v="1"/>
    <n v="7125.41"/>
    <n v="0"/>
    <n v="0"/>
    <n v="0"/>
    <n v="0"/>
    <n v="0"/>
    <n v="7125.41"/>
  </r>
  <r>
    <x v="0"/>
    <x v="0"/>
    <x v="17"/>
    <x v="1"/>
    <n v="314379.42"/>
    <n v="0"/>
    <n v="0"/>
    <n v="0"/>
    <n v="0"/>
    <n v="0"/>
    <n v="314379.42"/>
  </r>
  <r>
    <x v="0"/>
    <x v="0"/>
    <x v="5"/>
    <x v="1"/>
    <n v="297266.61"/>
    <n v="0"/>
    <n v="0"/>
    <n v="0"/>
    <n v="0"/>
    <n v="0"/>
    <n v="297266.61"/>
  </r>
  <r>
    <x v="0"/>
    <x v="0"/>
    <x v="20"/>
    <x v="1"/>
    <n v="345729.64"/>
    <n v="0"/>
    <n v="0"/>
    <n v="0"/>
    <n v="0"/>
    <n v="0"/>
    <n v="345729.64"/>
  </r>
  <r>
    <x v="0"/>
    <x v="0"/>
    <x v="2"/>
    <x v="1"/>
    <n v="1039344.41"/>
    <n v="0"/>
    <n v="0"/>
    <n v="0"/>
    <n v="0"/>
    <n v="0"/>
    <n v="1039344.41"/>
  </r>
  <r>
    <x v="0"/>
    <x v="0"/>
    <x v="3"/>
    <x v="1"/>
    <n v="39251.620000000003"/>
    <n v="0"/>
    <n v="0"/>
    <n v="0"/>
    <n v="0"/>
    <n v="0"/>
    <n v="39251.620000000003"/>
  </r>
  <r>
    <x v="0"/>
    <x v="0"/>
    <x v="9"/>
    <x v="1"/>
    <n v="17739511.960000001"/>
    <n v="0"/>
    <n v="0"/>
    <n v="0"/>
    <n v="0"/>
    <n v="0"/>
    <n v="17739511.960000001"/>
  </r>
  <r>
    <x v="0"/>
    <x v="0"/>
    <x v="6"/>
    <x v="1"/>
    <n v="1628899.91"/>
    <n v="0"/>
    <n v="0"/>
    <n v="262814.84000000003"/>
    <n v="0"/>
    <n v="0"/>
    <n v="1891714.75"/>
  </r>
  <r>
    <x v="0"/>
    <x v="0"/>
    <x v="22"/>
    <x v="1"/>
    <n v="68894240.859999999"/>
    <n v="28649.87"/>
    <n v="0"/>
    <n v="0"/>
    <n v="-1554697.86"/>
    <n v="0"/>
    <n v="67368192.870000005"/>
  </r>
  <r>
    <x v="0"/>
    <x v="0"/>
    <x v="24"/>
    <x v="1"/>
    <n v="76071.34"/>
    <n v="0"/>
    <n v="0"/>
    <n v="0"/>
    <n v="0"/>
    <n v="0"/>
    <n v="76071.34"/>
  </r>
  <r>
    <x v="0"/>
    <x v="0"/>
    <x v="11"/>
    <x v="1"/>
    <n v="1489667.96"/>
    <n v="0"/>
    <n v="0"/>
    <n v="0"/>
    <n v="0"/>
    <n v="0"/>
    <n v="1489667.96"/>
  </r>
  <r>
    <x v="0"/>
    <x v="0"/>
    <x v="28"/>
    <x v="1"/>
    <n v="9316001.1799999997"/>
    <n v="0"/>
    <n v="0"/>
    <n v="0"/>
    <n v="0"/>
    <n v="0"/>
    <n v="9316001.1799999997"/>
  </r>
  <r>
    <x v="0"/>
    <x v="0"/>
    <x v="12"/>
    <x v="1"/>
    <n v="1442836.11"/>
    <n v="0"/>
    <n v="0"/>
    <n v="0"/>
    <n v="-31446.18"/>
    <n v="0"/>
    <n v="1411389.93"/>
  </r>
  <r>
    <x v="0"/>
    <x v="0"/>
    <x v="4"/>
    <x v="1"/>
    <n v="71036.47"/>
    <n v="0"/>
    <n v="0"/>
    <n v="0"/>
    <n v="0"/>
    <n v="0"/>
    <n v="71036.47"/>
  </r>
  <r>
    <x v="0"/>
    <x v="0"/>
    <x v="1"/>
    <x v="1"/>
    <n v="961255.64"/>
    <n v="0"/>
    <n v="0"/>
    <n v="575106.16"/>
    <n v="0"/>
    <n v="0"/>
    <n v="1536361.8"/>
  </r>
  <r>
    <x v="0"/>
    <x v="0"/>
    <x v="19"/>
    <x v="1"/>
    <n v="162267.97"/>
    <n v="0"/>
    <n v="0"/>
    <n v="0"/>
    <n v="0"/>
    <n v="0"/>
    <n v="162267.97"/>
  </r>
  <r>
    <x v="0"/>
    <x v="0"/>
    <x v="13"/>
    <x v="1"/>
    <n v="9187141.9700000007"/>
    <n v="0"/>
    <n v="0"/>
    <n v="0"/>
    <n v="0"/>
    <n v="0"/>
    <n v="9187141.9700000007"/>
  </r>
  <r>
    <x v="0"/>
    <x v="0"/>
    <x v="16"/>
    <x v="1"/>
    <n v="60170.36"/>
    <n v="0"/>
    <n v="0"/>
    <n v="0"/>
    <n v="0"/>
    <n v="0"/>
    <n v="60170.36"/>
  </r>
  <r>
    <x v="0"/>
    <x v="0"/>
    <x v="25"/>
    <x v="1"/>
    <n v="5123447.5999999996"/>
    <n v="50267.9"/>
    <n v="0"/>
    <n v="0"/>
    <n v="0"/>
    <n v="0"/>
    <n v="5173715.5"/>
  </r>
  <r>
    <x v="0"/>
    <x v="1"/>
    <x v="31"/>
    <x v="1"/>
    <n v="629225.62"/>
    <n v="0"/>
    <n v="0"/>
    <n v="0"/>
    <n v="0"/>
    <n v="0"/>
    <n v="629225.62"/>
  </r>
  <r>
    <x v="0"/>
    <x v="1"/>
    <x v="32"/>
    <x v="1"/>
    <n v="2874239.86"/>
    <n v="0"/>
    <n v="0"/>
    <n v="0"/>
    <n v="0"/>
    <n v="0"/>
    <n v="2874239.86"/>
  </r>
  <r>
    <x v="0"/>
    <x v="1"/>
    <x v="46"/>
    <x v="1"/>
    <n v="291500.62"/>
    <n v="0"/>
    <n v="0"/>
    <n v="0"/>
    <n v="0"/>
    <n v="0"/>
    <n v="291500.62"/>
  </r>
  <r>
    <x v="0"/>
    <x v="1"/>
    <x v="45"/>
    <x v="1"/>
    <n v="103891.78"/>
    <n v="0"/>
    <n v="0"/>
    <n v="0"/>
    <n v="0"/>
    <n v="0"/>
    <n v="103891.78"/>
  </r>
  <r>
    <x v="0"/>
    <x v="1"/>
    <x v="43"/>
    <x v="1"/>
    <n v="190246.97"/>
    <n v="0"/>
    <n v="0"/>
    <n v="0"/>
    <n v="0"/>
    <n v="0"/>
    <n v="190246.97"/>
  </r>
  <r>
    <x v="0"/>
    <x v="1"/>
    <x v="39"/>
    <x v="1"/>
    <n v="339657.73"/>
    <n v="0"/>
    <n v="0"/>
    <n v="0"/>
    <n v="0"/>
    <n v="0"/>
    <n v="339657.73"/>
  </r>
  <r>
    <x v="0"/>
    <x v="1"/>
    <x v="37"/>
    <x v="1"/>
    <n v="10343248.640000001"/>
    <n v="0"/>
    <n v="0"/>
    <n v="0"/>
    <n v="0"/>
    <n v="0"/>
    <n v="10343248.640000001"/>
  </r>
  <r>
    <x v="0"/>
    <x v="1"/>
    <x v="49"/>
    <x v="1"/>
    <n v="12305840"/>
    <n v="0"/>
    <n v="0"/>
    <n v="0"/>
    <n v="0"/>
    <n v="0"/>
    <n v="12305840"/>
  </r>
  <r>
    <x v="0"/>
    <x v="1"/>
    <x v="50"/>
    <x v="1"/>
    <n v="270112.90999999997"/>
    <n v="0"/>
    <n v="0"/>
    <n v="0"/>
    <n v="0"/>
    <n v="0"/>
    <n v="270112.90999999997"/>
  </r>
  <r>
    <x v="0"/>
    <x v="1"/>
    <x v="52"/>
    <x v="1"/>
    <n v="12669002.609999999"/>
    <n v="0"/>
    <n v="0"/>
    <n v="31446.18"/>
    <n v="0"/>
    <n v="0"/>
    <n v="12700448.789999999"/>
  </r>
  <r>
    <x v="0"/>
    <x v="1"/>
    <x v="33"/>
    <x v="1"/>
    <n v="389797.87"/>
    <n v="0"/>
    <n v="0"/>
    <n v="0"/>
    <n v="0"/>
    <n v="0"/>
    <n v="389797.87"/>
  </r>
  <r>
    <x v="0"/>
    <x v="1"/>
    <x v="53"/>
    <x v="1"/>
    <n v="20560.16"/>
    <n v="0"/>
    <n v="0"/>
    <n v="0"/>
    <n v="0"/>
    <n v="0"/>
    <n v="20560.16"/>
  </r>
  <r>
    <x v="0"/>
    <x v="1"/>
    <x v="40"/>
    <x v="1"/>
    <n v="96290.22"/>
    <n v="0"/>
    <n v="0"/>
    <n v="0"/>
    <n v="0"/>
    <n v="0"/>
    <n v="96290.22"/>
  </r>
  <r>
    <x v="0"/>
    <x v="1"/>
    <x v="51"/>
    <x v="1"/>
    <n v="415897.04"/>
    <n v="0"/>
    <n v="0"/>
    <n v="0"/>
    <n v="0"/>
    <n v="0"/>
    <n v="415897.04"/>
  </r>
  <r>
    <x v="0"/>
    <x v="1"/>
    <x v="35"/>
    <x v="1"/>
    <n v="509282.85"/>
    <n v="0"/>
    <n v="0"/>
    <n v="0"/>
    <n v="0"/>
    <n v="0"/>
    <n v="509282.85"/>
  </r>
  <r>
    <x v="0"/>
    <x v="1"/>
    <x v="48"/>
    <x v="1"/>
    <n v="2820613.55"/>
    <n v="0"/>
    <n v="0"/>
    <n v="0"/>
    <n v="0"/>
    <n v="0"/>
    <n v="2820613.55"/>
  </r>
  <r>
    <x v="0"/>
    <x v="1"/>
    <x v="29"/>
    <x v="1"/>
    <n v="1913117.11"/>
    <n v="0"/>
    <n v="0"/>
    <n v="0"/>
    <n v="0"/>
    <n v="0"/>
    <n v="1913117.11"/>
  </r>
  <r>
    <x v="0"/>
    <x v="1"/>
    <x v="42"/>
    <x v="1"/>
    <n v="1002957.3"/>
    <n v="0"/>
    <n v="0"/>
    <n v="0"/>
    <n v="0"/>
    <n v="0"/>
    <n v="1002957.3"/>
  </r>
  <r>
    <x v="0"/>
    <x v="1"/>
    <x v="44"/>
    <x v="1"/>
    <n v="90338504.189999998"/>
    <n v="-4702.88"/>
    <n v="0"/>
    <n v="0"/>
    <n v="0"/>
    <n v="0"/>
    <n v="90333801.310000002"/>
  </r>
  <r>
    <x v="0"/>
    <x v="1"/>
    <x v="38"/>
    <x v="1"/>
    <n v="1886442.92"/>
    <n v="0"/>
    <n v="0"/>
    <n v="0"/>
    <n v="0"/>
    <n v="0"/>
    <n v="1886442.92"/>
  </r>
  <r>
    <x v="0"/>
    <x v="1"/>
    <x v="34"/>
    <x v="1"/>
    <n v="629166.46"/>
    <n v="0"/>
    <n v="0"/>
    <n v="0"/>
    <n v="0"/>
    <n v="0"/>
    <n v="629166.46"/>
  </r>
  <r>
    <x v="0"/>
    <x v="1"/>
    <x v="30"/>
    <x v="1"/>
    <n v="2023936.45"/>
    <n v="0"/>
    <n v="0"/>
    <n v="0"/>
    <n v="0"/>
    <n v="0"/>
    <n v="2023936.45"/>
  </r>
  <r>
    <x v="0"/>
    <x v="1"/>
    <x v="36"/>
    <x v="1"/>
    <n v="2386773.39"/>
    <n v="0"/>
    <n v="0"/>
    <n v="0"/>
    <n v="0"/>
    <n v="0"/>
    <n v="2386773.39"/>
  </r>
  <r>
    <x v="0"/>
    <x v="1"/>
    <x v="41"/>
    <x v="1"/>
    <n v="70015.66"/>
    <n v="0"/>
    <n v="0"/>
    <n v="0"/>
    <n v="0"/>
    <n v="0"/>
    <n v="70015.66"/>
  </r>
  <r>
    <x v="0"/>
    <x v="1"/>
    <x v="47"/>
    <x v="1"/>
    <n v="23632.07"/>
    <n v="0"/>
    <n v="0"/>
    <n v="0"/>
    <n v="0"/>
    <n v="0"/>
    <n v="23632.07"/>
  </r>
  <r>
    <x v="1"/>
    <x v="2"/>
    <x v="60"/>
    <x v="1"/>
    <n v="220986.9"/>
    <n v="0"/>
    <n v="0"/>
    <n v="0"/>
    <n v="0"/>
    <n v="0"/>
    <n v="220986.9"/>
  </r>
  <r>
    <x v="1"/>
    <x v="2"/>
    <x v="83"/>
    <x v="1"/>
    <n v="3891771.09"/>
    <n v="0"/>
    <n v="0"/>
    <n v="0"/>
    <n v="0"/>
    <n v="0"/>
    <n v="3891771.09"/>
  </r>
  <r>
    <x v="1"/>
    <x v="2"/>
    <x v="74"/>
    <x v="1"/>
    <n v="123514.83"/>
    <n v="0"/>
    <n v="0"/>
    <n v="0"/>
    <n v="0"/>
    <n v="0"/>
    <n v="123514.83"/>
  </r>
  <r>
    <x v="1"/>
    <x v="2"/>
    <x v="70"/>
    <x v="1"/>
    <n v="923446.05"/>
    <n v="0"/>
    <n v="0"/>
    <n v="0"/>
    <n v="0"/>
    <n v="0"/>
    <n v="923446.05"/>
  </r>
  <r>
    <x v="1"/>
    <x v="2"/>
    <x v="65"/>
    <x v="1"/>
    <n v="49001.72"/>
    <n v="0"/>
    <n v="0"/>
    <n v="0"/>
    <n v="0"/>
    <n v="0"/>
    <n v="49001.72"/>
  </r>
  <r>
    <x v="1"/>
    <x v="2"/>
    <x v="87"/>
    <x v="1"/>
    <n v="37326.42"/>
    <n v="0"/>
    <n v="0"/>
    <n v="0"/>
    <n v="0"/>
    <n v="0"/>
    <n v="37326.42"/>
  </r>
  <r>
    <x v="1"/>
    <x v="2"/>
    <x v="57"/>
    <x v="1"/>
    <n v="99818.13"/>
    <n v="0"/>
    <n v="0"/>
    <n v="0"/>
    <n v="0"/>
    <n v="0"/>
    <n v="99818.13"/>
  </r>
  <r>
    <x v="1"/>
    <x v="2"/>
    <x v="54"/>
    <x v="1"/>
    <n v="3407783.12"/>
    <n v="8731.99"/>
    <n v="0"/>
    <n v="0"/>
    <n v="0"/>
    <n v="0"/>
    <n v="3416515.11"/>
  </r>
  <r>
    <x v="1"/>
    <x v="2"/>
    <x v="95"/>
    <x v="1"/>
    <n v="19427.23"/>
    <n v="0"/>
    <n v="0"/>
    <n v="0"/>
    <n v="0"/>
    <n v="0"/>
    <n v="19427.23"/>
  </r>
  <r>
    <x v="1"/>
    <x v="2"/>
    <x v="107"/>
    <x v="1"/>
    <n v="14389.76"/>
    <n v="0"/>
    <n v="0"/>
    <n v="0"/>
    <n v="0"/>
    <n v="0"/>
    <n v="14389.76"/>
  </r>
  <r>
    <x v="1"/>
    <x v="2"/>
    <x v="109"/>
    <x v="1"/>
    <n v="11264719.66"/>
    <n v="24111.43"/>
    <n v="0"/>
    <n v="0"/>
    <n v="0"/>
    <n v="0"/>
    <n v="11288831.09"/>
  </r>
  <r>
    <x v="1"/>
    <x v="2"/>
    <x v="110"/>
    <x v="1"/>
    <n v="213857.14"/>
    <n v="31.35"/>
    <n v="0"/>
    <n v="0"/>
    <n v="0"/>
    <n v="0"/>
    <n v="213888.49"/>
  </r>
  <r>
    <x v="1"/>
    <x v="2"/>
    <x v="61"/>
    <x v="1"/>
    <n v="4681.58"/>
    <n v="0"/>
    <n v="0"/>
    <n v="0"/>
    <n v="0"/>
    <n v="0"/>
    <n v="4681.58"/>
  </r>
  <r>
    <x v="1"/>
    <x v="2"/>
    <x v="64"/>
    <x v="1"/>
    <n v="26970.37"/>
    <n v="0"/>
    <n v="0"/>
    <n v="0"/>
    <n v="0"/>
    <n v="0"/>
    <n v="26970.37"/>
  </r>
  <r>
    <x v="1"/>
    <x v="2"/>
    <x v="102"/>
    <x v="1"/>
    <n v="110281772.92"/>
    <n v="3159008.1"/>
    <n v="-79426.929999999993"/>
    <n v="0"/>
    <n v="0"/>
    <n v="0"/>
    <n v="113361354.09"/>
  </r>
  <r>
    <x v="1"/>
    <x v="2"/>
    <x v="104"/>
    <x v="1"/>
    <n v="55702699.689999998"/>
    <n v="193443.28"/>
    <n v="-72254.92"/>
    <n v="0"/>
    <n v="0"/>
    <n v="0"/>
    <n v="55823888.049999997"/>
  </r>
  <r>
    <x v="1"/>
    <x v="2"/>
    <x v="81"/>
    <x v="1"/>
    <n v="12954.74"/>
    <n v="0"/>
    <n v="0"/>
    <n v="0"/>
    <n v="0"/>
    <n v="0"/>
    <n v="12954.74"/>
  </r>
  <r>
    <x v="1"/>
    <x v="2"/>
    <x v="89"/>
    <x v="1"/>
    <n v="1246194.18"/>
    <n v="0"/>
    <n v="0"/>
    <n v="0"/>
    <n v="0"/>
    <n v="0"/>
    <n v="1246194.18"/>
  </r>
  <r>
    <x v="1"/>
    <x v="2"/>
    <x v="111"/>
    <x v="1"/>
    <n v="119852.69"/>
    <n v="0"/>
    <n v="0"/>
    <n v="0"/>
    <n v="0"/>
    <n v="0"/>
    <n v="119852.69"/>
  </r>
  <r>
    <x v="1"/>
    <x v="2"/>
    <x v="93"/>
    <x v="1"/>
    <n v="731466.64"/>
    <n v="0"/>
    <n v="0"/>
    <n v="0"/>
    <n v="0"/>
    <n v="0"/>
    <n v="731466.64"/>
  </r>
  <r>
    <x v="1"/>
    <x v="2"/>
    <x v="118"/>
    <x v="1"/>
    <n v="4158214.74"/>
    <n v="0"/>
    <n v="0"/>
    <n v="0"/>
    <n v="0"/>
    <n v="0"/>
    <n v="4158214.74"/>
  </r>
  <r>
    <x v="1"/>
    <x v="2"/>
    <x v="59"/>
    <x v="1"/>
    <n v="1770510.84"/>
    <n v="0"/>
    <n v="-31762.36"/>
    <n v="0"/>
    <n v="0"/>
    <n v="0"/>
    <n v="1738748.48"/>
  </r>
  <r>
    <x v="1"/>
    <x v="2"/>
    <x v="85"/>
    <x v="1"/>
    <n v="8352191.2300000004"/>
    <n v="0"/>
    <n v="0"/>
    <n v="0"/>
    <n v="0"/>
    <n v="0"/>
    <n v="8352191.2300000004"/>
  </r>
  <r>
    <x v="1"/>
    <x v="2"/>
    <x v="63"/>
    <x v="1"/>
    <n v="449309.06"/>
    <n v="0"/>
    <n v="0"/>
    <n v="0"/>
    <n v="0"/>
    <n v="0"/>
    <n v="449309.06"/>
  </r>
  <r>
    <x v="1"/>
    <x v="2"/>
    <x v="99"/>
    <x v="1"/>
    <n v="178530.09"/>
    <n v="0"/>
    <n v="0"/>
    <n v="0"/>
    <n v="0"/>
    <n v="0"/>
    <n v="178530.09"/>
  </r>
  <r>
    <x v="1"/>
    <x v="2"/>
    <x v="92"/>
    <x v="1"/>
    <n v="867772"/>
    <n v="0"/>
    <n v="0"/>
    <n v="0"/>
    <n v="0"/>
    <n v="0"/>
    <n v="867772"/>
  </r>
  <r>
    <x v="1"/>
    <x v="2"/>
    <x v="86"/>
    <x v="1"/>
    <n v="27525192.48"/>
    <n v="0"/>
    <n v="0"/>
    <n v="0"/>
    <n v="0"/>
    <n v="0"/>
    <n v="27525192.48"/>
  </r>
  <r>
    <x v="1"/>
    <x v="2"/>
    <x v="56"/>
    <x v="1"/>
    <n v="2269555.91"/>
    <n v="0"/>
    <n v="0"/>
    <n v="0"/>
    <n v="0"/>
    <n v="0"/>
    <n v="2269555.91"/>
  </r>
  <r>
    <x v="1"/>
    <x v="2"/>
    <x v="117"/>
    <x v="1"/>
    <n v="15608044.77"/>
    <n v="16545132.609999999"/>
    <n v="-111096.27"/>
    <n v="0"/>
    <n v="0"/>
    <n v="0"/>
    <n v="32042081.109999999"/>
  </r>
  <r>
    <x v="1"/>
    <x v="2"/>
    <x v="103"/>
    <x v="1"/>
    <n v="1652258.54"/>
    <n v="0"/>
    <n v="-6696.51"/>
    <n v="0"/>
    <n v="0"/>
    <n v="0"/>
    <n v="1645562.03"/>
  </r>
  <r>
    <x v="1"/>
    <x v="2"/>
    <x v="79"/>
    <x v="1"/>
    <n v="126884799.81"/>
    <n v="1391825.19"/>
    <n v="-278514.07"/>
    <n v="0"/>
    <n v="0"/>
    <n v="0"/>
    <n v="127998110.93000001"/>
  </r>
  <r>
    <x v="1"/>
    <x v="2"/>
    <x v="106"/>
    <x v="1"/>
    <n v="524257.15"/>
    <n v="0"/>
    <n v="0"/>
    <n v="0"/>
    <n v="0"/>
    <n v="0"/>
    <n v="524257.15"/>
  </r>
  <r>
    <x v="1"/>
    <x v="2"/>
    <x v="108"/>
    <x v="1"/>
    <n v="957291.66"/>
    <n v="19298.490000000002"/>
    <n v="-51212.93"/>
    <n v="0"/>
    <n v="0"/>
    <n v="0"/>
    <n v="925377.22"/>
  </r>
  <r>
    <x v="1"/>
    <x v="2"/>
    <x v="84"/>
    <x v="1"/>
    <n v="23138.38"/>
    <n v="0"/>
    <n v="0"/>
    <n v="0"/>
    <n v="0"/>
    <n v="0"/>
    <n v="23138.38"/>
  </r>
  <r>
    <x v="1"/>
    <x v="2"/>
    <x v="97"/>
    <x v="1"/>
    <n v="137442.53"/>
    <n v="0"/>
    <n v="0"/>
    <n v="0"/>
    <n v="0"/>
    <n v="0"/>
    <n v="137442.53"/>
  </r>
  <r>
    <x v="1"/>
    <x v="2"/>
    <x v="112"/>
    <x v="1"/>
    <n v="54614.27"/>
    <n v="0"/>
    <n v="0"/>
    <n v="0"/>
    <n v="0"/>
    <n v="0"/>
    <n v="54614.27"/>
  </r>
  <r>
    <x v="1"/>
    <x v="2"/>
    <x v="114"/>
    <x v="1"/>
    <n v="414663.45"/>
    <n v="0"/>
    <n v="0"/>
    <n v="0"/>
    <n v="0"/>
    <n v="0"/>
    <n v="414663.45"/>
  </r>
  <r>
    <x v="1"/>
    <x v="2"/>
    <x v="75"/>
    <x v="1"/>
    <n v="60826.29"/>
    <n v="0"/>
    <n v="0"/>
    <n v="0"/>
    <n v="0"/>
    <n v="0"/>
    <n v="60826.29"/>
  </r>
  <r>
    <x v="1"/>
    <x v="2"/>
    <x v="101"/>
    <x v="1"/>
    <n v="336167.54"/>
    <n v="0"/>
    <n v="0"/>
    <n v="0"/>
    <n v="0"/>
    <n v="0"/>
    <n v="336167.54"/>
  </r>
  <r>
    <x v="1"/>
    <x v="2"/>
    <x v="72"/>
    <x v="1"/>
    <n v="1211697.3"/>
    <n v="0"/>
    <n v="0"/>
    <n v="0"/>
    <n v="0"/>
    <n v="0"/>
    <n v="1211697.3"/>
  </r>
  <r>
    <x v="1"/>
    <x v="2"/>
    <x v="88"/>
    <x v="1"/>
    <n v="7280461.1299999999"/>
    <n v="0"/>
    <n v="0"/>
    <n v="0"/>
    <n v="0"/>
    <n v="0"/>
    <n v="7280461.1299999999"/>
  </r>
  <r>
    <x v="1"/>
    <x v="2"/>
    <x v="58"/>
    <x v="1"/>
    <n v="173114.85"/>
    <n v="0"/>
    <n v="0"/>
    <n v="0"/>
    <n v="0"/>
    <n v="0"/>
    <n v="173114.85"/>
  </r>
  <r>
    <x v="1"/>
    <x v="2"/>
    <x v="105"/>
    <x v="1"/>
    <n v="709199.18"/>
    <n v="0"/>
    <n v="0"/>
    <n v="0"/>
    <n v="0"/>
    <n v="0"/>
    <n v="709199.18"/>
  </r>
  <r>
    <x v="1"/>
    <x v="2"/>
    <x v="73"/>
    <x v="1"/>
    <n v="39610.080000000002"/>
    <n v="0"/>
    <n v="0"/>
    <n v="0"/>
    <n v="0"/>
    <n v="0"/>
    <n v="39610.080000000002"/>
  </r>
  <r>
    <x v="1"/>
    <x v="2"/>
    <x v="96"/>
    <x v="1"/>
    <n v="134598.85999999999"/>
    <n v="0"/>
    <n v="0"/>
    <n v="0"/>
    <n v="0"/>
    <n v="0"/>
    <n v="134598.85999999999"/>
  </r>
  <r>
    <x v="1"/>
    <x v="2"/>
    <x v="98"/>
    <x v="1"/>
    <n v="1699998.54"/>
    <n v="0"/>
    <n v="0"/>
    <n v="0"/>
    <n v="0"/>
    <n v="0"/>
    <n v="1699998.54"/>
  </r>
  <r>
    <x v="1"/>
    <x v="2"/>
    <x v="69"/>
    <x v="1"/>
    <n v="1694832.96"/>
    <n v="0"/>
    <n v="0"/>
    <n v="0"/>
    <n v="0"/>
    <n v="0"/>
    <n v="1694832.96"/>
  </r>
  <r>
    <x v="1"/>
    <x v="2"/>
    <x v="76"/>
    <x v="1"/>
    <n v="139637.68"/>
    <n v="0"/>
    <n v="0"/>
    <n v="0"/>
    <n v="0"/>
    <n v="0"/>
    <n v="139637.68"/>
  </r>
  <r>
    <x v="1"/>
    <x v="2"/>
    <x v="71"/>
    <x v="1"/>
    <n v="46264.19"/>
    <n v="0"/>
    <n v="0"/>
    <n v="0"/>
    <n v="0"/>
    <n v="0"/>
    <n v="46264.19"/>
  </r>
  <r>
    <x v="1"/>
    <x v="2"/>
    <x v="77"/>
    <x v="1"/>
    <n v="4005.08"/>
    <n v="0"/>
    <n v="0"/>
    <n v="0"/>
    <n v="0"/>
    <n v="0"/>
    <n v="4005.08"/>
  </r>
  <r>
    <x v="1"/>
    <x v="2"/>
    <x v="67"/>
    <x v="1"/>
    <n v="5191756.62"/>
    <n v="6511.16"/>
    <n v="0"/>
    <n v="0"/>
    <n v="0"/>
    <n v="0"/>
    <n v="5198267.78"/>
  </r>
  <r>
    <x v="1"/>
    <x v="2"/>
    <x v="62"/>
    <x v="1"/>
    <n v="17916.189999999999"/>
    <n v="0"/>
    <n v="0"/>
    <n v="0"/>
    <n v="0"/>
    <n v="0"/>
    <n v="17916.189999999999"/>
  </r>
  <r>
    <x v="1"/>
    <x v="2"/>
    <x v="113"/>
    <x v="1"/>
    <n v="209318.9"/>
    <n v="0"/>
    <n v="0"/>
    <n v="0"/>
    <n v="0"/>
    <n v="0"/>
    <n v="209318.9"/>
  </r>
  <r>
    <x v="1"/>
    <x v="2"/>
    <x v="66"/>
    <x v="1"/>
    <n v="531166.79"/>
    <n v="0"/>
    <n v="0"/>
    <n v="0"/>
    <n v="0"/>
    <n v="0"/>
    <n v="531166.79"/>
  </r>
  <r>
    <x v="1"/>
    <x v="2"/>
    <x v="116"/>
    <x v="1"/>
    <n v="2783.89"/>
    <n v="0"/>
    <n v="0"/>
    <n v="0"/>
    <n v="0"/>
    <n v="0"/>
    <n v="2783.89"/>
  </r>
  <r>
    <x v="1"/>
    <x v="2"/>
    <x v="82"/>
    <x v="1"/>
    <n v="62747.29"/>
    <n v="0"/>
    <n v="0"/>
    <n v="0"/>
    <n v="0"/>
    <n v="0"/>
    <n v="62747.29"/>
  </r>
  <r>
    <x v="1"/>
    <x v="2"/>
    <x v="90"/>
    <x v="1"/>
    <n v="273084.38"/>
    <n v="0"/>
    <n v="0"/>
    <n v="0"/>
    <n v="0"/>
    <n v="0"/>
    <n v="273084.38"/>
  </r>
  <r>
    <x v="1"/>
    <x v="2"/>
    <x v="55"/>
    <x v="1"/>
    <n v="8329.7199999999993"/>
    <n v="0"/>
    <n v="0"/>
    <n v="0"/>
    <n v="0"/>
    <n v="0"/>
    <n v="8329.7199999999993"/>
  </r>
  <r>
    <x v="1"/>
    <x v="2"/>
    <x v="91"/>
    <x v="1"/>
    <n v="261126.69"/>
    <n v="0"/>
    <n v="0"/>
    <n v="0"/>
    <n v="0"/>
    <n v="0"/>
    <n v="261126.69"/>
  </r>
  <r>
    <x v="1"/>
    <x v="2"/>
    <x v="68"/>
    <x v="1"/>
    <n v="153261.29999999999"/>
    <n v="0"/>
    <n v="0"/>
    <n v="0"/>
    <n v="0"/>
    <n v="0"/>
    <n v="153261.29999999999"/>
  </r>
  <r>
    <x v="1"/>
    <x v="2"/>
    <x v="100"/>
    <x v="1"/>
    <n v="175350.37"/>
    <n v="0"/>
    <n v="0"/>
    <n v="0"/>
    <n v="0"/>
    <n v="0"/>
    <n v="175350.37"/>
  </r>
  <r>
    <x v="1"/>
    <x v="2"/>
    <x v="115"/>
    <x v="1"/>
    <n v="2862171.73"/>
    <n v="24214.92"/>
    <n v="0"/>
    <n v="0"/>
    <n v="0"/>
    <n v="0"/>
    <n v="2886386.65"/>
  </r>
  <r>
    <x v="1"/>
    <x v="2"/>
    <x v="94"/>
    <x v="1"/>
    <n v="17789634.48"/>
    <n v="33504.97"/>
    <n v="-2641.18"/>
    <n v="0"/>
    <n v="0"/>
    <n v="0"/>
    <n v="17820498.27"/>
  </r>
  <r>
    <x v="1"/>
    <x v="2"/>
    <x v="78"/>
    <x v="1"/>
    <n v="151392979.53"/>
    <n v="133972.03"/>
    <n v="-205669.34"/>
    <n v="0"/>
    <n v="0"/>
    <n v="0"/>
    <n v="151321282.22"/>
  </r>
  <r>
    <x v="1"/>
    <x v="2"/>
    <x v="80"/>
    <x v="1"/>
    <n v="33329046.300000001"/>
    <n v="574628.31000000006"/>
    <n v="-35769.79"/>
    <n v="0"/>
    <n v="0"/>
    <n v="0"/>
    <n v="33867904.82"/>
  </r>
  <r>
    <x v="1"/>
    <x v="3"/>
    <x v="128"/>
    <x v="1"/>
    <n v="828509.36"/>
    <n v="0"/>
    <n v="0"/>
    <n v="0"/>
    <n v="0"/>
    <n v="0"/>
    <n v="828509.36"/>
  </r>
  <r>
    <x v="1"/>
    <x v="3"/>
    <x v="125"/>
    <x v="1"/>
    <n v="70177.67"/>
    <n v="0"/>
    <n v="0"/>
    <n v="0"/>
    <n v="0"/>
    <n v="0"/>
    <n v="70177.67"/>
  </r>
  <r>
    <x v="1"/>
    <x v="3"/>
    <x v="132"/>
    <x v="1"/>
    <n v="78585.679999999993"/>
    <n v="0"/>
    <n v="0"/>
    <n v="0"/>
    <n v="0"/>
    <n v="0"/>
    <n v="78585.679999999993"/>
  </r>
  <r>
    <x v="1"/>
    <x v="3"/>
    <x v="122"/>
    <x v="1"/>
    <n v="15383.91"/>
    <n v="0"/>
    <n v="0"/>
    <n v="0"/>
    <n v="0"/>
    <n v="0"/>
    <n v="15383.91"/>
  </r>
  <r>
    <x v="1"/>
    <x v="3"/>
    <x v="120"/>
    <x v="1"/>
    <n v="20515.689999999999"/>
    <n v="0"/>
    <n v="0"/>
    <n v="0"/>
    <n v="0"/>
    <n v="0"/>
    <n v="20515.689999999999"/>
  </r>
  <r>
    <x v="1"/>
    <x v="3"/>
    <x v="121"/>
    <x v="1"/>
    <n v="185309.27"/>
    <n v="0"/>
    <n v="0"/>
    <n v="0"/>
    <n v="0"/>
    <n v="0"/>
    <n v="185309.27"/>
  </r>
  <r>
    <x v="1"/>
    <x v="3"/>
    <x v="124"/>
    <x v="1"/>
    <n v="179338.52"/>
    <n v="0"/>
    <n v="0"/>
    <n v="0"/>
    <n v="0"/>
    <n v="0"/>
    <n v="179338.52"/>
  </r>
  <r>
    <x v="1"/>
    <x v="3"/>
    <x v="129"/>
    <x v="1"/>
    <n v="38834"/>
    <n v="0"/>
    <n v="0"/>
    <n v="0"/>
    <n v="0"/>
    <n v="0"/>
    <n v="38834"/>
  </r>
  <r>
    <x v="1"/>
    <x v="3"/>
    <x v="131"/>
    <x v="1"/>
    <n v="53753.13"/>
    <n v="0"/>
    <n v="0"/>
    <n v="0"/>
    <n v="0"/>
    <n v="0"/>
    <n v="53753.13"/>
  </r>
  <r>
    <x v="1"/>
    <x v="3"/>
    <x v="126"/>
    <x v="1"/>
    <n v="37541"/>
    <n v="0"/>
    <n v="0"/>
    <n v="0"/>
    <n v="0"/>
    <n v="0"/>
    <n v="37541"/>
  </r>
  <r>
    <x v="1"/>
    <x v="3"/>
    <x v="123"/>
    <x v="1"/>
    <n v="1109551.68"/>
    <n v="0"/>
    <n v="0"/>
    <n v="0"/>
    <n v="0"/>
    <n v="0"/>
    <n v="1109551.68"/>
  </r>
  <r>
    <x v="1"/>
    <x v="3"/>
    <x v="119"/>
    <x v="1"/>
    <n v="27284.69"/>
    <n v="0"/>
    <n v="0"/>
    <n v="0"/>
    <n v="0"/>
    <n v="0"/>
    <n v="27284.69"/>
  </r>
  <r>
    <x v="1"/>
    <x v="3"/>
    <x v="130"/>
    <x v="1"/>
    <n v="175867.44"/>
    <n v="0"/>
    <n v="0"/>
    <n v="0"/>
    <n v="0"/>
    <n v="0"/>
    <n v="175867.44"/>
  </r>
  <r>
    <x v="1"/>
    <x v="3"/>
    <x v="127"/>
    <x v="1"/>
    <n v="814166.88"/>
    <n v="0"/>
    <n v="0"/>
    <n v="0"/>
    <n v="0"/>
    <n v="0"/>
    <n v="814166.88"/>
  </r>
  <r>
    <x v="0"/>
    <x v="0"/>
    <x v="13"/>
    <x v="2"/>
    <n v="9187141.9700000007"/>
    <n v="0"/>
    <n v="0"/>
    <n v="0"/>
    <n v="0"/>
    <n v="0"/>
    <n v="9187141.9700000007"/>
  </r>
  <r>
    <x v="0"/>
    <x v="0"/>
    <x v="16"/>
    <x v="2"/>
    <n v="60170.36"/>
    <n v="0"/>
    <n v="0"/>
    <n v="0"/>
    <n v="0"/>
    <n v="0"/>
    <n v="60170.36"/>
  </r>
  <r>
    <x v="0"/>
    <x v="0"/>
    <x v="11"/>
    <x v="2"/>
    <n v="1489667.96"/>
    <n v="0"/>
    <n v="-1982.26"/>
    <n v="0"/>
    <n v="0"/>
    <n v="0"/>
    <n v="1487685.7"/>
  </r>
  <r>
    <x v="0"/>
    <x v="0"/>
    <x v="4"/>
    <x v="2"/>
    <n v="71036.47"/>
    <n v="0"/>
    <n v="0"/>
    <n v="0"/>
    <n v="0"/>
    <n v="0"/>
    <n v="71036.47"/>
  </r>
  <r>
    <x v="0"/>
    <x v="0"/>
    <x v="17"/>
    <x v="2"/>
    <n v="314379.42"/>
    <n v="0"/>
    <n v="0"/>
    <n v="0"/>
    <n v="0"/>
    <n v="0"/>
    <n v="314379.42"/>
  </r>
  <r>
    <x v="0"/>
    <x v="0"/>
    <x v="20"/>
    <x v="2"/>
    <n v="345729.64"/>
    <n v="0"/>
    <n v="0"/>
    <n v="0"/>
    <n v="0"/>
    <n v="0"/>
    <n v="345729.64"/>
  </r>
  <r>
    <x v="0"/>
    <x v="0"/>
    <x v="0"/>
    <x v="2"/>
    <n v="1418.86"/>
    <n v="0"/>
    <n v="0"/>
    <n v="0"/>
    <n v="0"/>
    <n v="0"/>
    <n v="1418.86"/>
  </r>
  <r>
    <x v="0"/>
    <x v="0"/>
    <x v="14"/>
    <x v="2"/>
    <n v="3969267.05"/>
    <n v="0"/>
    <n v="0"/>
    <n v="0"/>
    <n v="0"/>
    <n v="0"/>
    <n v="3969267.05"/>
  </r>
  <r>
    <x v="0"/>
    <x v="0"/>
    <x v="9"/>
    <x v="2"/>
    <n v="17739511.960000001"/>
    <n v="0"/>
    <n v="0"/>
    <n v="0"/>
    <n v="0"/>
    <n v="0"/>
    <n v="17739511.960000001"/>
  </r>
  <r>
    <x v="0"/>
    <x v="0"/>
    <x v="23"/>
    <x v="2"/>
    <n v="136509.51999999999"/>
    <n v="0"/>
    <n v="0"/>
    <n v="0"/>
    <n v="0"/>
    <n v="0"/>
    <n v="136509.51999999999"/>
  </r>
  <r>
    <x v="0"/>
    <x v="0"/>
    <x v="25"/>
    <x v="2"/>
    <n v="5173715.5"/>
    <n v="247513.73"/>
    <n v="0"/>
    <n v="0"/>
    <n v="0"/>
    <n v="0"/>
    <n v="5421229.2300000004"/>
  </r>
  <r>
    <x v="0"/>
    <x v="0"/>
    <x v="15"/>
    <x v="2"/>
    <n v="37257281.409999996"/>
    <n v="-225.35"/>
    <n v="-17898920.039999999"/>
    <n v="0"/>
    <n v="0"/>
    <n v="0"/>
    <n v="19358136.02"/>
  </r>
  <r>
    <x v="0"/>
    <x v="0"/>
    <x v="7"/>
    <x v="2"/>
    <n v="2472240.7400000002"/>
    <n v="0"/>
    <n v="-945867.79"/>
    <n v="0"/>
    <n v="0"/>
    <n v="0"/>
    <n v="1526372.95"/>
  </r>
  <r>
    <x v="0"/>
    <x v="0"/>
    <x v="24"/>
    <x v="2"/>
    <n v="76071.34"/>
    <n v="0"/>
    <n v="0"/>
    <n v="0"/>
    <n v="0"/>
    <n v="0"/>
    <n v="76071.34"/>
  </r>
  <r>
    <x v="0"/>
    <x v="0"/>
    <x v="18"/>
    <x v="2"/>
    <n v="22237955.699999999"/>
    <n v="0"/>
    <n v="-205742.23"/>
    <n v="0"/>
    <n v="0"/>
    <n v="0"/>
    <n v="22032213.469999999"/>
  </r>
  <r>
    <x v="0"/>
    <x v="0"/>
    <x v="2"/>
    <x v="2"/>
    <n v="1039344.41"/>
    <n v="0"/>
    <n v="0"/>
    <n v="0"/>
    <n v="0"/>
    <n v="0"/>
    <n v="1039344.41"/>
  </r>
  <r>
    <x v="0"/>
    <x v="0"/>
    <x v="8"/>
    <x v="2"/>
    <n v="7125.41"/>
    <n v="0"/>
    <n v="0"/>
    <n v="0"/>
    <n v="0"/>
    <n v="0"/>
    <n v="7125.41"/>
  </r>
  <r>
    <x v="0"/>
    <x v="0"/>
    <x v="6"/>
    <x v="2"/>
    <n v="1891714.75"/>
    <n v="0"/>
    <n v="-828241.8"/>
    <n v="0"/>
    <n v="0"/>
    <n v="0"/>
    <n v="1063472.95"/>
  </r>
  <r>
    <x v="0"/>
    <x v="0"/>
    <x v="12"/>
    <x v="2"/>
    <n v="1411389.93"/>
    <n v="2116.08"/>
    <n v="0"/>
    <n v="0"/>
    <n v="0"/>
    <n v="0"/>
    <n v="1413506.01"/>
  </r>
  <r>
    <x v="0"/>
    <x v="0"/>
    <x v="5"/>
    <x v="2"/>
    <n v="297266.61"/>
    <n v="0"/>
    <n v="0"/>
    <n v="0"/>
    <n v="0"/>
    <n v="0"/>
    <n v="297266.61"/>
  </r>
  <r>
    <x v="0"/>
    <x v="0"/>
    <x v="27"/>
    <x v="2"/>
    <n v="7388.39"/>
    <n v="0"/>
    <n v="0"/>
    <n v="0"/>
    <n v="0"/>
    <n v="0"/>
    <n v="7388.39"/>
  </r>
  <r>
    <x v="0"/>
    <x v="0"/>
    <x v="1"/>
    <x v="2"/>
    <n v="1536361.8"/>
    <n v="0"/>
    <n v="-74689.789999999994"/>
    <n v="0"/>
    <n v="0"/>
    <n v="0"/>
    <n v="1461672.01"/>
  </r>
  <r>
    <x v="0"/>
    <x v="0"/>
    <x v="22"/>
    <x v="2"/>
    <n v="67368192.870000005"/>
    <n v="124909.72"/>
    <n v="0"/>
    <n v="0"/>
    <n v="0"/>
    <n v="0"/>
    <n v="67493102.590000004"/>
  </r>
  <r>
    <x v="0"/>
    <x v="0"/>
    <x v="10"/>
    <x v="2"/>
    <n v="19021549.82"/>
    <n v="16554.59"/>
    <n v="-990377.17"/>
    <n v="0"/>
    <n v="0"/>
    <n v="0"/>
    <n v="18047727.239999998"/>
  </r>
  <r>
    <x v="0"/>
    <x v="0"/>
    <x v="28"/>
    <x v="2"/>
    <n v="9316001.1799999997"/>
    <n v="121417.74"/>
    <n v="0"/>
    <n v="0"/>
    <n v="0"/>
    <n v="0"/>
    <n v="9437418.9199999999"/>
  </r>
  <r>
    <x v="0"/>
    <x v="0"/>
    <x v="3"/>
    <x v="2"/>
    <n v="39251.620000000003"/>
    <n v="0"/>
    <n v="0"/>
    <n v="0"/>
    <n v="0"/>
    <n v="0"/>
    <n v="39251.620000000003"/>
  </r>
  <r>
    <x v="0"/>
    <x v="0"/>
    <x v="26"/>
    <x v="2"/>
    <n v="263337.89"/>
    <n v="0"/>
    <n v="0"/>
    <n v="0"/>
    <n v="0"/>
    <n v="0"/>
    <n v="263337.89"/>
  </r>
  <r>
    <x v="0"/>
    <x v="0"/>
    <x v="21"/>
    <x v="2"/>
    <n v="8824.34"/>
    <n v="0"/>
    <n v="0"/>
    <n v="0"/>
    <n v="0"/>
    <n v="0"/>
    <n v="8824.34"/>
  </r>
  <r>
    <x v="0"/>
    <x v="0"/>
    <x v="19"/>
    <x v="2"/>
    <n v="162267.97"/>
    <n v="0"/>
    <n v="0"/>
    <n v="0"/>
    <n v="0"/>
    <n v="0"/>
    <n v="162267.97"/>
  </r>
  <r>
    <x v="0"/>
    <x v="1"/>
    <x v="38"/>
    <x v="2"/>
    <n v="1886442.92"/>
    <n v="0"/>
    <n v="0"/>
    <n v="0"/>
    <n v="0"/>
    <n v="0"/>
    <n v="1886442.92"/>
  </r>
  <r>
    <x v="0"/>
    <x v="1"/>
    <x v="40"/>
    <x v="2"/>
    <n v="96290.22"/>
    <n v="0"/>
    <n v="0"/>
    <n v="0"/>
    <n v="0"/>
    <n v="0"/>
    <n v="96290.22"/>
  </r>
  <r>
    <x v="0"/>
    <x v="1"/>
    <x v="45"/>
    <x v="2"/>
    <n v="103891.78"/>
    <n v="1983.37"/>
    <n v="-102576.11"/>
    <n v="0"/>
    <n v="0"/>
    <n v="0"/>
    <n v="3299.04"/>
  </r>
  <r>
    <x v="0"/>
    <x v="1"/>
    <x v="35"/>
    <x v="2"/>
    <n v="509282.85"/>
    <n v="0"/>
    <n v="0"/>
    <n v="0"/>
    <n v="0"/>
    <n v="0"/>
    <n v="509282.85"/>
  </r>
  <r>
    <x v="0"/>
    <x v="1"/>
    <x v="34"/>
    <x v="2"/>
    <n v="629166.46"/>
    <n v="0"/>
    <n v="-629166.46"/>
    <n v="0"/>
    <n v="0"/>
    <n v="0"/>
    <n v="0"/>
  </r>
  <r>
    <x v="0"/>
    <x v="1"/>
    <x v="49"/>
    <x v="2"/>
    <n v="12305840"/>
    <n v="168548.34"/>
    <n v="0"/>
    <n v="0"/>
    <n v="0"/>
    <n v="0"/>
    <n v="12474388.34"/>
  </r>
  <r>
    <x v="0"/>
    <x v="1"/>
    <x v="50"/>
    <x v="2"/>
    <n v="270112.90999999997"/>
    <n v="0"/>
    <n v="-201084.81"/>
    <n v="0"/>
    <n v="0"/>
    <n v="0"/>
    <n v="69028.100000000006"/>
  </r>
  <r>
    <x v="0"/>
    <x v="1"/>
    <x v="48"/>
    <x v="2"/>
    <n v="2820613.55"/>
    <n v="0"/>
    <n v="0"/>
    <n v="0"/>
    <n v="0"/>
    <n v="0"/>
    <n v="2820613.55"/>
  </r>
  <r>
    <x v="0"/>
    <x v="1"/>
    <x v="41"/>
    <x v="2"/>
    <n v="70015.66"/>
    <n v="0"/>
    <n v="0"/>
    <n v="0"/>
    <n v="0"/>
    <n v="0"/>
    <n v="70015.66"/>
  </r>
  <r>
    <x v="0"/>
    <x v="1"/>
    <x v="30"/>
    <x v="2"/>
    <n v="2023936.45"/>
    <n v="0"/>
    <n v="-1238.52"/>
    <n v="0"/>
    <n v="0"/>
    <n v="0"/>
    <n v="2022697.93"/>
  </r>
  <r>
    <x v="0"/>
    <x v="1"/>
    <x v="31"/>
    <x v="2"/>
    <n v="629225.62"/>
    <n v="0"/>
    <n v="0"/>
    <n v="0"/>
    <n v="0"/>
    <n v="0"/>
    <n v="629225.62"/>
  </r>
  <r>
    <x v="0"/>
    <x v="1"/>
    <x v="32"/>
    <x v="2"/>
    <n v="2874239.86"/>
    <n v="0"/>
    <n v="0"/>
    <n v="0"/>
    <n v="0"/>
    <n v="0"/>
    <n v="2874239.86"/>
  </r>
  <r>
    <x v="0"/>
    <x v="1"/>
    <x v="36"/>
    <x v="2"/>
    <n v="2386773.39"/>
    <n v="8409.18"/>
    <n v="0"/>
    <n v="0"/>
    <n v="0"/>
    <n v="0"/>
    <n v="2395182.5699999998"/>
  </r>
  <r>
    <x v="0"/>
    <x v="1"/>
    <x v="37"/>
    <x v="2"/>
    <n v="10343248.640000001"/>
    <n v="0"/>
    <n v="-938115.68"/>
    <n v="0"/>
    <n v="0"/>
    <n v="0"/>
    <n v="9405132.9600000009"/>
  </r>
  <r>
    <x v="0"/>
    <x v="1"/>
    <x v="44"/>
    <x v="2"/>
    <n v="90333801.310000002"/>
    <n v="-52.12"/>
    <n v="0"/>
    <n v="0"/>
    <n v="0"/>
    <n v="0"/>
    <n v="90333749.189999998"/>
  </r>
  <r>
    <x v="0"/>
    <x v="1"/>
    <x v="51"/>
    <x v="2"/>
    <n v="415897.04"/>
    <n v="47313.75"/>
    <n v="0"/>
    <n v="0"/>
    <n v="0"/>
    <n v="0"/>
    <n v="463210.79"/>
  </r>
  <r>
    <x v="0"/>
    <x v="1"/>
    <x v="29"/>
    <x v="2"/>
    <n v="1913117.11"/>
    <n v="0"/>
    <n v="0"/>
    <n v="0"/>
    <n v="0"/>
    <n v="0"/>
    <n v="1913117.11"/>
  </r>
  <r>
    <x v="0"/>
    <x v="1"/>
    <x v="42"/>
    <x v="2"/>
    <n v="1002957.3"/>
    <n v="0"/>
    <n v="-591216.72"/>
    <n v="0"/>
    <n v="0"/>
    <n v="0"/>
    <n v="411740.58"/>
  </r>
  <r>
    <x v="0"/>
    <x v="1"/>
    <x v="39"/>
    <x v="2"/>
    <n v="339657.73"/>
    <n v="26358.94"/>
    <n v="0"/>
    <n v="0"/>
    <n v="0"/>
    <n v="0"/>
    <n v="366016.67"/>
  </r>
  <r>
    <x v="0"/>
    <x v="1"/>
    <x v="33"/>
    <x v="2"/>
    <n v="389797.87"/>
    <n v="68354.27"/>
    <n v="0"/>
    <n v="0"/>
    <n v="0"/>
    <n v="0"/>
    <n v="458152.14"/>
  </r>
  <r>
    <x v="0"/>
    <x v="1"/>
    <x v="47"/>
    <x v="2"/>
    <n v="23632.07"/>
    <n v="0"/>
    <n v="0"/>
    <n v="0"/>
    <n v="0"/>
    <n v="0"/>
    <n v="23632.07"/>
  </r>
  <r>
    <x v="0"/>
    <x v="1"/>
    <x v="53"/>
    <x v="2"/>
    <n v="20560.16"/>
    <n v="0"/>
    <n v="-20560.16"/>
    <n v="0"/>
    <n v="0"/>
    <n v="0"/>
    <n v="0"/>
  </r>
  <r>
    <x v="0"/>
    <x v="1"/>
    <x v="43"/>
    <x v="2"/>
    <n v="190246.97"/>
    <n v="0"/>
    <n v="-190246.97"/>
    <n v="0"/>
    <n v="0"/>
    <n v="0"/>
    <n v="0"/>
  </r>
  <r>
    <x v="0"/>
    <x v="1"/>
    <x v="46"/>
    <x v="2"/>
    <n v="291500.62"/>
    <n v="0"/>
    <n v="0"/>
    <n v="0"/>
    <n v="0"/>
    <n v="0"/>
    <n v="291500.62"/>
  </r>
  <r>
    <x v="0"/>
    <x v="1"/>
    <x v="52"/>
    <x v="2"/>
    <n v="12700448.789999999"/>
    <n v="0"/>
    <n v="0"/>
    <n v="0"/>
    <n v="0"/>
    <n v="0"/>
    <n v="12700448.789999999"/>
  </r>
  <r>
    <x v="1"/>
    <x v="2"/>
    <x v="83"/>
    <x v="2"/>
    <n v="3891771.09"/>
    <n v="0"/>
    <n v="0"/>
    <n v="0"/>
    <n v="0"/>
    <n v="0"/>
    <n v="3891771.09"/>
  </r>
  <r>
    <x v="1"/>
    <x v="2"/>
    <x v="96"/>
    <x v="2"/>
    <n v="134598.85999999999"/>
    <n v="0"/>
    <n v="0"/>
    <n v="0"/>
    <n v="0"/>
    <n v="0"/>
    <n v="134598.85999999999"/>
  </r>
  <r>
    <x v="1"/>
    <x v="2"/>
    <x v="108"/>
    <x v="2"/>
    <n v="925377.22"/>
    <n v="57758.1"/>
    <n v="0"/>
    <n v="0"/>
    <n v="0"/>
    <n v="0"/>
    <n v="983135.32"/>
  </r>
  <r>
    <x v="1"/>
    <x v="2"/>
    <x v="74"/>
    <x v="2"/>
    <n v="123514.83"/>
    <n v="0"/>
    <n v="0"/>
    <n v="0"/>
    <n v="0"/>
    <n v="0"/>
    <n v="123514.83"/>
  </r>
  <r>
    <x v="1"/>
    <x v="2"/>
    <x v="55"/>
    <x v="2"/>
    <n v="8329.7199999999993"/>
    <n v="0"/>
    <n v="0"/>
    <n v="0"/>
    <n v="0"/>
    <n v="0"/>
    <n v="8329.7199999999993"/>
  </r>
  <r>
    <x v="1"/>
    <x v="2"/>
    <x v="91"/>
    <x v="2"/>
    <n v="261126.69"/>
    <n v="0"/>
    <n v="0"/>
    <n v="0"/>
    <n v="0"/>
    <n v="0"/>
    <n v="261126.69"/>
  </r>
  <r>
    <x v="1"/>
    <x v="2"/>
    <x v="63"/>
    <x v="2"/>
    <n v="449309.06"/>
    <n v="0"/>
    <n v="0"/>
    <n v="0"/>
    <n v="0"/>
    <n v="0"/>
    <n v="449309.06"/>
  </r>
  <r>
    <x v="1"/>
    <x v="2"/>
    <x v="99"/>
    <x v="2"/>
    <n v="178530.09"/>
    <n v="0"/>
    <n v="0"/>
    <n v="0"/>
    <n v="0"/>
    <n v="0"/>
    <n v="178530.09"/>
  </r>
  <r>
    <x v="1"/>
    <x v="2"/>
    <x v="92"/>
    <x v="2"/>
    <n v="867772"/>
    <n v="0"/>
    <n v="0"/>
    <n v="0"/>
    <n v="0"/>
    <n v="0"/>
    <n v="867772"/>
  </r>
  <r>
    <x v="1"/>
    <x v="2"/>
    <x v="94"/>
    <x v="2"/>
    <n v="17820498.27"/>
    <n v="20294.11"/>
    <n v="-361583.8"/>
    <n v="0"/>
    <n v="0"/>
    <n v="0"/>
    <n v="17479208.579999998"/>
  </r>
  <r>
    <x v="1"/>
    <x v="2"/>
    <x v="118"/>
    <x v="2"/>
    <n v="4158214.74"/>
    <n v="172736.16"/>
    <n v="-7039.06"/>
    <n v="0"/>
    <n v="0"/>
    <n v="0"/>
    <n v="4323911.84"/>
  </r>
  <r>
    <x v="1"/>
    <x v="2"/>
    <x v="104"/>
    <x v="2"/>
    <n v="55823888.049999997"/>
    <n v="-64616.93"/>
    <n v="0"/>
    <n v="0"/>
    <n v="0"/>
    <n v="0"/>
    <n v="55759271.119999997"/>
  </r>
  <r>
    <x v="1"/>
    <x v="2"/>
    <x v="89"/>
    <x v="2"/>
    <n v="1246194.18"/>
    <n v="0"/>
    <n v="0"/>
    <n v="0"/>
    <n v="0"/>
    <n v="0"/>
    <n v="1246194.18"/>
  </r>
  <r>
    <x v="1"/>
    <x v="2"/>
    <x v="73"/>
    <x v="2"/>
    <n v="39610.080000000002"/>
    <n v="0"/>
    <n v="0"/>
    <n v="0"/>
    <n v="0"/>
    <n v="0"/>
    <n v="39610.080000000002"/>
  </r>
  <r>
    <x v="1"/>
    <x v="2"/>
    <x v="109"/>
    <x v="2"/>
    <n v="11288831.09"/>
    <n v="117509.51"/>
    <n v="0"/>
    <n v="0"/>
    <n v="0"/>
    <n v="0"/>
    <n v="11406340.6"/>
  </r>
  <r>
    <x v="1"/>
    <x v="2"/>
    <x v="61"/>
    <x v="2"/>
    <n v="4681.58"/>
    <n v="0"/>
    <n v="0"/>
    <n v="0"/>
    <n v="0"/>
    <n v="0"/>
    <n v="4681.58"/>
  </r>
  <r>
    <x v="1"/>
    <x v="2"/>
    <x v="62"/>
    <x v="2"/>
    <n v="17916.189999999999"/>
    <n v="0"/>
    <n v="0"/>
    <n v="0"/>
    <n v="0"/>
    <n v="0"/>
    <n v="17916.189999999999"/>
  </r>
  <r>
    <x v="1"/>
    <x v="2"/>
    <x v="64"/>
    <x v="2"/>
    <n v="26970.37"/>
    <n v="0"/>
    <n v="0"/>
    <n v="0"/>
    <n v="0"/>
    <n v="0"/>
    <n v="26970.37"/>
  </r>
  <r>
    <x v="1"/>
    <x v="2"/>
    <x v="77"/>
    <x v="2"/>
    <n v="4005.08"/>
    <n v="0"/>
    <n v="0"/>
    <n v="0"/>
    <n v="0"/>
    <n v="0"/>
    <n v="4005.08"/>
  </r>
  <r>
    <x v="1"/>
    <x v="2"/>
    <x v="102"/>
    <x v="2"/>
    <n v="113361354.09"/>
    <n v="9014547.5600000005"/>
    <n v="-139545.88"/>
    <n v="0"/>
    <n v="0"/>
    <n v="0"/>
    <n v="122236355.77"/>
  </r>
  <r>
    <x v="1"/>
    <x v="2"/>
    <x v="72"/>
    <x v="2"/>
    <n v="1211697.3"/>
    <n v="0"/>
    <n v="0"/>
    <n v="0"/>
    <n v="0"/>
    <n v="0"/>
    <n v="1211697.3"/>
  </r>
  <r>
    <x v="1"/>
    <x v="2"/>
    <x v="58"/>
    <x v="2"/>
    <n v="173114.85"/>
    <n v="0"/>
    <n v="0"/>
    <n v="0"/>
    <n v="0"/>
    <n v="0"/>
    <n v="173114.85"/>
  </r>
  <r>
    <x v="1"/>
    <x v="2"/>
    <x v="54"/>
    <x v="2"/>
    <n v="3416515.11"/>
    <n v="202934.99"/>
    <n v="-7030.17"/>
    <n v="0"/>
    <n v="0"/>
    <n v="0"/>
    <n v="3612419.93"/>
  </r>
  <r>
    <x v="1"/>
    <x v="2"/>
    <x v="95"/>
    <x v="2"/>
    <n v="19427.23"/>
    <n v="0"/>
    <n v="0"/>
    <n v="0"/>
    <n v="0"/>
    <n v="0"/>
    <n v="19427.23"/>
  </r>
  <r>
    <x v="1"/>
    <x v="2"/>
    <x v="90"/>
    <x v="2"/>
    <n v="273084.38"/>
    <n v="0"/>
    <n v="0"/>
    <n v="0"/>
    <n v="0"/>
    <n v="0"/>
    <n v="273084.38"/>
  </r>
  <r>
    <x v="1"/>
    <x v="2"/>
    <x v="111"/>
    <x v="2"/>
    <n v="119852.69"/>
    <n v="0"/>
    <n v="0"/>
    <n v="0"/>
    <n v="0"/>
    <n v="0"/>
    <n v="119852.69"/>
  </r>
  <r>
    <x v="1"/>
    <x v="2"/>
    <x v="84"/>
    <x v="2"/>
    <n v="23138.38"/>
    <n v="0"/>
    <n v="0"/>
    <n v="0"/>
    <n v="0"/>
    <n v="0"/>
    <n v="23138.38"/>
  </r>
  <r>
    <x v="1"/>
    <x v="2"/>
    <x v="86"/>
    <x v="2"/>
    <n v="27525192.48"/>
    <n v="0"/>
    <n v="-223033.82"/>
    <n v="0"/>
    <n v="0"/>
    <n v="0"/>
    <n v="27302158.66"/>
  </r>
  <r>
    <x v="1"/>
    <x v="2"/>
    <x v="88"/>
    <x v="2"/>
    <n v="7280461.1299999999"/>
    <n v="647164.04"/>
    <n v="0"/>
    <n v="0"/>
    <n v="0"/>
    <n v="0"/>
    <n v="7927625.1699999999"/>
  </r>
  <r>
    <x v="1"/>
    <x v="2"/>
    <x v="68"/>
    <x v="2"/>
    <n v="153261.29999999999"/>
    <n v="0"/>
    <n v="0"/>
    <n v="0"/>
    <n v="0"/>
    <n v="0"/>
    <n v="153261.29999999999"/>
  </r>
  <r>
    <x v="1"/>
    <x v="2"/>
    <x v="85"/>
    <x v="2"/>
    <n v="8352191.2300000004"/>
    <n v="0"/>
    <n v="0"/>
    <n v="0"/>
    <n v="0"/>
    <n v="0"/>
    <n v="8352191.2300000004"/>
  </r>
  <r>
    <x v="1"/>
    <x v="2"/>
    <x v="69"/>
    <x v="2"/>
    <n v="1694832.96"/>
    <n v="0"/>
    <n v="0"/>
    <n v="0"/>
    <n v="0"/>
    <n v="0"/>
    <n v="1694832.96"/>
  </r>
  <r>
    <x v="1"/>
    <x v="2"/>
    <x v="113"/>
    <x v="2"/>
    <n v="209318.9"/>
    <n v="0"/>
    <n v="0"/>
    <n v="0"/>
    <n v="0"/>
    <n v="0"/>
    <n v="209318.9"/>
  </r>
  <r>
    <x v="1"/>
    <x v="2"/>
    <x v="65"/>
    <x v="2"/>
    <n v="49001.72"/>
    <n v="0"/>
    <n v="0"/>
    <n v="0"/>
    <n v="0"/>
    <n v="0"/>
    <n v="49001.72"/>
  </r>
  <r>
    <x v="1"/>
    <x v="2"/>
    <x v="56"/>
    <x v="2"/>
    <n v="2269555.91"/>
    <n v="0"/>
    <n v="0"/>
    <n v="0"/>
    <n v="0"/>
    <n v="0"/>
    <n v="2269555.91"/>
  </r>
  <r>
    <x v="1"/>
    <x v="2"/>
    <x v="115"/>
    <x v="2"/>
    <n v="2886386.65"/>
    <n v="415157.9"/>
    <n v="0"/>
    <n v="0"/>
    <n v="0"/>
    <n v="0"/>
    <n v="3301544.55"/>
  </r>
  <r>
    <x v="1"/>
    <x v="2"/>
    <x v="116"/>
    <x v="2"/>
    <n v="2783.89"/>
    <n v="0"/>
    <n v="0"/>
    <n v="0"/>
    <n v="0"/>
    <n v="0"/>
    <n v="2783.89"/>
  </r>
  <r>
    <x v="1"/>
    <x v="2"/>
    <x v="78"/>
    <x v="2"/>
    <n v="151321282.22"/>
    <n v="9256626.1799999997"/>
    <n v="-429090.07"/>
    <n v="0"/>
    <n v="0"/>
    <n v="0"/>
    <n v="160148818.33000001"/>
  </r>
  <r>
    <x v="1"/>
    <x v="2"/>
    <x v="67"/>
    <x v="2"/>
    <n v="5198267.78"/>
    <n v="-4634.74"/>
    <n v="0"/>
    <n v="0"/>
    <n v="0"/>
    <n v="0"/>
    <n v="5193633.04"/>
  </r>
  <r>
    <x v="1"/>
    <x v="2"/>
    <x v="100"/>
    <x v="2"/>
    <n v="175350.37"/>
    <n v="0"/>
    <n v="0"/>
    <n v="0"/>
    <n v="0"/>
    <n v="0"/>
    <n v="175350.37"/>
  </r>
  <r>
    <x v="1"/>
    <x v="2"/>
    <x v="103"/>
    <x v="2"/>
    <n v="1645562.03"/>
    <n v="23671.93"/>
    <n v="-109.63"/>
    <n v="0"/>
    <n v="0"/>
    <n v="0"/>
    <n v="1669124.33"/>
  </r>
  <r>
    <x v="1"/>
    <x v="2"/>
    <x v="105"/>
    <x v="2"/>
    <n v="709199.18"/>
    <n v="0"/>
    <n v="0"/>
    <n v="0"/>
    <n v="0"/>
    <n v="0"/>
    <n v="709199.18"/>
  </r>
  <r>
    <x v="1"/>
    <x v="2"/>
    <x v="81"/>
    <x v="2"/>
    <n v="12954.74"/>
    <n v="0"/>
    <n v="0"/>
    <n v="0"/>
    <n v="0"/>
    <n v="0"/>
    <n v="12954.74"/>
  </r>
  <r>
    <x v="1"/>
    <x v="2"/>
    <x v="79"/>
    <x v="2"/>
    <n v="127998110.93000001"/>
    <n v="2027383.46"/>
    <n v="-680885"/>
    <n v="0"/>
    <n v="0"/>
    <n v="0"/>
    <n v="129344609.39"/>
  </r>
  <r>
    <x v="1"/>
    <x v="2"/>
    <x v="60"/>
    <x v="2"/>
    <n v="220986.9"/>
    <n v="0"/>
    <n v="0"/>
    <n v="0"/>
    <n v="0"/>
    <n v="0"/>
    <n v="220986.9"/>
  </r>
  <r>
    <x v="1"/>
    <x v="2"/>
    <x v="107"/>
    <x v="2"/>
    <n v="14389.76"/>
    <n v="0"/>
    <n v="0"/>
    <n v="0"/>
    <n v="0"/>
    <n v="0"/>
    <n v="14389.76"/>
  </r>
  <r>
    <x v="1"/>
    <x v="2"/>
    <x v="110"/>
    <x v="2"/>
    <n v="213888.49"/>
    <n v="1807.35"/>
    <n v="0"/>
    <n v="0"/>
    <n v="0"/>
    <n v="0"/>
    <n v="215695.84"/>
  </r>
  <r>
    <x v="1"/>
    <x v="2"/>
    <x v="97"/>
    <x v="2"/>
    <n v="137442.53"/>
    <n v="0"/>
    <n v="0"/>
    <n v="0"/>
    <n v="0"/>
    <n v="0"/>
    <n v="137442.53"/>
  </r>
  <r>
    <x v="1"/>
    <x v="2"/>
    <x v="98"/>
    <x v="2"/>
    <n v="1699998.54"/>
    <n v="0"/>
    <n v="0"/>
    <n v="0"/>
    <n v="0"/>
    <n v="0"/>
    <n v="1699998.54"/>
  </r>
  <r>
    <x v="1"/>
    <x v="2"/>
    <x v="114"/>
    <x v="2"/>
    <n v="414663.45"/>
    <n v="0"/>
    <n v="0"/>
    <n v="0"/>
    <n v="0"/>
    <n v="0"/>
    <n v="414663.45"/>
  </r>
  <r>
    <x v="1"/>
    <x v="2"/>
    <x v="76"/>
    <x v="2"/>
    <n v="139637.68"/>
    <n v="0"/>
    <n v="0"/>
    <n v="0"/>
    <n v="0"/>
    <n v="0"/>
    <n v="139637.68"/>
  </r>
  <r>
    <x v="1"/>
    <x v="2"/>
    <x v="66"/>
    <x v="2"/>
    <n v="531166.79"/>
    <n v="0"/>
    <n v="0"/>
    <n v="0"/>
    <n v="0"/>
    <n v="0"/>
    <n v="531166.79"/>
  </r>
  <r>
    <x v="1"/>
    <x v="2"/>
    <x v="87"/>
    <x v="2"/>
    <n v="37326.42"/>
    <n v="0"/>
    <n v="0"/>
    <n v="0"/>
    <n v="0"/>
    <n v="0"/>
    <n v="37326.42"/>
  </r>
  <r>
    <x v="1"/>
    <x v="2"/>
    <x v="101"/>
    <x v="2"/>
    <n v="336167.54"/>
    <n v="0"/>
    <n v="0"/>
    <n v="0"/>
    <n v="0"/>
    <n v="0"/>
    <n v="336167.54"/>
  </r>
  <r>
    <x v="1"/>
    <x v="2"/>
    <x v="57"/>
    <x v="2"/>
    <n v="99818.13"/>
    <n v="0"/>
    <n v="0"/>
    <n v="0"/>
    <n v="0"/>
    <n v="0"/>
    <n v="99818.13"/>
  </r>
  <r>
    <x v="1"/>
    <x v="2"/>
    <x v="117"/>
    <x v="2"/>
    <n v="32042081.109999999"/>
    <n v="-15816653.220000001"/>
    <n v="-4354.8599999999997"/>
    <n v="0"/>
    <n v="0"/>
    <n v="0"/>
    <n v="16221073.029999999"/>
  </r>
  <r>
    <x v="1"/>
    <x v="2"/>
    <x v="80"/>
    <x v="2"/>
    <n v="33867904.82"/>
    <n v="1667423.45"/>
    <n v="0"/>
    <n v="0"/>
    <n v="0"/>
    <n v="0"/>
    <n v="35535328.270000003"/>
  </r>
  <r>
    <x v="1"/>
    <x v="2"/>
    <x v="59"/>
    <x v="2"/>
    <n v="1738748.48"/>
    <n v="0"/>
    <n v="0"/>
    <n v="0"/>
    <n v="0"/>
    <n v="0"/>
    <n v="1738748.48"/>
  </r>
  <r>
    <x v="1"/>
    <x v="2"/>
    <x v="82"/>
    <x v="2"/>
    <n v="62747.29"/>
    <n v="0"/>
    <n v="0"/>
    <n v="0"/>
    <n v="0"/>
    <n v="0"/>
    <n v="62747.29"/>
  </r>
  <r>
    <x v="1"/>
    <x v="2"/>
    <x v="106"/>
    <x v="2"/>
    <n v="524257.15"/>
    <n v="0"/>
    <n v="0"/>
    <n v="0"/>
    <n v="0"/>
    <n v="0"/>
    <n v="524257.15"/>
  </r>
  <r>
    <x v="1"/>
    <x v="2"/>
    <x v="112"/>
    <x v="2"/>
    <n v="54614.27"/>
    <n v="0"/>
    <n v="0"/>
    <n v="0"/>
    <n v="0"/>
    <n v="0"/>
    <n v="54614.27"/>
  </r>
  <r>
    <x v="1"/>
    <x v="2"/>
    <x v="70"/>
    <x v="2"/>
    <n v="923446.05"/>
    <n v="0"/>
    <n v="0"/>
    <n v="0"/>
    <n v="0"/>
    <n v="0"/>
    <n v="923446.05"/>
  </r>
  <r>
    <x v="1"/>
    <x v="2"/>
    <x v="75"/>
    <x v="2"/>
    <n v="60826.29"/>
    <n v="0"/>
    <n v="0"/>
    <n v="0"/>
    <n v="0"/>
    <n v="0"/>
    <n v="60826.29"/>
  </r>
  <r>
    <x v="1"/>
    <x v="2"/>
    <x v="93"/>
    <x v="2"/>
    <n v="731466.64"/>
    <n v="56194.61"/>
    <n v="0"/>
    <n v="0"/>
    <n v="0"/>
    <n v="0"/>
    <n v="787661.25"/>
  </r>
  <r>
    <x v="1"/>
    <x v="2"/>
    <x v="71"/>
    <x v="2"/>
    <n v="46264.19"/>
    <n v="0"/>
    <n v="0"/>
    <n v="0"/>
    <n v="0"/>
    <n v="0"/>
    <n v="46264.19"/>
  </r>
  <r>
    <x v="1"/>
    <x v="3"/>
    <x v="121"/>
    <x v="2"/>
    <n v="185309.27"/>
    <n v="0"/>
    <n v="0"/>
    <n v="0"/>
    <n v="0"/>
    <n v="0"/>
    <n v="185309.27"/>
  </r>
  <r>
    <x v="1"/>
    <x v="3"/>
    <x v="124"/>
    <x v="2"/>
    <n v="179338.52"/>
    <n v="0"/>
    <n v="0"/>
    <n v="0"/>
    <n v="0"/>
    <n v="0"/>
    <n v="179338.52"/>
  </r>
  <r>
    <x v="1"/>
    <x v="3"/>
    <x v="128"/>
    <x v="2"/>
    <n v="828509.36"/>
    <n v="0"/>
    <n v="0"/>
    <n v="0"/>
    <n v="0"/>
    <n v="0"/>
    <n v="828509.36"/>
  </r>
  <r>
    <x v="1"/>
    <x v="3"/>
    <x v="132"/>
    <x v="2"/>
    <n v="78585.679999999993"/>
    <n v="0"/>
    <n v="0"/>
    <n v="0"/>
    <n v="0"/>
    <n v="0"/>
    <n v="78585.679999999993"/>
  </r>
  <r>
    <x v="1"/>
    <x v="3"/>
    <x v="123"/>
    <x v="2"/>
    <n v="1109551.68"/>
    <n v="0"/>
    <n v="0"/>
    <n v="0"/>
    <n v="0"/>
    <n v="0"/>
    <n v="1109551.68"/>
  </r>
  <r>
    <x v="1"/>
    <x v="3"/>
    <x v="125"/>
    <x v="2"/>
    <n v="70177.67"/>
    <n v="0"/>
    <n v="0"/>
    <n v="0"/>
    <n v="0"/>
    <n v="0"/>
    <n v="70177.67"/>
  </r>
  <r>
    <x v="1"/>
    <x v="3"/>
    <x v="120"/>
    <x v="2"/>
    <n v="20515.689999999999"/>
    <n v="0"/>
    <n v="0"/>
    <n v="0"/>
    <n v="0"/>
    <n v="0"/>
    <n v="20515.689999999999"/>
  </r>
  <r>
    <x v="1"/>
    <x v="3"/>
    <x v="131"/>
    <x v="2"/>
    <n v="53753.13"/>
    <n v="0"/>
    <n v="0"/>
    <n v="0"/>
    <n v="0"/>
    <n v="0"/>
    <n v="53753.13"/>
  </r>
  <r>
    <x v="1"/>
    <x v="3"/>
    <x v="130"/>
    <x v="2"/>
    <n v="175867.44"/>
    <n v="0"/>
    <n v="0"/>
    <n v="0"/>
    <n v="0"/>
    <n v="0"/>
    <n v="175867.44"/>
  </r>
  <r>
    <x v="1"/>
    <x v="3"/>
    <x v="119"/>
    <x v="2"/>
    <n v="27284.69"/>
    <n v="0"/>
    <n v="0"/>
    <n v="0"/>
    <n v="0"/>
    <n v="0"/>
    <n v="27284.69"/>
  </r>
  <r>
    <x v="1"/>
    <x v="3"/>
    <x v="122"/>
    <x v="2"/>
    <n v="15383.91"/>
    <n v="0"/>
    <n v="0"/>
    <n v="0"/>
    <n v="0"/>
    <n v="0"/>
    <n v="15383.91"/>
  </r>
  <r>
    <x v="1"/>
    <x v="3"/>
    <x v="129"/>
    <x v="2"/>
    <n v="38834"/>
    <n v="0"/>
    <n v="0"/>
    <n v="0"/>
    <n v="0"/>
    <n v="0"/>
    <n v="38834"/>
  </r>
  <r>
    <x v="1"/>
    <x v="3"/>
    <x v="126"/>
    <x v="2"/>
    <n v="37541"/>
    <n v="0"/>
    <n v="0"/>
    <n v="0"/>
    <n v="0"/>
    <n v="0"/>
    <n v="37541"/>
  </r>
  <r>
    <x v="1"/>
    <x v="3"/>
    <x v="127"/>
    <x v="2"/>
    <n v="814166.88"/>
    <n v="0"/>
    <n v="0"/>
    <n v="0"/>
    <n v="0"/>
    <n v="0"/>
    <n v="814166.88"/>
  </r>
  <r>
    <x v="0"/>
    <x v="0"/>
    <x v="12"/>
    <x v="3"/>
    <n v="1413506.01"/>
    <n v="0"/>
    <n v="0"/>
    <n v="0"/>
    <n v="-2116.08"/>
    <n v="0"/>
    <n v="1411389.93"/>
  </r>
  <r>
    <x v="0"/>
    <x v="0"/>
    <x v="4"/>
    <x v="3"/>
    <n v="71036.47"/>
    <n v="0"/>
    <n v="0"/>
    <n v="0"/>
    <n v="0"/>
    <n v="0"/>
    <n v="71036.47"/>
  </r>
  <r>
    <x v="0"/>
    <x v="0"/>
    <x v="26"/>
    <x v="3"/>
    <n v="263337.89"/>
    <n v="0"/>
    <n v="0"/>
    <n v="0"/>
    <n v="0"/>
    <n v="0"/>
    <n v="263337.89"/>
  </r>
  <r>
    <x v="0"/>
    <x v="0"/>
    <x v="21"/>
    <x v="3"/>
    <n v="8824.34"/>
    <n v="0"/>
    <n v="0"/>
    <n v="0"/>
    <n v="0"/>
    <n v="0"/>
    <n v="8824.34"/>
  </r>
  <r>
    <x v="0"/>
    <x v="0"/>
    <x v="11"/>
    <x v="3"/>
    <n v="1487685.7"/>
    <n v="0"/>
    <n v="0"/>
    <n v="0"/>
    <n v="0"/>
    <n v="0"/>
    <n v="1487685.7"/>
  </r>
  <r>
    <x v="0"/>
    <x v="0"/>
    <x v="20"/>
    <x v="3"/>
    <n v="345729.64"/>
    <n v="0"/>
    <n v="0"/>
    <n v="0"/>
    <n v="0"/>
    <n v="0"/>
    <n v="345729.64"/>
  </r>
  <r>
    <x v="0"/>
    <x v="0"/>
    <x v="23"/>
    <x v="3"/>
    <n v="136509.51999999999"/>
    <n v="0"/>
    <n v="0"/>
    <n v="0"/>
    <n v="0"/>
    <n v="0"/>
    <n v="136509.51999999999"/>
  </r>
  <r>
    <x v="0"/>
    <x v="0"/>
    <x v="25"/>
    <x v="3"/>
    <n v="5421229.2300000004"/>
    <n v="0"/>
    <n v="0"/>
    <n v="0"/>
    <n v="0"/>
    <n v="0"/>
    <n v="5421229.2300000004"/>
  </r>
  <r>
    <x v="0"/>
    <x v="0"/>
    <x v="8"/>
    <x v="3"/>
    <n v="7125.41"/>
    <n v="0"/>
    <n v="0"/>
    <n v="0"/>
    <n v="0"/>
    <n v="0"/>
    <n v="7125.41"/>
  </r>
  <r>
    <x v="0"/>
    <x v="0"/>
    <x v="10"/>
    <x v="3"/>
    <n v="18047727.239999998"/>
    <n v="2047.98"/>
    <n v="0"/>
    <n v="0"/>
    <n v="0"/>
    <n v="0"/>
    <n v="18049775.219999999"/>
  </r>
  <r>
    <x v="0"/>
    <x v="0"/>
    <x v="24"/>
    <x v="3"/>
    <n v="76071.34"/>
    <n v="0"/>
    <n v="0"/>
    <n v="0"/>
    <n v="0"/>
    <n v="0"/>
    <n v="76071.34"/>
  </r>
  <r>
    <x v="0"/>
    <x v="0"/>
    <x v="2"/>
    <x v="3"/>
    <n v="1039344.41"/>
    <n v="0"/>
    <n v="0"/>
    <n v="0"/>
    <n v="0"/>
    <n v="0"/>
    <n v="1039344.41"/>
  </r>
  <r>
    <x v="0"/>
    <x v="0"/>
    <x v="19"/>
    <x v="3"/>
    <n v="162267.97"/>
    <n v="0"/>
    <n v="0"/>
    <n v="0"/>
    <n v="0"/>
    <n v="0"/>
    <n v="162267.97"/>
  </r>
  <r>
    <x v="0"/>
    <x v="0"/>
    <x v="13"/>
    <x v="3"/>
    <n v="9187141.9700000007"/>
    <n v="0"/>
    <n v="0"/>
    <n v="0"/>
    <n v="0"/>
    <n v="0"/>
    <n v="9187141.9700000007"/>
  </r>
  <r>
    <x v="0"/>
    <x v="0"/>
    <x v="17"/>
    <x v="3"/>
    <n v="314379.42"/>
    <n v="0"/>
    <n v="0"/>
    <n v="0"/>
    <n v="0"/>
    <n v="0"/>
    <n v="314379.42"/>
  </r>
  <r>
    <x v="0"/>
    <x v="0"/>
    <x v="14"/>
    <x v="3"/>
    <n v="3969267.05"/>
    <n v="0"/>
    <n v="0"/>
    <n v="0"/>
    <n v="0"/>
    <n v="0"/>
    <n v="3969267.05"/>
  </r>
  <r>
    <x v="0"/>
    <x v="0"/>
    <x v="16"/>
    <x v="3"/>
    <n v="60170.36"/>
    <n v="0"/>
    <n v="0"/>
    <n v="0"/>
    <n v="0"/>
    <n v="0"/>
    <n v="60170.36"/>
  </r>
  <r>
    <x v="0"/>
    <x v="0"/>
    <x v="133"/>
    <x v="3"/>
    <n v="0"/>
    <n v="0"/>
    <n v="0"/>
    <n v="2116.08"/>
    <n v="0"/>
    <n v="0"/>
    <n v="2116.08"/>
  </r>
  <r>
    <x v="0"/>
    <x v="0"/>
    <x v="15"/>
    <x v="3"/>
    <n v="19358136.02"/>
    <n v="143708.53"/>
    <n v="0"/>
    <n v="0"/>
    <n v="0"/>
    <n v="0"/>
    <n v="19501844.550000001"/>
  </r>
  <r>
    <x v="0"/>
    <x v="0"/>
    <x v="3"/>
    <x v="3"/>
    <n v="39251.620000000003"/>
    <n v="0"/>
    <n v="0"/>
    <n v="0"/>
    <n v="0"/>
    <n v="0"/>
    <n v="39251.620000000003"/>
  </r>
  <r>
    <x v="0"/>
    <x v="0"/>
    <x v="18"/>
    <x v="3"/>
    <n v="22032213.469999999"/>
    <n v="0"/>
    <n v="0"/>
    <n v="0"/>
    <n v="0"/>
    <n v="0"/>
    <n v="22032213.469999999"/>
  </r>
  <r>
    <x v="0"/>
    <x v="0"/>
    <x v="9"/>
    <x v="3"/>
    <n v="17739511.960000001"/>
    <n v="688486.57"/>
    <n v="0"/>
    <n v="0"/>
    <n v="0"/>
    <n v="0"/>
    <n v="18427998.530000001"/>
  </r>
  <r>
    <x v="0"/>
    <x v="0"/>
    <x v="1"/>
    <x v="3"/>
    <n v="1461672.01"/>
    <n v="0"/>
    <n v="0"/>
    <n v="0"/>
    <n v="0"/>
    <n v="0"/>
    <n v="1461672.01"/>
  </r>
  <r>
    <x v="0"/>
    <x v="0"/>
    <x v="28"/>
    <x v="3"/>
    <n v="9437418.9199999999"/>
    <n v="0"/>
    <n v="0"/>
    <n v="0"/>
    <n v="0"/>
    <n v="0"/>
    <n v="9437418.9199999999"/>
  </r>
  <r>
    <x v="0"/>
    <x v="0"/>
    <x v="5"/>
    <x v="3"/>
    <n v="297266.61"/>
    <n v="0"/>
    <n v="0"/>
    <n v="0"/>
    <n v="0"/>
    <n v="0"/>
    <n v="297266.61"/>
  </r>
  <r>
    <x v="0"/>
    <x v="0"/>
    <x v="27"/>
    <x v="3"/>
    <n v="7388.39"/>
    <n v="0"/>
    <n v="0"/>
    <n v="0"/>
    <n v="0"/>
    <n v="0"/>
    <n v="7388.39"/>
  </r>
  <r>
    <x v="0"/>
    <x v="0"/>
    <x v="6"/>
    <x v="3"/>
    <n v="1063472.95"/>
    <n v="0"/>
    <n v="0"/>
    <n v="0"/>
    <n v="0"/>
    <n v="0"/>
    <n v="1063472.95"/>
  </r>
  <r>
    <x v="0"/>
    <x v="0"/>
    <x v="22"/>
    <x v="3"/>
    <n v="67493102.590000004"/>
    <n v="3043051.59"/>
    <n v="0"/>
    <n v="0"/>
    <n v="0"/>
    <n v="0"/>
    <n v="70536154.180000007"/>
  </r>
  <r>
    <x v="0"/>
    <x v="0"/>
    <x v="0"/>
    <x v="3"/>
    <n v="1418.86"/>
    <n v="0"/>
    <n v="0"/>
    <n v="0"/>
    <n v="0"/>
    <n v="0"/>
    <n v="1418.86"/>
  </r>
  <r>
    <x v="0"/>
    <x v="0"/>
    <x v="7"/>
    <x v="3"/>
    <n v="1526372.95"/>
    <n v="0"/>
    <n v="0"/>
    <n v="0"/>
    <n v="0"/>
    <n v="0"/>
    <n v="1526372.95"/>
  </r>
  <r>
    <x v="0"/>
    <x v="1"/>
    <x v="40"/>
    <x v="3"/>
    <n v="96290.22"/>
    <n v="0"/>
    <n v="0"/>
    <n v="0"/>
    <n v="0"/>
    <n v="0"/>
    <n v="96290.22"/>
  </r>
  <r>
    <x v="0"/>
    <x v="1"/>
    <x v="42"/>
    <x v="3"/>
    <n v="411740.58"/>
    <n v="0"/>
    <n v="0"/>
    <n v="0"/>
    <n v="0"/>
    <n v="0"/>
    <n v="411740.58"/>
  </r>
  <r>
    <x v="0"/>
    <x v="1"/>
    <x v="44"/>
    <x v="3"/>
    <n v="90333749.189999998"/>
    <n v="0"/>
    <n v="0"/>
    <n v="0"/>
    <n v="0"/>
    <n v="0"/>
    <n v="90333749.189999998"/>
  </r>
  <r>
    <x v="0"/>
    <x v="1"/>
    <x v="38"/>
    <x v="3"/>
    <n v="1886442.92"/>
    <n v="0"/>
    <n v="0"/>
    <n v="0"/>
    <n v="0"/>
    <n v="0"/>
    <n v="1886442.92"/>
  </r>
  <r>
    <x v="0"/>
    <x v="1"/>
    <x v="31"/>
    <x v="3"/>
    <n v="629225.62"/>
    <n v="0"/>
    <n v="0"/>
    <n v="0"/>
    <n v="0"/>
    <n v="0"/>
    <n v="629225.62"/>
  </r>
  <r>
    <x v="0"/>
    <x v="1"/>
    <x v="33"/>
    <x v="3"/>
    <n v="458152.14"/>
    <n v="9366.7900000000009"/>
    <n v="0"/>
    <n v="0"/>
    <n v="0"/>
    <n v="0"/>
    <n v="467518.93"/>
  </r>
  <r>
    <x v="0"/>
    <x v="1"/>
    <x v="48"/>
    <x v="3"/>
    <n v="2820613.55"/>
    <n v="0"/>
    <n v="0"/>
    <n v="0"/>
    <n v="0"/>
    <n v="0"/>
    <n v="2820613.55"/>
  </r>
  <r>
    <x v="0"/>
    <x v="1"/>
    <x v="32"/>
    <x v="3"/>
    <n v="2874239.86"/>
    <n v="0"/>
    <n v="0"/>
    <n v="0"/>
    <n v="0"/>
    <n v="0"/>
    <n v="2874239.86"/>
  </r>
  <r>
    <x v="0"/>
    <x v="1"/>
    <x v="49"/>
    <x v="3"/>
    <n v="12474388.34"/>
    <n v="31152.46"/>
    <n v="0"/>
    <n v="0"/>
    <n v="0"/>
    <n v="0"/>
    <n v="12505540.800000001"/>
  </r>
  <r>
    <x v="0"/>
    <x v="1"/>
    <x v="50"/>
    <x v="3"/>
    <n v="69028.100000000006"/>
    <n v="0"/>
    <n v="0"/>
    <n v="0"/>
    <n v="0"/>
    <n v="0"/>
    <n v="69028.100000000006"/>
  </r>
  <r>
    <x v="0"/>
    <x v="1"/>
    <x v="51"/>
    <x v="3"/>
    <n v="463210.79"/>
    <n v="0"/>
    <n v="0"/>
    <n v="0"/>
    <n v="0"/>
    <n v="0"/>
    <n v="463210.79"/>
  </r>
  <r>
    <x v="0"/>
    <x v="1"/>
    <x v="41"/>
    <x v="3"/>
    <n v="70015.66"/>
    <n v="0"/>
    <n v="0"/>
    <n v="0"/>
    <n v="0"/>
    <n v="0"/>
    <n v="70015.66"/>
  </r>
  <r>
    <x v="0"/>
    <x v="1"/>
    <x v="37"/>
    <x v="3"/>
    <n v="9405132.9600000009"/>
    <n v="0"/>
    <n v="0"/>
    <n v="0"/>
    <n v="0"/>
    <n v="0"/>
    <n v="9405132.9600000009"/>
  </r>
  <r>
    <x v="0"/>
    <x v="1"/>
    <x v="39"/>
    <x v="3"/>
    <n v="366016.67"/>
    <n v="0"/>
    <n v="0"/>
    <n v="0"/>
    <n v="0"/>
    <n v="0"/>
    <n v="366016.67"/>
  </r>
  <r>
    <x v="0"/>
    <x v="1"/>
    <x v="35"/>
    <x v="3"/>
    <n v="509282.85"/>
    <n v="0"/>
    <n v="0"/>
    <n v="0"/>
    <n v="0"/>
    <n v="0"/>
    <n v="509282.85"/>
  </r>
  <r>
    <x v="0"/>
    <x v="1"/>
    <x v="29"/>
    <x v="3"/>
    <n v="1913117.11"/>
    <n v="0"/>
    <n v="0"/>
    <n v="0"/>
    <n v="0"/>
    <n v="0"/>
    <n v="1913117.11"/>
  </r>
  <r>
    <x v="0"/>
    <x v="1"/>
    <x v="36"/>
    <x v="3"/>
    <n v="2395182.5699999998"/>
    <n v="0"/>
    <n v="0"/>
    <n v="0"/>
    <n v="0"/>
    <n v="0"/>
    <n v="2395182.5699999998"/>
  </r>
  <r>
    <x v="0"/>
    <x v="1"/>
    <x v="30"/>
    <x v="3"/>
    <n v="2022697.93"/>
    <n v="0"/>
    <n v="0"/>
    <n v="0"/>
    <n v="0"/>
    <n v="0"/>
    <n v="2022697.93"/>
  </r>
  <r>
    <x v="0"/>
    <x v="1"/>
    <x v="46"/>
    <x v="3"/>
    <n v="291500.62"/>
    <n v="0"/>
    <n v="0"/>
    <n v="0"/>
    <n v="0"/>
    <n v="0"/>
    <n v="291500.62"/>
  </r>
  <r>
    <x v="0"/>
    <x v="1"/>
    <x v="45"/>
    <x v="3"/>
    <n v="3299.04"/>
    <n v="0"/>
    <n v="0"/>
    <n v="0"/>
    <n v="0"/>
    <n v="0"/>
    <n v="3299.04"/>
  </r>
  <r>
    <x v="0"/>
    <x v="1"/>
    <x v="52"/>
    <x v="3"/>
    <n v="12700448.789999999"/>
    <n v="0"/>
    <n v="0"/>
    <n v="0"/>
    <n v="0"/>
    <n v="0"/>
    <n v="12700448.789999999"/>
  </r>
  <r>
    <x v="0"/>
    <x v="1"/>
    <x v="47"/>
    <x v="3"/>
    <n v="23632.07"/>
    <n v="0"/>
    <n v="0"/>
    <n v="0"/>
    <n v="0"/>
    <n v="0"/>
    <n v="23632.07"/>
  </r>
  <r>
    <x v="1"/>
    <x v="2"/>
    <x v="89"/>
    <x v="3"/>
    <n v="1246194.18"/>
    <n v="0"/>
    <n v="0"/>
    <n v="0"/>
    <n v="0"/>
    <n v="0"/>
    <n v="1246194.18"/>
  </r>
  <r>
    <x v="1"/>
    <x v="2"/>
    <x v="106"/>
    <x v="3"/>
    <n v="524257.15"/>
    <n v="0"/>
    <n v="0"/>
    <n v="0"/>
    <n v="0"/>
    <n v="0"/>
    <n v="524257.15"/>
  </r>
  <r>
    <x v="1"/>
    <x v="2"/>
    <x v="111"/>
    <x v="3"/>
    <n v="119852.69"/>
    <n v="0"/>
    <n v="0"/>
    <n v="0"/>
    <n v="0"/>
    <n v="0"/>
    <n v="119852.69"/>
  </r>
  <r>
    <x v="1"/>
    <x v="2"/>
    <x v="99"/>
    <x v="3"/>
    <n v="178530.09"/>
    <n v="0"/>
    <n v="0"/>
    <n v="0"/>
    <n v="0"/>
    <n v="0"/>
    <n v="178530.09"/>
  </r>
  <r>
    <x v="1"/>
    <x v="2"/>
    <x v="101"/>
    <x v="3"/>
    <n v="336167.54"/>
    <n v="0"/>
    <n v="0"/>
    <n v="0"/>
    <n v="0"/>
    <n v="0"/>
    <n v="336167.54"/>
  </r>
  <r>
    <x v="1"/>
    <x v="2"/>
    <x v="77"/>
    <x v="3"/>
    <n v="4005.08"/>
    <n v="0"/>
    <n v="0"/>
    <n v="0"/>
    <n v="0"/>
    <n v="0"/>
    <n v="4005.08"/>
  </r>
  <r>
    <x v="1"/>
    <x v="2"/>
    <x v="80"/>
    <x v="3"/>
    <n v="35535328.270000003"/>
    <n v="158175.78"/>
    <n v="-107727.7"/>
    <n v="0"/>
    <n v="0"/>
    <n v="0"/>
    <n v="35585776.350000001"/>
  </r>
  <r>
    <x v="1"/>
    <x v="2"/>
    <x v="72"/>
    <x v="3"/>
    <n v="1211697.3"/>
    <n v="0"/>
    <n v="0"/>
    <n v="0"/>
    <n v="0"/>
    <n v="0"/>
    <n v="1211697.3"/>
  </r>
  <r>
    <x v="1"/>
    <x v="2"/>
    <x v="105"/>
    <x v="3"/>
    <n v="709199.18"/>
    <n v="0"/>
    <n v="0"/>
    <n v="0"/>
    <n v="0"/>
    <n v="0"/>
    <n v="709199.18"/>
  </r>
  <r>
    <x v="1"/>
    <x v="2"/>
    <x v="83"/>
    <x v="3"/>
    <n v="3891771.09"/>
    <n v="0"/>
    <n v="-2112.0500000000002"/>
    <n v="0"/>
    <n v="0"/>
    <n v="0"/>
    <n v="3889659.04"/>
  </r>
  <r>
    <x v="1"/>
    <x v="2"/>
    <x v="64"/>
    <x v="3"/>
    <n v="26970.37"/>
    <n v="0"/>
    <n v="0"/>
    <n v="0"/>
    <n v="0"/>
    <n v="0"/>
    <n v="26970.37"/>
  </r>
  <r>
    <x v="1"/>
    <x v="2"/>
    <x v="56"/>
    <x v="3"/>
    <n v="2269555.91"/>
    <n v="0"/>
    <n v="-49.05"/>
    <n v="0"/>
    <n v="0"/>
    <n v="0"/>
    <n v="2269506.86"/>
  </r>
  <r>
    <x v="1"/>
    <x v="2"/>
    <x v="66"/>
    <x v="3"/>
    <n v="531166.79"/>
    <n v="0"/>
    <n v="0"/>
    <n v="0"/>
    <n v="0"/>
    <n v="0"/>
    <n v="531166.79"/>
  </r>
  <r>
    <x v="1"/>
    <x v="2"/>
    <x v="87"/>
    <x v="3"/>
    <n v="37326.42"/>
    <n v="0"/>
    <n v="0"/>
    <n v="0"/>
    <n v="0"/>
    <n v="0"/>
    <n v="37326.42"/>
  </r>
  <r>
    <x v="1"/>
    <x v="2"/>
    <x v="81"/>
    <x v="3"/>
    <n v="12954.74"/>
    <n v="0"/>
    <n v="0"/>
    <n v="0"/>
    <n v="0"/>
    <n v="0"/>
    <n v="12954.74"/>
  </r>
  <r>
    <x v="1"/>
    <x v="2"/>
    <x v="134"/>
    <x v="3"/>
    <n v="0"/>
    <n v="15749.78"/>
    <n v="0"/>
    <n v="0"/>
    <n v="0"/>
    <n v="0"/>
    <n v="15749.78"/>
  </r>
  <r>
    <x v="1"/>
    <x v="2"/>
    <x v="100"/>
    <x v="3"/>
    <n v="175350.37"/>
    <n v="0"/>
    <n v="0"/>
    <n v="0"/>
    <n v="0"/>
    <n v="0"/>
    <n v="175350.37"/>
  </r>
  <r>
    <x v="1"/>
    <x v="2"/>
    <x v="76"/>
    <x v="3"/>
    <n v="139637.68"/>
    <n v="0"/>
    <n v="-6893.13"/>
    <n v="0"/>
    <n v="0"/>
    <n v="0"/>
    <n v="132744.54999999999"/>
  </r>
  <r>
    <x v="1"/>
    <x v="2"/>
    <x v="115"/>
    <x v="3"/>
    <n v="3301544.55"/>
    <n v="216169.77"/>
    <n v="0"/>
    <n v="0"/>
    <n v="0"/>
    <n v="0"/>
    <n v="3517714.32"/>
  </r>
  <r>
    <x v="1"/>
    <x v="2"/>
    <x v="54"/>
    <x v="3"/>
    <n v="3612419.93"/>
    <n v="20493.02"/>
    <n v="0"/>
    <n v="0"/>
    <n v="0"/>
    <n v="0"/>
    <n v="3632912.95"/>
  </r>
  <r>
    <x v="1"/>
    <x v="2"/>
    <x v="107"/>
    <x v="3"/>
    <n v="14389.76"/>
    <n v="0"/>
    <n v="0"/>
    <n v="0"/>
    <n v="0"/>
    <n v="0"/>
    <n v="14389.76"/>
  </r>
  <r>
    <x v="1"/>
    <x v="2"/>
    <x v="96"/>
    <x v="3"/>
    <n v="134598.85999999999"/>
    <n v="0"/>
    <n v="0"/>
    <n v="0"/>
    <n v="0"/>
    <n v="0"/>
    <n v="134598.85999999999"/>
  </r>
  <r>
    <x v="1"/>
    <x v="2"/>
    <x v="67"/>
    <x v="3"/>
    <n v="5193633.04"/>
    <n v="8395.58"/>
    <n v="0"/>
    <n v="0"/>
    <n v="0"/>
    <n v="0"/>
    <n v="5202028.62"/>
  </r>
  <r>
    <x v="1"/>
    <x v="2"/>
    <x v="91"/>
    <x v="3"/>
    <n v="261126.69"/>
    <n v="0"/>
    <n v="0"/>
    <n v="0"/>
    <n v="0"/>
    <n v="0"/>
    <n v="261126.69"/>
  </r>
  <r>
    <x v="1"/>
    <x v="2"/>
    <x v="68"/>
    <x v="3"/>
    <n v="153261.29999999999"/>
    <n v="0"/>
    <n v="0"/>
    <n v="0"/>
    <n v="0"/>
    <n v="0"/>
    <n v="153261.29999999999"/>
  </r>
  <r>
    <x v="1"/>
    <x v="2"/>
    <x v="84"/>
    <x v="3"/>
    <n v="23138.38"/>
    <n v="0"/>
    <n v="0"/>
    <n v="0"/>
    <n v="0"/>
    <n v="0"/>
    <n v="23138.38"/>
  </r>
  <r>
    <x v="1"/>
    <x v="2"/>
    <x v="85"/>
    <x v="3"/>
    <n v="8352191.2300000004"/>
    <n v="0"/>
    <n v="0"/>
    <n v="0"/>
    <n v="0"/>
    <n v="0"/>
    <n v="8352191.2300000004"/>
  </r>
  <r>
    <x v="1"/>
    <x v="2"/>
    <x v="114"/>
    <x v="3"/>
    <n v="414663.45"/>
    <n v="0"/>
    <n v="0"/>
    <n v="0"/>
    <n v="0"/>
    <n v="0"/>
    <n v="414663.45"/>
  </r>
  <r>
    <x v="1"/>
    <x v="2"/>
    <x v="75"/>
    <x v="3"/>
    <n v="60826.29"/>
    <n v="0"/>
    <n v="0"/>
    <n v="0"/>
    <n v="0"/>
    <n v="0"/>
    <n v="60826.29"/>
  </r>
  <r>
    <x v="1"/>
    <x v="2"/>
    <x v="93"/>
    <x v="3"/>
    <n v="787661.25"/>
    <n v="-582.71"/>
    <n v="0"/>
    <n v="0"/>
    <n v="0"/>
    <n v="0"/>
    <n v="787078.54"/>
  </r>
  <r>
    <x v="1"/>
    <x v="2"/>
    <x v="116"/>
    <x v="3"/>
    <n v="2783.89"/>
    <n v="0"/>
    <n v="0"/>
    <n v="0"/>
    <n v="0"/>
    <n v="0"/>
    <n v="2783.89"/>
  </r>
  <r>
    <x v="1"/>
    <x v="2"/>
    <x v="94"/>
    <x v="3"/>
    <n v="17479208.579999998"/>
    <n v="701451.65"/>
    <n v="-32028.06"/>
    <n v="0"/>
    <n v="0"/>
    <n v="0"/>
    <n v="18148632.170000002"/>
  </r>
  <r>
    <x v="1"/>
    <x v="2"/>
    <x v="118"/>
    <x v="3"/>
    <n v="4323911.84"/>
    <n v="-0.28999999999999998"/>
    <n v="0"/>
    <n v="0"/>
    <n v="0"/>
    <n v="0"/>
    <n v="4323911.55"/>
  </r>
  <r>
    <x v="1"/>
    <x v="2"/>
    <x v="103"/>
    <x v="3"/>
    <n v="1669124.33"/>
    <n v="1157.7"/>
    <n v="0"/>
    <n v="0"/>
    <n v="0"/>
    <n v="0"/>
    <n v="1670282.03"/>
  </r>
  <r>
    <x v="1"/>
    <x v="2"/>
    <x v="104"/>
    <x v="3"/>
    <n v="55759271.119999997"/>
    <n v="324688.82"/>
    <n v="-148051.91"/>
    <n v="0"/>
    <n v="0"/>
    <n v="0"/>
    <n v="55935908.030000001"/>
  </r>
  <r>
    <x v="1"/>
    <x v="2"/>
    <x v="59"/>
    <x v="3"/>
    <n v="1738748.48"/>
    <n v="0"/>
    <n v="0"/>
    <n v="0"/>
    <n v="0"/>
    <n v="0"/>
    <n v="1738748.48"/>
  </r>
  <r>
    <x v="1"/>
    <x v="2"/>
    <x v="73"/>
    <x v="3"/>
    <n v="39610.080000000002"/>
    <n v="0"/>
    <n v="0"/>
    <n v="0"/>
    <n v="0"/>
    <n v="0"/>
    <n v="39610.080000000002"/>
  </r>
  <r>
    <x v="1"/>
    <x v="2"/>
    <x v="90"/>
    <x v="3"/>
    <n v="273084.38"/>
    <n v="0"/>
    <n v="0"/>
    <n v="0"/>
    <n v="0"/>
    <n v="0"/>
    <n v="273084.38"/>
  </r>
  <r>
    <x v="1"/>
    <x v="2"/>
    <x v="110"/>
    <x v="3"/>
    <n v="215695.84"/>
    <n v="638.26"/>
    <n v="0"/>
    <n v="0"/>
    <n v="0"/>
    <n v="0"/>
    <n v="216334.1"/>
  </r>
  <r>
    <x v="1"/>
    <x v="2"/>
    <x v="55"/>
    <x v="3"/>
    <n v="8329.7199999999993"/>
    <n v="0"/>
    <n v="0"/>
    <n v="0"/>
    <n v="0"/>
    <n v="0"/>
    <n v="8329.7199999999993"/>
  </r>
  <r>
    <x v="1"/>
    <x v="2"/>
    <x v="97"/>
    <x v="3"/>
    <n v="137442.53"/>
    <n v="0"/>
    <n v="0"/>
    <n v="0"/>
    <n v="0"/>
    <n v="0"/>
    <n v="137442.53"/>
  </r>
  <r>
    <x v="1"/>
    <x v="2"/>
    <x v="112"/>
    <x v="3"/>
    <n v="54614.27"/>
    <n v="0"/>
    <n v="0"/>
    <n v="0"/>
    <n v="0"/>
    <n v="0"/>
    <n v="54614.27"/>
  </r>
  <r>
    <x v="1"/>
    <x v="2"/>
    <x v="113"/>
    <x v="3"/>
    <n v="209318.9"/>
    <n v="0"/>
    <n v="0"/>
    <n v="0"/>
    <n v="0"/>
    <n v="0"/>
    <n v="209318.9"/>
  </r>
  <r>
    <x v="1"/>
    <x v="2"/>
    <x v="70"/>
    <x v="3"/>
    <n v="923446.05"/>
    <n v="0"/>
    <n v="0"/>
    <n v="0"/>
    <n v="0"/>
    <n v="0"/>
    <n v="923446.05"/>
  </r>
  <r>
    <x v="1"/>
    <x v="2"/>
    <x v="65"/>
    <x v="3"/>
    <n v="49001.72"/>
    <n v="0"/>
    <n v="0"/>
    <n v="0"/>
    <n v="0"/>
    <n v="0"/>
    <n v="49001.72"/>
  </r>
  <r>
    <x v="1"/>
    <x v="2"/>
    <x v="86"/>
    <x v="3"/>
    <n v="27302158.66"/>
    <n v="0"/>
    <n v="0"/>
    <n v="0"/>
    <n v="0"/>
    <n v="0"/>
    <n v="27302158.66"/>
  </r>
  <r>
    <x v="1"/>
    <x v="2"/>
    <x v="71"/>
    <x v="3"/>
    <n v="46264.19"/>
    <n v="0"/>
    <n v="0"/>
    <n v="0"/>
    <n v="0"/>
    <n v="0"/>
    <n v="46264.19"/>
  </r>
  <r>
    <x v="1"/>
    <x v="2"/>
    <x v="102"/>
    <x v="3"/>
    <n v="122236355.77"/>
    <n v="3257178.93"/>
    <n v="-784.38"/>
    <n v="0"/>
    <n v="0"/>
    <n v="0"/>
    <n v="125492750.31999999"/>
  </r>
  <r>
    <x v="1"/>
    <x v="2"/>
    <x v="88"/>
    <x v="3"/>
    <n v="7927625.1699999999"/>
    <n v="0"/>
    <n v="0"/>
    <n v="0"/>
    <n v="0"/>
    <n v="0"/>
    <n v="7927625.1699999999"/>
  </r>
  <r>
    <x v="1"/>
    <x v="2"/>
    <x v="58"/>
    <x v="3"/>
    <n v="173114.85"/>
    <n v="0"/>
    <n v="0"/>
    <n v="0"/>
    <n v="0"/>
    <n v="0"/>
    <n v="173114.85"/>
  </r>
  <r>
    <x v="1"/>
    <x v="2"/>
    <x v="60"/>
    <x v="3"/>
    <n v="220986.9"/>
    <n v="0"/>
    <n v="0"/>
    <n v="0"/>
    <n v="0"/>
    <n v="0"/>
    <n v="220986.9"/>
  </r>
  <r>
    <x v="1"/>
    <x v="2"/>
    <x v="95"/>
    <x v="3"/>
    <n v="19427.23"/>
    <n v="0"/>
    <n v="0"/>
    <n v="0"/>
    <n v="0"/>
    <n v="0"/>
    <n v="19427.23"/>
  </r>
  <r>
    <x v="1"/>
    <x v="2"/>
    <x v="109"/>
    <x v="3"/>
    <n v="11406340.6"/>
    <n v="14961.72"/>
    <n v="0"/>
    <n v="0"/>
    <n v="0"/>
    <n v="0"/>
    <n v="11421302.32"/>
  </r>
  <r>
    <x v="1"/>
    <x v="2"/>
    <x v="61"/>
    <x v="3"/>
    <n v="4681.58"/>
    <n v="0"/>
    <n v="0"/>
    <n v="0"/>
    <n v="0"/>
    <n v="0"/>
    <n v="4681.58"/>
  </r>
  <r>
    <x v="1"/>
    <x v="2"/>
    <x v="63"/>
    <x v="3"/>
    <n v="449309.06"/>
    <n v="0"/>
    <n v="0"/>
    <n v="0"/>
    <n v="0"/>
    <n v="0"/>
    <n v="449309.06"/>
  </r>
  <r>
    <x v="1"/>
    <x v="2"/>
    <x v="117"/>
    <x v="3"/>
    <n v="16221073.029999999"/>
    <n v="185507.9"/>
    <n v="-377.13"/>
    <n v="0"/>
    <n v="0"/>
    <n v="0"/>
    <n v="16406203.800000001"/>
  </r>
  <r>
    <x v="1"/>
    <x v="2"/>
    <x v="79"/>
    <x v="3"/>
    <n v="129344609.39"/>
    <n v="1216838.29"/>
    <n v="-154085.37"/>
    <n v="0"/>
    <n v="0"/>
    <n v="0"/>
    <n v="130407362.31"/>
  </r>
  <r>
    <x v="1"/>
    <x v="2"/>
    <x v="108"/>
    <x v="3"/>
    <n v="983135.32"/>
    <n v="2089.1799999999998"/>
    <n v="0"/>
    <n v="0"/>
    <n v="0"/>
    <n v="0"/>
    <n v="985224.5"/>
  </r>
  <r>
    <x v="1"/>
    <x v="2"/>
    <x v="74"/>
    <x v="3"/>
    <n v="123514.83"/>
    <n v="0"/>
    <n v="0"/>
    <n v="0"/>
    <n v="0"/>
    <n v="0"/>
    <n v="123514.83"/>
  </r>
  <r>
    <x v="1"/>
    <x v="2"/>
    <x v="98"/>
    <x v="3"/>
    <n v="1699998.54"/>
    <n v="0"/>
    <n v="0"/>
    <n v="0"/>
    <n v="0"/>
    <n v="0"/>
    <n v="1699998.54"/>
  </r>
  <r>
    <x v="1"/>
    <x v="2"/>
    <x v="69"/>
    <x v="3"/>
    <n v="1694832.96"/>
    <n v="0"/>
    <n v="0"/>
    <n v="0"/>
    <n v="0"/>
    <n v="0"/>
    <n v="1694832.96"/>
  </r>
  <r>
    <x v="1"/>
    <x v="2"/>
    <x v="92"/>
    <x v="3"/>
    <n v="867772"/>
    <n v="0"/>
    <n v="0"/>
    <n v="0"/>
    <n v="0"/>
    <n v="0"/>
    <n v="867772"/>
  </r>
  <r>
    <x v="1"/>
    <x v="2"/>
    <x v="82"/>
    <x v="3"/>
    <n v="62747.29"/>
    <n v="0"/>
    <n v="0"/>
    <n v="0"/>
    <n v="0"/>
    <n v="0"/>
    <n v="62747.29"/>
  </r>
  <r>
    <x v="1"/>
    <x v="2"/>
    <x v="62"/>
    <x v="3"/>
    <n v="17916.189999999999"/>
    <n v="0"/>
    <n v="0"/>
    <n v="0"/>
    <n v="0"/>
    <n v="0"/>
    <n v="17916.189999999999"/>
  </r>
  <r>
    <x v="1"/>
    <x v="2"/>
    <x v="57"/>
    <x v="3"/>
    <n v="99818.13"/>
    <n v="0"/>
    <n v="0"/>
    <n v="0"/>
    <n v="0"/>
    <n v="0"/>
    <n v="99818.13"/>
  </r>
  <r>
    <x v="1"/>
    <x v="2"/>
    <x v="78"/>
    <x v="3"/>
    <n v="160148818.33000001"/>
    <n v="-1205768.06"/>
    <n v="-108095.25"/>
    <n v="0"/>
    <n v="0"/>
    <n v="0"/>
    <n v="158834955.02000001"/>
  </r>
  <r>
    <x v="1"/>
    <x v="3"/>
    <x v="130"/>
    <x v="3"/>
    <n v="175867.44"/>
    <n v="0"/>
    <n v="0"/>
    <n v="0"/>
    <n v="0"/>
    <n v="0"/>
    <n v="175867.44"/>
  </r>
  <r>
    <x v="1"/>
    <x v="3"/>
    <x v="131"/>
    <x v="3"/>
    <n v="53753.13"/>
    <n v="0"/>
    <n v="0"/>
    <n v="0"/>
    <n v="0"/>
    <n v="0"/>
    <n v="53753.13"/>
  </r>
  <r>
    <x v="1"/>
    <x v="3"/>
    <x v="123"/>
    <x v="3"/>
    <n v="1109551.68"/>
    <n v="0"/>
    <n v="0"/>
    <n v="0"/>
    <n v="0"/>
    <n v="0"/>
    <n v="1109551.68"/>
  </r>
  <r>
    <x v="1"/>
    <x v="3"/>
    <x v="124"/>
    <x v="3"/>
    <n v="179338.52"/>
    <n v="0"/>
    <n v="0"/>
    <n v="0"/>
    <n v="0"/>
    <n v="0"/>
    <n v="179338.52"/>
  </r>
  <r>
    <x v="1"/>
    <x v="3"/>
    <x v="122"/>
    <x v="3"/>
    <n v="15383.91"/>
    <n v="0"/>
    <n v="0"/>
    <n v="0"/>
    <n v="0"/>
    <n v="0"/>
    <n v="15383.91"/>
  </r>
  <r>
    <x v="1"/>
    <x v="3"/>
    <x v="129"/>
    <x v="3"/>
    <n v="38834"/>
    <n v="0"/>
    <n v="0"/>
    <n v="0"/>
    <n v="0"/>
    <n v="0"/>
    <n v="38834"/>
  </r>
  <r>
    <x v="1"/>
    <x v="3"/>
    <x v="119"/>
    <x v="3"/>
    <n v="27284.69"/>
    <n v="0"/>
    <n v="0"/>
    <n v="0"/>
    <n v="0"/>
    <n v="0"/>
    <n v="27284.69"/>
  </r>
  <r>
    <x v="1"/>
    <x v="3"/>
    <x v="126"/>
    <x v="3"/>
    <n v="37541"/>
    <n v="0"/>
    <n v="0"/>
    <n v="0"/>
    <n v="0"/>
    <n v="0"/>
    <n v="37541"/>
  </r>
  <r>
    <x v="1"/>
    <x v="3"/>
    <x v="128"/>
    <x v="3"/>
    <n v="828509.36"/>
    <n v="0"/>
    <n v="0"/>
    <n v="0"/>
    <n v="0"/>
    <n v="0"/>
    <n v="828509.36"/>
  </r>
  <r>
    <x v="1"/>
    <x v="3"/>
    <x v="125"/>
    <x v="3"/>
    <n v="70177.67"/>
    <n v="0"/>
    <n v="0"/>
    <n v="0"/>
    <n v="0"/>
    <n v="0"/>
    <n v="70177.67"/>
  </r>
  <r>
    <x v="1"/>
    <x v="3"/>
    <x v="121"/>
    <x v="3"/>
    <n v="185309.27"/>
    <n v="0"/>
    <n v="0"/>
    <n v="0"/>
    <n v="0"/>
    <n v="0"/>
    <n v="185309.27"/>
  </r>
  <r>
    <x v="1"/>
    <x v="3"/>
    <x v="120"/>
    <x v="3"/>
    <n v="20515.689999999999"/>
    <n v="0"/>
    <n v="0"/>
    <n v="0"/>
    <n v="0"/>
    <n v="0"/>
    <n v="20515.689999999999"/>
  </r>
  <r>
    <x v="1"/>
    <x v="3"/>
    <x v="127"/>
    <x v="3"/>
    <n v="814166.88"/>
    <n v="0"/>
    <n v="0"/>
    <n v="0"/>
    <n v="0"/>
    <n v="0"/>
    <n v="814166.88"/>
  </r>
  <r>
    <x v="1"/>
    <x v="3"/>
    <x v="132"/>
    <x v="3"/>
    <n v="78585.679999999993"/>
    <n v="0"/>
    <n v="0"/>
    <n v="0"/>
    <n v="0"/>
    <n v="0"/>
    <n v="78585.679999999993"/>
  </r>
  <r>
    <x v="0"/>
    <x v="0"/>
    <x v="12"/>
    <x v="4"/>
    <n v="1411389.93"/>
    <n v="0"/>
    <n v="0"/>
    <n v="0"/>
    <n v="0"/>
    <n v="0"/>
    <n v="1411389.93"/>
  </r>
  <r>
    <x v="0"/>
    <x v="0"/>
    <x v="13"/>
    <x v="4"/>
    <n v="9133014.5899999999"/>
    <n v="0"/>
    <n v="0"/>
    <n v="54169.68"/>
    <n v="0"/>
    <n v="0"/>
    <n v="9187184.2699999996"/>
  </r>
  <r>
    <x v="0"/>
    <x v="0"/>
    <x v="28"/>
    <x v="4"/>
    <n v="9316001.1799999997"/>
    <n v="0"/>
    <n v="0"/>
    <n v="0"/>
    <n v="0"/>
    <n v="0"/>
    <n v="9316001.1799999997"/>
  </r>
  <r>
    <x v="0"/>
    <x v="0"/>
    <x v="25"/>
    <x v="4"/>
    <n v="5118834.1100000003"/>
    <n v="-30.2"/>
    <n v="0"/>
    <n v="0"/>
    <n v="0"/>
    <n v="0"/>
    <n v="5118803.91"/>
  </r>
  <r>
    <x v="0"/>
    <x v="0"/>
    <x v="4"/>
    <x v="4"/>
    <n v="63740.85"/>
    <n v="0"/>
    <n v="0"/>
    <n v="0"/>
    <n v="0"/>
    <n v="0"/>
    <n v="63740.85"/>
  </r>
  <r>
    <x v="0"/>
    <x v="0"/>
    <x v="26"/>
    <x v="4"/>
    <n v="263337.89"/>
    <n v="0"/>
    <n v="0"/>
    <n v="0"/>
    <n v="0"/>
    <n v="0"/>
    <n v="263337.89"/>
  </r>
  <r>
    <x v="0"/>
    <x v="0"/>
    <x v="8"/>
    <x v="4"/>
    <n v="7125.41"/>
    <n v="0"/>
    <n v="0"/>
    <n v="0"/>
    <n v="0"/>
    <n v="0"/>
    <n v="7125.41"/>
  </r>
  <r>
    <x v="0"/>
    <x v="0"/>
    <x v="24"/>
    <x v="4"/>
    <n v="76071.34"/>
    <n v="0"/>
    <n v="0"/>
    <n v="0"/>
    <n v="0"/>
    <n v="0"/>
    <n v="76071.34"/>
  </r>
  <r>
    <x v="0"/>
    <x v="0"/>
    <x v="2"/>
    <x v="4"/>
    <n v="1039344.41"/>
    <n v="0"/>
    <n v="0"/>
    <n v="0"/>
    <n v="0"/>
    <n v="0"/>
    <n v="1039344.41"/>
  </r>
  <r>
    <x v="0"/>
    <x v="0"/>
    <x v="21"/>
    <x v="4"/>
    <n v="8824.34"/>
    <n v="0"/>
    <n v="0"/>
    <n v="0"/>
    <n v="0"/>
    <n v="0"/>
    <n v="8824.34"/>
  </r>
  <r>
    <x v="0"/>
    <x v="0"/>
    <x v="23"/>
    <x v="4"/>
    <n v="136509.51999999999"/>
    <n v="0"/>
    <n v="0"/>
    <n v="0"/>
    <n v="0"/>
    <n v="0"/>
    <n v="136509.51999999999"/>
  </r>
  <r>
    <x v="0"/>
    <x v="0"/>
    <x v="27"/>
    <x v="4"/>
    <n v="7388.39"/>
    <n v="0"/>
    <n v="0"/>
    <n v="0"/>
    <n v="0"/>
    <n v="0"/>
    <n v="7388.39"/>
  </r>
  <r>
    <x v="0"/>
    <x v="0"/>
    <x v="19"/>
    <x v="4"/>
    <n v="216437.65"/>
    <n v="0"/>
    <n v="0"/>
    <n v="0"/>
    <n v="-54169.68"/>
    <n v="0"/>
    <n v="162267.97"/>
  </r>
  <r>
    <x v="0"/>
    <x v="0"/>
    <x v="15"/>
    <x v="4"/>
    <n v="37003945.810000002"/>
    <n v="0.13"/>
    <n v="0"/>
    <n v="0"/>
    <n v="0"/>
    <n v="0"/>
    <n v="37003945.939999998"/>
  </r>
  <r>
    <x v="0"/>
    <x v="0"/>
    <x v="10"/>
    <x v="4"/>
    <n v="19005572.420000002"/>
    <n v="0"/>
    <n v="0"/>
    <n v="0"/>
    <n v="0"/>
    <n v="0"/>
    <n v="19005572.420000002"/>
  </r>
  <r>
    <x v="0"/>
    <x v="0"/>
    <x v="14"/>
    <x v="4"/>
    <n v="3548953.23"/>
    <n v="0"/>
    <n v="0"/>
    <n v="0"/>
    <n v="0"/>
    <n v="0"/>
    <n v="3548953.23"/>
  </r>
  <r>
    <x v="0"/>
    <x v="0"/>
    <x v="7"/>
    <x v="4"/>
    <n v="2444516.5099999998"/>
    <n v="13527.69"/>
    <n v="0"/>
    <n v="0"/>
    <n v="0"/>
    <n v="0"/>
    <n v="2458044.2000000002"/>
  </r>
  <r>
    <x v="0"/>
    <x v="0"/>
    <x v="11"/>
    <x v="4"/>
    <n v="1473265"/>
    <n v="0"/>
    <n v="0"/>
    <n v="0"/>
    <n v="0"/>
    <n v="0"/>
    <n v="1473265"/>
  </r>
  <r>
    <x v="0"/>
    <x v="0"/>
    <x v="22"/>
    <x v="4"/>
    <n v="65434028.280000001"/>
    <n v="2041466.78"/>
    <n v="0"/>
    <n v="0"/>
    <n v="-260643.02"/>
    <n v="0"/>
    <n v="67214852.040000007"/>
  </r>
  <r>
    <x v="0"/>
    <x v="0"/>
    <x v="3"/>
    <x v="4"/>
    <n v="39251.620000000003"/>
    <n v="0"/>
    <n v="0"/>
    <n v="0"/>
    <n v="0"/>
    <n v="0"/>
    <n v="39251.620000000003"/>
  </r>
  <r>
    <x v="0"/>
    <x v="0"/>
    <x v="6"/>
    <x v="4"/>
    <n v="1628899.91"/>
    <n v="0"/>
    <n v="0"/>
    <n v="0"/>
    <n v="0"/>
    <n v="0"/>
    <n v="1628899.91"/>
  </r>
  <r>
    <x v="0"/>
    <x v="0"/>
    <x v="1"/>
    <x v="4"/>
    <n v="961255.64"/>
    <n v="0"/>
    <n v="0"/>
    <n v="0"/>
    <n v="0"/>
    <n v="0"/>
    <n v="961255.64"/>
  </r>
  <r>
    <x v="0"/>
    <x v="0"/>
    <x v="16"/>
    <x v="4"/>
    <n v="60170.36"/>
    <n v="0"/>
    <n v="0"/>
    <n v="0"/>
    <n v="0"/>
    <n v="0"/>
    <n v="60170.36"/>
  </r>
  <r>
    <x v="0"/>
    <x v="0"/>
    <x v="17"/>
    <x v="4"/>
    <n v="314379.42"/>
    <n v="0"/>
    <n v="0"/>
    <n v="0"/>
    <n v="0"/>
    <n v="0"/>
    <n v="314379.42"/>
  </r>
  <r>
    <x v="0"/>
    <x v="0"/>
    <x v="18"/>
    <x v="4"/>
    <n v="20416335.289999999"/>
    <n v="-1067.93"/>
    <n v="0"/>
    <n v="260643.02"/>
    <n v="0"/>
    <n v="0"/>
    <n v="20675910.379999999"/>
  </r>
  <r>
    <x v="0"/>
    <x v="0"/>
    <x v="5"/>
    <x v="4"/>
    <n v="297266.61"/>
    <n v="0"/>
    <n v="0"/>
    <n v="0"/>
    <n v="0"/>
    <n v="0"/>
    <n v="297266.61"/>
  </r>
  <r>
    <x v="0"/>
    <x v="0"/>
    <x v="20"/>
    <x v="4"/>
    <n v="345729.64"/>
    <n v="0"/>
    <n v="0"/>
    <n v="0"/>
    <n v="0"/>
    <n v="0"/>
    <n v="345729.64"/>
  </r>
  <r>
    <x v="0"/>
    <x v="0"/>
    <x v="9"/>
    <x v="4"/>
    <n v="17517104.289999999"/>
    <n v="0"/>
    <n v="0"/>
    <n v="0"/>
    <n v="0"/>
    <n v="0"/>
    <n v="17517104.289999999"/>
  </r>
  <r>
    <x v="0"/>
    <x v="1"/>
    <x v="32"/>
    <x v="4"/>
    <n v="2874239.86"/>
    <n v="0"/>
    <n v="0"/>
    <n v="0"/>
    <n v="0"/>
    <n v="0"/>
    <n v="2874239.86"/>
  </r>
  <r>
    <x v="0"/>
    <x v="1"/>
    <x v="38"/>
    <x v="4"/>
    <n v="1886442.92"/>
    <n v="0"/>
    <n v="0"/>
    <n v="0"/>
    <n v="0"/>
    <n v="0"/>
    <n v="1886442.92"/>
  </r>
  <r>
    <x v="0"/>
    <x v="1"/>
    <x v="52"/>
    <x v="4"/>
    <n v="12669002.609999999"/>
    <n v="0"/>
    <n v="0"/>
    <n v="0"/>
    <n v="0"/>
    <n v="0"/>
    <n v="12669002.609999999"/>
  </r>
  <r>
    <x v="0"/>
    <x v="1"/>
    <x v="48"/>
    <x v="4"/>
    <n v="2820613.55"/>
    <n v="0"/>
    <n v="0"/>
    <n v="0"/>
    <n v="0"/>
    <n v="0"/>
    <n v="2820613.55"/>
  </r>
  <r>
    <x v="0"/>
    <x v="1"/>
    <x v="49"/>
    <x v="4"/>
    <n v="12305840"/>
    <n v="0"/>
    <n v="0"/>
    <n v="0"/>
    <n v="0"/>
    <n v="0"/>
    <n v="12305840"/>
  </r>
  <r>
    <x v="0"/>
    <x v="1"/>
    <x v="36"/>
    <x v="4"/>
    <n v="2376524.13"/>
    <n v="0"/>
    <n v="0"/>
    <n v="0"/>
    <n v="0"/>
    <n v="0"/>
    <n v="2376524.13"/>
  </r>
  <r>
    <x v="0"/>
    <x v="1"/>
    <x v="33"/>
    <x v="4"/>
    <n v="380797.75"/>
    <n v="-16.07"/>
    <n v="0"/>
    <n v="0"/>
    <n v="0"/>
    <n v="0"/>
    <n v="380781.68"/>
  </r>
  <r>
    <x v="0"/>
    <x v="1"/>
    <x v="40"/>
    <x v="4"/>
    <n v="96290.22"/>
    <n v="0"/>
    <n v="0"/>
    <n v="0"/>
    <n v="0"/>
    <n v="0"/>
    <n v="96290.22"/>
  </r>
  <r>
    <x v="0"/>
    <x v="1"/>
    <x v="51"/>
    <x v="4"/>
    <n v="402176.59"/>
    <n v="0"/>
    <n v="0"/>
    <n v="0"/>
    <n v="0"/>
    <n v="0"/>
    <n v="402176.59"/>
  </r>
  <r>
    <x v="0"/>
    <x v="1"/>
    <x v="47"/>
    <x v="4"/>
    <n v="23632.07"/>
    <n v="0"/>
    <n v="0"/>
    <n v="0"/>
    <n v="0"/>
    <n v="0"/>
    <n v="23632.07"/>
  </r>
  <r>
    <x v="0"/>
    <x v="1"/>
    <x v="29"/>
    <x v="4"/>
    <n v="1913117.11"/>
    <n v="0"/>
    <n v="0"/>
    <n v="0"/>
    <n v="0"/>
    <n v="0"/>
    <n v="1913117.11"/>
  </r>
  <r>
    <x v="0"/>
    <x v="1"/>
    <x v="46"/>
    <x v="4"/>
    <n v="291500.62"/>
    <n v="0"/>
    <n v="0"/>
    <n v="0"/>
    <n v="0"/>
    <n v="0"/>
    <n v="291500.62"/>
  </r>
  <r>
    <x v="0"/>
    <x v="1"/>
    <x v="41"/>
    <x v="4"/>
    <n v="70015.66"/>
    <n v="0"/>
    <n v="0"/>
    <n v="0"/>
    <n v="0"/>
    <n v="0"/>
    <n v="70015.66"/>
  </r>
  <r>
    <x v="0"/>
    <x v="1"/>
    <x v="35"/>
    <x v="4"/>
    <n v="509282.85"/>
    <n v="0"/>
    <n v="0"/>
    <n v="0"/>
    <n v="0"/>
    <n v="0"/>
    <n v="509282.85"/>
  </r>
  <r>
    <x v="0"/>
    <x v="1"/>
    <x v="34"/>
    <x v="4"/>
    <n v="629166.46"/>
    <n v="0"/>
    <n v="0"/>
    <n v="0"/>
    <n v="0"/>
    <n v="0"/>
    <n v="629166.46"/>
  </r>
  <r>
    <x v="0"/>
    <x v="1"/>
    <x v="37"/>
    <x v="4"/>
    <n v="9310701.2300000004"/>
    <n v="1032547.41"/>
    <n v="0"/>
    <n v="0"/>
    <n v="0"/>
    <n v="0"/>
    <n v="10343248.640000001"/>
  </r>
  <r>
    <x v="0"/>
    <x v="1"/>
    <x v="30"/>
    <x v="4"/>
    <n v="1891144.7"/>
    <n v="132791.75"/>
    <n v="0"/>
    <n v="0"/>
    <n v="0"/>
    <n v="0"/>
    <n v="2023936.45"/>
  </r>
  <r>
    <x v="0"/>
    <x v="1"/>
    <x v="31"/>
    <x v="4"/>
    <n v="629225.62"/>
    <n v="0"/>
    <n v="0"/>
    <n v="0"/>
    <n v="0"/>
    <n v="0"/>
    <n v="629225.62"/>
  </r>
  <r>
    <x v="0"/>
    <x v="1"/>
    <x v="42"/>
    <x v="4"/>
    <n v="999825.07"/>
    <n v="0"/>
    <n v="0"/>
    <n v="0"/>
    <n v="0"/>
    <n v="0"/>
    <n v="999825.07"/>
  </r>
  <r>
    <x v="0"/>
    <x v="1"/>
    <x v="43"/>
    <x v="4"/>
    <n v="190246.97"/>
    <n v="0"/>
    <n v="0"/>
    <n v="0"/>
    <n v="0"/>
    <n v="0"/>
    <n v="190246.97"/>
  </r>
  <r>
    <x v="0"/>
    <x v="1"/>
    <x v="44"/>
    <x v="4"/>
    <n v="88885206.799999997"/>
    <n v="1249490.05"/>
    <n v="0"/>
    <n v="0"/>
    <n v="0"/>
    <n v="0"/>
    <n v="90134696.849999994"/>
  </r>
  <r>
    <x v="0"/>
    <x v="1"/>
    <x v="39"/>
    <x v="4"/>
    <n v="339657.73"/>
    <n v="0"/>
    <n v="0"/>
    <n v="0"/>
    <n v="0"/>
    <n v="0"/>
    <n v="339657.73"/>
  </r>
  <r>
    <x v="0"/>
    <x v="1"/>
    <x v="50"/>
    <x v="4"/>
    <n v="257287.97"/>
    <n v="0"/>
    <n v="0"/>
    <n v="0"/>
    <n v="0"/>
    <n v="0"/>
    <n v="257287.97"/>
  </r>
  <r>
    <x v="0"/>
    <x v="1"/>
    <x v="45"/>
    <x v="4"/>
    <n v="103891.78"/>
    <n v="0"/>
    <n v="0"/>
    <n v="0"/>
    <n v="0"/>
    <n v="0"/>
    <n v="103891.78"/>
  </r>
  <r>
    <x v="0"/>
    <x v="1"/>
    <x v="53"/>
    <x v="4"/>
    <n v="20560.16"/>
    <n v="0"/>
    <n v="0"/>
    <n v="0"/>
    <n v="0"/>
    <n v="0"/>
    <n v="20560.16"/>
  </r>
  <r>
    <x v="1"/>
    <x v="2"/>
    <x v="55"/>
    <x v="4"/>
    <n v="8329.7199999999993"/>
    <n v="0"/>
    <n v="0"/>
    <n v="0"/>
    <n v="0"/>
    <n v="0"/>
    <n v="8329.7199999999993"/>
  </r>
  <r>
    <x v="1"/>
    <x v="2"/>
    <x v="111"/>
    <x v="4"/>
    <n v="119852.69"/>
    <n v="0"/>
    <n v="0"/>
    <n v="0"/>
    <n v="0"/>
    <n v="0"/>
    <n v="119852.69"/>
  </r>
  <r>
    <x v="1"/>
    <x v="2"/>
    <x v="91"/>
    <x v="4"/>
    <n v="261126.69"/>
    <n v="0"/>
    <n v="0"/>
    <n v="0"/>
    <n v="0"/>
    <n v="0"/>
    <n v="261126.69"/>
  </r>
  <r>
    <x v="1"/>
    <x v="2"/>
    <x v="61"/>
    <x v="4"/>
    <n v="4681.58"/>
    <n v="0"/>
    <n v="0"/>
    <n v="0"/>
    <n v="0"/>
    <n v="0"/>
    <n v="4681.58"/>
  </r>
  <r>
    <x v="1"/>
    <x v="2"/>
    <x v="62"/>
    <x v="4"/>
    <n v="17916.189999999999"/>
    <n v="0"/>
    <n v="0"/>
    <n v="0"/>
    <n v="0"/>
    <n v="0"/>
    <n v="17916.189999999999"/>
  </r>
  <r>
    <x v="1"/>
    <x v="2"/>
    <x v="68"/>
    <x v="4"/>
    <n v="153261.29999999999"/>
    <n v="0"/>
    <n v="0"/>
    <n v="0"/>
    <n v="0"/>
    <n v="0"/>
    <n v="153261.29999999999"/>
  </r>
  <r>
    <x v="1"/>
    <x v="2"/>
    <x v="84"/>
    <x v="4"/>
    <n v="23138.38"/>
    <n v="0"/>
    <n v="0"/>
    <n v="0"/>
    <n v="0"/>
    <n v="0"/>
    <n v="23138.38"/>
  </r>
  <r>
    <x v="1"/>
    <x v="2"/>
    <x v="97"/>
    <x v="4"/>
    <n v="137442.53"/>
    <n v="0"/>
    <n v="0"/>
    <n v="0"/>
    <n v="0"/>
    <n v="0"/>
    <n v="137442.53"/>
  </r>
  <r>
    <x v="1"/>
    <x v="2"/>
    <x v="85"/>
    <x v="4"/>
    <n v="8353003.5700000003"/>
    <n v="38.97"/>
    <n v="0"/>
    <n v="0"/>
    <n v="0"/>
    <n v="0"/>
    <n v="8353042.54"/>
  </r>
  <r>
    <x v="1"/>
    <x v="2"/>
    <x v="98"/>
    <x v="4"/>
    <n v="1699998.54"/>
    <n v="0"/>
    <n v="0"/>
    <n v="0"/>
    <n v="0"/>
    <n v="0"/>
    <n v="1699998.54"/>
  </r>
  <r>
    <x v="1"/>
    <x v="2"/>
    <x v="63"/>
    <x v="4"/>
    <n v="449309.06"/>
    <n v="0"/>
    <n v="0"/>
    <n v="0"/>
    <n v="0"/>
    <n v="0"/>
    <n v="449309.06"/>
  </r>
  <r>
    <x v="1"/>
    <x v="2"/>
    <x v="69"/>
    <x v="4"/>
    <n v="1694832.96"/>
    <n v="0"/>
    <n v="0"/>
    <n v="0"/>
    <n v="0"/>
    <n v="0"/>
    <n v="1694832.96"/>
  </r>
  <r>
    <x v="1"/>
    <x v="2"/>
    <x v="99"/>
    <x v="4"/>
    <n v="178530.09"/>
    <n v="0"/>
    <n v="0"/>
    <n v="0"/>
    <n v="0"/>
    <n v="0"/>
    <n v="178530.09"/>
  </r>
  <r>
    <x v="1"/>
    <x v="2"/>
    <x v="112"/>
    <x v="4"/>
    <n v="54614.27"/>
    <n v="0"/>
    <n v="0"/>
    <n v="0"/>
    <n v="0"/>
    <n v="0"/>
    <n v="54614.27"/>
  </r>
  <r>
    <x v="1"/>
    <x v="2"/>
    <x v="100"/>
    <x v="4"/>
    <n v="175350.37"/>
    <n v="0"/>
    <n v="0"/>
    <n v="0"/>
    <n v="0"/>
    <n v="0"/>
    <n v="175350.37"/>
  </r>
  <r>
    <x v="1"/>
    <x v="2"/>
    <x v="113"/>
    <x v="4"/>
    <n v="209318.9"/>
    <n v="0"/>
    <n v="0"/>
    <n v="0"/>
    <n v="0"/>
    <n v="0"/>
    <n v="209318.9"/>
  </r>
  <r>
    <x v="1"/>
    <x v="2"/>
    <x v="70"/>
    <x v="4"/>
    <n v="923446.05"/>
    <n v="0"/>
    <n v="0"/>
    <n v="0"/>
    <n v="0"/>
    <n v="0"/>
    <n v="923446.05"/>
  </r>
  <r>
    <x v="1"/>
    <x v="2"/>
    <x v="90"/>
    <x v="4"/>
    <n v="273084.38"/>
    <n v="0"/>
    <n v="0"/>
    <n v="0"/>
    <n v="0"/>
    <n v="0"/>
    <n v="273084.38"/>
  </r>
  <r>
    <x v="1"/>
    <x v="2"/>
    <x v="114"/>
    <x v="4"/>
    <n v="414663.45"/>
    <n v="0"/>
    <n v="0"/>
    <n v="0"/>
    <n v="0"/>
    <n v="0"/>
    <n v="414663.45"/>
  </r>
  <r>
    <x v="1"/>
    <x v="2"/>
    <x v="64"/>
    <x v="4"/>
    <n v="26970.37"/>
    <n v="0"/>
    <n v="0"/>
    <n v="0"/>
    <n v="0"/>
    <n v="0"/>
    <n v="26970.37"/>
  </r>
  <r>
    <x v="1"/>
    <x v="2"/>
    <x v="92"/>
    <x v="4"/>
    <n v="867772"/>
    <n v="0"/>
    <n v="0"/>
    <n v="0"/>
    <n v="0"/>
    <n v="0"/>
    <n v="867772"/>
  </r>
  <r>
    <x v="1"/>
    <x v="2"/>
    <x v="65"/>
    <x v="4"/>
    <n v="49001.72"/>
    <n v="0"/>
    <n v="0"/>
    <n v="0"/>
    <n v="0"/>
    <n v="0"/>
    <n v="49001.72"/>
  </r>
  <r>
    <x v="1"/>
    <x v="2"/>
    <x v="75"/>
    <x v="4"/>
    <n v="60826.29"/>
    <n v="0"/>
    <n v="0"/>
    <n v="0"/>
    <n v="0"/>
    <n v="0"/>
    <n v="60826.29"/>
  </r>
  <r>
    <x v="1"/>
    <x v="2"/>
    <x v="76"/>
    <x v="4"/>
    <n v="139637.68"/>
    <n v="0"/>
    <n v="0"/>
    <n v="0"/>
    <n v="0"/>
    <n v="0"/>
    <n v="139637.68"/>
  </r>
  <r>
    <x v="1"/>
    <x v="2"/>
    <x v="86"/>
    <x v="4"/>
    <n v="27638493.469999999"/>
    <n v="0"/>
    <n v="0"/>
    <n v="0"/>
    <n v="0"/>
    <n v="0"/>
    <n v="27638493.469999999"/>
  </r>
  <r>
    <x v="1"/>
    <x v="2"/>
    <x v="93"/>
    <x v="4"/>
    <n v="731466.64"/>
    <n v="0"/>
    <n v="0"/>
    <n v="0"/>
    <n v="0"/>
    <n v="0"/>
    <n v="731466.64"/>
  </r>
  <r>
    <x v="1"/>
    <x v="2"/>
    <x v="56"/>
    <x v="4"/>
    <n v="2269555.91"/>
    <n v="0"/>
    <n v="0"/>
    <n v="0"/>
    <n v="0"/>
    <n v="0"/>
    <n v="2269555.91"/>
  </r>
  <r>
    <x v="1"/>
    <x v="2"/>
    <x v="66"/>
    <x v="4"/>
    <n v="531166.79"/>
    <n v="0"/>
    <n v="0"/>
    <n v="0"/>
    <n v="0"/>
    <n v="0"/>
    <n v="531166.79"/>
  </r>
  <r>
    <x v="1"/>
    <x v="2"/>
    <x v="87"/>
    <x v="4"/>
    <n v="37326.42"/>
    <n v="0"/>
    <n v="0"/>
    <n v="0"/>
    <n v="0"/>
    <n v="0"/>
    <n v="37326.42"/>
  </r>
  <r>
    <x v="1"/>
    <x v="2"/>
    <x v="115"/>
    <x v="4"/>
    <n v="2470567.92"/>
    <n v="215609.93"/>
    <n v="0"/>
    <n v="0"/>
    <n v="0"/>
    <n v="0"/>
    <n v="2686177.85"/>
  </r>
  <r>
    <x v="1"/>
    <x v="2"/>
    <x v="116"/>
    <x v="4"/>
    <n v="2783.89"/>
    <n v="0"/>
    <n v="0"/>
    <n v="0"/>
    <n v="0"/>
    <n v="0"/>
    <n v="2783.89"/>
  </r>
  <r>
    <x v="1"/>
    <x v="2"/>
    <x v="101"/>
    <x v="4"/>
    <n v="336167.54"/>
    <n v="0"/>
    <n v="0"/>
    <n v="0"/>
    <n v="0"/>
    <n v="0"/>
    <n v="336167.54"/>
  </r>
  <r>
    <x v="1"/>
    <x v="2"/>
    <x v="57"/>
    <x v="4"/>
    <n v="99818.13"/>
    <n v="0"/>
    <n v="0"/>
    <n v="0"/>
    <n v="0"/>
    <n v="0"/>
    <n v="99818.13"/>
  </r>
  <r>
    <x v="1"/>
    <x v="2"/>
    <x v="71"/>
    <x v="4"/>
    <n v="46264.19"/>
    <n v="0"/>
    <n v="0"/>
    <n v="0"/>
    <n v="0"/>
    <n v="0"/>
    <n v="46264.19"/>
  </r>
  <r>
    <x v="1"/>
    <x v="2"/>
    <x v="77"/>
    <x v="4"/>
    <n v="4005.08"/>
    <n v="0"/>
    <n v="0"/>
    <n v="0"/>
    <n v="0"/>
    <n v="0"/>
    <n v="4005.08"/>
  </r>
  <r>
    <x v="1"/>
    <x v="2"/>
    <x v="94"/>
    <x v="4"/>
    <n v="20972315.190000001"/>
    <n v="69360.679999999993"/>
    <n v="-64195.62"/>
    <n v="0"/>
    <n v="0"/>
    <n v="0"/>
    <n v="20977480.25"/>
  </r>
  <r>
    <x v="1"/>
    <x v="2"/>
    <x v="78"/>
    <x v="4"/>
    <n v="146201636.00999999"/>
    <n v="-388765.38"/>
    <n v="-2611.5"/>
    <n v="0"/>
    <n v="0"/>
    <n v="0"/>
    <n v="145810259.13"/>
  </r>
  <r>
    <x v="1"/>
    <x v="2"/>
    <x v="102"/>
    <x v="4"/>
    <n v="104320303.56"/>
    <n v="315754.15000000002"/>
    <n v="-52.51"/>
    <n v="0"/>
    <n v="0"/>
    <n v="0"/>
    <n v="104636005.2"/>
  </r>
  <r>
    <x v="1"/>
    <x v="2"/>
    <x v="117"/>
    <x v="4"/>
    <n v="10525930.109999999"/>
    <n v="1888764.6"/>
    <n v="-13633.88"/>
    <n v="0"/>
    <n v="0"/>
    <n v="0"/>
    <n v="12401060.83"/>
  </r>
  <r>
    <x v="1"/>
    <x v="2"/>
    <x v="118"/>
    <x v="4"/>
    <n v="3941135.53"/>
    <n v="13.53"/>
    <n v="0"/>
    <n v="0"/>
    <n v="0"/>
    <n v="0"/>
    <n v="3941149.06"/>
  </r>
  <r>
    <x v="1"/>
    <x v="2"/>
    <x v="103"/>
    <x v="4"/>
    <n v="1652639.35"/>
    <n v="0"/>
    <n v="0"/>
    <n v="0"/>
    <n v="0"/>
    <n v="0"/>
    <n v="1652639.35"/>
  </r>
  <r>
    <x v="1"/>
    <x v="2"/>
    <x v="79"/>
    <x v="4"/>
    <n v="119470027.73"/>
    <n v="935899.33"/>
    <n v="-72572.94"/>
    <n v="0"/>
    <n v="0"/>
    <n v="0"/>
    <n v="120333354.12"/>
  </r>
  <r>
    <x v="1"/>
    <x v="2"/>
    <x v="80"/>
    <x v="4"/>
    <n v="31748099.460000001"/>
    <n v="242632.34"/>
    <n v="-2809.22"/>
    <n v="0"/>
    <n v="0"/>
    <n v="0"/>
    <n v="31987922.579999998"/>
  </r>
  <r>
    <x v="1"/>
    <x v="2"/>
    <x v="104"/>
    <x v="4"/>
    <n v="55485801"/>
    <n v="-64572.57"/>
    <n v="-5293.86"/>
    <n v="0"/>
    <n v="0"/>
    <n v="0"/>
    <n v="55415934.57"/>
  </r>
  <r>
    <x v="1"/>
    <x v="2"/>
    <x v="109"/>
    <x v="4"/>
    <n v="10777991.48"/>
    <n v="123846.03"/>
    <n v="0"/>
    <n v="0"/>
    <n v="0"/>
    <n v="0"/>
    <n v="10901837.51"/>
  </r>
  <r>
    <x v="1"/>
    <x v="2"/>
    <x v="110"/>
    <x v="4"/>
    <n v="203598.59"/>
    <n v="550.48"/>
    <n v="0"/>
    <n v="0"/>
    <n v="0"/>
    <n v="0"/>
    <n v="204149.07"/>
  </r>
  <r>
    <x v="1"/>
    <x v="2"/>
    <x v="67"/>
    <x v="4"/>
    <n v="5173297.8499999996"/>
    <n v="212.8"/>
    <n v="0"/>
    <n v="0"/>
    <n v="0"/>
    <n v="0"/>
    <n v="5173510.6500000004"/>
  </r>
  <r>
    <x v="1"/>
    <x v="2"/>
    <x v="72"/>
    <x v="4"/>
    <n v="1211697.3"/>
    <n v="0"/>
    <n v="0"/>
    <n v="0"/>
    <n v="0"/>
    <n v="0"/>
    <n v="1211697.3"/>
  </r>
  <r>
    <x v="1"/>
    <x v="2"/>
    <x v="88"/>
    <x v="4"/>
    <n v="7209780.6299999999"/>
    <n v="0"/>
    <n v="0"/>
    <n v="0"/>
    <n v="0"/>
    <n v="0"/>
    <n v="7209780.6299999999"/>
  </r>
  <r>
    <x v="1"/>
    <x v="2"/>
    <x v="58"/>
    <x v="4"/>
    <n v="173114.85"/>
    <n v="0"/>
    <n v="0"/>
    <n v="0"/>
    <n v="0"/>
    <n v="0"/>
    <n v="173114.85"/>
  </r>
  <r>
    <x v="1"/>
    <x v="2"/>
    <x v="105"/>
    <x v="4"/>
    <n v="709199.18"/>
    <n v="0"/>
    <n v="0"/>
    <n v="0"/>
    <n v="0"/>
    <n v="0"/>
    <n v="709199.18"/>
  </r>
  <r>
    <x v="1"/>
    <x v="2"/>
    <x v="81"/>
    <x v="4"/>
    <n v="12954.74"/>
    <n v="0"/>
    <n v="0"/>
    <n v="0"/>
    <n v="0"/>
    <n v="0"/>
    <n v="12954.74"/>
  </r>
  <r>
    <x v="1"/>
    <x v="2"/>
    <x v="89"/>
    <x v="4"/>
    <n v="1246194.18"/>
    <n v="0"/>
    <n v="0"/>
    <n v="0"/>
    <n v="0"/>
    <n v="0"/>
    <n v="1246194.18"/>
  </r>
  <r>
    <x v="1"/>
    <x v="2"/>
    <x v="59"/>
    <x v="4"/>
    <n v="1749085.61"/>
    <n v="0"/>
    <n v="0"/>
    <n v="0"/>
    <n v="0"/>
    <n v="0"/>
    <n v="1749085.61"/>
  </r>
  <r>
    <x v="1"/>
    <x v="2"/>
    <x v="60"/>
    <x v="4"/>
    <n v="220986.9"/>
    <n v="0"/>
    <n v="0"/>
    <n v="0"/>
    <n v="0"/>
    <n v="0"/>
    <n v="220986.9"/>
  </r>
  <r>
    <x v="1"/>
    <x v="2"/>
    <x v="54"/>
    <x v="4"/>
    <n v="3175404.51"/>
    <n v="81978.89"/>
    <n v="0"/>
    <n v="0"/>
    <n v="0"/>
    <n v="0"/>
    <n v="3257383.4"/>
  </r>
  <r>
    <x v="1"/>
    <x v="2"/>
    <x v="73"/>
    <x v="4"/>
    <n v="39610.080000000002"/>
    <n v="0"/>
    <n v="0"/>
    <n v="0"/>
    <n v="0"/>
    <n v="0"/>
    <n v="39610.080000000002"/>
  </r>
  <r>
    <x v="1"/>
    <x v="2"/>
    <x v="82"/>
    <x v="4"/>
    <n v="62747.29"/>
    <n v="0"/>
    <n v="0"/>
    <n v="0"/>
    <n v="0"/>
    <n v="0"/>
    <n v="62747.29"/>
  </r>
  <r>
    <x v="1"/>
    <x v="2"/>
    <x v="95"/>
    <x v="4"/>
    <n v="19427.23"/>
    <n v="0"/>
    <n v="0"/>
    <n v="0"/>
    <n v="0"/>
    <n v="0"/>
    <n v="19427.23"/>
  </r>
  <r>
    <x v="1"/>
    <x v="2"/>
    <x v="106"/>
    <x v="4"/>
    <n v="517464.25"/>
    <n v="6792.9"/>
    <n v="0"/>
    <n v="0"/>
    <n v="0"/>
    <n v="0"/>
    <n v="524257.15"/>
  </r>
  <r>
    <x v="1"/>
    <x v="2"/>
    <x v="83"/>
    <x v="4"/>
    <n v="3897265.54"/>
    <n v="-2.02"/>
    <n v="0"/>
    <n v="0"/>
    <n v="0"/>
    <n v="0"/>
    <n v="3897263.52"/>
  </r>
  <r>
    <x v="1"/>
    <x v="2"/>
    <x v="107"/>
    <x v="4"/>
    <n v="14389.76"/>
    <n v="0"/>
    <n v="0"/>
    <n v="0"/>
    <n v="0"/>
    <n v="0"/>
    <n v="14389.76"/>
  </r>
  <r>
    <x v="1"/>
    <x v="2"/>
    <x v="96"/>
    <x v="4"/>
    <n v="134598.85999999999"/>
    <n v="0"/>
    <n v="0"/>
    <n v="0"/>
    <n v="0"/>
    <n v="0"/>
    <n v="134598.85999999999"/>
  </r>
  <r>
    <x v="1"/>
    <x v="2"/>
    <x v="108"/>
    <x v="4"/>
    <n v="1068402.71"/>
    <n v="0"/>
    <n v="0"/>
    <n v="0"/>
    <n v="0"/>
    <n v="0"/>
    <n v="1068402.71"/>
  </r>
  <r>
    <x v="1"/>
    <x v="2"/>
    <x v="74"/>
    <x v="4"/>
    <n v="123514.83"/>
    <n v="0"/>
    <n v="0"/>
    <n v="0"/>
    <n v="0"/>
    <n v="0"/>
    <n v="123514.83"/>
  </r>
  <r>
    <x v="1"/>
    <x v="3"/>
    <x v="121"/>
    <x v="4"/>
    <n v="185309.27"/>
    <n v="0"/>
    <n v="0"/>
    <n v="0"/>
    <n v="0"/>
    <n v="0"/>
    <n v="185309.27"/>
  </r>
  <r>
    <x v="1"/>
    <x v="3"/>
    <x v="123"/>
    <x v="4"/>
    <n v="1109551.68"/>
    <n v="0"/>
    <n v="0"/>
    <n v="0"/>
    <n v="0"/>
    <n v="0"/>
    <n v="1109551.68"/>
  </r>
  <r>
    <x v="1"/>
    <x v="3"/>
    <x v="124"/>
    <x v="4"/>
    <n v="179338.52"/>
    <n v="0"/>
    <n v="0"/>
    <n v="0"/>
    <n v="0"/>
    <n v="0"/>
    <n v="179338.52"/>
  </r>
  <r>
    <x v="1"/>
    <x v="3"/>
    <x v="122"/>
    <x v="4"/>
    <n v="15383.91"/>
    <n v="0"/>
    <n v="0"/>
    <n v="0"/>
    <n v="0"/>
    <n v="0"/>
    <n v="15383.91"/>
  </r>
  <r>
    <x v="1"/>
    <x v="3"/>
    <x v="129"/>
    <x v="4"/>
    <n v="38834"/>
    <n v="0"/>
    <n v="0"/>
    <n v="0"/>
    <n v="0"/>
    <n v="0"/>
    <n v="38834"/>
  </r>
  <r>
    <x v="1"/>
    <x v="3"/>
    <x v="131"/>
    <x v="4"/>
    <n v="41397.21"/>
    <n v="0"/>
    <n v="0"/>
    <n v="0"/>
    <n v="0"/>
    <n v="0"/>
    <n v="41397.21"/>
  </r>
  <r>
    <x v="1"/>
    <x v="3"/>
    <x v="119"/>
    <x v="4"/>
    <n v="27284.69"/>
    <n v="0"/>
    <n v="0"/>
    <n v="0"/>
    <n v="0"/>
    <n v="0"/>
    <n v="27284.69"/>
  </r>
  <r>
    <x v="1"/>
    <x v="3"/>
    <x v="130"/>
    <x v="4"/>
    <n v="175867.44"/>
    <n v="0"/>
    <n v="0"/>
    <n v="0"/>
    <n v="0"/>
    <n v="0"/>
    <n v="175867.44"/>
  </r>
  <r>
    <x v="1"/>
    <x v="3"/>
    <x v="120"/>
    <x v="4"/>
    <n v="20515.689999999999"/>
    <n v="0"/>
    <n v="0"/>
    <n v="0"/>
    <n v="0"/>
    <n v="0"/>
    <n v="20515.689999999999"/>
  </r>
  <r>
    <x v="1"/>
    <x v="3"/>
    <x v="126"/>
    <x v="4"/>
    <n v="37541"/>
    <n v="0"/>
    <n v="0"/>
    <n v="0"/>
    <n v="0"/>
    <n v="0"/>
    <n v="37541"/>
  </r>
  <r>
    <x v="1"/>
    <x v="3"/>
    <x v="127"/>
    <x v="4"/>
    <n v="814166.88"/>
    <n v="0"/>
    <n v="0"/>
    <n v="0"/>
    <n v="0"/>
    <n v="0"/>
    <n v="814166.88"/>
  </r>
  <r>
    <x v="1"/>
    <x v="3"/>
    <x v="125"/>
    <x v="4"/>
    <n v="74189.62"/>
    <n v="0"/>
    <n v="-4011.95"/>
    <n v="0"/>
    <n v="0"/>
    <n v="0"/>
    <n v="70177.67"/>
  </r>
  <r>
    <x v="1"/>
    <x v="3"/>
    <x v="132"/>
    <x v="4"/>
    <n v="35063.769999999997"/>
    <n v="0"/>
    <n v="0"/>
    <n v="0"/>
    <n v="0"/>
    <n v="0"/>
    <n v="35063.769999999997"/>
  </r>
  <r>
    <x v="1"/>
    <x v="3"/>
    <x v="128"/>
    <x v="4"/>
    <n v="828509.36"/>
    <n v="0"/>
    <n v="0"/>
    <n v="0"/>
    <n v="0"/>
    <n v="0"/>
    <n v="828509.36"/>
  </r>
  <r>
    <x v="0"/>
    <x v="0"/>
    <x v="12"/>
    <x v="5"/>
    <n v="1411389.93"/>
    <n v="0"/>
    <n v="0"/>
    <n v="0"/>
    <n v="0"/>
    <n v="0"/>
    <n v="1411389.93"/>
  </r>
  <r>
    <x v="0"/>
    <x v="0"/>
    <x v="13"/>
    <x v="5"/>
    <n v="9187184.2699999996"/>
    <n v="0"/>
    <n v="0"/>
    <n v="0"/>
    <n v="0"/>
    <n v="0"/>
    <n v="9187184.2699999996"/>
  </r>
  <r>
    <x v="0"/>
    <x v="0"/>
    <x v="28"/>
    <x v="5"/>
    <n v="9316001.1799999997"/>
    <n v="0"/>
    <n v="0"/>
    <n v="0"/>
    <n v="0"/>
    <n v="0"/>
    <n v="9316001.1799999997"/>
  </r>
  <r>
    <x v="0"/>
    <x v="0"/>
    <x v="25"/>
    <x v="5"/>
    <n v="5118803.91"/>
    <n v="0"/>
    <n v="0"/>
    <n v="0"/>
    <n v="0"/>
    <n v="0"/>
    <n v="5118803.91"/>
  </r>
  <r>
    <x v="0"/>
    <x v="0"/>
    <x v="4"/>
    <x v="5"/>
    <n v="63740.85"/>
    <n v="0"/>
    <n v="0"/>
    <n v="0"/>
    <n v="0"/>
    <n v="0"/>
    <n v="63740.85"/>
  </r>
  <r>
    <x v="0"/>
    <x v="0"/>
    <x v="26"/>
    <x v="5"/>
    <n v="263337.89"/>
    <n v="0"/>
    <n v="0"/>
    <n v="0"/>
    <n v="0"/>
    <n v="0"/>
    <n v="263337.89"/>
  </r>
  <r>
    <x v="0"/>
    <x v="0"/>
    <x v="8"/>
    <x v="5"/>
    <n v="7125.41"/>
    <n v="0"/>
    <n v="0"/>
    <n v="0"/>
    <n v="0"/>
    <n v="0"/>
    <n v="7125.41"/>
  </r>
  <r>
    <x v="0"/>
    <x v="0"/>
    <x v="24"/>
    <x v="5"/>
    <n v="76071.34"/>
    <n v="0"/>
    <n v="0"/>
    <n v="0"/>
    <n v="0"/>
    <n v="0"/>
    <n v="76071.34"/>
  </r>
  <r>
    <x v="0"/>
    <x v="0"/>
    <x v="2"/>
    <x v="5"/>
    <n v="1039344.41"/>
    <n v="0"/>
    <n v="0"/>
    <n v="0"/>
    <n v="0"/>
    <n v="0"/>
    <n v="1039344.41"/>
  </r>
  <r>
    <x v="0"/>
    <x v="0"/>
    <x v="21"/>
    <x v="5"/>
    <n v="8824.34"/>
    <n v="0"/>
    <n v="0"/>
    <n v="0"/>
    <n v="0"/>
    <n v="0"/>
    <n v="8824.34"/>
  </r>
  <r>
    <x v="0"/>
    <x v="0"/>
    <x v="23"/>
    <x v="5"/>
    <n v="136509.51999999999"/>
    <n v="0"/>
    <n v="0"/>
    <n v="0"/>
    <n v="0"/>
    <n v="0"/>
    <n v="136509.51999999999"/>
  </r>
  <r>
    <x v="0"/>
    <x v="0"/>
    <x v="27"/>
    <x v="5"/>
    <n v="7388.39"/>
    <n v="0"/>
    <n v="0"/>
    <n v="0"/>
    <n v="0"/>
    <n v="0"/>
    <n v="7388.39"/>
  </r>
  <r>
    <x v="0"/>
    <x v="0"/>
    <x v="19"/>
    <x v="5"/>
    <n v="162267.97"/>
    <n v="-42.3"/>
    <n v="0"/>
    <n v="0"/>
    <n v="0"/>
    <n v="0"/>
    <n v="162225.67000000001"/>
  </r>
  <r>
    <x v="0"/>
    <x v="0"/>
    <x v="15"/>
    <x v="5"/>
    <n v="37003945.939999998"/>
    <n v="0"/>
    <n v="0"/>
    <n v="0"/>
    <n v="0"/>
    <n v="0"/>
    <n v="37003945.939999998"/>
  </r>
  <r>
    <x v="0"/>
    <x v="0"/>
    <x v="10"/>
    <x v="5"/>
    <n v="19005572.420000002"/>
    <n v="0"/>
    <n v="0"/>
    <n v="0"/>
    <n v="0"/>
    <n v="0"/>
    <n v="19005572.420000002"/>
  </r>
  <r>
    <x v="0"/>
    <x v="0"/>
    <x v="14"/>
    <x v="5"/>
    <n v="3548953.23"/>
    <n v="0"/>
    <n v="0"/>
    <n v="0"/>
    <n v="0"/>
    <n v="0"/>
    <n v="3548953.23"/>
  </r>
  <r>
    <x v="0"/>
    <x v="0"/>
    <x v="7"/>
    <x v="5"/>
    <n v="2458044.2000000002"/>
    <n v="0"/>
    <n v="0"/>
    <n v="0"/>
    <n v="0"/>
    <n v="0"/>
    <n v="2458044.2000000002"/>
  </r>
  <r>
    <x v="0"/>
    <x v="0"/>
    <x v="11"/>
    <x v="5"/>
    <n v="1473265"/>
    <n v="0"/>
    <n v="0"/>
    <n v="0"/>
    <n v="0"/>
    <n v="0"/>
    <n v="1473265"/>
  </r>
  <r>
    <x v="0"/>
    <x v="0"/>
    <x v="22"/>
    <x v="5"/>
    <n v="67214852.040000007"/>
    <n v="37501.68"/>
    <n v="0"/>
    <n v="0"/>
    <n v="0"/>
    <n v="0"/>
    <n v="67252353.719999999"/>
  </r>
  <r>
    <x v="0"/>
    <x v="0"/>
    <x v="3"/>
    <x v="5"/>
    <n v="39251.620000000003"/>
    <n v="0"/>
    <n v="0"/>
    <n v="0"/>
    <n v="0"/>
    <n v="0"/>
    <n v="39251.620000000003"/>
  </r>
  <r>
    <x v="0"/>
    <x v="0"/>
    <x v="6"/>
    <x v="5"/>
    <n v="1628899.91"/>
    <n v="0"/>
    <n v="0"/>
    <n v="0"/>
    <n v="0"/>
    <n v="0"/>
    <n v="1628899.91"/>
  </r>
  <r>
    <x v="0"/>
    <x v="0"/>
    <x v="1"/>
    <x v="5"/>
    <n v="961255.64"/>
    <n v="0"/>
    <n v="0"/>
    <n v="0"/>
    <n v="0"/>
    <n v="0"/>
    <n v="961255.64"/>
  </r>
  <r>
    <x v="0"/>
    <x v="0"/>
    <x v="16"/>
    <x v="5"/>
    <n v="60170.36"/>
    <n v="0"/>
    <n v="0"/>
    <n v="0"/>
    <n v="0"/>
    <n v="0"/>
    <n v="60170.36"/>
  </r>
  <r>
    <x v="0"/>
    <x v="0"/>
    <x v="17"/>
    <x v="5"/>
    <n v="314379.42"/>
    <n v="0"/>
    <n v="0"/>
    <n v="0"/>
    <n v="0"/>
    <n v="0"/>
    <n v="314379.42"/>
  </r>
  <r>
    <x v="0"/>
    <x v="0"/>
    <x v="18"/>
    <x v="5"/>
    <n v="20675910.379999999"/>
    <n v="285.52"/>
    <n v="0"/>
    <n v="0"/>
    <n v="0"/>
    <n v="0"/>
    <n v="20676195.899999999"/>
  </r>
  <r>
    <x v="0"/>
    <x v="0"/>
    <x v="5"/>
    <x v="5"/>
    <n v="297266.61"/>
    <n v="0"/>
    <n v="0"/>
    <n v="0"/>
    <n v="0"/>
    <n v="0"/>
    <n v="297266.61"/>
  </r>
  <r>
    <x v="0"/>
    <x v="0"/>
    <x v="20"/>
    <x v="5"/>
    <n v="345729.64"/>
    <n v="0"/>
    <n v="0"/>
    <n v="0"/>
    <n v="0"/>
    <n v="0"/>
    <n v="345729.64"/>
  </r>
  <r>
    <x v="0"/>
    <x v="0"/>
    <x v="9"/>
    <x v="5"/>
    <n v="17517104.289999999"/>
    <n v="0"/>
    <n v="0"/>
    <n v="0"/>
    <n v="0"/>
    <n v="0"/>
    <n v="17517104.289999999"/>
  </r>
  <r>
    <x v="0"/>
    <x v="1"/>
    <x v="32"/>
    <x v="5"/>
    <n v="2874239.86"/>
    <n v="0"/>
    <n v="0"/>
    <n v="0"/>
    <n v="0"/>
    <n v="0"/>
    <n v="2874239.86"/>
  </r>
  <r>
    <x v="0"/>
    <x v="1"/>
    <x v="38"/>
    <x v="5"/>
    <n v="1886442.92"/>
    <n v="0"/>
    <n v="0"/>
    <n v="0"/>
    <n v="0"/>
    <n v="0"/>
    <n v="1886442.92"/>
  </r>
  <r>
    <x v="0"/>
    <x v="1"/>
    <x v="52"/>
    <x v="5"/>
    <n v="12669002.609999999"/>
    <n v="0"/>
    <n v="0"/>
    <n v="0"/>
    <n v="0"/>
    <n v="0"/>
    <n v="12669002.609999999"/>
  </r>
  <r>
    <x v="0"/>
    <x v="1"/>
    <x v="48"/>
    <x v="5"/>
    <n v="2820613.55"/>
    <n v="0"/>
    <n v="0"/>
    <n v="0"/>
    <n v="0"/>
    <n v="0"/>
    <n v="2820613.55"/>
  </r>
  <r>
    <x v="0"/>
    <x v="1"/>
    <x v="49"/>
    <x v="5"/>
    <n v="12305840"/>
    <n v="0"/>
    <n v="0"/>
    <n v="0"/>
    <n v="0"/>
    <n v="0"/>
    <n v="12305840"/>
  </r>
  <r>
    <x v="0"/>
    <x v="1"/>
    <x v="36"/>
    <x v="5"/>
    <n v="2376524.13"/>
    <n v="0"/>
    <n v="0"/>
    <n v="0"/>
    <n v="0"/>
    <n v="0"/>
    <n v="2376524.13"/>
  </r>
  <r>
    <x v="0"/>
    <x v="1"/>
    <x v="33"/>
    <x v="5"/>
    <n v="380781.68"/>
    <n v="9016.19"/>
    <n v="0"/>
    <n v="0"/>
    <n v="0"/>
    <n v="0"/>
    <n v="389797.87"/>
  </r>
  <r>
    <x v="0"/>
    <x v="1"/>
    <x v="40"/>
    <x v="5"/>
    <n v="96290.22"/>
    <n v="0"/>
    <n v="0"/>
    <n v="0"/>
    <n v="0"/>
    <n v="0"/>
    <n v="96290.22"/>
  </r>
  <r>
    <x v="0"/>
    <x v="1"/>
    <x v="51"/>
    <x v="5"/>
    <n v="402176.59"/>
    <n v="0"/>
    <n v="0"/>
    <n v="0"/>
    <n v="0"/>
    <n v="0"/>
    <n v="402176.59"/>
  </r>
  <r>
    <x v="0"/>
    <x v="1"/>
    <x v="47"/>
    <x v="5"/>
    <n v="23632.07"/>
    <n v="0"/>
    <n v="0"/>
    <n v="0"/>
    <n v="0"/>
    <n v="0"/>
    <n v="23632.07"/>
  </r>
  <r>
    <x v="0"/>
    <x v="1"/>
    <x v="29"/>
    <x v="5"/>
    <n v="1913117.11"/>
    <n v="0"/>
    <n v="0"/>
    <n v="0"/>
    <n v="0"/>
    <n v="0"/>
    <n v="1913117.11"/>
  </r>
  <r>
    <x v="0"/>
    <x v="1"/>
    <x v="46"/>
    <x v="5"/>
    <n v="291500.62"/>
    <n v="0"/>
    <n v="0"/>
    <n v="0"/>
    <n v="0"/>
    <n v="0"/>
    <n v="291500.62"/>
  </r>
  <r>
    <x v="0"/>
    <x v="1"/>
    <x v="41"/>
    <x v="5"/>
    <n v="70015.66"/>
    <n v="0"/>
    <n v="0"/>
    <n v="0"/>
    <n v="0"/>
    <n v="0"/>
    <n v="70015.66"/>
  </r>
  <r>
    <x v="0"/>
    <x v="1"/>
    <x v="35"/>
    <x v="5"/>
    <n v="509282.85"/>
    <n v="0"/>
    <n v="0"/>
    <n v="0"/>
    <n v="0"/>
    <n v="0"/>
    <n v="509282.85"/>
  </r>
  <r>
    <x v="0"/>
    <x v="1"/>
    <x v="34"/>
    <x v="5"/>
    <n v="629166.46"/>
    <n v="0"/>
    <n v="0"/>
    <n v="0"/>
    <n v="0"/>
    <n v="0"/>
    <n v="629166.46"/>
  </r>
  <r>
    <x v="0"/>
    <x v="1"/>
    <x v="37"/>
    <x v="5"/>
    <n v="10343248.640000001"/>
    <n v="0"/>
    <n v="0"/>
    <n v="0"/>
    <n v="0"/>
    <n v="0"/>
    <n v="10343248.640000001"/>
  </r>
  <r>
    <x v="0"/>
    <x v="1"/>
    <x v="30"/>
    <x v="5"/>
    <n v="2023936.45"/>
    <n v="0"/>
    <n v="0"/>
    <n v="0"/>
    <n v="0"/>
    <n v="0"/>
    <n v="2023936.45"/>
  </r>
  <r>
    <x v="0"/>
    <x v="1"/>
    <x v="31"/>
    <x v="5"/>
    <n v="629225.62"/>
    <n v="0"/>
    <n v="0"/>
    <n v="0"/>
    <n v="0"/>
    <n v="0"/>
    <n v="629225.62"/>
  </r>
  <r>
    <x v="0"/>
    <x v="1"/>
    <x v="42"/>
    <x v="5"/>
    <n v="999825.07"/>
    <n v="0"/>
    <n v="0"/>
    <n v="0"/>
    <n v="0"/>
    <n v="0"/>
    <n v="999825.07"/>
  </r>
  <r>
    <x v="0"/>
    <x v="1"/>
    <x v="43"/>
    <x v="5"/>
    <n v="190246.97"/>
    <n v="0"/>
    <n v="0"/>
    <n v="0"/>
    <n v="0"/>
    <n v="0"/>
    <n v="190246.97"/>
  </r>
  <r>
    <x v="0"/>
    <x v="1"/>
    <x v="44"/>
    <x v="5"/>
    <n v="90134696.849999994"/>
    <n v="50272.91"/>
    <n v="0"/>
    <n v="0"/>
    <n v="0"/>
    <n v="0"/>
    <n v="90184969.760000005"/>
  </r>
  <r>
    <x v="0"/>
    <x v="1"/>
    <x v="39"/>
    <x v="5"/>
    <n v="339657.73"/>
    <n v="0"/>
    <n v="0"/>
    <n v="0"/>
    <n v="0"/>
    <n v="0"/>
    <n v="339657.73"/>
  </r>
  <r>
    <x v="0"/>
    <x v="1"/>
    <x v="50"/>
    <x v="5"/>
    <n v="257287.97"/>
    <n v="0"/>
    <n v="0"/>
    <n v="0"/>
    <n v="0"/>
    <n v="0"/>
    <n v="257287.97"/>
  </r>
  <r>
    <x v="0"/>
    <x v="1"/>
    <x v="45"/>
    <x v="5"/>
    <n v="103891.78"/>
    <n v="0"/>
    <n v="0"/>
    <n v="0"/>
    <n v="0"/>
    <n v="0"/>
    <n v="103891.78"/>
  </r>
  <r>
    <x v="0"/>
    <x v="1"/>
    <x v="53"/>
    <x v="5"/>
    <n v="20560.16"/>
    <n v="0"/>
    <n v="0"/>
    <n v="0"/>
    <n v="0"/>
    <n v="0"/>
    <n v="20560.16"/>
  </r>
  <r>
    <x v="1"/>
    <x v="2"/>
    <x v="55"/>
    <x v="5"/>
    <n v="8329.7199999999993"/>
    <n v="0"/>
    <n v="0"/>
    <n v="0"/>
    <n v="0"/>
    <n v="0"/>
    <n v="8329.7199999999993"/>
  </r>
  <r>
    <x v="1"/>
    <x v="2"/>
    <x v="111"/>
    <x v="5"/>
    <n v="119852.69"/>
    <n v="0"/>
    <n v="0"/>
    <n v="0"/>
    <n v="0"/>
    <n v="0"/>
    <n v="119852.69"/>
  </r>
  <r>
    <x v="1"/>
    <x v="2"/>
    <x v="91"/>
    <x v="5"/>
    <n v="261126.69"/>
    <n v="0"/>
    <n v="0"/>
    <n v="0"/>
    <n v="0"/>
    <n v="0"/>
    <n v="261126.69"/>
  </r>
  <r>
    <x v="1"/>
    <x v="2"/>
    <x v="61"/>
    <x v="5"/>
    <n v="4681.58"/>
    <n v="0"/>
    <n v="0"/>
    <n v="0"/>
    <n v="0"/>
    <n v="0"/>
    <n v="4681.58"/>
  </r>
  <r>
    <x v="1"/>
    <x v="2"/>
    <x v="62"/>
    <x v="5"/>
    <n v="17916.189999999999"/>
    <n v="0"/>
    <n v="0"/>
    <n v="0"/>
    <n v="0"/>
    <n v="0"/>
    <n v="17916.189999999999"/>
  </r>
  <r>
    <x v="1"/>
    <x v="2"/>
    <x v="68"/>
    <x v="5"/>
    <n v="153261.29999999999"/>
    <n v="0"/>
    <n v="0"/>
    <n v="0"/>
    <n v="0"/>
    <n v="0"/>
    <n v="153261.29999999999"/>
  </r>
  <r>
    <x v="1"/>
    <x v="2"/>
    <x v="84"/>
    <x v="5"/>
    <n v="23138.38"/>
    <n v="0"/>
    <n v="0"/>
    <n v="0"/>
    <n v="0"/>
    <n v="0"/>
    <n v="23138.38"/>
  </r>
  <r>
    <x v="1"/>
    <x v="2"/>
    <x v="97"/>
    <x v="5"/>
    <n v="137442.53"/>
    <n v="0"/>
    <n v="0"/>
    <n v="0"/>
    <n v="0"/>
    <n v="0"/>
    <n v="137442.53"/>
  </r>
  <r>
    <x v="1"/>
    <x v="2"/>
    <x v="85"/>
    <x v="5"/>
    <n v="8353042.54"/>
    <n v="-817.97"/>
    <n v="0"/>
    <n v="0"/>
    <n v="0"/>
    <n v="0"/>
    <n v="8352224.5700000003"/>
  </r>
  <r>
    <x v="1"/>
    <x v="2"/>
    <x v="98"/>
    <x v="5"/>
    <n v="1699998.54"/>
    <n v="0"/>
    <n v="0"/>
    <n v="0"/>
    <n v="0"/>
    <n v="0"/>
    <n v="1699998.54"/>
  </r>
  <r>
    <x v="1"/>
    <x v="2"/>
    <x v="63"/>
    <x v="5"/>
    <n v="449309.06"/>
    <n v="0"/>
    <n v="0"/>
    <n v="0"/>
    <n v="0"/>
    <n v="0"/>
    <n v="449309.06"/>
  </r>
  <r>
    <x v="1"/>
    <x v="2"/>
    <x v="69"/>
    <x v="5"/>
    <n v="1694832.96"/>
    <n v="0"/>
    <n v="0"/>
    <n v="0"/>
    <n v="0"/>
    <n v="0"/>
    <n v="1694832.96"/>
  </r>
  <r>
    <x v="1"/>
    <x v="2"/>
    <x v="99"/>
    <x v="5"/>
    <n v="178530.09"/>
    <n v="0"/>
    <n v="0"/>
    <n v="0"/>
    <n v="0"/>
    <n v="0"/>
    <n v="178530.09"/>
  </r>
  <r>
    <x v="1"/>
    <x v="2"/>
    <x v="112"/>
    <x v="5"/>
    <n v="54614.27"/>
    <n v="0"/>
    <n v="0"/>
    <n v="0"/>
    <n v="0"/>
    <n v="0"/>
    <n v="54614.27"/>
  </r>
  <r>
    <x v="1"/>
    <x v="2"/>
    <x v="100"/>
    <x v="5"/>
    <n v="175350.37"/>
    <n v="0"/>
    <n v="0"/>
    <n v="0"/>
    <n v="0"/>
    <n v="0"/>
    <n v="175350.37"/>
  </r>
  <r>
    <x v="1"/>
    <x v="2"/>
    <x v="113"/>
    <x v="5"/>
    <n v="209318.9"/>
    <n v="0"/>
    <n v="0"/>
    <n v="0"/>
    <n v="0"/>
    <n v="0"/>
    <n v="209318.9"/>
  </r>
  <r>
    <x v="1"/>
    <x v="2"/>
    <x v="70"/>
    <x v="5"/>
    <n v="923446.05"/>
    <n v="0"/>
    <n v="0"/>
    <n v="0"/>
    <n v="0"/>
    <n v="0"/>
    <n v="923446.05"/>
  </r>
  <r>
    <x v="1"/>
    <x v="2"/>
    <x v="90"/>
    <x v="5"/>
    <n v="273084.38"/>
    <n v="0"/>
    <n v="0"/>
    <n v="0"/>
    <n v="0"/>
    <n v="0"/>
    <n v="273084.38"/>
  </r>
  <r>
    <x v="1"/>
    <x v="2"/>
    <x v="114"/>
    <x v="5"/>
    <n v="414663.45"/>
    <n v="0"/>
    <n v="0"/>
    <n v="0"/>
    <n v="0"/>
    <n v="0"/>
    <n v="414663.45"/>
  </r>
  <r>
    <x v="1"/>
    <x v="2"/>
    <x v="64"/>
    <x v="5"/>
    <n v="26970.37"/>
    <n v="0"/>
    <n v="0"/>
    <n v="0"/>
    <n v="0"/>
    <n v="0"/>
    <n v="26970.37"/>
  </r>
  <r>
    <x v="1"/>
    <x v="2"/>
    <x v="92"/>
    <x v="5"/>
    <n v="867772"/>
    <n v="0"/>
    <n v="0"/>
    <n v="0"/>
    <n v="0"/>
    <n v="0"/>
    <n v="867772"/>
  </r>
  <r>
    <x v="1"/>
    <x v="2"/>
    <x v="65"/>
    <x v="5"/>
    <n v="49001.72"/>
    <n v="0"/>
    <n v="0"/>
    <n v="0"/>
    <n v="0"/>
    <n v="0"/>
    <n v="49001.72"/>
  </r>
  <r>
    <x v="1"/>
    <x v="2"/>
    <x v="75"/>
    <x v="5"/>
    <n v="60826.29"/>
    <n v="0"/>
    <n v="0"/>
    <n v="0"/>
    <n v="0"/>
    <n v="0"/>
    <n v="60826.29"/>
  </r>
  <r>
    <x v="1"/>
    <x v="2"/>
    <x v="76"/>
    <x v="5"/>
    <n v="139637.68"/>
    <n v="0"/>
    <n v="0"/>
    <n v="0"/>
    <n v="0"/>
    <n v="0"/>
    <n v="139637.68"/>
  </r>
  <r>
    <x v="1"/>
    <x v="2"/>
    <x v="86"/>
    <x v="5"/>
    <n v="27638493.469999999"/>
    <n v="0"/>
    <n v="-446671.66"/>
    <n v="0"/>
    <n v="0"/>
    <n v="0"/>
    <n v="27191821.809999999"/>
  </r>
  <r>
    <x v="1"/>
    <x v="2"/>
    <x v="93"/>
    <x v="5"/>
    <n v="731466.64"/>
    <n v="0"/>
    <n v="0"/>
    <n v="0"/>
    <n v="0"/>
    <n v="0"/>
    <n v="731466.64"/>
  </r>
  <r>
    <x v="1"/>
    <x v="2"/>
    <x v="56"/>
    <x v="5"/>
    <n v="2269555.91"/>
    <n v="0"/>
    <n v="0"/>
    <n v="0"/>
    <n v="0"/>
    <n v="0"/>
    <n v="2269555.91"/>
  </r>
  <r>
    <x v="1"/>
    <x v="2"/>
    <x v="66"/>
    <x v="5"/>
    <n v="531166.79"/>
    <n v="0"/>
    <n v="0"/>
    <n v="0"/>
    <n v="0"/>
    <n v="0"/>
    <n v="531166.79"/>
  </r>
  <r>
    <x v="1"/>
    <x v="2"/>
    <x v="87"/>
    <x v="5"/>
    <n v="37326.42"/>
    <n v="0"/>
    <n v="0"/>
    <n v="0"/>
    <n v="0"/>
    <n v="0"/>
    <n v="37326.42"/>
  </r>
  <r>
    <x v="1"/>
    <x v="2"/>
    <x v="115"/>
    <x v="5"/>
    <n v="2686177.85"/>
    <n v="-350.71"/>
    <n v="0"/>
    <n v="0"/>
    <n v="0"/>
    <n v="0"/>
    <n v="2685827.14"/>
  </r>
  <r>
    <x v="1"/>
    <x v="2"/>
    <x v="116"/>
    <x v="5"/>
    <n v="2783.89"/>
    <n v="0"/>
    <n v="0"/>
    <n v="0"/>
    <n v="0"/>
    <n v="0"/>
    <n v="2783.89"/>
  </r>
  <r>
    <x v="1"/>
    <x v="2"/>
    <x v="101"/>
    <x v="5"/>
    <n v="336167.54"/>
    <n v="0"/>
    <n v="0"/>
    <n v="0"/>
    <n v="0"/>
    <n v="0"/>
    <n v="336167.54"/>
  </r>
  <r>
    <x v="1"/>
    <x v="2"/>
    <x v="57"/>
    <x v="5"/>
    <n v="99818.13"/>
    <n v="0"/>
    <n v="0"/>
    <n v="0"/>
    <n v="0"/>
    <n v="0"/>
    <n v="99818.13"/>
  </r>
  <r>
    <x v="1"/>
    <x v="2"/>
    <x v="71"/>
    <x v="5"/>
    <n v="46264.19"/>
    <n v="0"/>
    <n v="0"/>
    <n v="0"/>
    <n v="0"/>
    <n v="0"/>
    <n v="46264.19"/>
  </r>
  <r>
    <x v="1"/>
    <x v="2"/>
    <x v="77"/>
    <x v="5"/>
    <n v="4005.08"/>
    <n v="0"/>
    <n v="0"/>
    <n v="0"/>
    <n v="0"/>
    <n v="0"/>
    <n v="4005.08"/>
  </r>
  <r>
    <x v="1"/>
    <x v="2"/>
    <x v="94"/>
    <x v="5"/>
    <n v="20977480.25"/>
    <n v="13875.43"/>
    <n v="-33146.120000000003"/>
    <n v="0"/>
    <n v="0"/>
    <n v="0"/>
    <n v="20958209.559999999"/>
  </r>
  <r>
    <x v="1"/>
    <x v="2"/>
    <x v="78"/>
    <x v="5"/>
    <n v="145810259.13"/>
    <n v="5044831.9000000004"/>
    <n v="-7097.21"/>
    <n v="0"/>
    <n v="0"/>
    <n v="0"/>
    <n v="150847993.81999999"/>
  </r>
  <r>
    <x v="1"/>
    <x v="2"/>
    <x v="102"/>
    <x v="5"/>
    <n v="104636005.2"/>
    <n v="629268.88"/>
    <n v="-5683.19"/>
    <n v="0"/>
    <n v="0"/>
    <n v="0"/>
    <n v="105259590.89"/>
  </r>
  <r>
    <x v="1"/>
    <x v="2"/>
    <x v="117"/>
    <x v="5"/>
    <n v="12401060.83"/>
    <n v="477030.77"/>
    <n v="-1204.25"/>
    <n v="0"/>
    <n v="0"/>
    <n v="0"/>
    <n v="12876887.35"/>
  </r>
  <r>
    <x v="1"/>
    <x v="2"/>
    <x v="118"/>
    <x v="5"/>
    <n v="3941149.06"/>
    <n v="0"/>
    <n v="0"/>
    <n v="0"/>
    <n v="0"/>
    <n v="0"/>
    <n v="3941149.06"/>
  </r>
  <r>
    <x v="1"/>
    <x v="2"/>
    <x v="103"/>
    <x v="5"/>
    <n v="1652639.35"/>
    <n v="0"/>
    <n v="0"/>
    <n v="0"/>
    <n v="0"/>
    <n v="0"/>
    <n v="1652639.35"/>
  </r>
  <r>
    <x v="1"/>
    <x v="2"/>
    <x v="79"/>
    <x v="5"/>
    <n v="120333354.12"/>
    <n v="770868.78"/>
    <n v="-85289.600000000006"/>
    <n v="0"/>
    <n v="0"/>
    <n v="0"/>
    <n v="121018933.3"/>
  </r>
  <r>
    <x v="1"/>
    <x v="2"/>
    <x v="80"/>
    <x v="5"/>
    <n v="31987922.579999998"/>
    <n v="140375.51"/>
    <n v="-8390.57"/>
    <n v="0"/>
    <n v="0"/>
    <n v="0"/>
    <n v="32119907.52"/>
  </r>
  <r>
    <x v="1"/>
    <x v="2"/>
    <x v="104"/>
    <x v="5"/>
    <n v="55415934.57"/>
    <n v="119444.97"/>
    <n v="-17683.099999999999"/>
    <n v="0"/>
    <n v="0"/>
    <n v="0"/>
    <n v="55517696.439999998"/>
  </r>
  <r>
    <x v="1"/>
    <x v="2"/>
    <x v="109"/>
    <x v="5"/>
    <n v="10901837.51"/>
    <n v="9434.7999999999993"/>
    <n v="0"/>
    <n v="0"/>
    <n v="0"/>
    <n v="0"/>
    <n v="10911272.310000001"/>
  </r>
  <r>
    <x v="1"/>
    <x v="2"/>
    <x v="110"/>
    <x v="5"/>
    <n v="204149.07"/>
    <n v="1900.07"/>
    <n v="0"/>
    <n v="0"/>
    <n v="0"/>
    <n v="0"/>
    <n v="206049.14"/>
  </r>
  <r>
    <x v="1"/>
    <x v="2"/>
    <x v="67"/>
    <x v="5"/>
    <n v="5173510.6500000004"/>
    <n v="2915.2"/>
    <n v="0"/>
    <n v="0"/>
    <n v="0"/>
    <n v="0"/>
    <n v="5176425.8499999996"/>
  </r>
  <r>
    <x v="1"/>
    <x v="2"/>
    <x v="72"/>
    <x v="5"/>
    <n v="1211697.3"/>
    <n v="0"/>
    <n v="0"/>
    <n v="0"/>
    <n v="0"/>
    <n v="0"/>
    <n v="1211697.3"/>
  </r>
  <r>
    <x v="1"/>
    <x v="2"/>
    <x v="88"/>
    <x v="5"/>
    <n v="7209780.6299999999"/>
    <n v="0"/>
    <n v="0"/>
    <n v="0"/>
    <n v="0"/>
    <n v="0"/>
    <n v="7209780.6299999999"/>
  </r>
  <r>
    <x v="1"/>
    <x v="2"/>
    <x v="58"/>
    <x v="5"/>
    <n v="173114.85"/>
    <n v="0"/>
    <n v="0"/>
    <n v="0"/>
    <n v="0"/>
    <n v="0"/>
    <n v="173114.85"/>
  </r>
  <r>
    <x v="1"/>
    <x v="2"/>
    <x v="105"/>
    <x v="5"/>
    <n v="709199.18"/>
    <n v="0"/>
    <n v="0"/>
    <n v="0"/>
    <n v="0"/>
    <n v="0"/>
    <n v="709199.18"/>
  </r>
  <r>
    <x v="1"/>
    <x v="2"/>
    <x v="81"/>
    <x v="5"/>
    <n v="12954.74"/>
    <n v="0"/>
    <n v="0"/>
    <n v="0"/>
    <n v="0"/>
    <n v="0"/>
    <n v="12954.74"/>
  </r>
  <r>
    <x v="1"/>
    <x v="2"/>
    <x v="89"/>
    <x v="5"/>
    <n v="1246194.18"/>
    <n v="0"/>
    <n v="0"/>
    <n v="0"/>
    <n v="0"/>
    <n v="0"/>
    <n v="1246194.18"/>
  </r>
  <r>
    <x v="1"/>
    <x v="2"/>
    <x v="59"/>
    <x v="5"/>
    <n v="1749085.61"/>
    <n v="0"/>
    <n v="0"/>
    <n v="0"/>
    <n v="0"/>
    <n v="0"/>
    <n v="1749085.61"/>
  </r>
  <r>
    <x v="1"/>
    <x v="2"/>
    <x v="60"/>
    <x v="5"/>
    <n v="220986.9"/>
    <n v="0"/>
    <n v="0"/>
    <n v="0"/>
    <n v="0"/>
    <n v="0"/>
    <n v="220986.9"/>
  </r>
  <r>
    <x v="1"/>
    <x v="2"/>
    <x v="54"/>
    <x v="5"/>
    <n v="3257383.4"/>
    <n v="36314.339999999997"/>
    <n v="-3767.2"/>
    <n v="0"/>
    <n v="0"/>
    <n v="0"/>
    <n v="3289930.54"/>
  </r>
  <r>
    <x v="1"/>
    <x v="2"/>
    <x v="73"/>
    <x v="5"/>
    <n v="39610.080000000002"/>
    <n v="0"/>
    <n v="0"/>
    <n v="0"/>
    <n v="0"/>
    <n v="0"/>
    <n v="39610.080000000002"/>
  </r>
  <r>
    <x v="1"/>
    <x v="2"/>
    <x v="82"/>
    <x v="5"/>
    <n v="62747.29"/>
    <n v="0"/>
    <n v="0"/>
    <n v="0"/>
    <n v="0"/>
    <n v="0"/>
    <n v="62747.29"/>
  </r>
  <r>
    <x v="1"/>
    <x v="2"/>
    <x v="95"/>
    <x v="5"/>
    <n v="19427.23"/>
    <n v="0"/>
    <n v="0"/>
    <n v="0"/>
    <n v="0"/>
    <n v="0"/>
    <n v="19427.23"/>
  </r>
  <r>
    <x v="1"/>
    <x v="2"/>
    <x v="106"/>
    <x v="5"/>
    <n v="524257.15"/>
    <n v="0"/>
    <n v="0"/>
    <n v="0"/>
    <n v="0"/>
    <n v="0"/>
    <n v="524257.15"/>
  </r>
  <r>
    <x v="1"/>
    <x v="2"/>
    <x v="83"/>
    <x v="5"/>
    <n v="3897263.52"/>
    <n v="0"/>
    <n v="-5492.43"/>
    <n v="0"/>
    <n v="0"/>
    <n v="0"/>
    <n v="3891771.09"/>
  </r>
  <r>
    <x v="1"/>
    <x v="2"/>
    <x v="107"/>
    <x v="5"/>
    <n v="14389.76"/>
    <n v="0"/>
    <n v="0"/>
    <n v="0"/>
    <n v="0"/>
    <n v="0"/>
    <n v="14389.76"/>
  </r>
  <r>
    <x v="1"/>
    <x v="2"/>
    <x v="96"/>
    <x v="5"/>
    <n v="134598.85999999999"/>
    <n v="0"/>
    <n v="0"/>
    <n v="0"/>
    <n v="0"/>
    <n v="0"/>
    <n v="134598.85999999999"/>
  </r>
  <r>
    <x v="1"/>
    <x v="2"/>
    <x v="108"/>
    <x v="5"/>
    <n v="1068402.71"/>
    <n v="0"/>
    <n v="0"/>
    <n v="0"/>
    <n v="0"/>
    <n v="0"/>
    <n v="1068402.71"/>
  </r>
  <r>
    <x v="1"/>
    <x v="2"/>
    <x v="74"/>
    <x v="5"/>
    <n v="123514.83"/>
    <n v="0"/>
    <n v="0"/>
    <n v="0"/>
    <n v="0"/>
    <n v="0"/>
    <n v="123514.83"/>
  </r>
  <r>
    <x v="1"/>
    <x v="3"/>
    <x v="121"/>
    <x v="5"/>
    <n v="185309.27"/>
    <n v="0"/>
    <n v="0"/>
    <n v="0"/>
    <n v="0"/>
    <n v="0"/>
    <n v="185309.27"/>
  </r>
  <r>
    <x v="1"/>
    <x v="3"/>
    <x v="123"/>
    <x v="5"/>
    <n v="1109551.68"/>
    <n v="0"/>
    <n v="0"/>
    <n v="0"/>
    <n v="0"/>
    <n v="0"/>
    <n v="1109551.68"/>
  </r>
  <r>
    <x v="1"/>
    <x v="3"/>
    <x v="124"/>
    <x v="5"/>
    <n v="179338.52"/>
    <n v="0"/>
    <n v="0"/>
    <n v="0"/>
    <n v="0"/>
    <n v="0"/>
    <n v="179338.52"/>
  </r>
  <r>
    <x v="1"/>
    <x v="3"/>
    <x v="122"/>
    <x v="5"/>
    <n v="15383.91"/>
    <n v="0"/>
    <n v="0"/>
    <n v="0"/>
    <n v="0"/>
    <n v="0"/>
    <n v="15383.91"/>
  </r>
  <r>
    <x v="1"/>
    <x v="3"/>
    <x v="129"/>
    <x v="5"/>
    <n v="38834"/>
    <n v="0"/>
    <n v="0"/>
    <n v="0"/>
    <n v="0"/>
    <n v="0"/>
    <n v="38834"/>
  </r>
  <r>
    <x v="1"/>
    <x v="3"/>
    <x v="131"/>
    <x v="5"/>
    <n v="41397.21"/>
    <n v="0"/>
    <n v="0"/>
    <n v="0"/>
    <n v="0"/>
    <n v="0"/>
    <n v="41397.21"/>
  </r>
  <r>
    <x v="1"/>
    <x v="3"/>
    <x v="119"/>
    <x v="5"/>
    <n v="27284.69"/>
    <n v="0"/>
    <n v="0"/>
    <n v="0"/>
    <n v="0"/>
    <n v="0"/>
    <n v="27284.69"/>
  </r>
  <r>
    <x v="1"/>
    <x v="3"/>
    <x v="130"/>
    <x v="5"/>
    <n v="175867.44"/>
    <n v="0"/>
    <n v="0"/>
    <n v="0"/>
    <n v="0"/>
    <n v="0"/>
    <n v="175867.44"/>
  </r>
  <r>
    <x v="1"/>
    <x v="3"/>
    <x v="120"/>
    <x v="5"/>
    <n v="20515.689999999999"/>
    <n v="0"/>
    <n v="0"/>
    <n v="0"/>
    <n v="0"/>
    <n v="0"/>
    <n v="20515.689999999999"/>
  </r>
  <r>
    <x v="1"/>
    <x v="3"/>
    <x v="126"/>
    <x v="5"/>
    <n v="37541"/>
    <n v="0"/>
    <n v="0"/>
    <n v="0"/>
    <n v="0"/>
    <n v="0"/>
    <n v="37541"/>
  </r>
  <r>
    <x v="1"/>
    <x v="3"/>
    <x v="127"/>
    <x v="5"/>
    <n v="814166.88"/>
    <n v="0"/>
    <n v="0"/>
    <n v="0"/>
    <n v="0"/>
    <n v="0"/>
    <n v="814166.88"/>
  </r>
  <r>
    <x v="1"/>
    <x v="3"/>
    <x v="125"/>
    <x v="5"/>
    <n v="70177.67"/>
    <n v="0"/>
    <n v="0"/>
    <n v="0"/>
    <n v="0"/>
    <n v="0"/>
    <n v="70177.67"/>
  </r>
  <r>
    <x v="1"/>
    <x v="3"/>
    <x v="132"/>
    <x v="5"/>
    <n v="35063.769999999997"/>
    <n v="43035.47"/>
    <n v="0"/>
    <n v="0"/>
    <n v="0"/>
    <n v="0"/>
    <n v="78099.240000000005"/>
  </r>
  <r>
    <x v="1"/>
    <x v="3"/>
    <x v="128"/>
    <x v="5"/>
    <n v="828509.36"/>
    <n v="0"/>
    <n v="0"/>
    <n v="0"/>
    <n v="0"/>
    <n v="0"/>
    <n v="828509.36"/>
  </r>
  <r>
    <x v="0"/>
    <x v="0"/>
    <x v="12"/>
    <x v="6"/>
    <n v="1411389.93"/>
    <n v="0"/>
    <n v="0"/>
    <n v="0"/>
    <n v="0"/>
    <n v="0"/>
    <n v="1411389.93"/>
  </r>
  <r>
    <x v="0"/>
    <x v="0"/>
    <x v="13"/>
    <x v="6"/>
    <n v="9187184.2699999996"/>
    <n v="0"/>
    <n v="0"/>
    <n v="0"/>
    <n v="0"/>
    <n v="0"/>
    <n v="9187184.2699999996"/>
  </r>
  <r>
    <x v="0"/>
    <x v="0"/>
    <x v="28"/>
    <x v="6"/>
    <n v="9316001.1799999997"/>
    <n v="0"/>
    <n v="0"/>
    <n v="0"/>
    <n v="0"/>
    <n v="0"/>
    <n v="9316001.1799999997"/>
  </r>
  <r>
    <x v="0"/>
    <x v="0"/>
    <x v="25"/>
    <x v="6"/>
    <n v="5118803.91"/>
    <n v="0"/>
    <n v="0"/>
    <n v="0"/>
    <n v="0"/>
    <n v="0"/>
    <n v="5118803.91"/>
  </r>
  <r>
    <x v="0"/>
    <x v="0"/>
    <x v="4"/>
    <x v="6"/>
    <n v="63740.85"/>
    <n v="0"/>
    <n v="0"/>
    <n v="0"/>
    <n v="0"/>
    <n v="0"/>
    <n v="63740.85"/>
  </r>
  <r>
    <x v="0"/>
    <x v="0"/>
    <x v="26"/>
    <x v="6"/>
    <n v="263337.89"/>
    <n v="0"/>
    <n v="0"/>
    <n v="0"/>
    <n v="0"/>
    <n v="0"/>
    <n v="263337.89"/>
  </r>
  <r>
    <x v="0"/>
    <x v="0"/>
    <x v="8"/>
    <x v="6"/>
    <n v="7125.41"/>
    <n v="0"/>
    <n v="0"/>
    <n v="0"/>
    <n v="0"/>
    <n v="0"/>
    <n v="7125.41"/>
  </r>
  <r>
    <x v="0"/>
    <x v="0"/>
    <x v="24"/>
    <x v="6"/>
    <n v="76071.34"/>
    <n v="0"/>
    <n v="0"/>
    <n v="0"/>
    <n v="0"/>
    <n v="0"/>
    <n v="76071.34"/>
  </r>
  <r>
    <x v="0"/>
    <x v="0"/>
    <x v="2"/>
    <x v="6"/>
    <n v="1039344.41"/>
    <n v="0"/>
    <n v="0"/>
    <n v="0"/>
    <n v="0"/>
    <n v="0"/>
    <n v="1039344.41"/>
  </r>
  <r>
    <x v="0"/>
    <x v="0"/>
    <x v="21"/>
    <x v="6"/>
    <n v="8824.34"/>
    <n v="0"/>
    <n v="0"/>
    <n v="0"/>
    <n v="0"/>
    <n v="0"/>
    <n v="8824.34"/>
  </r>
  <r>
    <x v="0"/>
    <x v="0"/>
    <x v="23"/>
    <x v="6"/>
    <n v="136509.51999999999"/>
    <n v="0"/>
    <n v="0"/>
    <n v="0"/>
    <n v="0"/>
    <n v="0"/>
    <n v="136509.51999999999"/>
  </r>
  <r>
    <x v="0"/>
    <x v="0"/>
    <x v="27"/>
    <x v="6"/>
    <n v="7388.39"/>
    <n v="0"/>
    <n v="0"/>
    <n v="0"/>
    <n v="0"/>
    <n v="0"/>
    <n v="7388.39"/>
  </r>
  <r>
    <x v="0"/>
    <x v="0"/>
    <x v="19"/>
    <x v="6"/>
    <n v="162225.67000000001"/>
    <n v="0"/>
    <n v="0"/>
    <n v="0"/>
    <n v="0"/>
    <n v="0"/>
    <n v="162225.67000000001"/>
  </r>
  <r>
    <x v="0"/>
    <x v="0"/>
    <x v="15"/>
    <x v="6"/>
    <n v="37003945.939999998"/>
    <n v="0"/>
    <n v="0"/>
    <n v="0"/>
    <n v="0"/>
    <n v="0"/>
    <n v="37003945.939999998"/>
  </r>
  <r>
    <x v="0"/>
    <x v="0"/>
    <x v="10"/>
    <x v="6"/>
    <n v="19005572.420000002"/>
    <n v="15977.4"/>
    <n v="0"/>
    <n v="0"/>
    <n v="0"/>
    <n v="0"/>
    <n v="19021549.82"/>
  </r>
  <r>
    <x v="0"/>
    <x v="0"/>
    <x v="14"/>
    <x v="6"/>
    <n v="3548953.23"/>
    <n v="0"/>
    <n v="0"/>
    <n v="0"/>
    <n v="0"/>
    <n v="0"/>
    <n v="3548953.23"/>
  </r>
  <r>
    <x v="0"/>
    <x v="0"/>
    <x v="7"/>
    <x v="6"/>
    <n v="2458044.2000000002"/>
    <n v="0"/>
    <n v="0"/>
    <n v="0"/>
    <n v="0"/>
    <n v="0"/>
    <n v="2458044.2000000002"/>
  </r>
  <r>
    <x v="0"/>
    <x v="0"/>
    <x v="11"/>
    <x v="6"/>
    <n v="1473265"/>
    <n v="0"/>
    <n v="0"/>
    <n v="0"/>
    <n v="0"/>
    <n v="0"/>
    <n v="1473265"/>
  </r>
  <r>
    <x v="0"/>
    <x v="0"/>
    <x v="22"/>
    <x v="6"/>
    <n v="67252353.719999999"/>
    <n v="917.54"/>
    <n v="0"/>
    <n v="0"/>
    <n v="0"/>
    <n v="0"/>
    <n v="67253271.260000005"/>
  </r>
  <r>
    <x v="0"/>
    <x v="0"/>
    <x v="3"/>
    <x v="6"/>
    <n v="39251.620000000003"/>
    <n v="0"/>
    <n v="0"/>
    <n v="0"/>
    <n v="0"/>
    <n v="0"/>
    <n v="39251.620000000003"/>
  </r>
  <r>
    <x v="0"/>
    <x v="0"/>
    <x v="6"/>
    <x v="6"/>
    <n v="1628899.91"/>
    <n v="0"/>
    <n v="0"/>
    <n v="0"/>
    <n v="0"/>
    <n v="0"/>
    <n v="1628899.91"/>
  </r>
  <r>
    <x v="0"/>
    <x v="0"/>
    <x v="1"/>
    <x v="6"/>
    <n v="961255.64"/>
    <n v="0"/>
    <n v="0"/>
    <n v="0"/>
    <n v="0"/>
    <n v="0"/>
    <n v="961255.64"/>
  </r>
  <r>
    <x v="0"/>
    <x v="0"/>
    <x v="16"/>
    <x v="6"/>
    <n v="60170.36"/>
    <n v="0"/>
    <n v="0"/>
    <n v="0"/>
    <n v="0"/>
    <n v="0"/>
    <n v="60170.36"/>
  </r>
  <r>
    <x v="0"/>
    <x v="0"/>
    <x v="17"/>
    <x v="6"/>
    <n v="314379.42"/>
    <n v="0"/>
    <n v="0"/>
    <n v="0"/>
    <n v="0"/>
    <n v="0"/>
    <n v="314379.42"/>
  </r>
  <r>
    <x v="0"/>
    <x v="0"/>
    <x v="18"/>
    <x v="6"/>
    <n v="20676195.899999999"/>
    <n v="-112.48"/>
    <n v="0"/>
    <n v="0"/>
    <n v="0"/>
    <n v="0"/>
    <n v="20676083.420000002"/>
  </r>
  <r>
    <x v="0"/>
    <x v="0"/>
    <x v="5"/>
    <x v="6"/>
    <n v="297266.61"/>
    <n v="0"/>
    <n v="0"/>
    <n v="0"/>
    <n v="0"/>
    <n v="0"/>
    <n v="297266.61"/>
  </r>
  <r>
    <x v="0"/>
    <x v="0"/>
    <x v="20"/>
    <x v="6"/>
    <n v="345729.64"/>
    <n v="0"/>
    <n v="0"/>
    <n v="0"/>
    <n v="0"/>
    <n v="0"/>
    <n v="345729.64"/>
  </r>
  <r>
    <x v="0"/>
    <x v="0"/>
    <x v="9"/>
    <x v="6"/>
    <n v="17517104.289999999"/>
    <n v="222407.67"/>
    <n v="0"/>
    <n v="0"/>
    <n v="0"/>
    <n v="0"/>
    <n v="17739511.960000001"/>
  </r>
  <r>
    <x v="0"/>
    <x v="1"/>
    <x v="32"/>
    <x v="6"/>
    <n v="2874239.86"/>
    <n v="0"/>
    <n v="0"/>
    <n v="0"/>
    <n v="0"/>
    <n v="0"/>
    <n v="2874239.86"/>
  </r>
  <r>
    <x v="0"/>
    <x v="1"/>
    <x v="38"/>
    <x v="6"/>
    <n v="1886442.92"/>
    <n v="0"/>
    <n v="0"/>
    <n v="0"/>
    <n v="0"/>
    <n v="0"/>
    <n v="1886442.92"/>
  </r>
  <r>
    <x v="0"/>
    <x v="1"/>
    <x v="52"/>
    <x v="6"/>
    <n v="12669002.609999999"/>
    <n v="0"/>
    <n v="0"/>
    <n v="0"/>
    <n v="0"/>
    <n v="0"/>
    <n v="12669002.609999999"/>
  </r>
  <r>
    <x v="0"/>
    <x v="1"/>
    <x v="48"/>
    <x v="6"/>
    <n v="2820613.55"/>
    <n v="0"/>
    <n v="0"/>
    <n v="0"/>
    <n v="0"/>
    <n v="0"/>
    <n v="2820613.55"/>
  </r>
  <r>
    <x v="0"/>
    <x v="1"/>
    <x v="49"/>
    <x v="6"/>
    <n v="12305840"/>
    <n v="0"/>
    <n v="0"/>
    <n v="0"/>
    <n v="0"/>
    <n v="0"/>
    <n v="12305840"/>
  </r>
  <r>
    <x v="0"/>
    <x v="1"/>
    <x v="36"/>
    <x v="6"/>
    <n v="2376524.13"/>
    <n v="0"/>
    <n v="0"/>
    <n v="0"/>
    <n v="0"/>
    <n v="0"/>
    <n v="2376524.13"/>
  </r>
  <r>
    <x v="0"/>
    <x v="1"/>
    <x v="33"/>
    <x v="6"/>
    <n v="389797.87"/>
    <n v="0"/>
    <n v="0"/>
    <n v="0"/>
    <n v="0"/>
    <n v="0"/>
    <n v="389797.87"/>
  </r>
  <r>
    <x v="0"/>
    <x v="1"/>
    <x v="40"/>
    <x v="6"/>
    <n v="96290.22"/>
    <n v="0"/>
    <n v="0"/>
    <n v="0"/>
    <n v="0"/>
    <n v="0"/>
    <n v="96290.22"/>
  </r>
  <r>
    <x v="0"/>
    <x v="1"/>
    <x v="51"/>
    <x v="6"/>
    <n v="402176.59"/>
    <n v="0"/>
    <n v="0"/>
    <n v="0"/>
    <n v="0"/>
    <n v="0"/>
    <n v="402176.59"/>
  </r>
  <r>
    <x v="0"/>
    <x v="1"/>
    <x v="47"/>
    <x v="6"/>
    <n v="23632.07"/>
    <n v="0"/>
    <n v="0"/>
    <n v="0"/>
    <n v="0"/>
    <n v="0"/>
    <n v="23632.07"/>
  </r>
  <r>
    <x v="0"/>
    <x v="1"/>
    <x v="29"/>
    <x v="6"/>
    <n v="1913117.11"/>
    <n v="0"/>
    <n v="0"/>
    <n v="0"/>
    <n v="0"/>
    <n v="0"/>
    <n v="1913117.11"/>
  </r>
  <r>
    <x v="0"/>
    <x v="1"/>
    <x v="46"/>
    <x v="6"/>
    <n v="291500.62"/>
    <n v="0"/>
    <n v="0"/>
    <n v="0"/>
    <n v="0"/>
    <n v="0"/>
    <n v="291500.62"/>
  </r>
  <r>
    <x v="0"/>
    <x v="1"/>
    <x v="41"/>
    <x v="6"/>
    <n v="70015.66"/>
    <n v="0"/>
    <n v="0"/>
    <n v="0"/>
    <n v="0"/>
    <n v="0"/>
    <n v="70015.66"/>
  </r>
  <r>
    <x v="0"/>
    <x v="1"/>
    <x v="35"/>
    <x v="6"/>
    <n v="509282.85"/>
    <n v="0"/>
    <n v="0"/>
    <n v="0"/>
    <n v="0"/>
    <n v="0"/>
    <n v="509282.85"/>
  </r>
  <r>
    <x v="0"/>
    <x v="1"/>
    <x v="34"/>
    <x v="6"/>
    <n v="629166.46"/>
    <n v="0"/>
    <n v="0"/>
    <n v="0"/>
    <n v="0"/>
    <n v="0"/>
    <n v="629166.46"/>
  </r>
  <r>
    <x v="0"/>
    <x v="1"/>
    <x v="37"/>
    <x v="6"/>
    <n v="10343248.640000001"/>
    <n v="0"/>
    <n v="0"/>
    <n v="0"/>
    <n v="0"/>
    <n v="0"/>
    <n v="10343248.640000001"/>
  </r>
  <r>
    <x v="0"/>
    <x v="1"/>
    <x v="30"/>
    <x v="6"/>
    <n v="2023936.45"/>
    <n v="0"/>
    <n v="0"/>
    <n v="0"/>
    <n v="0"/>
    <n v="0"/>
    <n v="2023936.45"/>
  </r>
  <r>
    <x v="0"/>
    <x v="1"/>
    <x v="31"/>
    <x v="6"/>
    <n v="629225.62"/>
    <n v="0"/>
    <n v="0"/>
    <n v="0"/>
    <n v="0"/>
    <n v="0"/>
    <n v="629225.62"/>
  </r>
  <r>
    <x v="0"/>
    <x v="1"/>
    <x v="42"/>
    <x v="6"/>
    <n v="999825.07"/>
    <n v="0"/>
    <n v="0"/>
    <n v="0"/>
    <n v="0"/>
    <n v="0"/>
    <n v="999825.07"/>
  </r>
  <r>
    <x v="0"/>
    <x v="1"/>
    <x v="43"/>
    <x v="6"/>
    <n v="190246.97"/>
    <n v="0"/>
    <n v="0"/>
    <n v="0"/>
    <n v="0"/>
    <n v="0"/>
    <n v="190246.97"/>
  </r>
  <r>
    <x v="0"/>
    <x v="1"/>
    <x v="44"/>
    <x v="6"/>
    <n v="90184969.760000005"/>
    <n v="41701.230000000003"/>
    <n v="0"/>
    <n v="0"/>
    <n v="0"/>
    <n v="0"/>
    <n v="90226670.989999995"/>
  </r>
  <r>
    <x v="0"/>
    <x v="1"/>
    <x v="39"/>
    <x v="6"/>
    <n v="339657.73"/>
    <n v="0"/>
    <n v="0"/>
    <n v="0"/>
    <n v="0"/>
    <n v="0"/>
    <n v="339657.73"/>
  </r>
  <r>
    <x v="0"/>
    <x v="1"/>
    <x v="50"/>
    <x v="6"/>
    <n v="257287.97"/>
    <n v="0"/>
    <n v="0"/>
    <n v="0"/>
    <n v="0"/>
    <n v="0"/>
    <n v="257287.97"/>
  </r>
  <r>
    <x v="0"/>
    <x v="1"/>
    <x v="45"/>
    <x v="6"/>
    <n v="103891.78"/>
    <n v="0"/>
    <n v="0"/>
    <n v="0"/>
    <n v="0"/>
    <n v="0"/>
    <n v="103891.78"/>
  </r>
  <r>
    <x v="0"/>
    <x v="1"/>
    <x v="53"/>
    <x v="6"/>
    <n v="20560.16"/>
    <n v="0"/>
    <n v="0"/>
    <n v="0"/>
    <n v="0"/>
    <n v="0"/>
    <n v="20560.16"/>
  </r>
  <r>
    <x v="1"/>
    <x v="2"/>
    <x v="55"/>
    <x v="6"/>
    <n v="8329.7199999999993"/>
    <n v="0"/>
    <n v="0"/>
    <n v="0"/>
    <n v="0"/>
    <n v="0"/>
    <n v="8329.7199999999993"/>
  </r>
  <r>
    <x v="1"/>
    <x v="2"/>
    <x v="111"/>
    <x v="6"/>
    <n v="119852.69"/>
    <n v="0"/>
    <n v="0"/>
    <n v="0"/>
    <n v="0"/>
    <n v="0"/>
    <n v="119852.69"/>
  </r>
  <r>
    <x v="1"/>
    <x v="2"/>
    <x v="91"/>
    <x v="6"/>
    <n v="261126.69"/>
    <n v="0"/>
    <n v="0"/>
    <n v="0"/>
    <n v="0"/>
    <n v="0"/>
    <n v="261126.69"/>
  </r>
  <r>
    <x v="1"/>
    <x v="2"/>
    <x v="61"/>
    <x v="6"/>
    <n v="4681.58"/>
    <n v="0"/>
    <n v="0"/>
    <n v="0"/>
    <n v="0"/>
    <n v="0"/>
    <n v="4681.58"/>
  </r>
  <r>
    <x v="1"/>
    <x v="2"/>
    <x v="62"/>
    <x v="6"/>
    <n v="17916.189999999999"/>
    <n v="0"/>
    <n v="0"/>
    <n v="0"/>
    <n v="0"/>
    <n v="0"/>
    <n v="17916.189999999999"/>
  </r>
  <r>
    <x v="1"/>
    <x v="2"/>
    <x v="68"/>
    <x v="6"/>
    <n v="153261.29999999999"/>
    <n v="0"/>
    <n v="0"/>
    <n v="0"/>
    <n v="0"/>
    <n v="0"/>
    <n v="153261.29999999999"/>
  </r>
  <r>
    <x v="1"/>
    <x v="2"/>
    <x v="84"/>
    <x v="6"/>
    <n v="23138.38"/>
    <n v="0"/>
    <n v="0"/>
    <n v="0"/>
    <n v="0"/>
    <n v="0"/>
    <n v="23138.38"/>
  </r>
  <r>
    <x v="1"/>
    <x v="2"/>
    <x v="97"/>
    <x v="6"/>
    <n v="137442.53"/>
    <n v="0"/>
    <n v="0"/>
    <n v="0"/>
    <n v="0"/>
    <n v="0"/>
    <n v="137442.53"/>
  </r>
  <r>
    <x v="1"/>
    <x v="2"/>
    <x v="85"/>
    <x v="6"/>
    <n v="8352224.5700000003"/>
    <n v="0"/>
    <n v="0"/>
    <n v="0"/>
    <n v="0"/>
    <n v="0"/>
    <n v="8352224.5700000003"/>
  </r>
  <r>
    <x v="1"/>
    <x v="2"/>
    <x v="98"/>
    <x v="6"/>
    <n v="1699998.54"/>
    <n v="0"/>
    <n v="0"/>
    <n v="0"/>
    <n v="0"/>
    <n v="0"/>
    <n v="1699998.54"/>
  </r>
  <r>
    <x v="1"/>
    <x v="2"/>
    <x v="63"/>
    <x v="6"/>
    <n v="449309.06"/>
    <n v="0"/>
    <n v="0"/>
    <n v="0"/>
    <n v="0"/>
    <n v="0"/>
    <n v="449309.06"/>
  </r>
  <r>
    <x v="1"/>
    <x v="2"/>
    <x v="69"/>
    <x v="6"/>
    <n v="1694832.96"/>
    <n v="0"/>
    <n v="0"/>
    <n v="0"/>
    <n v="0"/>
    <n v="0"/>
    <n v="1694832.96"/>
  </r>
  <r>
    <x v="1"/>
    <x v="2"/>
    <x v="99"/>
    <x v="6"/>
    <n v="178530.09"/>
    <n v="0"/>
    <n v="0"/>
    <n v="0"/>
    <n v="0"/>
    <n v="0"/>
    <n v="178530.09"/>
  </r>
  <r>
    <x v="1"/>
    <x v="2"/>
    <x v="112"/>
    <x v="6"/>
    <n v="54614.27"/>
    <n v="0"/>
    <n v="0"/>
    <n v="0"/>
    <n v="0"/>
    <n v="0"/>
    <n v="54614.27"/>
  </r>
  <r>
    <x v="1"/>
    <x v="2"/>
    <x v="100"/>
    <x v="6"/>
    <n v="175350.37"/>
    <n v="0"/>
    <n v="0"/>
    <n v="0"/>
    <n v="0"/>
    <n v="0"/>
    <n v="175350.37"/>
  </r>
  <r>
    <x v="1"/>
    <x v="2"/>
    <x v="113"/>
    <x v="6"/>
    <n v="209318.9"/>
    <n v="0"/>
    <n v="0"/>
    <n v="0"/>
    <n v="0"/>
    <n v="0"/>
    <n v="209318.9"/>
  </r>
  <r>
    <x v="1"/>
    <x v="2"/>
    <x v="70"/>
    <x v="6"/>
    <n v="923446.05"/>
    <n v="0"/>
    <n v="0"/>
    <n v="0"/>
    <n v="0"/>
    <n v="0"/>
    <n v="923446.05"/>
  </r>
  <r>
    <x v="1"/>
    <x v="2"/>
    <x v="90"/>
    <x v="6"/>
    <n v="273084.38"/>
    <n v="0"/>
    <n v="0"/>
    <n v="0"/>
    <n v="0"/>
    <n v="0"/>
    <n v="273084.38"/>
  </r>
  <r>
    <x v="1"/>
    <x v="2"/>
    <x v="114"/>
    <x v="6"/>
    <n v="414663.45"/>
    <n v="0"/>
    <n v="0"/>
    <n v="0"/>
    <n v="0"/>
    <n v="0"/>
    <n v="414663.45"/>
  </r>
  <r>
    <x v="1"/>
    <x v="2"/>
    <x v="64"/>
    <x v="6"/>
    <n v="26970.37"/>
    <n v="0"/>
    <n v="0"/>
    <n v="0"/>
    <n v="0"/>
    <n v="0"/>
    <n v="26970.37"/>
  </r>
  <r>
    <x v="1"/>
    <x v="2"/>
    <x v="92"/>
    <x v="6"/>
    <n v="867772"/>
    <n v="0"/>
    <n v="0"/>
    <n v="0"/>
    <n v="0"/>
    <n v="0"/>
    <n v="867772"/>
  </r>
  <r>
    <x v="1"/>
    <x v="2"/>
    <x v="65"/>
    <x v="6"/>
    <n v="49001.72"/>
    <n v="0"/>
    <n v="0"/>
    <n v="0"/>
    <n v="0"/>
    <n v="0"/>
    <n v="49001.72"/>
  </r>
  <r>
    <x v="1"/>
    <x v="2"/>
    <x v="75"/>
    <x v="6"/>
    <n v="60826.29"/>
    <n v="0"/>
    <n v="0"/>
    <n v="0"/>
    <n v="0"/>
    <n v="0"/>
    <n v="60826.29"/>
  </r>
  <r>
    <x v="1"/>
    <x v="2"/>
    <x v="76"/>
    <x v="6"/>
    <n v="139637.68"/>
    <n v="0"/>
    <n v="0"/>
    <n v="0"/>
    <n v="0"/>
    <n v="0"/>
    <n v="139637.68"/>
  </r>
  <r>
    <x v="1"/>
    <x v="2"/>
    <x v="86"/>
    <x v="6"/>
    <n v="27191821.809999999"/>
    <n v="0"/>
    <n v="0"/>
    <n v="0"/>
    <n v="0"/>
    <n v="0"/>
    <n v="27191821.809999999"/>
  </r>
  <r>
    <x v="1"/>
    <x v="2"/>
    <x v="93"/>
    <x v="6"/>
    <n v="731466.64"/>
    <n v="0"/>
    <n v="0"/>
    <n v="0"/>
    <n v="0"/>
    <n v="0"/>
    <n v="731466.64"/>
  </r>
  <r>
    <x v="1"/>
    <x v="2"/>
    <x v="56"/>
    <x v="6"/>
    <n v="2269555.91"/>
    <n v="0"/>
    <n v="0"/>
    <n v="0"/>
    <n v="0"/>
    <n v="0"/>
    <n v="2269555.91"/>
  </r>
  <r>
    <x v="1"/>
    <x v="2"/>
    <x v="66"/>
    <x v="6"/>
    <n v="531166.79"/>
    <n v="0"/>
    <n v="0"/>
    <n v="0"/>
    <n v="0"/>
    <n v="0"/>
    <n v="531166.79"/>
  </r>
  <r>
    <x v="1"/>
    <x v="2"/>
    <x v="87"/>
    <x v="6"/>
    <n v="37326.42"/>
    <n v="0"/>
    <n v="0"/>
    <n v="0"/>
    <n v="0"/>
    <n v="0"/>
    <n v="37326.42"/>
  </r>
  <r>
    <x v="1"/>
    <x v="2"/>
    <x v="115"/>
    <x v="6"/>
    <n v="2685827.14"/>
    <n v="0"/>
    <n v="0"/>
    <n v="0"/>
    <n v="0"/>
    <n v="0"/>
    <n v="2685827.14"/>
  </r>
  <r>
    <x v="1"/>
    <x v="2"/>
    <x v="116"/>
    <x v="6"/>
    <n v="2783.89"/>
    <n v="0"/>
    <n v="0"/>
    <n v="0"/>
    <n v="0"/>
    <n v="0"/>
    <n v="2783.89"/>
  </r>
  <r>
    <x v="1"/>
    <x v="2"/>
    <x v="101"/>
    <x v="6"/>
    <n v="336167.54"/>
    <n v="0"/>
    <n v="0"/>
    <n v="0"/>
    <n v="0"/>
    <n v="0"/>
    <n v="336167.54"/>
  </r>
  <r>
    <x v="1"/>
    <x v="2"/>
    <x v="57"/>
    <x v="6"/>
    <n v="99818.13"/>
    <n v="0"/>
    <n v="0"/>
    <n v="0"/>
    <n v="0"/>
    <n v="0"/>
    <n v="99818.13"/>
  </r>
  <r>
    <x v="1"/>
    <x v="2"/>
    <x v="71"/>
    <x v="6"/>
    <n v="46264.19"/>
    <n v="0"/>
    <n v="0"/>
    <n v="0"/>
    <n v="0"/>
    <n v="0"/>
    <n v="46264.19"/>
  </r>
  <r>
    <x v="1"/>
    <x v="2"/>
    <x v="77"/>
    <x v="6"/>
    <n v="4005.08"/>
    <n v="0"/>
    <n v="0"/>
    <n v="0"/>
    <n v="0"/>
    <n v="0"/>
    <n v="4005.08"/>
  </r>
  <r>
    <x v="1"/>
    <x v="2"/>
    <x v="94"/>
    <x v="6"/>
    <n v="20958209.559999999"/>
    <n v="16671.939999999999"/>
    <n v="-63893.09"/>
    <n v="0"/>
    <n v="0"/>
    <n v="0"/>
    <n v="20910988.41"/>
  </r>
  <r>
    <x v="1"/>
    <x v="2"/>
    <x v="78"/>
    <x v="6"/>
    <n v="150847993.81999999"/>
    <n v="358549.87"/>
    <n v="-21979.85"/>
    <n v="0"/>
    <n v="0"/>
    <n v="0"/>
    <n v="151184563.84"/>
  </r>
  <r>
    <x v="1"/>
    <x v="2"/>
    <x v="102"/>
    <x v="6"/>
    <n v="105259590.89"/>
    <n v="235832.73"/>
    <n v="-109.29"/>
    <n v="0"/>
    <n v="0"/>
    <n v="0"/>
    <n v="105495314.33"/>
  </r>
  <r>
    <x v="1"/>
    <x v="2"/>
    <x v="117"/>
    <x v="6"/>
    <n v="12876887.35"/>
    <n v="777240.74"/>
    <n v="0"/>
    <n v="0"/>
    <n v="0"/>
    <n v="0"/>
    <n v="13654128.09"/>
  </r>
  <r>
    <x v="1"/>
    <x v="2"/>
    <x v="118"/>
    <x v="6"/>
    <n v="3941149.06"/>
    <n v="0"/>
    <n v="0"/>
    <n v="0"/>
    <n v="0"/>
    <n v="0"/>
    <n v="3941149.06"/>
  </r>
  <r>
    <x v="1"/>
    <x v="2"/>
    <x v="103"/>
    <x v="6"/>
    <n v="1652639.35"/>
    <n v="0"/>
    <n v="0"/>
    <n v="0"/>
    <n v="0"/>
    <n v="0"/>
    <n v="1652639.35"/>
  </r>
  <r>
    <x v="1"/>
    <x v="2"/>
    <x v="79"/>
    <x v="6"/>
    <n v="121018933.3"/>
    <n v="1226840.3700000001"/>
    <n v="-1632824.21"/>
    <n v="0"/>
    <n v="0"/>
    <n v="0"/>
    <n v="120612949.45999999"/>
  </r>
  <r>
    <x v="1"/>
    <x v="2"/>
    <x v="80"/>
    <x v="6"/>
    <n v="32119907.52"/>
    <n v="165740.46"/>
    <n v="-9683.19"/>
    <n v="0"/>
    <n v="0"/>
    <n v="0"/>
    <n v="32275964.789999999"/>
  </r>
  <r>
    <x v="1"/>
    <x v="2"/>
    <x v="104"/>
    <x v="6"/>
    <n v="55517696.439999998"/>
    <n v="131601.48000000001"/>
    <n v="-21640.17"/>
    <n v="0"/>
    <n v="0"/>
    <n v="0"/>
    <n v="55627657.75"/>
  </r>
  <r>
    <x v="1"/>
    <x v="2"/>
    <x v="109"/>
    <x v="6"/>
    <n v="10911272.310000001"/>
    <n v="20345.400000000001"/>
    <n v="0"/>
    <n v="0"/>
    <n v="0"/>
    <n v="0"/>
    <n v="10931617.710000001"/>
  </r>
  <r>
    <x v="1"/>
    <x v="2"/>
    <x v="110"/>
    <x v="6"/>
    <n v="206049.14"/>
    <n v="2545.88"/>
    <n v="0"/>
    <n v="0"/>
    <n v="0"/>
    <n v="0"/>
    <n v="208595.02"/>
  </r>
  <r>
    <x v="1"/>
    <x v="2"/>
    <x v="67"/>
    <x v="6"/>
    <n v="5176425.8499999996"/>
    <n v="4761"/>
    <n v="0"/>
    <n v="0"/>
    <n v="0"/>
    <n v="0"/>
    <n v="5181186.8499999996"/>
  </r>
  <r>
    <x v="1"/>
    <x v="2"/>
    <x v="72"/>
    <x v="6"/>
    <n v="1211697.3"/>
    <n v="0"/>
    <n v="0"/>
    <n v="0"/>
    <n v="0"/>
    <n v="0"/>
    <n v="1211697.3"/>
  </r>
  <r>
    <x v="1"/>
    <x v="2"/>
    <x v="88"/>
    <x v="6"/>
    <n v="7209780.6299999999"/>
    <n v="0"/>
    <n v="0"/>
    <n v="0"/>
    <n v="0"/>
    <n v="0"/>
    <n v="7209780.6299999999"/>
  </r>
  <r>
    <x v="1"/>
    <x v="2"/>
    <x v="58"/>
    <x v="6"/>
    <n v="173114.85"/>
    <n v="0"/>
    <n v="0"/>
    <n v="0"/>
    <n v="0"/>
    <n v="0"/>
    <n v="173114.85"/>
  </r>
  <r>
    <x v="1"/>
    <x v="2"/>
    <x v="105"/>
    <x v="6"/>
    <n v="709199.18"/>
    <n v="0"/>
    <n v="0"/>
    <n v="0"/>
    <n v="0"/>
    <n v="0"/>
    <n v="709199.18"/>
  </r>
  <r>
    <x v="1"/>
    <x v="2"/>
    <x v="81"/>
    <x v="6"/>
    <n v="12954.74"/>
    <n v="0"/>
    <n v="0"/>
    <n v="0"/>
    <n v="0"/>
    <n v="0"/>
    <n v="12954.74"/>
  </r>
  <r>
    <x v="1"/>
    <x v="2"/>
    <x v="89"/>
    <x v="6"/>
    <n v="1246194.18"/>
    <n v="0"/>
    <n v="0"/>
    <n v="0"/>
    <n v="0"/>
    <n v="0"/>
    <n v="1246194.18"/>
  </r>
  <r>
    <x v="1"/>
    <x v="2"/>
    <x v="59"/>
    <x v="6"/>
    <n v="1749085.61"/>
    <n v="0"/>
    <n v="0"/>
    <n v="0"/>
    <n v="0"/>
    <n v="0"/>
    <n v="1749085.61"/>
  </r>
  <r>
    <x v="1"/>
    <x v="2"/>
    <x v="60"/>
    <x v="6"/>
    <n v="220986.9"/>
    <n v="0"/>
    <n v="0"/>
    <n v="0"/>
    <n v="0"/>
    <n v="0"/>
    <n v="220986.9"/>
  </r>
  <r>
    <x v="1"/>
    <x v="2"/>
    <x v="54"/>
    <x v="6"/>
    <n v="3289930.54"/>
    <n v="7092.67"/>
    <n v="0"/>
    <n v="0"/>
    <n v="0"/>
    <n v="0"/>
    <n v="3297023.21"/>
  </r>
  <r>
    <x v="1"/>
    <x v="2"/>
    <x v="73"/>
    <x v="6"/>
    <n v="39610.080000000002"/>
    <n v="0"/>
    <n v="0"/>
    <n v="0"/>
    <n v="0"/>
    <n v="0"/>
    <n v="39610.080000000002"/>
  </r>
  <r>
    <x v="1"/>
    <x v="2"/>
    <x v="82"/>
    <x v="6"/>
    <n v="62747.29"/>
    <n v="0"/>
    <n v="0"/>
    <n v="0"/>
    <n v="0"/>
    <n v="0"/>
    <n v="62747.29"/>
  </r>
  <r>
    <x v="1"/>
    <x v="2"/>
    <x v="95"/>
    <x v="6"/>
    <n v="19427.23"/>
    <n v="0"/>
    <n v="0"/>
    <n v="0"/>
    <n v="0"/>
    <n v="0"/>
    <n v="19427.23"/>
  </r>
  <r>
    <x v="1"/>
    <x v="2"/>
    <x v="106"/>
    <x v="6"/>
    <n v="524257.15"/>
    <n v="0"/>
    <n v="0"/>
    <n v="0"/>
    <n v="0"/>
    <n v="0"/>
    <n v="524257.15"/>
  </r>
  <r>
    <x v="1"/>
    <x v="2"/>
    <x v="83"/>
    <x v="6"/>
    <n v="3891771.09"/>
    <n v="0"/>
    <n v="0"/>
    <n v="0"/>
    <n v="0"/>
    <n v="0"/>
    <n v="3891771.09"/>
  </r>
  <r>
    <x v="1"/>
    <x v="2"/>
    <x v="107"/>
    <x v="6"/>
    <n v="14389.76"/>
    <n v="0"/>
    <n v="0"/>
    <n v="0"/>
    <n v="0"/>
    <n v="0"/>
    <n v="14389.76"/>
  </r>
  <r>
    <x v="1"/>
    <x v="2"/>
    <x v="96"/>
    <x v="6"/>
    <n v="134598.85999999999"/>
    <n v="0"/>
    <n v="0"/>
    <n v="0"/>
    <n v="0"/>
    <n v="0"/>
    <n v="134598.85999999999"/>
  </r>
  <r>
    <x v="1"/>
    <x v="2"/>
    <x v="108"/>
    <x v="6"/>
    <n v="1068402.71"/>
    <n v="24287.14"/>
    <n v="-135507.23000000001"/>
    <n v="0"/>
    <n v="0"/>
    <n v="0"/>
    <n v="957182.62"/>
  </r>
  <r>
    <x v="1"/>
    <x v="2"/>
    <x v="74"/>
    <x v="6"/>
    <n v="123514.83"/>
    <n v="0"/>
    <n v="0"/>
    <n v="0"/>
    <n v="0"/>
    <n v="0"/>
    <n v="123514.83"/>
  </r>
  <r>
    <x v="1"/>
    <x v="3"/>
    <x v="121"/>
    <x v="6"/>
    <n v="185309.27"/>
    <n v="0"/>
    <n v="0"/>
    <n v="0"/>
    <n v="0"/>
    <n v="0"/>
    <n v="185309.27"/>
  </r>
  <r>
    <x v="1"/>
    <x v="3"/>
    <x v="123"/>
    <x v="6"/>
    <n v="1109551.68"/>
    <n v="0"/>
    <n v="0"/>
    <n v="0"/>
    <n v="0"/>
    <n v="0"/>
    <n v="1109551.68"/>
  </r>
  <r>
    <x v="1"/>
    <x v="3"/>
    <x v="124"/>
    <x v="6"/>
    <n v="179338.52"/>
    <n v="0"/>
    <n v="0"/>
    <n v="0"/>
    <n v="0"/>
    <n v="0"/>
    <n v="179338.52"/>
  </r>
  <r>
    <x v="1"/>
    <x v="3"/>
    <x v="122"/>
    <x v="6"/>
    <n v="15383.91"/>
    <n v="0"/>
    <n v="0"/>
    <n v="0"/>
    <n v="0"/>
    <n v="0"/>
    <n v="15383.91"/>
  </r>
  <r>
    <x v="1"/>
    <x v="3"/>
    <x v="129"/>
    <x v="6"/>
    <n v="38834"/>
    <n v="0"/>
    <n v="0"/>
    <n v="0"/>
    <n v="0"/>
    <n v="0"/>
    <n v="38834"/>
  </r>
  <r>
    <x v="1"/>
    <x v="3"/>
    <x v="131"/>
    <x v="6"/>
    <n v="41397.21"/>
    <n v="0"/>
    <n v="0"/>
    <n v="0"/>
    <n v="0"/>
    <n v="0"/>
    <n v="41397.21"/>
  </r>
  <r>
    <x v="1"/>
    <x v="3"/>
    <x v="119"/>
    <x v="6"/>
    <n v="27284.69"/>
    <n v="0"/>
    <n v="0"/>
    <n v="0"/>
    <n v="0"/>
    <n v="0"/>
    <n v="27284.69"/>
  </r>
  <r>
    <x v="1"/>
    <x v="3"/>
    <x v="130"/>
    <x v="6"/>
    <n v="175867.44"/>
    <n v="0"/>
    <n v="0"/>
    <n v="0"/>
    <n v="0"/>
    <n v="0"/>
    <n v="175867.44"/>
  </r>
  <r>
    <x v="1"/>
    <x v="3"/>
    <x v="120"/>
    <x v="6"/>
    <n v="20515.689999999999"/>
    <n v="0"/>
    <n v="0"/>
    <n v="0"/>
    <n v="0"/>
    <n v="0"/>
    <n v="20515.689999999999"/>
  </r>
  <r>
    <x v="1"/>
    <x v="3"/>
    <x v="126"/>
    <x v="6"/>
    <n v="37541"/>
    <n v="0"/>
    <n v="0"/>
    <n v="0"/>
    <n v="0"/>
    <n v="0"/>
    <n v="37541"/>
  </r>
  <r>
    <x v="1"/>
    <x v="3"/>
    <x v="127"/>
    <x v="6"/>
    <n v="814166.88"/>
    <n v="0"/>
    <n v="0"/>
    <n v="0"/>
    <n v="0"/>
    <n v="0"/>
    <n v="814166.88"/>
  </r>
  <r>
    <x v="1"/>
    <x v="3"/>
    <x v="125"/>
    <x v="6"/>
    <n v="70177.67"/>
    <n v="0"/>
    <n v="0"/>
    <n v="0"/>
    <n v="0"/>
    <n v="0"/>
    <n v="70177.67"/>
  </r>
  <r>
    <x v="1"/>
    <x v="3"/>
    <x v="132"/>
    <x v="6"/>
    <n v="78099.240000000005"/>
    <n v="0"/>
    <n v="0"/>
    <n v="0"/>
    <n v="0"/>
    <n v="0"/>
    <n v="78099.240000000005"/>
  </r>
  <r>
    <x v="1"/>
    <x v="3"/>
    <x v="128"/>
    <x v="6"/>
    <n v="828509.36"/>
    <n v="0"/>
    <n v="0"/>
    <n v="0"/>
    <n v="0"/>
    <n v="0"/>
    <n v="828509.36"/>
  </r>
  <r>
    <x v="0"/>
    <x v="0"/>
    <x v="12"/>
    <x v="7"/>
    <n v="1411389.93"/>
    <n v="0"/>
    <n v="0"/>
    <n v="0"/>
    <n v="0"/>
    <n v="0"/>
    <n v="1411389.93"/>
  </r>
  <r>
    <x v="0"/>
    <x v="0"/>
    <x v="13"/>
    <x v="7"/>
    <n v="9187184.2699999996"/>
    <n v="0"/>
    <n v="0"/>
    <n v="0"/>
    <n v="0"/>
    <n v="0"/>
    <n v="9187184.2699999996"/>
  </r>
  <r>
    <x v="0"/>
    <x v="0"/>
    <x v="28"/>
    <x v="7"/>
    <n v="9316001.1799999997"/>
    <n v="0"/>
    <n v="0"/>
    <n v="0"/>
    <n v="0"/>
    <n v="0"/>
    <n v="9316001.1799999997"/>
  </r>
  <r>
    <x v="0"/>
    <x v="0"/>
    <x v="25"/>
    <x v="7"/>
    <n v="5118803.91"/>
    <n v="-1175.98"/>
    <n v="0"/>
    <n v="0"/>
    <n v="0"/>
    <n v="0"/>
    <n v="5117627.93"/>
  </r>
  <r>
    <x v="0"/>
    <x v="0"/>
    <x v="4"/>
    <x v="7"/>
    <n v="63740.85"/>
    <n v="7295.62"/>
    <n v="0"/>
    <n v="0"/>
    <n v="0"/>
    <n v="0"/>
    <n v="71036.47"/>
  </r>
  <r>
    <x v="0"/>
    <x v="0"/>
    <x v="26"/>
    <x v="7"/>
    <n v="263337.89"/>
    <n v="0"/>
    <n v="0"/>
    <n v="0"/>
    <n v="0"/>
    <n v="0"/>
    <n v="263337.89"/>
  </r>
  <r>
    <x v="0"/>
    <x v="0"/>
    <x v="8"/>
    <x v="7"/>
    <n v="7125.41"/>
    <n v="0"/>
    <n v="0"/>
    <n v="0"/>
    <n v="0"/>
    <n v="0"/>
    <n v="7125.41"/>
  </r>
  <r>
    <x v="0"/>
    <x v="0"/>
    <x v="24"/>
    <x v="7"/>
    <n v="76071.34"/>
    <n v="0"/>
    <n v="0"/>
    <n v="0"/>
    <n v="0"/>
    <n v="0"/>
    <n v="76071.34"/>
  </r>
  <r>
    <x v="0"/>
    <x v="0"/>
    <x v="2"/>
    <x v="7"/>
    <n v="1039344.41"/>
    <n v="0"/>
    <n v="0"/>
    <n v="0"/>
    <n v="0"/>
    <n v="0"/>
    <n v="1039344.41"/>
  </r>
  <r>
    <x v="0"/>
    <x v="0"/>
    <x v="21"/>
    <x v="7"/>
    <n v="8824.34"/>
    <n v="0"/>
    <n v="0"/>
    <n v="0"/>
    <n v="0"/>
    <n v="0"/>
    <n v="8824.34"/>
  </r>
  <r>
    <x v="0"/>
    <x v="0"/>
    <x v="23"/>
    <x v="7"/>
    <n v="136509.51999999999"/>
    <n v="0"/>
    <n v="0"/>
    <n v="0"/>
    <n v="0"/>
    <n v="0"/>
    <n v="136509.51999999999"/>
  </r>
  <r>
    <x v="0"/>
    <x v="0"/>
    <x v="27"/>
    <x v="7"/>
    <n v="7388.39"/>
    <n v="0"/>
    <n v="0"/>
    <n v="0"/>
    <n v="0"/>
    <n v="0"/>
    <n v="7388.39"/>
  </r>
  <r>
    <x v="0"/>
    <x v="0"/>
    <x v="19"/>
    <x v="7"/>
    <n v="162225.67000000001"/>
    <n v="0"/>
    <n v="0"/>
    <n v="0"/>
    <n v="0"/>
    <n v="0"/>
    <n v="162225.67000000001"/>
  </r>
  <r>
    <x v="0"/>
    <x v="0"/>
    <x v="15"/>
    <x v="7"/>
    <n v="37003945.939999998"/>
    <n v="0"/>
    <n v="0"/>
    <n v="0"/>
    <n v="0"/>
    <n v="0"/>
    <n v="37003945.939999998"/>
  </r>
  <r>
    <x v="0"/>
    <x v="0"/>
    <x v="10"/>
    <x v="7"/>
    <n v="19021549.82"/>
    <n v="0"/>
    <n v="0"/>
    <n v="0"/>
    <n v="0"/>
    <n v="0"/>
    <n v="19021549.82"/>
  </r>
  <r>
    <x v="0"/>
    <x v="0"/>
    <x v="14"/>
    <x v="7"/>
    <n v="3548953.23"/>
    <n v="0"/>
    <n v="0"/>
    <n v="0"/>
    <n v="0"/>
    <n v="0"/>
    <n v="3548953.23"/>
  </r>
  <r>
    <x v="0"/>
    <x v="0"/>
    <x v="7"/>
    <x v="7"/>
    <n v="2458044.2000000002"/>
    <n v="1589.88"/>
    <n v="0"/>
    <n v="0"/>
    <n v="0"/>
    <n v="0"/>
    <n v="2459634.08"/>
  </r>
  <r>
    <x v="0"/>
    <x v="0"/>
    <x v="11"/>
    <x v="7"/>
    <n v="1473265"/>
    <n v="0"/>
    <n v="0"/>
    <n v="0"/>
    <n v="0"/>
    <n v="0"/>
    <n v="1473265"/>
  </r>
  <r>
    <x v="0"/>
    <x v="0"/>
    <x v="22"/>
    <x v="7"/>
    <n v="67253271.260000005"/>
    <n v="-573.76"/>
    <n v="0"/>
    <n v="0"/>
    <n v="0"/>
    <n v="0"/>
    <n v="67252697.5"/>
  </r>
  <r>
    <x v="0"/>
    <x v="0"/>
    <x v="3"/>
    <x v="7"/>
    <n v="39251.620000000003"/>
    <n v="0"/>
    <n v="0"/>
    <n v="0"/>
    <n v="0"/>
    <n v="0"/>
    <n v="39251.620000000003"/>
  </r>
  <r>
    <x v="0"/>
    <x v="0"/>
    <x v="6"/>
    <x v="7"/>
    <n v="1628899.91"/>
    <n v="0"/>
    <n v="0"/>
    <n v="0"/>
    <n v="0"/>
    <n v="0"/>
    <n v="1628899.91"/>
  </r>
  <r>
    <x v="0"/>
    <x v="0"/>
    <x v="1"/>
    <x v="7"/>
    <n v="961255.64"/>
    <n v="0"/>
    <n v="0"/>
    <n v="0"/>
    <n v="0"/>
    <n v="0"/>
    <n v="961255.64"/>
  </r>
  <r>
    <x v="0"/>
    <x v="0"/>
    <x v="16"/>
    <x v="7"/>
    <n v="60170.36"/>
    <n v="0"/>
    <n v="0"/>
    <n v="0"/>
    <n v="0"/>
    <n v="0"/>
    <n v="60170.36"/>
  </r>
  <r>
    <x v="0"/>
    <x v="0"/>
    <x v="17"/>
    <x v="7"/>
    <n v="314379.42"/>
    <n v="0"/>
    <n v="0"/>
    <n v="0"/>
    <n v="0"/>
    <n v="0"/>
    <n v="314379.42"/>
  </r>
  <r>
    <x v="0"/>
    <x v="0"/>
    <x v="18"/>
    <x v="7"/>
    <n v="20676083.420000002"/>
    <n v="-3.91"/>
    <n v="0"/>
    <n v="0"/>
    <n v="0"/>
    <n v="0"/>
    <n v="20676079.510000002"/>
  </r>
  <r>
    <x v="0"/>
    <x v="0"/>
    <x v="5"/>
    <x v="7"/>
    <n v="297266.61"/>
    <n v="0"/>
    <n v="0"/>
    <n v="0"/>
    <n v="0"/>
    <n v="0"/>
    <n v="297266.61"/>
  </r>
  <r>
    <x v="0"/>
    <x v="0"/>
    <x v="20"/>
    <x v="7"/>
    <n v="345729.64"/>
    <n v="0"/>
    <n v="0"/>
    <n v="0"/>
    <n v="0"/>
    <n v="0"/>
    <n v="345729.64"/>
  </r>
  <r>
    <x v="0"/>
    <x v="0"/>
    <x v="9"/>
    <x v="7"/>
    <n v="17739511.960000001"/>
    <n v="0"/>
    <n v="0"/>
    <n v="0"/>
    <n v="0"/>
    <n v="0"/>
    <n v="17739511.960000001"/>
  </r>
  <r>
    <x v="0"/>
    <x v="1"/>
    <x v="32"/>
    <x v="7"/>
    <n v="2874239.86"/>
    <n v="0"/>
    <n v="0"/>
    <n v="0"/>
    <n v="0"/>
    <n v="0"/>
    <n v="2874239.86"/>
  </r>
  <r>
    <x v="0"/>
    <x v="1"/>
    <x v="38"/>
    <x v="7"/>
    <n v="1886442.92"/>
    <n v="0"/>
    <n v="0"/>
    <n v="0"/>
    <n v="0"/>
    <n v="0"/>
    <n v="1886442.92"/>
  </r>
  <r>
    <x v="0"/>
    <x v="1"/>
    <x v="52"/>
    <x v="7"/>
    <n v="12669002.609999999"/>
    <n v="0"/>
    <n v="0"/>
    <n v="0"/>
    <n v="0"/>
    <n v="0"/>
    <n v="12669002.609999999"/>
  </r>
  <r>
    <x v="0"/>
    <x v="1"/>
    <x v="48"/>
    <x v="7"/>
    <n v="2820613.55"/>
    <n v="0"/>
    <n v="0"/>
    <n v="0"/>
    <n v="0"/>
    <n v="0"/>
    <n v="2820613.55"/>
  </r>
  <r>
    <x v="0"/>
    <x v="1"/>
    <x v="49"/>
    <x v="7"/>
    <n v="12305840"/>
    <n v="0"/>
    <n v="0"/>
    <n v="0"/>
    <n v="0"/>
    <n v="0"/>
    <n v="12305840"/>
  </r>
  <r>
    <x v="0"/>
    <x v="1"/>
    <x v="36"/>
    <x v="7"/>
    <n v="2376524.13"/>
    <n v="0"/>
    <n v="0"/>
    <n v="0"/>
    <n v="0"/>
    <n v="0"/>
    <n v="2376524.13"/>
  </r>
  <r>
    <x v="0"/>
    <x v="1"/>
    <x v="33"/>
    <x v="7"/>
    <n v="389797.87"/>
    <n v="0"/>
    <n v="0"/>
    <n v="0"/>
    <n v="0"/>
    <n v="0"/>
    <n v="389797.87"/>
  </r>
  <r>
    <x v="0"/>
    <x v="1"/>
    <x v="40"/>
    <x v="7"/>
    <n v="96290.22"/>
    <n v="0"/>
    <n v="0"/>
    <n v="0"/>
    <n v="0"/>
    <n v="0"/>
    <n v="96290.22"/>
  </r>
  <r>
    <x v="0"/>
    <x v="1"/>
    <x v="51"/>
    <x v="7"/>
    <n v="402176.59"/>
    <n v="0"/>
    <n v="0"/>
    <n v="0"/>
    <n v="0"/>
    <n v="0"/>
    <n v="402176.59"/>
  </r>
  <r>
    <x v="0"/>
    <x v="1"/>
    <x v="47"/>
    <x v="7"/>
    <n v="23632.07"/>
    <n v="0"/>
    <n v="0"/>
    <n v="0"/>
    <n v="0"/>
    <n v="0"/>
    <n v="23632.07"/>
  </r>
  <r>
    <x v="0"/>
    <x v="1"/>
    <x v="29"/>
    <x v="7"/>
    <n v="1913117.11"/>
    <n v="0"/>
    <n v="0"/>
    <n v="0"/>
    <n v="0"/>
    <n v="0"/>
    <n v="1913117.11"/>
  </r>
  <r>
    <x v="0"/>
    <x v="1"/>
    <x v="46"/>
    <x v="7"/>
    <n v="291500.62"/>
    <n v="0"/>
    <n v="0"/>
    <n v="0"/>
    <n v="0"/>
    <n v="0"/>
    <n v="291500.62"/>
  </r>
  <r>
    <x v="0"/>
    <x v="1"/>
    <x v="41"/>
    <x v="7"/>
    <n v="70015.66"/>
    <n v="0"/>
    <n v="0"/>
    <n v="0"/>
    <n v="0"/>
    <n v="0"/>
    <n v="70015.66"/>
  </r>
  <r>
    <x v="0"/>
    <x v="1"/>
    <x v="35"/>
    <x v="7"/>
    <n v="509282.85"/>
    <n v="0"/>
    <n v="0"/>
    <n v="0"/>
    <n v="0"/>
    <n v="0"/>
    <n v="509282.85"/>
  </r>
  <r>
    <x v="0"/>
    <x v="1"/>
    <x v="34"/>
    <x v="7"/>
    <n v="629166.46"/>
    <n v="0"/>
    <n v="0"/>
    <n v="0"/>
    <n v="0"/>
    <n v="0"/>
    <n v="629166.46"/>
  </r>
  <r>
    <x v="0"/>
    <x v="1"/>
    <x v="37"/>
    <x v="7"/>
    <n v="10343248.640000001"/>
    <n v="0"/>
    <n v="0"/>
    <n v="0"/>
    <n v="0"/>
    <n v="0"/>
    <n v="10343248.640000001"/>
  </r>
  <r>
    <x v="0"/>
    <x v="1"/>
    <x v="30"/>
    <x v="7"/>
    <n v="2023936.45"/>
    <n v="0"/>
    <n v="0"/>
    <n v="0"/>
    <n v="0"/>
    <n v="0"/>
    <n v="2023936.45"/>
  </r>
  <r>
    <x v="0"/>
    <x v="1"/>
    <x v="31"/>
    <x v="7"/>
    <n v="629225.62"/>
    <n v="0"/>
    <n v="0"/>
    <n v="0"/>
    <n v="0"/>
    <n v="0"/>
    <n v="629225.62"/>
  </r>
  <r>
    <x v="0"/>
    <x v="1"/>
    <x v="42"/>
    <x v="7"/>
    <n v="999825.07"/>
    <n v="-350.93"/>
    <n v="0"/>
    <n v="0"/>
    <n v="0"/>
    <n v="0"/>
    <n v="999474.14"/>
  </r>
  <r>
    <x v="0"/>
    <x v="1"/>
    <x v="43"/>
    <x v="7"/>
    <n v="190246.97"/>
    <n v="0"/>
    <n v="0"/>
    <n v="0"/>
    <n v="0"/>
    <n v="0"/>
    <n v="190246.97"/>
  </r>
  <r>
    <x v="0"/>
    <x v="1"/>
    <x v="44"/>
    <x v="7"/>
    <n v="90226670.989999995"/>
    <n v="-6377.55"/>
    <n v="0"/>
    <n v="0"/>
    <n v="0"/>
    <n v="0"/>
    <n v="90220293.439999998"/>
  </r>
  <r>
    <x v="0"/>
    <x v="1"/>
    <x v="39"/>
    <x v="7"/>
    <n v="339657.73"/>
    <n v="0"/>
    <n v="0"/>
    <n v="0"/>
    <n v="0"/>
    <n v="0"/>
    <n v="339657.73"/>
  </r>
  <r>
    <x v="0"/>
    <x v="1"/>
    <x v="50"/>
    <x v="7"/>
    <n v="257287.97"/>
    <n v="3030.57"/>
    <n v="0"/>
    <n v="0"/>
    <n v="0"/>
    <n v="0"/>
    <n v="260318.54"/>
  </r>
  <r>
    <x v="0"/>
    <x v="1"/>
    <x v="45"/>
    <x v="7"/>
    <n v="103891.78"/>
    <n v="0"/>
    <n v="0"/>
    <n v="0"/>
    <n v="0"/>
    <n v="0"/>
    <n v="103891.78"/>
  </r>
  <r>
    <x v="0"/>
    <x v="1"/>
    <x v="53"/>
    <x v="7"/>
    <n v="20560.16"/>
    <n v="0"/>
    <n v="0"/>
    <n v="0"/>
    <n v="0"/>
    <n v="0"/>
    <n v="20560.16"/>
  </r>
  <r>
    <x v="1"/>
    <x v="2"/>
    <x v="55"/>
    <x v="7"/>
    <n v="8329.7199999999993"/>
    <n v="0"/>
    <n v="0"/>
    <n v="0"/>
    <n v="0"/>
    <n v="0"/>
    <n v="8329.7199999999993"/>
  </r>
  <r>
    <x v="1"/>
    <x v="2"/>
    <x v="111"/>
    <x v="7"/>
    <n v="119852.69"/>
    <n v="0"/>
    <n v="0"/>
    <n v="0"/>
    <n v="0"/>
    <n v="0"/>
    <n v="119852.69"/>
  </r>
  <r>
    <x v="1"/>
    <x v="2"/>
    <x v="91"/>
    <x v="7"/>
    <n v="261126.69"/>
    <n v="0"/>
    <n v="0"/>
    <n v="0"/>
    <n v="0"/>
    <n v="0"/>
    <n v="261126.69"/>
  </r>
  <r>
    <x v="1"/>
    <x v="2"/>
    <x v="61"/>
    <x v="7"/>
    <n v="4681.58"/>
    <n v="0"/>
    <n v="0"/>
    <n v="0"/>
    <n v="0"/>
    <n v="0"/>
    <n v="4681.58"/>
  </r>
  <r>
    <x v="1"/>
    <x v="2"/>
    <x v="62"/>
    <x v="7"/>
    <n v="17916.189999999999"/>
    <n v="0"/>
    <n v="0"/>
    <n v="0"/>
    <n v="0"/>
    <n v="0"/>
    <n v="17916.189999999999"/>
  </r>
  <r>
    <x v="1"/>
    <x v="2"/>
    <x v="68"/>
    <x v="7"/>
    <n v="153261.29999999999"/>
    <n v="0"/>
    <n v="0"/>
    <n v="0"/>
    <n v="0"/>
    <n v="0"/>
    <n v="153261.29999999999"/>
  </r>
  <r>
    <x v="1"/>
    <x v="2"/>
    <x v="84"/>
    <x v="7"/>
    <n v="23138.38"/>
    <n v="0"/>
    <n v="0"/>
    <n v="0"/>
    <n v="0"/>
    <n v="0"/>
    <n v="23138.38"/>
  </r>
  <r>
    <x v="1"/>
    <x v="2"/>
    <x v="97"/>
    <x v="7"/>
    <n v="137442.53"/>
    <n v="0"/>
    <n v="0"/>
    <n v="0"/>
    <n v="0"/>
    <n v="0"/>
    <n v="137442.53"/>
  </r>
  <r>
    <x v="1"/>
    <x v="2"/>
    <x v="85"/>
    <x v="7"/>
    <n v="8352224.5700000003"/>
    <n v="-33.340000000000003"/>
    <n v="0"/>
    <n v="0"/>
    <n v="0"/>
    <n v="0"/>
    <n v="8352191.2300000004"/>
  </r>
  <r>
    <x v="1"/>
    <x v="2"/>
    <x v="98"/>
    <x v="7"/>
    <n v="1699998.54"/>
    <n v="0"/>
    <n v="0"/>
    <n v="0"/>
    <n v="0"/>
    <n v="0"/>
    <n v="1699998.54"/>
  </r>
  <r>
    <x v="1"/>
    <x v="2"/>
    <x v="63"/>
    <x v="7"/>
    <n v="449309.06"/>
    <n v="0"/>
    <n v="0"/>
    <n v="0"/>
    <n v="0"/>
    <n v="0"/>
    <n v="449309.06"/>
  </r>
  <r>
    <x v="1"/>
    <x v="2"/>
    <x v="69"/>
    <x v="7"/>
    <n v="1694832.96"/>
    <n v="0"/>
    <n v="0"/>
    <n v="0"/>
    <n v="0"/>
    <n v="0"/>
    <n v="1694832.96"/>
  </r>
  <r>
    <x v="1"/>
    <x v="2"/>
    <x v="99"/>
    <x v="7"/>
    <n v="178530.09"/>
    <n v="0"/>
    <n v="0"/>
    <n v="0"/>
    <n v="0"/>
    <n v="0"/>
    <n v="178530.09"/>
  </r>
  <r>
    <x v="1"/>
    <x v="2"/>
    <x v="112"/>
    <x v="7"/>
    <n v="54614.27"/>
    <n v="0"/>
    <n v="0"/>
    <n v="0"/>
    <n v="0"/>
    <n v="0"/>
    <n v="54614.27"/>
  </r>
  <r>
    <x v="1"/>
    <x v="2"/>
    <x v="100"/>
    <x v="7"/>
    <n v="175350.37"/>
    <n v="0"/>
    <n v="0"/>
    <n v="0"/>
    <n v="0"/>
    <n v="0"/>
    <n v="175350.37"/>
  </r>
  <r>
    <x v="1"/>
    <x v="2"/>
    <x v="113"/>
    <x v="7"/>
    <n v="209318.9"/>
    <n v="0"/>
    <n v="0"/>
    <n v="0"/>
    <n v="0"/>
    <n v="0"/>
    <n v="209318.9"/>
  </r>
  <r>
    <x v="1"/>
    <x v="2"/>
    <x v="70"/>
    <x v="7"/>
    <n v="923446.05"/>
    <n v="0"/>
    <n v="0"/>
    <n v="0"/>
    <n v="0"/>
    <n v="0"/>
    <n v="923446.05"/>
  </r>
  <r>
    <x v="1"/>
    <x v="2"/>
    <x v="90"/>
    <x v="7"/>
    <n v="273084.38"/>
    <n v="0"/>
    <n v="0"/>
    <n v="0"/>
    <n v="0"/>
    <n v="0"/>
    <n v="273084.38"/>
  </r>
  <r>
    <x v="1"/>
    <x v="2"/>
    <x v="114"/>
    <x v="7"/>
    <n v="414663.45"/>
    <n v="0"/>
    <n v="0"/>
    <n v="0"/>
    <n v="0"/>
    <n v="0"/>
    <n v="414663.45"/>
  </r>
  <r>
    <x v="1"/>
    <x v="2"/>
    <x v="64"/>
    <x v="7"/>
    <n v="26970.37"/>
    <n v="0"/>
    <n v="0"/>
    <n v="0"/>
    <n v="0"/>
    <n v="0"/>
    <n v="26970.37"/>
  </r>
  <r>
    <x v="1"/>
    <x v="2"/>
    <x v="92"/>
    <x v="7"/>
    <n v="867772"/>
    <n v="0"/>
    <n v="0"/>
    <n v="0"/>
    <n v="0"/>
    <n v="0"/>
    <n v="867772"/>
  </r>
  <r>
    <x v="1"/>
    <x v="2"/>
    <x v="65"/>
    <x v="7"/>
    <n v="49001.72"/>
    <n v="0"/>
    <n v="0"/>
    <n v="0"/>
    <n v="0"/>
    <n v="0"/>
    <n v="49001.72"/>
  </r>
  <r>
    <x v="1"/>
    <x v="2"/>
    <x v="75"/>
    <x v="7"/>
    <n v="60826.29"/>
    <n v="0"/>
    <n v="0"/>
    <n v="0"/>
    <n v="0"/>
    <n v="0"/>
    <n v="60826.29"/>
  </r>
  <r>
    <x v="1"/>
    <x v="2"/>
    <x v="76"/>
    <x v="7"/>
    <n v="139637.68"/>
    <n v="0"/>
    <n v="0"/>
    <n v="0"/>
    <n v="0"/>
    <n v="0"/>
    <n v="139637.68"/>
  </r>
  <r>
    <x v="1"/>
    <x v="2"/>
    <x v="86"/>
    <x v="7"/>
    <n v="27191821.809999999"/>
    <n v="0"/>
    <n v="0"/>
    <n v="0"/>
    <n v="0"/>
    <n v="0"/>
    <n v="27191821.809999999"/>
  </r>
  <r>
    <x v="1"/>
    <x v="2"/>
    <x v="93"/>
    <x v="7"/>
    <n v="731466.64"/>
    <n v="0"/>
    <n v="0"/>
    <n v="0"/>
    <n v="0"/>
    <n v="0"/>
    <n v="731466.64"/>
  </r>
  <r>
    <x v="1"/>
    <x v="2"/>
    <x v="56"/>
    <x v="7"/>
    <n v="2269555.91"/>
    <n v="0"/>
    <n v="0"/>
    <n v="0"/>
    <n v="0"/>
    <n v="0"/>
    <n v="2269555.91"/>
  </r>
  <r>
    <x v="1"/>
    <x v="2"/>
    <x v="66"/>
    <x v="7"/>
    <n v="531166.79"/>
    <n v="0"/>
    <n v="0"/>
    <n v="0"/>
    <n v="0"/>
    <n v="0"/>
    <n v="531166.79"/>
  </r>
  <r>
    <x v="1"/>
    <x v="2"/>
    <x v="87"/>
    <x v="7"/>
    <n v="37326.42"/>
    <n v="0"/>
    <n v="0"/>
    <n v="0"/>
    <n v="0"/>
    <n v="0"/>
    <n v="37326.42"/>
  </r>
  <r>
    <x v="1"/>
    <x v="2"/>
    <x v="115"/>
    <x v="7"/>
    <n v="2685827.14"/>
    <n v="161218.64000000001"/>
    <n v="0"/>
    <n v="0"/>
    <n v="0"/>
    <n v="0"/>
    <n v="2847045.78"/>
  </r>
  <r>
    <x v="1"/>
    <x v="2"/>
    <x v="116"/>
    <x v="7"/>
    <n v="2783.89"/>
    <n v="0"/>
    <n v="0"/>
    <n v="0"/>
    <n v="0"/>
    <n v="0"/>
    <n v="2783.89"/>
  </r>
  <r>
    <x v="1"/>
    <x v="2"/>
    <x v="101"/>
    <x v="7"/>
    <n v="336167.54"/>
    <n v="0"/>
    <n v="0"/>
    <n v="0"/>
    <n v="0"/>
    <n v="0"/>
    <n v="336167.54"/>
  </r>
  <r>
    <x v="1"/>
    <x v="2"/>
    <x v="57"/>
    <x v="7"/>
    <n v="99818.13"/>
    <n v="0"/>
    <n v="0"/>
    <n v="0"/>
    <n v="0"/>
    <n v="0"/>
    <n v="99818.13"/>
  </r>
  <r>
    <x v="1"/>
    <x v="2"/>
    <x v="71"/>
    <x v="7"/>
    <n v="46264.19"/>
    <n v="0"/>
    <n v="0"/>
    <n v="0"/>
    <n v="0"/>
    <n v="0"/>
    <n v="46264.19"/>
  </r>
  <r>
    <x v="1"/>
    <x v="2"/>
    <x v="77"/>
    <x v="7"/>
    <n v="4005.08"/>
    <n v="0"/>
    <n v="0"/>
    <n v="0"/>
    <n v="0"/>
    <n v="0"/>
    <n v="4005.08"/>
  </r>
  <r>
    <x v="1"/>
    <x v="2"/>
    <x v="94"/>
    <x v="7"/>
    <n v="20910988.41"/>
    <n v="19278.5"/>
    <n v="-19267.63"/>
    <n v="0"/>
    <n v="0"/>
    <n v="0"/>
    <n v="20910999.280000001"/>
  </r>
  <r>
    <x v="1"/>
    <x v="2"/>
    <x v="78"/>
    <x v="7"/>
    <n v="151184563.84"/>
    <n v="-1058447.95"/>
    <n v="-143037.78"/>
    <n v="0"/>
    <n v="0"/>
    <n v="0"/>
    <n v="149983078.11000001"/>
  </r>
  <r>
    <x v="1"/>
    <x v="2"/>
    <x v="102"/>
    <x v="7"/>
    <n v="105495314.33"/>
    <n v="1469250.61"/>
    <n v="-17359"/>
    <n v="0"/>
    <n v="0"/>
    <n v="0"/>
    <n v="106947205.94"/>
  </r>
  <r>
    <x v="1"/>
    <x v="2"/>
    <x v="117"/>
    <x v="7"/>
    <n v="13654128.09"/>
    <n v="160011.53"/>
    <n v="-1956.36"/>
    <n v="0"/>
    <n v="0"/>
    <n v="0"/>
    <n v="13812183.26"/>
  </r>
  <r>
    <x v="1"/>
    <x v="2"/>
    <x v="118"/>
    <x v="7"/>
    <n v="3941149.06"/>
    <n v="229917.71"/>
    <n v="-2055.5"/>
    <n v="0"/>
    <n v="0"/>
    <n v="0"/>
    <n v="4169011.27"/>
  </r>
  <r>
    <x v="1"/>
    <x v="2"/>
    <x v="103"/>
    <x v="7"/>
    <n v="1652639.35"/>
    <n v="0"/>
    <n v="-380.81"/>
    <n v="0"/>
    <n v="0"/>
    <n v="0"/>
    <n v="1652258.54"/>
  </r>
  <r>
    <x v="1"/>
    <x v="2"/>
    <x v="79"/>
    <x v="7"/>
    <n v="120612949.45999999"/>
    <n v="1580732.78"/>
    <n v="-165089.54"/>
    <n v="0"/>
    <n v="0"/>
    <n v="0"/>
    <n v="122028592.7"/>
  </r>
  <r>
    <x v="1"/>
    <x v="2"/>
    <x v="80"/>
    <x v="7"/>
    <n v="32275964.789999999"/>
    <n v="345362.59"/>
    <n v="-34060.47"/>
    <n v="0"/>
    <n v="0"/>
    <n v="0"/>
    <n v="32587266.91"/>
  </r>
  <r>
    <x v="1"/>
    <x v="2"/>
    <x v="104"/>
    <x v="7"/>
    <n v="55627657.75"/>
    <n v="-54207.12"/>
    <n v="-74919.88"/>
    <n v="0"/>
    <n v="0"/>
    <n v="0"/>
    <n v="55498530.75"/>
  </r>
  <r>
    <x v="1"/>
    <x v="2"/>
    <x v="109"/>
    <x v="7"/>
    <n v="10931617.710000001"/>
    <n v="220140.69"/>
    <n v="0"/>
    <n v="0"/>
    <n v="0"/>
    <n v="0"/>
    <n v="11151758.4"/>
  </r>
  <r>
    <x v="1"/>
    <x v="2"/>
    <x v="110"/>
    <x v="7"/>
    <n v="208595.02"/>
    <n v="1785.55"/>
    <n v="0"/>
    <n v="0"/>
    <n v="0"/>
    <n v="0"/>
    <n v="210380.57"/>
  </r>
  <r>
    <x v="1"/>
    <x v="2"/>
    <x v="67"/>
    <x v="7"/>
    <n v="5181186.8499999996"/>
    <n v="-589.39"/>
    <n v="0"/>
    <n v="0"/>
    <n v="0"/>
    <n v="0"/>
    <n v="5180597.46"/>
  </r>
  <r>
    <x v="1"/>
    <x v="2"/>
    <x v="72"/>
    <x v="7"/>
    <n v="1211697.3"/>
    <n v="0"/>
    <n v="0"/>
    <n v="0"/>
    <n v="0"/>
    <n v="0"/>
    <n v="1211697.3"/>
  </r>
  <r>
    <x v="1"/>
    <x v="2"/>
    <x v="88"/>
    <x v="7"/>
    <n v="7209780.6299999999"/>
    <n v="0"/>
    <n v="0"/>
    <n v="0"/>
    <n v="0"/>
    <n v="0"/>
    <n v="7209780.6299999999"/>
  </r>
  <r>
    <x v="1"/>
    <x v="2"/>
    <x v="58"/>
    <x v="7"/>
    <n v="173114.85"/>
    <n v="0"/>
    <n v="0"/>
    <n v="0"/>
    <n v="0"/>
    <n v="0"/>
    <n v="173114.85"/>
  </r>
  <r>
    <x v="1"/>
    <x v="2"/>
    <x v="105"/>
    <x v="7"/>
    <n v="709199.18"/>
    <n v="0"/>
    <n v="0"/>
    <n v="0"/>
    <n v="0"/>
    <n v="0"/>
    <n v="709199.18"/>
  </r>
  <r>
    <x v="1"/>
    <x v="2"/>
    <x v="81"/>
    <x v="7"/>
    <n v="12954.74"/>
    <n v="0"/>
    <n v="0"/>
    <n v="0"/>
    <n v="0"/>
    <n v="0"/>
    <n v="12954.74"/>
  </r>
  <r>
    <x v="1"/>
    <x v="2"/>
    <x v="89"/>
    <x v="7"/>
    <n v="1246194.18"/>
    <n v="0"/>
    <n v="0"/>
    <n v="0"/>
    <n v="0"/>
    <n v="0"/>
    <n v="1246194.18"/>
  </r>
  <r>
    <x v="1"/>
    <x v="2"/>
    <x v="59"/>
    <x v="7"/>
    <n v="1749085.61"/>
    <n v="0"/>
    <n v="0"/>
    <n v="0"/>
    <n v="0"/>
    <n v="0"/>
    <n v="1749085.61"/>
  </r>
  <r>
    <x v="1"/>
    <x v="2"/>
    <x v="60"/>
    <x v="7"/>
    <n v="220986.9"/>
    <n v="0"/>
    <n v="0"/>
    <n v="0"/>
    <n v="0"/>
    <n v="0"/>
    <n v="220986.9"/>
  </r>
  <r>
    <x v="1"/>
    <x v="2"/>
    <x v="54"/>
    <x v="7"/>
    <n v="3297023.21"/>
    <n v="16879.46"/>
    <n v="0"/>
    <n v="0"/>
    <n v="0"/>
    <n v="0"/>
    <n v="3313902.67"/>
  </r>
  <r>
    <x v="1"/>
    <x v="2"/>
    <x v="73"/>
    <x v="7"/>
    <n v="39610.080000000002"/>
    <n v="0"/>
    <n v="0"/>
    <n v="0"/>
    <n v="0"/>
    <n v="0"/>
    <n v="39610.080000000002"/>
  </r>
  <r>
    <x v="1"/>
    <x v="2"/>
    <x v="82"/>
    <x v="7"/>
    <n v="62747.29"/>
    <n v="0"/>
    <n v="0"/>
    <n v="0"/>
    <n v="0"/>
    <n v="0"/>
    <n v="62747.29"/>
  </r>
  <r>
    <x v="1"/>
    <x v="2"/>
    <x v="95"/>
    <x v="7"/>
    <n v="19427.23"/>
    <n v="0"/>
    <n v="0"/>
    <n v="0"/>
    <n v="0"/>
    <n v="0"/>
    <n v="19427.23"/>
  </r>
  <r>
    <x v="1"/>
    <x v="2"/>
    <x v="106"/>
    <x v="7"/>
    <n v="524257.15"/>
    <n v="0"/>
    <n v="0"/>
    <n v="0"/>
    <n v="0"/>
    <n v="0"/>
    <n v="524257.15"/>
  </r>
  <r>
    <x v="1"/>
    <x v="2"/>
    <x v="83"/>
    <x v="7"/>
    <n v="3891771.09"/>
    <n v="0"/>
    <n v="0"/>
    <n v="0"/>
    <n v="0"/>
    <n v="0"/>
    <n v="3891771.09"/>
  </r>
  <r>
    <x v="1"/>
    <x v="2"/>
    <x v="107"/>
    <x v="7"/>
    <n v="14389.76"/>
    <n v="0"/>
    <n v="0"/>
    <n v="0"/>
    <n v="0"/>
    <n v="0"/>
    <n v="14389.76"/>
  </r>
  <r>
    <x v="1"/>
    <x v="2"/>
    <x v="96"/>
    <x v="7"/>
    <n v="134598.85999999999"/>
    <n v="0"/>
    <n v="0"/>
    <n v="0"/>
    <n v="0"/>
    <n v="0"/>
    <n v="134598.85999999999"/>
  </r>
  <r>
    <x v="1"/>
    <x v="2"/>
    <x v="108"/>
    <x v="7"/>
    <n v="957182.62"/>
    <n v="109.04"/>
    <n v="0"/>
    <n v="0"/>
    <n v="0"/>
    <n v="0"/>
    <n v="957291.66"/>
  </r>
  <r>
    <x v="1"/>
    <x v="2"/>
    <x v="74"/>
    <x v="7"/>
    <n v="123514.83"/>
    <n v="0"/>
    <n v="0"/>
    <n v="0"/>
    <n v="0"/>
    <n v="0"/>
    <n v="123514.83"/>
  </r>
  <r>
    <x v="1"/>
    <x v="3"/>
    <x v="121"/>
    <x v="7"/>
    <n v="185309.27"/>
    <n v="0"/>
    <n v="0"/>
    <n v="0"/>
    <n v="0"/>
    <n v="0"/>
    <n v="185309.27"/>
  </r>
  <r>
    <x v="1"/>
    <x v="3"/>
    <x v="123"/>
    <x v="7"/>
    <n v="1109551.68"/>
    <n v="0"/>
    <n v="0"/>
    <n v="0"/>
    <n v="0"/>
    <n v="0"/>
    <n v="1109551.68"/>
  </r>
  <r>
    <x v="1"/>
    <x v="3"/>
    <x v="124"/>
    <x v="7"/>
    <n v="179338.52"/>
    <n v="0"/>
    <n v="0"/>
    <n v="0"/>
    <n v="0"/>
    <n v="0"/>
    <n v="179338.52"/>
  </r>
  <r>
    <x v="1"/>
    <x v="3"/>
    <x v="122"/>
    <x v="7"/>
    <n v="15383.91"/>
    <n v="0"/>
    <n v="0"/>
    <n v="0"/>
    <n v="0"/>
    <n v="0"/>
    <n v="15383.91"/>
  </r>
  <r>
    <x v="1"/>
    <x v="3"/>
    <x v="129"/>
    <x v="7"/>
    <n v="38834"/>
    <n v="0"/>
    <n v="0"/>
    <n v="0"/>
    <n v="0"/>
    <n v="0"/>
    <n v="38834"/>
  </r>
  <r>
    <x v="1"/>
    <x v="3"/>
    <x v="131"/>
    <x v="7"/>
    <n v="41397.21"/>
    <n v="0"/>
    <n v="-2787.88"/>
    <n v="0"/>
    <n v="0"/>
    <n v="0"/>
    <n v="38609.33"/>
  </r>
  <r>
    <x v="1"/>
    <x v="3"/>
    <x v="119"/>
    <x v="7"/>
    <n v="27284.69"/>
    <n v="0"/>
    <n v="0"/>
    <n v="0"/>
    <n v="0"/>
    <n v="0"/>
    <n v="27284.69"/>
  </r>
  <r>
    <x v="1"/>
    <x v="3"/>
    <x v="130"/>
    <x v="7"/>
    <n v="175867.44"/>
    <n v="0"/>
    <n v="0"/>
    <n v="0"/>
    <n v="0"/>
    <n v="0"/>
    <n v="175867.44"/>
  </r>
  <r>
    <x v="1"/>
    <x v="3"/>
    <x v="120"/>
    <x v="7"/>
    <n v="20515.689999999999"/>
    <n v="0"/>
    <n v="0"/>
    <n v="0"/>
    <n v="0"/>
    <n v="0"/>
    <n v="20515.689999999999"/>
  </r>
  <r>
    <x v="1"/>
    <x v="3"/>
    <x v="126"/>
    <x v="7"/>
    <n v="37541"/>
    <n v="0"/>
    <n v="0"/>
    <n v="0"/>
    <n v="0"/>
    <n v="0"/>
    <n v="37541"/>
  </r>
  <r>
    <x v="1"/>
    <x v="3"/>
    <x v="127"/>
    <x v="7"/>
    <n v="814166.88"/>
    <n v="0"/>
    <n v="0"/>
    <n v="0"/>
    <n v="0"/>
    <n v="0"/>
    <n v="814166.88"/>
  </r>
  <r>
    <x v="1"/>
    <x v="3"/>
    <x v="125"/>
    <x v="7"/>
    <n v="70177.67"/>
    <n v="0"/>
    <n v="0"/>
    <n v="0"/>
    <n v="0"/>
    <n v="0"/>
    <n v="70177.67"/>
  </r>
  <r>
    <x v="1"/>
    <x v="3"/>
    <x v="132"/>
    <x v="7"/>
    <n v="78099.240000000005"/>
    <n v="174.05"/>
    <n v="0"/>
    <n v="0"/>
    <n v="0"/>
    <n v="0"/>
    <n v="78273.289999999994"/>
  </r>
  <r>
    <x v="1"/>
    <x v="3"/>
    <x v="128"/>
    <x v="7"/>
    <n v="828509.36"/>
    <n v="0"/>
    <n v="0"/>
    <n v="0"/>
    <n v="0"/>
    <n v="0"/>
    <n v="828509.36"/>
  </r>
  <r>
    <x v="0"/>
    <x v="0"/>
    <x v="12"/>
    <x v="8"/>
    <n v="1411389.93"/>
    <n v="0"/>
    <n v="0"/>
    <n v="0"/>
    <n v="0"/>
    <n v="0"/>
    <n v="1411389.93"/>
  </r>
  <r>
    <x v="0"/>
    <x v="0"/>
    <x v="13"/>
    <x v="8"/>
    <n v="9187184.2699999996"/>
    <n v="0"/>
    <n v="0"/>
    <n v="0"/>
    <n v="0"/>
    <n v="0"/>
    <n v="9187184.2699999996"/>
  </r>
  <r>
    <x v="0"/>
    <x v="0"/>
    <x v="28"/>
    <x v="8"/>
    <n v="9316001.1799999997"/>
    <n v="0"/>
    <n v="0"/>
    <n v="0"/>
    <n v="0"/>
    <n v="0"/>
    <n v="9316001.1799999997"/>
  </r>
  <r>
    <x v="0"/>
    <x v="0"/>
    <x v="0"/>
    <x v="8"/>
    <n v="0"/>
    <n v="1815.2"/>
    <n v="0"/>
    <n v="0"/>
    <n v="0"/>
    <n v="0"/>
    <n v="1815.2"/>
  </r>
  <r>
    <x v="0"/>
    <x v="0"/>
    <x v="25"/>
    <x v="8"/>
    <n v="5117627.93"/>
    <n v="5819.67"/>
    <n v="0"/>
    <n v="0"/>
    <n v="0"/>
    <n v="0"/>
    <n v="5123447.5999999996"/>
  </r>
  <r>
    <x v="0"/>
    <x v="0"/>
    <x v="4"/>
    <x v="8"/>
    <n v="71036.47"/>
    <n v="0"/>
    <n v="0"/>
    <n v="0"/>
    <n v="0"/>
    <n v="0"/>
    <n v="71036.47"/>
  </r>
  <r>
    <x v="0"/>
    <x v="0"/>
    <x v="26"/>
    <x v="8"/>
    <n v="263337.89"/>
    <n v="0"/>
    <n v="0"/>
    <n v="0"/>
    <n v="0"/>
    <n v="0"/>
    <n v="263337.89"/>
  </r>
  <r>
    <x v="0"/>
    <x v="0"/>
    <x v="8"/>
    <x v="8"/>
    <n v="7125.41"/>
    <n v="0"/>
    <n v="0"/>
    <n v="0"/>
    <n v="0"/>
    <n v="0"/>
    <n v="7125.41"/>
  </r>
  <r>
    <x v="0"/>
    <x v="0"/>
    <x v="24"/>
    <x v="8"/>
    <n v="76071.34"/>
    <n v="0"/>
    <n v="0"/>
    <n v="0"/>
    <n v="0"/>
    <n v="0"/>
    <n v="76071.34"/>
  </r>
  <r>
    <x v="0"/>
    <x v="0"/>
    <x v="2"/>
    <x v="8"/>
    <n v="1039344.41"/>
    <n v="0"/>
    <n v="0"/>
    <n v="0"/>
    <n v="0"/>
    <n v="0"/>
    <n v="1039344.41"/>
  </r>
  <r>
    <x v="0"/>
    <x v="0"/>
    <x v="21"/>
    <x v="8"/>
    <n v="8824.34"/>
    <n v="0"/>
    <n v="0"/>
    <n v="0"/>
    <n v="0"/>
    <n v="0"/>
    <n v="8824.34"/>
  </r>
  <r>
    <x v="0"/>
    <x v="0"/>
    <x v="23"/>
    <x v="8"/>
    <n v="136509.51999999999"/>
    <n v="0"/>
    <n v="0"/>
    <n v="0"/>
    <n v="0"/>
    <n v="0"/>
    <n v="136509.51999999999"/>
  </r>
  <r>
    <x v="0"/>
    <x v="0"/>
    <x v="27"/>
    <x v="8"/>
    <n v="7388.39"/>
    <n v="0"/>
    <n v="0"/>
    <n v="0"/>
    <n v="0"/>
    <n v="0"/>
    <n v="7388.39"/>
  </r>
  <r>
    <x v="0"/>
    <x v="0"/>
    <x v="19"/>
    <x v="8"/>
    <n v="162225.67000000001"/>
    <n v="0"/>
    <n v="0"/>
    <n v="0"/>
    <n v="0"/>
    <n v="0"/>
    <n v="162225.67000000001"/>
  </r>
  <r>
    <x v="0"/>
    <x v="0"/>
    <x v="15"/>
    <x v="8"/>
    <n v="37003945.939999998"/>
    <n v="0"/>
    <n v="0"/>
    <n v="0"/>
    <n v="0"/>
    <n v="0"/>
    <n v="37003945.939999998"/>
  </r>
  <r>
    <x v="0"/>
    <x v="0"/>
    <x v="10"/>
    <x v="8"/>
    <n v="19021549.82"/>
    <n v="0"/>
    <n v="0"/>
    <n v="0"/>
    <n v="0"/>
    <n v="0"/>
    <n v="19021549.82"/>
  </r>
  <r>
    <x v="0"/>
    <x v="0"/>
    <x v="14"/>
    <x v="8"/>
    <n v="3548953.23"/>
    <n v="0"/>
    <n v="0"/>
    <n v="0"/>
    <n v="0"/>
    <n v="0"/>
    <n v="3548953.23"/>
  </r>
  <r>
    <x v="0"/>
    <x v="0"/>
    <x v="7"/>
    <x v="8"/>
    <n v="2459634.08"/>
    <n v="0"/>
    <n v="0"/>
    <n v="0"/>
    <n v="0"/>
    <n v="0"/>
    <n v="2459634.08"/>
  </r>
  <r>
    <x v="0"/>
    <x v="0"/>
    <x v="11"/>
    <x v="8"/>
    <n v="1473265"/>
    <n v="16402.96"/>
    <n v="0"/>
    <n v="0"/>
    <n v="0"/>
    <n v="0"/>
    <n v="1489667.96"/>
  </r>
  <r>
    <x v="0"/>
    <x v="0"/>
    <x v="22"/>
    <x v="8"/>
    <n v="67252697.5"/>
    <n v="-5702.06"/>
    <n v="0"/>
    <n v="0"/>
    <n v="0"/>
    <n v="0"/>
    <n v="67246995.439999998"/>
  </r>
  <r>
    <x v="0"/>
    <x v="0"/>
    <x v="3"/>
    <x v="8"/>
    <n v="39251.620000000003"/>
    <n v="0"/>
    <n v="0"/>
    <n v="0"/>
    <n v="0"/>
    <n v="0"/>
    <n v="39251.620000000003"/>
  </r>
  <r>
    <x v="0"/>
    <x v="0"/>
    <x v="6"/>
    <x v="8"/>
    <n v="1628899.91"/>
    <n v="0"/>
    <n v="0"/>
    <n v="0"/>
    <n v="0"/>
    <n v="0"/>
    <n v="1628899.91"/>
  </r>
  <r>
    <x v="0"/>
    <x v="0"/>
    <x v="1"/>
    <x v="8"/>
    <n v="961255.64"/>
    <n v="0"/>
    <n v="0"/>
    <n v="0"/>
    <n v="0"/>
    <n v="0"/>
    <n v="961255.64"/>
  </r>
  <r>
    <x v="0"/>
    <x v="0"/>
    <x v="16"/>
    <x v="8"/>
    <n v="60170.36"/>
    <n v="0"/>
    <n v="0"/>
    <n v="0"/>
    <n v="0"/>
    <n v="0"/>
    <n v="60170.36"/>
  </r>
  <r>
    <x v="0"/>
    <x v="0"/>
    <x v="17"/>
    <x v="8"/>
    <n v="314379.42"/>
    <n v="0"/>
    <n v="0"/>
    <n v="0"/>
    <n v="0"/>
    <n v="0"/>
    <n v="314379.42"/>
  </r>
  <r>
    <x v="0"/>
    <x v="0"/>
    <x v="18"/>
    <x v="8"/>
    <n v="20676079.510000002"/>
    <n v="7215.99"/>
    <n v="0"/>
    <n v="0"/>
    <n v="0"/>
    <n v="0"/>
    <n v="20683295.5"/>
  </r>
  <r>
    <x v="0"/>
    <x v="0"/>
    <x v="5"/>
    <x v="8"/>
    <n v="297266.61"/>
    <n v="0"/>
    <n v="0"/>
    <n v="0"/>
    <n v="0"/>
    <n v="0"/>
    <n v="297266.61"/>
  </r>
  <r>
    <x v="0"/>
    <x v="0"/>
    <x v="20"/>
    <x v="8"/>
    <n v="345729.64"/>
    <n v="0"/>
    <n v="0"/>
    <n v="0"/>
    <n v="0"/>
    <n v="0"/>
    <n v="345729.64"/>
  </r>
  <r>
    <x v="0"/>
    <x v="0"/>
    <x v="9"/>
    <x v="8"/>
    <n v="17739511.960000001"/>
    <n v="0"/>
    <n v="0"/>
    <n v="0"/>
    <n v="0"/>
    <n v="0"/>
    <n v="17739511.960000001"/>
  </r>
  <r>
    <x v="0"/>
    <x v="1"/>
    <x v="32"/>
    <x v="8"/>
    <n v="2874239.86"/>
    <n v="0"/>
    <n v="0"/>
    <n v="0"/>
    <n v="0"/>
    <n v="0"/>
    <n v="2874239.86"/>
  </r>
  <r>
    <x v="0"/>
    <x v="1"/>
    <x v="38"/>
    <x v="8"/>
    <n v="1886442.92"/>
    <n v="0"/>
    <n v="0"/>
    <n v="0"/>
    <n v="0"/>
    <n v="0"/>
    <n v="1886442.92"/>
  </r>
  <r>
    <x v="0"/>
    <x v="1"/>
    <x v="52"/>
    <x v="8"/>
    <n v="12669002.609999999"/>
    <n v="0"/>
    <n v="0"/>
    <n v="0"/>
    <n v="0"/>
    <n v="0"/>
    <n v="12669002.609999999"/>
  </r>
  <r>
    <x v="0"/>
    <x v="1"/>
    <x v="48"/>
    <x v="8"/>
    <n v="2820613.55"/>
    <n v="0"/>
    <n v="0"/>
    <n v="0"/>
    <n v="0"/>
    <n v="0"/>
    <n v="2820613.55"/>
  </r>
  <r>
    <x v="0"/>
    <x v="1"/>
    <x v="49"/>
    <x v="8"/>
    <n v="12305840"/>
    <n v="0"/>
    <n v="0"/>
    <n v="0"/>
    <n v="0"/>
    <n v="0"/>
    <n v="12305840"/>
  </r>
  <r>
    <x v="0"/>
    <x v="1"/>
    <x v="36"/>
    <x v="8"/>
    <n v="2376524.13"/>
    <n v="0"/>
    <n v="0"/>
    <n v="0"/>
    <n v="0"/>
    <n v="0"/>
    <n v="2376524.13"/>
  </r>
  <r>
    <x v="0"/>
    <x v="1"/>
    <x v="33"/>
    <x v="8"/>
    <n v="389797.87"/>
    <n v="0"/>
    <n v="0"/>
    <n v="0"/>
    <n v="0"/>
    <n v="0"/>
    <n v="389797.87"/>
  </r>
  <r>
    <x v="0"/>
    <x v="1"/>
    <x v="40"/>
    <x v="8"/>
    <n v="96290.22"/>
    <n v="0"/>
    <n v="0"/>
    <n v="0"/>
    <n v="0"/>
    <n v="0"/>
    <n v="96290.22"/>
  </r>
  <r>
    <x v="0"/>
    <x v="1"/>
    <x v="51"/>
    <x v="8"/>
    <n v="402176.59"/>
    <n v="0"/>
    <n v="0"/>
    <n v="0"/>
    <n v="0"/>
    <n v="0"/>
    <n v="402176.59"/>
  </r>
  <r>
    <x v="0"/>
    <x v="1"/>
    <x v="47"/>
    <x v="8"/>
    <n v="23632.07"/>
    <n v="0"/>
    <n v="0"/>
    <n v="0"/>
    <n v="0"/>
    <n v="0"/>
    <n v="23632.07"/>
  </r>
  <r>
    <x v="0"/>
    <x v="1"/>
    <x v="29"/>
    <x v="8"/>
    <n v="1913117.11"/>
    <n v="0"/>
    <n v="0"/>
    <n v="0"/>
    <n v="0"/>
    <n v="0"/>
    <n v="1913117.11"/>
  </r>
  <r>
    <x v="0"/>
    <x v="1"/>
    <x v="46"/>
    <x v="8"/>
    <n v="291500.62"/>
    <n v="0"/>
    <n v="0"/>
    <n v="0"/>
    <n v="0"/>
    <n v="0"/>
    <n v="291500.62"/>
  </r>
  <r>
    <x v="0"/>
    <x v="1"/>
    <x v="41"/>
    <x v="8"/>
    <n v="70015.66"/>
    <n v="0"/>
    <n v="0"/>
    <n v="0"/>
    <n v="0"/>
    <n v="0"/>
    <n v="70015.66"/>
  </r>
  <r>
    <x v="0"/>
    <x v="1"/>
    <x v="35"/>
    <x v="8"/>
    <n v="509282.85"/>
    <n v="0"/>
    <n v="0"/>
    <n v="0"/>
    <n v="0"/>
    <n v="0"/>
    <n v="509282.85"/>
  </r>
  <r>
    <x v="0"/>
    <x v="1"/>
    <x v="34"/>
    <x v="8"/>
    <n v="629166.46"/>
    <n v="0"/>
    <n v="0"/>
    <n v="0"/>
    <n v="0"/>
    <n v="0"/>
    <n v="629166.46"/>
  </r>
  <r>
    <x v="0"/>
    <x v="1"/>
    <x v="37"/>
    <x v="8"/>
    <n v="10343248.640000001"/>
    <n v="0"/>
    <n v="0"/>
    <n v="0"/>
    <n v="0"/>
    <n v="0"/>
    <n v="10343248.640000001"/>
  </r>
  <r>
    <x v="0"/>
    <x v="1"/>
    <x v="30"/>
    <x v="8"/>
    <n v="2023936.45"/>
    <n v="0"/>
    <n v="0"/>
    <n v="0"/>
    <n v="0"/>
    <n v="0"/>
    <n v="2023936.45"/>
  </r>
  <r>
    <x v="0"/>
    <x v="1"/>
    <x v="31"/>
    <x v="8"/>
    <n v="629225.62"/>
    <n v="0"/>
    <n v="0"/>
    <n v="0"/>
    <n v="0"/>
    <n v="0"/>
    <n v="629225.62"/>
  </r>
  <r>
    <x v="0"/>
    <x v="1"/>
    <x v="42"/>
    <x v="8"/>
    <n v="999474.14"/>
    <n v="0"/>
    <n v="0"/>
    <n v="0"/>
    <n v="0"/>
    <n v="0"/>
    <n v="999474.14"/>
  </r>
  <r>
    <x v="0"/>
    <x v="1"/>
    <x v="43"/>
    <x v="8"/>
    <n v="190246.97"/>
    <n v="0"/>
    <n v="0"/>
    <n v="0"/>
    <n v="0"/>
    <n v="0"/>
    <n v="190246.97"/>
  </r>
  <r>
    <x v="0"/>
    <x v="1"/>
    <x v="44"/>
    <x v="8"/>
    <n v="90220293.439999998"/>
    <n v="-72.09"/>
    <n v="0"/>
    <n v="0"/>
    <n v="0"/>
    <n v="0"/>
    <n v="90220221.349999994"/>
  </r>
  <r>
    <x v="0"/>
    <x v="1"/>
    <x v="39"/>
    <x v="8"/>
    <n v="339657.73"/>
    <n v="0"/>
    <n v="0"/>
    <n v="0"/>
    <n v="0"/>
    <n v="0"/>
    <n v="339657.73"/>
  </r>
  <r>
    <x v="0"/>
    <x v="1"/>
    <x v="50"/>
    <x v="8"/>
    <n v="260318.54"/>
    <n v="0"/>
    <n v="0"/>
    <n v="0"/>
    <n v="0"/>
    <n v="0"/>
    <n v="260318.54"/>
  </r>
  <r>
    <x v="0"/>
    <x v="1"/>
    <x v="45"/>
    <x v="8"/>
    <n v="103891.78"/>
    <n v="0"/>
    <n v="0"/>
    <n v="0"/>
    <n v="0"/>
    <n v="0"/>
    <n v="103891.78"/>
  </r>
  <r>
    <x v="0"/>
    <x v="1"/>
    <x v="53"/>
    <x v="8"/>
    <n v="20560.16"/>
    <n v="0"/>
    <n v="0"/>
    <n v="0"/>
    <n v="0"/>
    <n v="0"/>
    <n v="20560.16"/>
  </r>
  <r>
    <x v="1"/>
    <x v="2"/>
    <x v="55"/>
    <x v="8"/>
    <n v="8329.7199999999993"/>
    <n v="0"/>
    <n v="0"/>
    <n v="0"/>
    <n v="0"/>
    <n v="0"/>
    <n v="8329.7199999999993"/>
  </r>
  <r>
    <x v="1"/>
    <x v="2"/>
    <x v="111"/>
    <x v="8"/>
    <n v="119852.69"/>
    <n v="0"/>
    <n v="0"/>
    <n v="0"/>
    <n v="0"/>
    <n v="0"/>
    <n v="119852.69"/>
  </r>
  <r>
    <x v="1"/>
    <x v="2"/>
    <x v="91"/>
    <x v="8"/>
    <n v="261126.69"/>
    <n v="0"/>
    <n v="0"/>
    <n v="0"/>
    <n v="0"/>
    <n v="0"/>
    <n v="261126.69"/>
  </r>
  <r>
    <x v="1"/>
    <x v="2"/>
    <x v="61"/>
    <x v="8"/>
    <n v="4681.58"/>
    <n v="0"/>
    <n v="0"/>
    <n v="0"/>
    <n v="0"/>
    <n v="0"/>
    <n v="4681.58"/>
  </r>
  <r>
    <x v="1"/>
    <x v="2"/>
    <x v="62"/>
    <x v="8"/>
    <n v="17916.189999999999"/>
    <n v="0"/>
    <n v="0"/>
    <n v="0"/>
    <n v="0"/>
    <n v="0"/>
    <n v="17916.189999999999"/>
  </r>
  <r>
    <x v="1"/>
    <x v="2"/>
    <x v="68"/>
    <x v="8"/>
    <n v="153261.29999999999"/>
    <n v="0"/>
    <n v="0"/>
    <n v="0"/>
    <n v="0"/>
    <n v="0"/>
    <n v="153261.29999999999"/>
  </r>
  <r>
    <x v="1"/>
    <x v="2"/>
    <x v="84"/>
    <x v="8"/>
    <n v="23138.38"/>
    <n v="0"/>
    <n v="0"/>
    <n v="0"/>
    <n v="0"/>
    <n v="0"/>
    <n v="23138.38"/>
  </r>
  <r>
    <x v="1"/>
    <x v="2"/>
    <x v="97"/>
    <x v="8"/>
    <n v="137442.53"/>
    <n v="0"/>
    <n v="0"/>
    <n v="0"/>
    <n v="0"/>
    <n v="0"/>
    <n v="137442.53"/>
  </r>
  <r>
    <x v="1"/>
    <x v="2"/>
    <x v="85"/>
    <x v="8"/>
    <n v="8352191.2300000004"/>
    <n v="0"/>
    <n v="0"/>
    <n v="0"/>
    <n v="0"/>
    <n v="0"/>
    <n v="8352191.2300000004"/>
  </r>
  <r>
    <x v="1"/>
    <x v="2"/>
    <x v="98"/>
    <x v="8"/>
    <n v="1699998.54"/>
    <n v="0"/>
    <n v="0"/>
    <n v="0"/>
    <n v="0"/>
    <n v="0"/>
    <n v="1699998.54"/>
  </r>
  <r>
    <x v="1"/>
    <x v="2"/>
    <x v="63"/>
    <x v="8"/>
    <n v="449309.06"/>
    <n v="0"/>
    <n v="0"/>
    <n v="0"/>
    <n v="0"/>
    <n v="0"/>
    <n v="449309.06"/>
  </r>
  <r>
    <x v="1"/>
    <x v="2"/>
    <x v="69"/>
    <x v="8"/>
    <n v="1694832.96"/>
    <n v="0"/>
    <n v="0"/>
    <n v="0"/>
    <n v="0"/>
    <n v="0"/>
    <n v="1694832.96"/>
  </r>
  <r>
    <x v="1"/>
    <x v="2"/>
    <x v="99"/>
    <x v="8"/>
    <n v="178530.09"/>
    <n v="0"/>
    <n v="0"/>
    <n v="0"/>
    <n v="0"/>
    <n v="0"/>
    <n v="178530.09"/>
  </r>
  <r>
    <x v="1"/>
    <x v="2"/>
    <x v="112"/>
    <x v="8"/>
    <n v="54614.27"/>
    <n v="0"/>
    <n v="0"/>
    <n v="0"/>
    <n v="0"/>
    <n v="0"/>
    <n v="54614.27"/>
  </r>
  <r>
    <x v="1"/>
    <x v="2"/>
    <x v="100"/>
    <x v="8"/>
    <n v="175350.37"/>
    <n v="0"/>
    <n v="0"/>
    <n v="0"/>
    <n v="0"/>
    <n v="0"/>
    <n v="175350.37"/>
  </r>
  <r>
    <x v="1"/>
    <x v="2"/>
    <x v="113"/>
    <x v="8"/>
    <n v="209318.9"/>
    <n v="0"/>
    <n v="0"/>
    <n v="0"/>
    <n v="0"/>
    <n v="0"/>
    <n v="209318.9"/>
  </r>
  <r>
    <x v="1"/>
    <x v="2"/>
    <x v="70"/>
    <x v="8"/>
    <n v="923446.05"/>
    <n v="0"/>
    <n v="0"/>
    <n v="0"/>
    <n v="0"/>
    <n v="0"/>
    <n v="923446.05"/>
  </r>
  <r>
    <x v="1"/>
    <x v="2"/>
    <x v="90"/>
    <x v="8"/>
    <n v="273084.38"/>
    <n v="0"/>
    <n v="0"/>
    <n v="0"/>
    <n v="0"/>
    <n v="0"/>
    <n v="273084.38"/>
  </r>
  <r>
    <x v="1"/>
    <x v="2"/>
    <x v="114"/>
    <x v="8"/>
    <n v="414663.45"/>
    <n v="0"/>
    <n v="0"/>
    <n v="0"/>
    <n v="0"/>
    <n v="0"/>
    <n v="414663.45"/>
  </r>
  <r>
    <x v="1"/>
    <x v="2"/>
    <x v="64"/>
    <x v="8"/>
    <n v="26970.37"/>
    <n v="0"/>
    <n v="0"/>
    <n v="0"/>
    <n v="0"/>
    <n v="0"/>
    <n v="26970.37"/>
  </r>
  <r>
    <x v="1"/>
    <x v="2"/>
    <x v="92"/>
    <x v="8"/>
    <n v="867772"/>
    <n v="0"/>
    <n v="0"/>
    <n v="0"/>
    <n v="0"/>
    <n v="0"/>
    <n v="867772"/>
  </r>
  <r>
    <x v="1"/>
    <x v="2"/>
    <x v="65"/>
    <x v="8"/>
    <n v="49001.72"/>
    <n v="0"/>
    <n v="0"/>
    <n v="0"/>
    <n v="0"/>
    <n v="0"/>
    <n v="49001.72"/>
  </r>
  <r>
    <x v="1"/>
    <x v="2"/>
    <x v="75"/>
    <x v="8"/>
    <n v="60826.29"/>
    <n v="0"/>
    <n v="0"/>
    <n v="0"/>
    <n v="0"/>
    <n v="0"/>
    <n v="60826.29"/>
  </r>
  <r>
    <x v="1"/>
    <x v="2"/>
    <x v="76"/>
    <x v="8"/>
    <n v="139637.68"/>
    <n v="0"/>
    <n v="0"/>
    <n v="0"/>
    <n v="0"/>
    <n v="0"/>
    <n v="139637.68"/>
  </r>
  <r>
    <x v="1"/>
    <x v="2"/>
    <x v="86"/>
    <x v="8"/>
    <n v="27191821.809999999"/>
    <n v="0"/>
    <n v="-4715.37"/>
    <n v="0"/>
    <n v="0"/>
    <n v="0"/>
    <n v="27187106.440000001"/>
  </r>
  <r>
    <x v="1"/>
    <x v="2"/>
    <x v="93"/>
    <x v="8"/>
    <n v="731466.64"/>
    <n v="0"/>
    <n v="0"/>
    <n v="0"/>
    <n v="0"/>
    <n v="0"/>
    <n v="731466.64"/>
  </r>
  <r>
    <x v="1"/>
    <x v="2"/>
    <x v="56"/>
    <x v="8"/>
    <n v="2269555.91"/>
    <n v="0"/>
    <n v="0"/>
    <n v="0"/>
    <n v="0"/>
    <n v="0"/>
    <n v="2269555.91"/>
  </r>
  <r>
    <x v="1"/>
    <x v="2"/>
    <x v="66"/>
    <x v="8"/>
    <n v="531166.79"/>
    <n v="0"/>
    <n v="0"/>
    <n v="0"/>
    <n v="0"/>
    <n v="0"/>
    <n v="531166.79"/>
  </r>
  <r>
    <x v="1"/>
    <x v="2"/>
    <x v="87"/>
    <x v="8"/>
    <n v="37326.42"/>
    <n v="0"/>
    <n v="0"/>
    <n v="0"/>
    <n v="0"/>
    <n v="0"/>
    <n v="37326.42"/>
  </r>
  <r>
    <x v="1"/>
    <x v="2"/>
    <x v="115"/>
    <x v="8"/>
    <n v="2847045.78"/>
    <n v="-1.28"/>
    <n v="0"/>
    <n v="0"/>
    <n v="0"/>
    <n v="0"/>
    <n v="2847044.5"/>
  </r>
  <r>
    <x v="1"/>
    <x v="2"/>
    <x v="116"/>
    <x v="8"/>
    <n v="2783.89"/>
    <n v="0"/>
    <n v="0"/>
    <n v="0"/>
    <n v="0"/>
    <n v="0"/>
    <n v="2783.89"/>
  </r>
  <r>
    <x v="1"/>
    <x v="2"/>
    <x v="101"/>
    <x v="8"/>
    <n v="336167.54"/>
    <n v="0"/>
    <n v="0"/>
    <n v="0"/>
    <n v="0"/>
    <n v="0"/>
    <n v="336167.54"/>
  </r>
  <r>
    <x v="1"/>
    <x v="2"/>
    <x v="57"/>
    <x v="8"/>
    <n v="99818.13"/>
    <n v="0"/>
    <n v="0"/>
    <n v="0"/>
    <n v="0"/>
    <n v="0"/>
    <n v="99818.13"/>
  </r>
  <r>
    <x v="1"/>
    <x v="2"/>
    <x v="71"/>
    <x v="8"/>
    <n v="46264.19"/>
    <n v="0"/>
    <n v="0"/>
    <n v="0"/>
    <n v="0"/>
    <n v="0"/>
    <n v="46264.19"/>
  </r>
  <r>
    <x v="1"/>
    <x v="2"/>
    <x v="77"/>
    <x v="8"/>
    <n v="4005.08"/>
    <n v="0"/>
    <n v="0"/>
    <n v="0"/>
    <n v="0"/>
    <n v="0"/>
    <n v="4005.08"/>
  </r>
  <r>
    <x v="1"/>
    <x v="2"/>
    <x v="94"/>
    <x v="8"/>
    <n v="20910999.280000001"/>
    <n v="18126.43"/>
    <n v="-8294.69"/>
    <n v="0"/>
    <n v="0"/>
    <n v="0"/>
    <n v="20920831.02"/>
  </r>
  <r>
    <x v="1"/>
    <x v="2"/>
    <x v="78"/>
    <x v="8"/>
    <n v="149983078.11000001"/>
    <n v="95166.58"/>
    <n v="-62210.51"/>
    <n v="0"/>
    <n v="0"/>
    <n v="0"/>
    <n v="150016034.18000001"/>
  </r>
  <r>
    <x v="1"/>
    <x v="2"/>
    <x v="102"/>
    <x v="8"/>
    <n v="106947205.94"/>
    <n v="1452966.53"/>
    <n v="-964.44"/>
    <n v="0"/>
    <n v="0"/>
    <n v="0"/>
    <n v="108399208.03"/>
  </r>
  <r>
    <x v="1"/>
    <x v="2"/>
    <x v="117"/>
    <x v="8"/>
    <n v="13812183.26"/>
    <n v="1757034.55"/>
    <n v="0"/>
    <n v="0"/>
    <n v="0"/>
    <n v="0"/>
    <n v="15569217.810000001"/>
  </r>
  <r>
    <x v="1"/>
    <x v="2"/>
    <x v="118"/>
    <x v="8"/>
    <n v="4169011.27"/>
    <n v="0"/>
    <n v="0"/>
    <n v="0"/>
    <n v="0"/>
    <n v="0"/>
    <n v="4169011.27"/>
  </r>
  <r>
    <x v="1"/>
    <x v="2"/>
    <x v="103"/>
    <x v="8"/>
    <n v="1652258.54"/>
    <n v="0"/>
    <n v="0"/>
    <n v="0"/>
    <n v="0"/>
    <n v="0"/>
    <n v="1652258.54"/>
  </r>
  <r>
    <x v="1"/>
    <x v="2"/>
    <x v="79"/>
    <x v="8"/>
    <n v="122028592.7"/>
    <n v="1375339.51"/>
    <n v="-59073.06"/>
    <n v="0"/>
    <n v="0"/>
    <n v="0"/>
    <n v="123344859.15000001"/>
  </r>
  <r>
    <x v="1"/>
    <x v="2"/>
    <x v="80"/>
    <x v="8"/>
    <n v="32587266.91"/>
    <n v="153393.04"/>
    <n v="0"/>
    <n v="0"/>
    <n v="0"/>
    <n v="0"/>
    <n v="32740659.949999999"/>
  </r>
  <r>
    <x v="1"/>
    <x v="2"/>
    <x v="104"/>
    <x v="8"/>
    <n v="55498530.75"/>
    <n v="107423.57"/>
    <n v="0"/>
    <n v="0"/>
    <n v="0"/>
    <n v="0"/>
    <n v="55605954.32"/>
  </r>
  <r>
    <x v="1"/>
    <x v="2"/>
    <x v="109"/>
    <x v="8"/>
    <n v="11151758.4"/>
    <n v="10418.959999999999"/>
    <n v="0"/>
    <n v="0"/>
    <n v="0"/>
    <n v="0"/>
    <n v="11162177.359999999"/>
  </r>
  <r>
    <x v="1"/>
    <x v="2"/>
    <x v="110"/>
    <x v="8"/>
    <n v="210380.57"/>
    <n v="690.44"/>
    <n v="0"/>
    <n v="0"/>
    <n v="0"/>
    <n v="0"/>
    <n v="211071.01"/>
  </r>
  <r>
    <x v="1"/>
    <x v="2"/>
    <x v="67"/>
    <x v="8"/>
    <n v="5180597.46"/>
    <n v="5156.8900000000003"/>
    <n v="0"/>
    <n v="0"/>
    <n v="0"/>
    <n v="0"/>
    <n v="5185754.3499999996"/>
  </r>
  <r>
    <x v="1"/>
    <x v="2"/>
    <x v="72"/>
    <x v="8"/>
    <n v="1211697.3"/>
    <n v="0"/>
    <n v="0"/>
    <n v="0"/>
    <n v="0"/>
    <n v="0"/>
    <n v="1211697.3"/>
  </r>
  <r>
    <x v="1"/>
    <x v="2"/>
    <x v="88"/>
    <x v="8"/>
    <n v="7209780.6299999999"/>
    <n v="0"/>
    <n v="0"/>
    <n v="0"/>
    <n v="0"/>
    <n v="0"/>
    <n v="7209780.6299999999"/>
  </r>
  <r>
    <x v="1"/>
    <x v="2"/>
    <x v="58"/>
    <x v="8"/>
    <n v="173114.85"/>
    <n v="0"/>
    <n v="0"/>
    <n v="0"/>
    <n v="0"/>
    <n v="0"/>
    <n v="173114.85"/>
  </r>
  <r>
    <x v="1"/>
    <x v="2"/>
    <x v="105"/>
    <x v="8"/>
    <n v="709199.18"/>
    <n v="0"/>
    <n v="0"/>
    <n v="0"/>
    <n v="0"/>
    <n v="0"/>
    <n v="709199.18"/>
  </r>
  <r>
    <x v="1"/>
    <x v="2"/>
    <x v="81"/>
    <x v="8"/>
    <n v="12954.74"/>
    <n v="0"/>
    <n v="0"/>
    <n v="0"/>
    <n v="0"/>
    <n v="0"/>
    <n v="12954.74"/>
  </r>
  <r>
    <x v="1"/>
    <x v="2"/>
    <x v="89"/>
    <x v="8"/>
    <n v="1246194.18"/>
    <n v="0"/>
    <n v="0"/>
    <n v="0"/>
    <n v="0"/>
    <n v="0"/>
    <n v="1246194.18"/>
  </r>
  <r>
    <x v="1"/>
    <x v="2"/>
    <x v="59"/>
    <x v="8"/>
    <n v="1749085.61"/>
    <n v="0"/>
    <n v="0"/>
    <n v="0"/>
    <n v="0"/>
    <n v="0"/>
    <n v="1749085.61"/>
  </r>
  <r>
    <x v="1"/>
    <x v="2"/>
    <x v="60"/>
    <x v="8"/>
    <n v="220986.9"/>
    <n v="0"/>
    <n v="0"/>
    <n v="0"/>
    <n v="0"/>
    <n v="0"/>
    <n v="220986.9"/>
  </r>
  <r>
    <x v="1"/>
    <x v="2"/>
    <x v="54"/>
    <x v="8"/>
    <n v="3313902.67"/>
    <n v="91581.69"/>
    <n v="0"/>
    <n v="0"/>
    <n v="0"/>
    <n v="0"/>
    <n v="3405484.36"/>
  </r>
  <r>
    <x v="1"/>
    <x v="2"/>
    <x v="73"/>
    <x v="8"/>
    <n v="39610.080000000002"/>
    <n v="0"/>
    <n v="0"/>
    <n v="0"/>
    <n v="0"/>
    <n v="0"/>
    <n v="39610.080000000002"/>
  </r>
  <r>
    <x v="1"/>
    <x v="2"/>
    <x v="82"/>
    <x v="8"/>
    <n v="62747.29"/>
    <n v="0"/>
    <n v="0"/>
    <n v="0"/>
    <n v="0"/>
    <n v="0"/>
    <n v="62747.29"/>
  </r>
  <r>
    <x v="1"/>
    <x v="2"/>
    <x v="95"/>
    <x v="8"/>
    <n v="19427.23"/>
    <n v="0"/>
    <n v="0"/>
    <n v="0"/>
    <n v="0"/>
    <n v="0"/>
    <n v="19427.23"/>
  </r>
  <r>
    <x v="1"/>
    <x v="2"/>
    <x v="106"/>
    <x v="8"/>
    <n v="524257.15"/>
    <n v="0"/>
    <n v="0"/>
    <n v="0"/>
    <n v="0"/>
    <n v="0"/>
    <n v="524257.15"/>
  </r>
  <r>
    <x v="1"/>
    <x v="2"/>
    <x v="83"/>
    <x v="8"/>
    <n v="3891771.09"/>
    <n v="0"/>
    <n v="0"/>
    <n v="0"/>
    <n v="0"/>
    <n v="0"/>
    <n v="3891771.09"/>
  </r>
  <r>
    <x v="1"/>
    <x v="2"/>
    <x v="107"/>
    <x v="8"/>
    <n v="14389.76"/>
    <n v="0"/>
    <n v="0"/>
    <n v="0"/>
    <n v="0"/>
    <n v="0"/>
    <n v="14389.76"/>
  </r>
  <r>
    <x v="1"/>
    <x v="2"/>
    <x v="96"/>
    <x v="8"/>
    <n v="134598.85999999999"/>
    <n v="0"/>
    <n v="0"/>
    <n v="0"/>
    <n v="0"/>
    <n v="0"/>
    <n v="134598.85999999999"/>
  </r>
  <r>
    <x v="1"/>
    <x v="2"/>
    <x v="108"/>
    <x v="8"/>
    <n v="957291.66"/>
    <n v="0"/>
    <n v="0"/>
    <n v="0"/>
    <n v="0"/>
    <n v="0"/>
    <n v="957291.66"/>
  </r>
  <r>
    <x v="1"/>
    <x v="2"/>
    <x v="74"/>
    <x v="8"/>
    <n v="123514.83"/>
    <n v="0"/>
    <n v="0"/>
    <n v="0"/>
    <n v="0"/>
    <n v="0"/>
    <n v="123514.83"/>
  </r>
  <r>
    <x v="1"/>
    <x v="3"/>
    <x v="121"/>
    <x v="8"/>
    <n v="185309.27"/>
    <n v="0"/>
    <n v="0"/>
    <n v="0"/>
    <n v="0"/>
    <n v="0"/>
    <n v="185309.27"/>
  </r>
  <r>
    <x v="1"/>
    <x v="3"/>
    <x v="123"/>
    <x v="8"/>
    <n v="1109551.68"/>
    <n v="0"/>
    <n v="0"/>
    <n v="0"/>
    <n v="0"/>
    <n v="0"/>
    <n v="1109551.68"/>
  </r>
  <r>
    <x v="1"/>
    <x v="3"/>
    <x v="124"/>
    <x v="8"/>
    <n v="179338.52"/>
    <n v="0"/>
    <n v="0"/>
    <n v="0"/>
    <n v="0"/>
    <n v="0"/>
    <n v="179338.52"/>
  </r>
  <r>
    <x v="1"/>
    <x v="3"/>
    <x v="122"/>
    <x v="8"/>
    <n v="15383.91"/>
    <n v="0"/>
    <n v="0"/>
    <n v="0"/>
    <n v="0"/>
    <n v="0"/>
    <n v="15383.91"/>
  </r>
  <r>
    <x v="1"/>
    <x v="3"/>
    <x v="129"/>
    <x v="8"/>
    <n v="38834"/>
    <n v="0"/>
    <n v="0"/>
    <n v="0"/>
    <n v="0"/>
    <n v="0"/>
    <n v="38834"/>
  </r>
  <r>
    <x v="1"/>
    <x v="3"/>
    <x v="131"/>
    <x v="8"/>
    <n v="38609.33"/>
    <n v="0"/>
    <n v="0"/>
    <n v="0"/>
    <n v="0"/>
    <n v="0"/>
    <n v="38609.33"/>
  </r>
  <r>
    <x v="1"/>
    <x v="3"/>
    <x v="119"/>
    <x v="8"/>
    <n v="27284.69"/>
    <n v="0"/>
    <n v="0"/>
    <n v="0"/>
    <n v="0"/>
    <n v="0"/>
    <n v="27284.69"/>
  </r>
  <r>
    <x v="1"/>
    <x v="3"/>
    <x v="130"/>
    <x v="8"/>
    <n v="175867.44"/>
    <n v="0"/>
    <n v="0"/>
    <n v="0"/>
    <n v="0"/>
    <n v="0"/>
    <n v="175867.44"/>
  </r>
  <r>
    <x v="1"/>
    <x v="3"/>
    <x v="120"/>
    <x v="8"/>
    <n v="20515.689999999999"/>
    <n v="0"/>
    <n v="0"/>
    <n v="0"/>
    <n v="0"/>
    <n v="0"/>
    <n v="20515.689999999999"/>
  </r>
  <r>
    <x v="1"/>
    <x v="3"/>
    <x v="126"/>
    <x v="8"/>
    <n v="37541"/>
    <n v="0"/>
    <n v="0"/>
    <n v="0"/>
    <n v="0"/>
    <n v="0"/>
    <n v="37541"/>
  </r>
  <r>
    <x v="1"/>
    <x v="3"/>
    <x v="127"/>
    <x v="8"/>
    <n v="814166.88"/>
    <n v="0"/>
    <n v="0"/>
    <n v="0"/>
    <n v="0"/>
    <n v="0"/>
    <n v="814166.88"/>
  </r>
  <r>
    <x v="1"/>
    <x v="3"/>
    <x v="125"/>
    <x v="8"/>
    <n v="70177.67"/>
    <n v="0"/>
    <n v="0"/>
    <n v="0"/>
    <n v="0"/>
    <n v="0"/>
    <n v="70177.67"/>
  </r>
  <r>
    <x v="1"/>
    <x v="3"/>
    <x v="132"/>
    <x v="8"/>
    <n v="78273.289999999994"/>
    <n v="0"/>
    <n v="0"/>
    <n v="0"/>
    <n v="0"/>
    <n v="0"/>
    <n v="78273.289999999994"/>
  </r>
  <r>
    <x v="1"/>
    <x v="3"/>
    <x v="128"/>
    <x v="8"/>
    <n v="828509.36"/>
    <n v="0"/>
    <n v="0"/>
    <n v="0"/>
    <n v="0"/>
    <n v="0"/>
    <n v="828509.36"/>
  </r>
  <r>
    <x v="0"/>
    <x v="0"/>
    <x v="12"/>
    <x v="9"/>
    <n v="1411389.93"/>
    <n v="0"/>
    <n v="0"/>
    <n v="0"/>
    <n v="0"/>
    <n v="0"/>
    <n v="1411389.93"/>
  </r>
  <r>
    <x v="0"/>
    <x v="0"/>
    <x v="13"/>
    <x v="9"/>
    <n v="9187184.2699999996"/>
    <n v="0"/>
    <n v="0"/>
    <n v="-42.3"/>
    <n v="0"/>
    <n v="0"/>
    <n v="9187141.9700000007"/>
  </r>
  <r>
    <x v="0"/>
    <x v="0"/>
    <x v="28"/>
    <x v="9"/>
    <n v="9316001.1799999997"/>
    <n v="0"/>
    <n v="0"/>
    <n v="0"/>
    <n v="0"/>
    <n v="0"/>
    <n v="9316001.1799999997"/>
  </r>
  <r>
    <x v="0"/>
    <x v="0"/>
    <x v="0"/>
    <x v="9"/>
    <n v="1815.2"/>
    <n v="0"/>
    <n v="0"/>
    <n v="0"/>
    <n v="0"/>
    <n v="0"/>
    <n v="1815.2"/>
  </r>
  <r>
    <x v="0"/>
    <x v="0"/>
    <x v="25"/>
    <x v="9"/>
    <n v="5123447.5999999996"/>
    <n v="0"/>
    <n v="0"/>
    <n v="0"/>
    <n v="0"/>
    <n v="0"/>
    <n v="5123447.5999999996"/>
  </r>
  <r>
    <x v="0"/>
    <x v="0"/>
    <x v="4"/>
    <x v="9"/>
    <n v="71036.47"/>
    <n v="0"/>
    <n v="0"/>
    <n v="0"/>
    <n v="0"/>
    <n v="0"/>
    <n v="71036.47"/>
  </r>
  <r>
    <x v="0"/>
    <x v="0"/>
    <x v="26"/>
    <x v="9"/>
    <n v="263337.89"/>
    <n v="0"/>
    <n v="0"/>
    <n v="0"/>
    <n v="0"/>
    <n v="0"/>
    <n v="263337.89"/>
  </r>
  <r>
    <x v="0"/>
    <x v="0"/>
    <x v="8"/>
    <x v="9"/>
    <n v="7125.41"/>
    <n v="0"/>
    <n v="0"/>
    <n v="0"/>
    <n v="0"/>
    <n v="0"/>
    <n v="7125.41"/>
  </r>
  <r>
    <x v="0"/>
    <x v="0"/>
    <x v="24"/>
    <x v="9"/>
    <n v="76071.34"/>
    <n v="0"/>
    <n v="0"/>
    <n v="0"/>
    <n v="0"/>
    <n v="0"/>
    <n v="76071.34"/>
  </r>
  <r>
    <x v="0"/>
    <x v="0"/>
    <x v="2"/>
    <x v="9"/>
    <n v="1039344.41"/>
    <n v="0"/>
    <n v="0"/>
    <n v="0"/>
    <n v="0"/>
    <n v="0"/>
    <n v="1039344.41"/>
  </r>
  <r>
    <x v="0"/>
    <x v="0"/>
    <x v="21"/>
    <x v="9"/>
    <n v="8824.34"/>
    <n v="0"/>
    <n v="0"/>
    <n v="0"/>
    <n v="0"/>
    <n v="0"/>
    <n v="8824.34"/>
  </r>
  <r>
    <x v="0"/>
    <x v="0"/>
    <x v="23"/>
    <x v="9"/>
    <n v="136509.51999999999"/>
    <n v="0"/>
    <n v="0"/>
    <n v="0"/>
    <n v="0"/>
    <n v="0"/>
    <n v="136509.51999999999"/>
  </r>
  <r>
    <x v="0"/>
    <x v="0"/>
    <x v="27"/>
    <x v="9"/>
    <n v="7388.39"/>
    <n v="0"/>
    <n v="0"/>
    <n v="0"/>
    <n v="0"/>
    <n v="0"/>
    <n v="7388.39"/>
  </r>
  <r>
    <x v="0"/>
    <x v="0"/>
    <x v="19"/>
    <x v="9"/>
    <n v="162225.67000000001"/>
    <n v="0"/>
    <n v="0"/>
    <n v="0"/>
    <n v="42.3"/>
    <n v="0"/>
    <n v="162267.97"/>
  </r>
  <r>
    <x v="0"/>
    <x v="0"/>
    <x v="15"/>
    <x v="9"/>
    <n v="37003945.939999998"/>
    <n v="0"/>
    <n v="0"/>
    <n v="0"/>
    <n v="0"/>
    <n v="0"/>
    <n v="37003945.939999998"/>
  </r>
  <r>
    <x v="0"/>
    <x v="0"/>
    <x v="10"/>
    <x v="9"/>
    <n v="19021549.82"/>
    <n v="0"/>
    <n v="0"/>
    <n v="0"/>
    <n v="0"/>
    <n v="0"/>
    <n v="19021549.82"/>
  </r>
  <r>
    <x v="0"/>
    <x v="0"/>
    <x v="14"/>
    <x v="9"/>
    <n v="3548953.23"/>
    <n v="0"/>
    <n v="0"/>
    <n v="0"/>
    <n v="0"/>
    <n v="0"/>
    <n v="3548953.23"/>
  </r>
  <r>
    <x v="0"/>
    <x v="0"/>
    <x v="7"/>
    <x v="9"/>
    <n v="2459634.08"/>
    <n v="12672.79"/>
    <n v="0"/>
    <n v="0"/>
    <n v="0"/>
    <n v="0"/>
    <n v="2472306.87"/>
  </r>
  <r>
    <x v="0"/>
    <x v="0"/>
    <x v="11"/>
    <x v="9"/>
    <n v="1489667.96"/>
    <n v="0"/>
    <n v="0"/>
    <n v="0"/>
    <n v="0"/>
    <n v="0"/>
    <n v="1489667.96"/>
  </r>
  <r>
    <x v="0"/>
    <x v="0"/>
    <x v="22"/>
    <x v="9"/>
    <n v="67246995.439999998"/>
    <n v="-164.01"/>
    <n v="0"/>
    <n v="0"/>
    <n v="0"/>
    <n v="0"/>
    <n v="67246831.430000007"/>
  </r>
  <r>
    <x v="0"/>
    <x v="0"/>
    <x v="3"/>
    <x v="9"/>
    <n v="39251.620000000003"/>
    <n v="0"/>
    <n v="0"/>
    <n v="0"/>
    <n v="0"/>
    <n v="0"/>
    <n v="39251.620000000003"/>
  </r>
  <r>
    <x v="0"/>
    <x v="0"/>
    <x v="6"/>
    <x v="9"/>
    <n v="1628899.91"/>
    <n v="0"/>
    <n v="0"/>
    <n v="0"/>
    <n v="0"/>
    <n v="0"/>
    <n v="1628899.91"/>
  </r>
  <r>
    <x v="0"/>
    <x v="0"/>
    <x v="1"/>
    <x v="9"/>
    <n v="961255.64"/>
    <n v="0"/>
    <n v="0"/>
    <n v="0"/>
    <n v="0"/>
    <n v="0"/>
    <n v="961255.64"/>
  </r>
  <r>
    <x v="0"/>
    <x v="0"/>
    <x v="16"/>
    <x v="9"/>
    <n v="60170.36"/>
    <n v="0"/>
    <n v="0"/>
    <n v="0"/>
    <n v="0"/>
    <n v="0"/>
    <n v="60170.36"/>
  </r>
  <r>
    <x v="0"/>
    <x v="0"/>
    <x v="17"/>
    <x v="9"/>
    <n v="314379.42"/>
    <n v="0"/>
    <n v="0"/>
    <n v="0"/>
    <n v="0"/>
    <n v="0"/>
    <n v="314379.42"/>
  </r>
  <r>
    <x v="0"/>
    <x v="0"/>
    <x v="18"/>
    <x v="9"/>
    <n v="20683295.5"/>
    <n v="0"/>
    <n v="0"/>
    <n v="0"/>
    <n v="0"/>
    <n v="0"/>
    <n v="20683295.5"/>
  </r>
  <r>
    <x v="0"/>
    <x v="0"/>
    <x v="5"/>
    <x v="9"/>
    <n v="297266.61"/>
    <n v="0"/>
    <n v="0"/>
    <n v="0"/>
    <n v="0"/>
    <n v="0"/>
    <n v="297266.61"/>
  </r>
  <r>
    <x v="0"/>
    <x v="0"/>
    <x v="20"/>
    <x v="9"/>
    <n v="345729.64"/>
    <n v="0"/>
    <n v="0"/>
    <n v="0"/>
    <n v="0"/>
    <n v="0"/>
    <n v="345729.64"/>
  </r>
  <r>
    <x v="0"/>
    <x v="0"/>
    <x v="9"/>
    <x v="9"/>
    <n v="17739511.960000001"/>
    <n v="0"/>
    <n v="0"/>
    <n v="0"/>
    <n v="0"/>
    <n v="0"/>
    <n v="17739511.960000001"/>
  </r>
  <r>
    <x v="0"/>
    <x v="1"/>
    <x v="32"/>
    <x v="9"/>
    <n v="2874239.86"/>
    <n v="0"/>
    <n v="0"/>
    <n v="0"/>
    <n v="0"/>
    <n v="0"/>
    <n v="2874239.86"/>
  </r>
  <r>
    <x v="0"/>
    <x v="1"/>
    <x v="38"/>
    <x v="9"/>
    <n v="1886442.92"/>
    <n v="0"/>
    <n v="0"/>
    <n v="0"/>
    <n v="0"/>
    <n v="0"/>
    <n v="1886442.92"/>
  </r>
  <r>
    <x v="0"/>
    <x v="1"/>
    <x v="52"/>
    <x v="9"/>
    <n v="12669002.609999999"/>
    <n v="0"/>
    <n v="0"/>
    <n v="0"/>
    <n v="0"/>
    <n v="0"/>
    <n v="12669002.609999999"/>
  </r>
  <r>
    <x v="0"/>
    <x v="1"/>
    <x v="48"/>
    <x v="9"/>
    <n v="2820613.55"/>
    <n v="0"/>
    <n v="0"/>
    <n v="0"/>
    <n v="0"/>
    <n v="0"/>
    <n v="2820613.55"/>
  </r>
  <r>
    <x v="0"/>
    <x v="1"/>
    <x v="49"/>
    <x v="9"/>
    <n v="12305840"/>
    <n v="0"/>
    <n v="0"/>
    <n v="0"/>
    <n v="0"/>
    <n v="0"/>
    <n v="12305840"/>
  </r>
  <r>
    <x v="0"/>
    <x v="1"/>
    <x v="36"/>
    <x v="9"/>
    <n v="2376524.13"/>
    <n v="0"/>
    <n v="0"/>
    <n v="0"/>
    <n v="0"/>
    <n v="0"/>
    <n v="2376524.13"/>
  </r>
  <r>
    <x v="0"/>
    <x v="1"/>
    <x v="33"/>
    <x v="9"/>
    <n v="389797.87"/>
    <n v="0"/>
    <n v="0"/>
    <n v="0"/>
    <n v="0"/>
    <n v="0"/>
    <n v="389797.87"/>
  </r>
  <r>
    <x v="0"/>
    <x v="1"/>
    <x v="40"/>
    <x v="9"/>
    <n v="96290.22"/>
    <n v="0"/>
    <n v="0"/>
    <n v="0"/>
    <n v="0"/>
    <n v="0"/>
    <n v="96290.22"/>
  </r>
  <r>
    <x v="0"/>
    <x v="1"/>
    <x v="51"/>
    <x v="9"/>
    <n v="402176.59"/>
    <n v="11309.58"/>
    <n v="0"/>
    <n v="0"/>
    <n v="0"/>
    <n v="0"/>
    <n v="413486.17"/>
  </r>
  <r>
    <x v="0"/>
    <x v="1"/>
    <x v="47"/>
    <x v="9"/>
    <n v="23632.07"/>
    <n v="0"/>
    <n v="0"/>
    <n v="0"/>
    <n v="0"/>
    <n v="0"/>
    <n v="23632.07"/>
  </r>
  <r>
    <x v="0"/>
    <x v="1"/>
    <x v="29"/>
    <x v="9"/>
    <n v="1913117.11"/>
    <n v="0"/>
    <n v="0"/>
    <n v="0"/>
    <n v="0"/>
    <n v="0"/>
    <n v="1913117.11"/>
  </r>
  <r>
    <x v="0"/>
    <x v="1"/>
    <x v="46"/>
    <x v="9"/>
    <n v="291500.62"/>
    <n v="0"/>
    <n v="0"/>
    <n v="0"/>
    <n v="0"/>
    <n v="0"/>
    <n v="291500.62"/>
  </r>
  <r>
    <x v="0"/>
    <x v="1"/>
    <x v="41"/>
    <x v="9"/>
    <n v="70015.66"/>
    <n v="0"/>
    <n v="0"/>
    <n v="0"/>
    <n v="0"/>
    <n v="0"/>
    <n v="70015.66"/>
  </r>
  <r>
    <x v="0"/>
    <x v="1"/>
    <x v="35"/>
    <x v="9"/>
    <n v="509282.85"/>
    <n v="0"/>
    <n v="0"/>
    <n v="0"/>
    <n v="0"/>
    <n v="0"/>
    <n v="509282.85"/>
  </r>
  <r>
    <x v="0"/>
    <x v="1"/>
    <x v="34"/>
    <x v="9"/>
    <n v="629166.46"/>
    <n v="0"/>
    <n v="0"/>
    <n v="0"/>
    <n v="0"/>
    <n v="0"/>
    <n v="629166.46"/>
  </r>
  <r>
    <x v="0"/>
    <x v="1"/>
    <x v="37"/>
    <x v="9"/>
    <n v="10343248.640000001"/>
    <n v="0"/>
    <n v="0"/>
    <n v="0"/>
    <n v="0"/>
    <n v="0"/>
    <n v="10343248.640000001"/>
  </r>
  <r>
    <x v="0"/>
    <x v="1"/>
    <x v="30"/>
    <x v="9"/>
    <n v="2023936.45"/>
    <n v="0"/>
    <n v="0"/>
    <n v="0"/>
    <n v="0"/>
    <n v="0"/>
    <n v="2023936.45"/>
  </r>
  <r>
    <x v="0"/>
    <x v="1"/>
    <x v="31"/>
    <x v="9"/>
    <n v="629225.62"/>
    <n v="0"/>
    <n v="0"/>
    <n v="0"/>
    <n v="0"/>
    <n v="0"/>
    <n v="629225.62"/>
  </r>
  <r>
    <x v="0"/>
    <x v="1"/>
    <x v="42"/>
    <x v="9"/>
    <n v="999474.14"/>
    <n v="3501.43"/>
    <n v="0"/>
    <n v="0"/>
    <n v="0"/>
    <n v="0"/>
    <n v="1002975.57"/>
  </r>
  <r>
    <x v="0"/>
    <x v="1"/>
    <x v="43"/>
    <x v="9"/>
    <n v="190246.97"/>
    <n v="0"/>
    <n v="0"/>
    <n v="0"/>
    <n v="0"/>
    <n v="0"/>
    <n v="190246.97"/>
  </r>
  <r>
    <x v="0"/>
    <x v="1"/>
    <x v="44"/>
    <x v="9"/>
    <n v="90220221.349999994"/>
    <n v="0"/>
    <n v="0"/>
    <n v="0"/>
    <n v="0"/>
    <n v="0"/>
    <n v="90220221.349999994"/>
  </r>
  <r>
    <x v="0"/>
    <x v="1"/>
    <x v="39"/>
    <x v="9"/>
    <n v="339657.73"/>
    <n v="0"/>
    <n v="0"/>
    <n v="0"/>
    <n v="0"/>
    <n v="0"/>
    <n v="339657.73"/>
  </r>
  <r>
    <x v="0"/>
    <x v="1"/>
    <x v="50"/>
    <x v="9"/>
    <n v="260318.54"/>
    <n v="9795.6"/>
    <n v="0"/>
    <n v="0"/>
    <n v="0"/>
    <n v="0"/>
    <n v="270114.14"/>
  </r>
  <r>
    <x v="0"/>
    <x v="1"/>
    <x v="45"/>
    <x v="9"/>
    <n v="103891.78"/>
    <n v="0"/>
    <n v="0"/>
    <n v="0"/>
    <n v="0"/>
    <n v="0"/>
    <n v="103891.78"/>
  </r>
  <r>
    <x v="0"/>
    <x v="1"/>
    <x v="53"/>
    <x v="9"/>
    <n v="20560.16"/>
    <n v="0"/>
    <n v="0"/>
    <n v="0"/>
    <n v="0"/>
    <n v="0"/>
    <n v="20560.16"/>
  </r>
  <r>
    <x v="1"/>
    <x v="2"/>
    <x v="55"/>
    <x v="9"/>
    <n v="8329.7199999999993"/>
    <n v="0"/>
    <n v="0"/>
    <n v="0"/>
    <n v="0"/>
    <n v="0"/>
    <n v="8329.7199999999993"/>
  </r>
  <r>
    <x v="1"/>
    <x v="2"/>
    <x v="111"/>
    <x v="9"/>
    <n v="119852.69"/>
    <n v="0"/>
    <n v="0"/>
    <n v="0"/>
    <n v="0"/>
    <n v="0"/>
    <n v="119852.69"/>
  </r>
  <r>
    <x v="1"/>
    <x v="2"/>
    <x v="91"/>
    <x v="9"/>
    <n v="261126.69"/>
    <n v="0"/>
    <n v="0"/>
    <n v="0"/>
    <n v="0"/>
    <n v="0"/>
    <n v="261126.69"/>
  </r>
  <r>
    <x v="1"/>
    <x v="2"/>
    <x v="61"/>
    <x v="9"/>
    <n v="4681.58"/>
    <n v="0"/>
    <n v="0"/>
    <n v="0"/>
    <n v="0"/>
    <n v="0"/>
    <n v="4681.58"/>
  </r>
  <r>
    <x v="1"/>
    <x v="2"/>
    <x v="62"/>
    <x v="9"/>
    <n v="17916.189999999999"/>
    <n v="0"/>
    <n v="0"/>
    <n v="0"/>
    <n v="0"/>
    <n v="0"/>
    <n v="17916.189999999999"/>
  </r>
  <r>
    <x v="1"/>
    <x v="2"/>
    <x v="68"/>
    <x v="9"/>
    <n v="153261.29999999999"/>
    <n v="0"/>
    <n v="0"/>
    <n v="0"/>
    <n v="0"/>
    <n v="0"/>
    <n v="153261.29999999999"/>
  </r>
  <r>
    <x v="1"/>
    <x v="2"/>
    <x v="84"/>
    <x v="9"/>
    <n v="23138.38"/>
    <n v="0"/>
    <n v="0"/>
    <n v="0"/>
    <n v="0"/>
    <n v="0"/>
    <n v="23138.38"/>
  </r>
  <r>
    <x v="1"/>
    <x v="2"/>
    <x v="97"/>
    <x v="9"/>
    <n v="137442.53"/>
    <n v="0"/>
    <n v="0"/>
    <n v="0"/>
    <n v="0"/>
    <n v="0"/>
    <n v="137442.53"/>
  </r>
  <r>
    <x v="1"/>
    <x v="2"/>
    <x v="85"/>
    <x v="9"/>
    <n v="8352191.2300000004"/>
    <n v="0"/>
    <n v="0"/>
    <n v="0"/>
    <n v="0"/>
    <n v="0"/>
    <n v="8352191.2300000004"/>
  </r>
  <r>
    <x v="1"/>
    <x v="2"/>
    <x v="98"/>
    <x v="9"/>
    <n v="1699998.54"/>
    <n v="0"/>
    <n v="0"/>
    <n v="0"/>
    <n v="0"/>
    <n v="0"/>
    <n v="1699998.54"/>
  </r>
  <r>
    <x v="1"/>
    <x v="2"/>
    <x v="63"/>
    <x v="9"/>
    <n v="449309.06"/>
    <n v="0"/>
    <n v="0"/>
    <n v="0"/>
    <n v="0"/>
    <n v="0"/>
    <n v="449309.06"/>
  </r>
  <r>
    <x v="1"/>
    <x v="2"/>
    <x v="69"/>
    <x v="9"/>
    <n v="1694832.96"/>
    <n v="0"/>
    <n v="0"/>
    <n v="0"/>
    <n v="0"/>
    <n v="0"/>
    <n v="1694832.96"/>
  </r>
  <r>
    <x v="1"/>
    <x v="2"/>
    <x v="99"/>
    <x v="9"/>
    <n v="178530.09"/>
    <n v="0"/>
    <n v="0"/>
    <n v="0"/>
    <n v="0"/>
    <n v="0"/>
    <n v="178530.09"/>
  </r>
  <r>
    <x v="1"/>
    <x v="2"/>
    <x v="112"/>
    <x v="9"/>
    <n v="54614.27"/>
    <n v="0"/>
    <n v="0"/>
    <n v="0"/>
    <n v="0"/>
    <n v="0"/>
    <n v="54614.27"/>
  </r>
  <r>
    <x v="1"/>
    <x v="2"/>
    <x v="100"/>
    <x v="9"/>
    <n v="175350.37"/>
    <n v="0"/>
    <n v="0"/>
    <n v="0"/>
    <n v="0"/>
    <n v="0"/>
    <n v="175350.37"/>
  </r>
  <r>
    <x v="1"/>
    <x v="2"/>
    <x v="113"/>
    <x v="9"/>
    <n v="209318.9"/>
    <n v="0"/>
    <n v="0"/>
    <n v="0"/>
    <n v="0"/>
    <n v="0"/>
    <n v="209318.9"/>
  </r>
  <r>
    <x v="1"/>
    <x v="2"/>
    <x v="70"/>
    <x v="9"/>
    <n v="923446.05"/>
    <n v="0"/>
    <n v="0"/>
    <n v="0"/>
    <n v="0"/>
    <n v="0"/>
    <n v="923446.05"/>
  </r>
  <r>
    <x v="1"/>
    <x v="2"/>
    <x v="90"/>
    <x v="9"/>
    <n v="273084.38"/>
    <n v="0"/>
    <n v="0"/>
    <n v="0"/>
    <n v="0"/>
    <n v="0"/>
    <n v="273084.38"/>
  </r>
  <r>
    <x v="1"/>
    <x v="2"/>
    <x v="114"/>
    <x v="9"/>
    <n v="414663.45"/>
    <n v="0"/>
    <n v="0"/>
    <n v="0"/>
    <n v="0"/>
    <n v="0"/>
    <n v="414663.45"/>
  </r>
  <r>
    <x v="1"/>
    <x v="2"/>
    <x v="64"/>
    <x v="9"/>
    <n v="26970.37"/>
    <n v="0"/>
    <n v="0"/>
    <n v="0"/>
    <n v="0"/>
    <n v="0"/>
    <n v="26970.37"/>
  </r>
  <r>
    <x v="1"/>
    <x v="2"/>
    <x v="92"/>
    <x v="9"/>
    <n v="867772"/>
    <n v="0"/>
    <n v="0"/>
    <n v="0"/>
    <n v="0"/>
    <n v="0"/>
    <n v="867772"/>
  </r>
  <r>
    <x v="1"/>
    <x v="2"/>
    <x v="65"/>
    <x v="9"/>
    <n v="49001.72"/>
    <n v="0"/>
    <n v="0"/>
    <n v="0"/>
    <n v="0"/>
    <n v="0"/>
    <n v="49001.72"/>
  </r>
  <r>
    <x v="1"/>
    <x v="2"/>
    <x v="75"/>
    <x v="9"/>
    <n v="60826.29"/>
    <n v="0"/>
    <n v="0"/>
    <n v="0"/>
    <n v="0"/>
    <n v="0"/>
    <n v="60826.29"/>
  </r>
  <r>
    <x v="1"/>
    <x v="2"/>
    <x v="76"/>
    <x v="9"/>
    <n v="139637.68"/>
    <n v="0"/>
    <n v="0"/>
    <n v="0"/>
    <n v="0"/>
    <n v="0"/>
    <n v="139637.68"/>
  </r>
  <r>
    <x v="1"/>
    <x v="2"/>
    <x v="86"/>
    <x v="9"/>
    <n v="27187106.440000001"/>
    <n v="0"/>
    <n v="0"/>
    <n v="0"/>
    <n v="0"/>
    <n v="0"/>
    <n v="27187106.440000001"/>
  </r>
  <r>
    <x v="1"/>
    <x v="2"/>
    <x v="93"/>
    <x v="9"/>
    <n v="731466.64"/>
    <n v="0"/>
    <n v="0"/>
    <n v="0"/>
    <n v="0"/>
    <n v="0"/>
    <n v="731466.64"/>
  </r>
  <r>
    <x v="1"/>
    <x v="2"/>
    <x v="56"/>
    <x v="9"/>
    <n v="2269555.91"/>
    <n v="0"/>
    <n v="0"/>
    <n v="0"/>
    <n v="0"/>
    <n v="0"/>
    <n v="2269555.91"/>
  </r>
  <r>
    <x v="1"/>
    <x v="2"/>
    <x v="66"/>
    <x v="9"/>
    <n v="531166.79"/>
    <n v="0"/>
    <n v="0"/>
    <n v="0"/>
    <n v="0"/>
    <n v="0"/>
    <n v="531166.79"/>
  </r>
  <r>
    <x v="1"/>
    <x v="2"/>
    <x v="87"/>
    <x v="9"/>
    <n v="37326.42"/>
    <n v="0"/>
    <n v="0"/>
    <n v="0"/>
    <n v="0"/>
    <n v="0"/>
    <n v="37326.42"/>
  </r>
  <r>
    <x v="1"/>
    <x v="2"/>
    <x v="115"/>
    <x v="9"/>
    <n v="2847044.5"/>
    <n v="16.600000000000001"/>
    <n v="0"/>
    <n v="0"/>
    <n v="0"/>
    <n v="0"/>
    <n v="2847061.1"/>
  </r>
  <r>
    <x v="1"/>
    <x v="2"/>
    <x v="116"/>
    <x v="9"/>
    <n v="2783.89"/>
    <n v="0"/>
    <n v="0"/>
    <n v="0"/>
    <n v="0"/>
    <n v="0"/>
    <n v="2783.89"/>
  </r>
  <r>
    <x v="1"/>
    <x v="2"/>
    <x v="101"/>
    <x v="9"/>
    <n v="336167.54"/>
    <n v="0"/>
    <n v="0"/>
    <n v="0"/>
    <n v="0"/>
    <n v="0"/>
    <n v="336167.54"/>
  </r>
  <r>
    <x v="1"/>
    <x v="2"/>
    <x v="57"/>
    <x v="9"/>
    <n v="99818.13"/>
    <n v="0"/>
    <n v="0"/>
    <n v="0"/>
    <n v="0"/>
    <n v="0"/>
    <n v="99818.13"/>
  </r>
  <r>
    <x v="1"/>
    <x v="2"/>
    <x v="71"/>
    <x v="9"/>
    <n v="46264.19"/>
    <n v="0"/>
    <n v="0"/>
    <n v="0"/>
    <n v="0"/>
    <n v="0"/>
    <n v="46264.19"/>
  </r>
  <r>
    <x v="1"/>
    <x v="2"/>
    <x v="77"/>
    <x v="9"/>
    <n v="4005.08"/>
    <n v="0"/>
    <n v="0"/>
    <n v="0"/>
    <n v="0"/>
    <n v="0"/>
    <n v="4005.08"/>
  </r>
  <r>
    <x v="1"/>
    <x v="2"/>
    <x v="94"/>
    <x v="9"/>
    <n v="20920831.02"/>
    <n v="19987.05"/>
    <n v="-23361.040000000001"/>
    <n v="0"/>
    <n v="0"/>
    <n v="0"/>
    <n v="20917457.030000001"/>
  </r>
  <r>
    <x v="1"/>
    <x v="2"/>
    <x v="78"/>
    <x v="9"/>
    <n v="150016034.18000001"/>
    <n v="1213485.3700000001"/>
    <n v="-5589.52"/>
    <n v="0"/>
    <n v="0"/>
    <n v="0"/>
    <n v="151223930.03"/>
  </r>
  <r>
    <x v="1"/>
    <x v="2"/>
    <x v="102"/>
    <x v="9"/>
    <n v="108399208.03"/>
    <n v="259966.86"/>
    <n v="-117.47"/>
    <n v="0"/>
    <n v="0"/>
    <n v="0"/>
    <n v="108659057.42"/>
  </r>
  <r>
    <x v="1"/>
    <x v="2"/>
    <x v="117"/>
    <x v="9"/>
    <n v="15569217.810000001"/>
    <n v="20182.86"/>
    <n v="0"/>
    <n v="0"/>
    <n v="0"/>
    <n v="0"/>
    <n v="15589400.67"/>
  </r>
  <r>
    <x v="1"/>
    <x v="2"/>
    <x v="118"/>
    <x v="9"/>
    <n v="4169011.27"/>
    <n v="0"/>
    <n v="0"/>
    <n v="0"/>
    <n v="0"/>
    <n v="0"/>
    <n v="4169011.27"/>
  </r>
  <r>
    <x v="1"/>
    <x v="2"/>
    <x v="103"/>
    <x v="9"/>
    <n v="1652258.54"/>
    <n v="0"/>
    <n v="0"/>
    <n v="0"/>
    <n v="0"/>
    <n v="0"/>
    <n v="1652258.54"/>
  </r>
  <r>
    <x v="1"/>
    <x v="2"/>
    <x v="79"/>
    <x v="9"/>
    <n v="123344859.15000001"/>
    <n v="1337656.1599999999"/>
    <n v="-58143.9"/>
    <n v="0"/>
    <n v="0"/>
    <n v="0"/>
    <n v="124624371.41"/>
  </r>
  <r>
    <x v="1"/>
    <x v="2"/>
    <x v="80"/>
    <x v="9"/>
    <n v="32740659.949999999"/>
    <n v="215656.04"/>
    <n v="-20329.18"/>
    <n v="0"/>
    <n v="0"/>
    <n v="0"/>
    <n v="32935986.809999999"/>
  </r>
  <r>
    <x v="1"/>
    <x v="2"/>
    <x v="104"/>
    <x v="9"/>
    <n v="55605954.32"/>
    <n v="155147.35"/>
    <n v="-44427.89"/>
    <n v="0"/>
    <n v="0"/>
    <n v="0"/>
    <n v="55716673.780000001"/>
  </r>
  <r>
    <x v="1"/>
    <x v="2"/>
    <x v="109"/>
    <x v="9"/>
    <n v="11162177.359999999"/>
    <n v="37393.83"/>
    <n v="0"/>
    <n v="0"/>
    <n v="0"/>
    <n v="0"/>
    <n v="11199571.189999999"/>
  </r>
  <r>
    <x v="1"/>
    <x v="2"/>
    <x v="110"/>
    <x v="9"/>
    <n v="211071.01"/>
    <n v="1114"/>
    <n v="0"/>
    <n v="0"/>
    <n v="0"/>
    <n v="0"/>
    <n v="212185.01"/>
  </r>
  <r>
    <x v="1"/>
    <x v="2"/>
    <x v="67"/>
    <x v="9"/>
    <n v="5185754.3499999996"/>
    <n v="4660.41"/>
    <n v="0"/>
    <n v="0"/>
    <n v="0"/>
    <n v="0"/>
    <n v="5190414.76"/>
  </r>
  <r>
    <x v="1"/>
    <x v="2"/>
    <x v="72"/>
    <x v="9"/>
    <n v="1211697.3"/>
    <n v="0"/>
    <n v="0"/>
    <n v="0"/>
    <n v="0"/>
    <n v="0"/>
    <n v="1211697.3"/>
  </r>
  <r>
    <x v="1"/>
    <x v="2"/>
    <x v="88"/>
    <x v="9"/>
    <n v="7209780.6299999999"/>
    <n v="14434.58"/>
    <n v="0"/>
    <n v="0"/>
    <n v="0"/>
    <n v="0"/>
    <n v="7224215.21"/>
  </r>
  <r>
    <x v="1"/>
    <x v="2"/>
    <x v="58"/>
    <x v="9"/>
    <n v="173114.85"/>
    <n v="0"/>
    <n v="0"/>
    <n v="0"/>
    <n v="0"/>
    <n v="0"/>
    <n v="173114.85"/>
  </r>
  <r>
    <x v="1"/>
    <x v="2"/>
    <x v="105"/>
    <x v="9"/>
    <n v="709199.18"/>
    <n v="0"/>
    <n v="0"/>
    <n v="0"/>
    <n v="0"/>
    <n v="0"/>
    <n v="709199.18"/>
  </r>
  <r>
    <x v="1"/>
    <x v="2"/>
    <x v="81"/>
    <x v="9"/>
    <n v="12954.74"/>
    <n v="0"/>
    <n v="0"/>
    <n v="0"/>
    <n v="0"/>
    <n v="0"/>
    <n v="12954.74"/>
  </r>
  <r>
    <x v="1"/>
    <x v="2"/>
    <x v="89"/>
    <x v="9"/>
    <n v="1246194.18"/>
    <n v="0"/>
    <n v="0"/>
    <n v="0"/>
    <n v="0"/>
    <n v="0"/>
    <n v="1246194.18"/>
  </r>
  <r>
    <x v="1"/>
    <x v="2"/>
    <x v="59"/>
    <x v="9"/>
    <n v="1749085.61"/>
    <n v="21386.16"/>
    <n v="0"/>
    <n v="0"/>
    <n v="0"/>
    <n v="0"/>
    <n v="1770471.77"/>
  </r>
  <r>
    <x v="1"/>
    <x v="2"/>
    <x v="60"/>
    <x v="9"/>
    <n v="220986.9"/>
    <n v="0"/>
    <n v="0"/>
    <n v="0"/>
    <n v="0"/>
    <n v="0"/>
    <n v="220986.9"/>
  </r>
  <r>
    <x v="1"/>
    <x v="2"/>
    <x v="54"/>
    <x v="9"/>
    <n v="3405484.36"/>
    <n v="2293.6799999999998"/>
    <n v="0"/>
    <n v="0"/>
    <n v="0"/>
    <n v="0"/>
    <n v="3407778.04"/>
  </r>
  <r>
    <x v="1"/>
    <x v="2"/>
    <x v="73"/>
    <x v="9"/>
    <n v="39610.080000000002"/>
    <n v="0"/>
    <n v="0"/>
    <n v="0"/>
    <n v="0"/>
    <n v="0"/>
    <n v="39610.080000000002"/>
  </r>
  <r>
    <x v="1"/>
    <x v="2"/>
    <x v="82"/>
    <x v="9"/>
    <n v="62747.29"/>
    <n v="0"/>
    <n v="0"/>
    <n v="0"/>
    <n v="0"/>
    <n v="0"/>
    <n v="62747.29"/>
  </r>
  <r>
    <x v="1"/>
    <x v="2"/>
    <x v="95"/>
    <x v="9"/>
    <n v="19427.23"/>
    <n v="0"/>
    <n v="0"/>
    <n v="0"/>
    <n v="0"/>
    <n v="0"/>
    <n v="19427.23"/>
  </r>
  <r>
    <x v="1"/>
    <x v="2"/>
    <x v="106"/>
    <x v="9"/>
    <n v="524257.15"/>
    <n v="0"/>
    <n v="0"/>
    <n v="0"/>
    <n v="0"/>
    <n v="0"/>
    <n v="524257.15"/>
  </r>
  <r>
    <x v="1"/>
    <x v="2"/>
    <x v="83"/>
    <x v="9"/>
    <n v="3891771.09"/>
    <n v="0"/>
    <n v="0"/>
    <n v="0"/>
    <n v="0"/>
    <n v="0"/>
    <n v="3891771.09"/>
  </r>
  <r>
    <x v="1"/>
    <x v="2"/>
    <x v="107"/>
    <x v="9"/>
    <n v="14389.76"/>
    <n v="0"/>
    <n v="0"/>
    <n v="0"/>
    <n v="0"/>
    <n v="0"/>
    <n v="14389.76"/>
  </r>
  <r>
    <x v="1"/>
    <x v="2"/>
    <x v="96"/>
    <x v="9"/>
    <n v="134598.85999999999"/>
    <n v="0"/>
    <n v="0"/>
    <n v="0"/>
    <n v="0"/>
    <n v="0"/>
    <n v="134598.85999999999"/>
  </r>
  <r>
    <x v="1"/>
    <x v="2"/>
    <x v="108"/>
    <x v="9"/>
    <n v="957291.66"/>
    <n v="0"/>
    <n v="0"/>
    <n v="0"/>
    <n v="0"/>
    <n v="0"/>
    <n v="957291.66"/>
  </r>
  <r>
    <x v="1"/>
    <x v="2"/>
    <x v="74"/>
    <x v="9"/>
    <n v="123514.83"/>
    <n v="0"/>
    <n v="0"/>
    <n v="0"/>
    <n v="0"/>
    <n v="0"/>
    <n v="123514.83"/>
  </r>
  <r>
    <x v="1"/>
    <x v="3"/>
    <x v="121"/>
    <x v="9"/>
    <n v="185309.27"/>
    <n v="0"/>
    <n v="0"/>
    <n v="0"/>
    <n v="0"/>
    <n v="0"/>
    <n v="185309.27"/>
  </r>
  <r>
    <x v="1"/>
    <x v="3"/>
    <x v="123"/>
    <x v="9"/>
    <n v="1109551.68"/>
    <n v="0"/>
    <n v="0"/>
    <n v="0"/>
    <n v="0"/>
    <n v="0"/>
    <n v="1109551.68"/>
  </r>
  <r>
    <x v="1"/>
    <x v="3"/>
    <x v="124"/>
    <x v="9"/>
    <n v="179338.52"/>
    <n v="0"/>
    <n v="0"/>
    <n v="0"/>
    <n v="0"/>
    <n v="0"/>
    <n v="179338.52"/>
  </r>
  <r>
    <x v="1"/>
    <x v="3"/>
    <x v="122"/>
    <x v="9"/>
    <n v="15383.91"/>
    <n v="0"/>
    <n v="0"/>
    <n v="0"/>
    <n v="0"/>
    <n v="0"/>
    <n v="15383.91"/>
  </r>
  <r>
    <x v="1"/>
    <x v="3"/>
    <x v="129"/>
    <x v="9"/>
    <n v="38834"/>
    <n v="0"/>
    <n v="0"/>
    <n v="0"/>
    <n v="0"/>
    <n v="0"/>
    <n v="38834"/>
  </r>
  <r>
    <x v="1"/>
    <x v="3"/>
    <x v="131"/>
    <x v="9"/>
    <n v="38609.33"/>
    <n v="0"/>
    <n v="0"/>
    <n v="0"/>
    <n v="0"/>
    <n v="0"/>
    <n v="38609.33"/>
  </r>
  <r>
    <x v="1"/>
    <x v="3"/>
    <x v="119"/>
    <x v="9"/>
    <n v="27284.69"/>
    <n v="0"/>
    <n v="0"/>
    <n v="0"/>
    <n v="0"/>
    <n v="0"/>
    <n v="27284.69"/>
  </r>
  <r>
    <x v="1"/>
    <x v="3"/>
    <x v="130"/>
    <x v="9"/>
    <n v="175867.44"/>
    <n v="0"/>
    <n v="0"/>
    <n v="0"/>
    <n v="0"/>
    <n v="0"/>
    <n v="175867.44"/>
  </r>
  <r>
    <x v="1"/>
    <x v="3"/>
    <x v="120"/>
    <x v="9"/>
    <n v="20515.689999999999"/>
    <n v="0"/>
    <n v="0"/>
    <n v="0"/>
    <n v="0"/>
    <n v="0"/>
    <n v="20515.689999999999"/>
  </r>
  <r>
    <x v="1"/>
    <x v="3"/>
    <x v="126"/>
    <x v="9"/>
    <n v="37541"/>
    <n v="0"/>
    <n v="0"/>
    <n v="0"/>
    <n v="0"/>
    <n v="0"/>
    <n v="37541"/>
  </r>
  <r>
    <x v="1"/>
    <x v="3"/>
    <x v="127"/>
    <x v="9"/>
    <n v="814166.88"/>
    <n v="0"/>
    <n v="0"/>
    <n v="0"/>
    <n v="0"/>
    <n v="0"/>
    <n v="814166.88"/>
  </r>
  <r>
    <x v="1"/>
    <x v="3"/>
    <x v="125"/>
    <x v="9"/>
    <n v="70177.67"/>
    <n v="0"/>
    <n v="0"/>
    <n v="0"/>
    <n v="0"/>
    <n v="0"/>
    <n v="70177.67"/>
  </r>
  <r>
    <x v="1"/>
    <x v="3"/>
    <x v="132"/>
    <x v="9"/>
    <n v="78273.289999999994"/>
    <n v="311.82"/>
    <n v="0"/>
    <n v="0"/>
    <n v="0"/>
    <n v="0"/>
    <n v="78585.11"/>
  </r>
  <r>
    <x v="1"/>
    <x v="3"/>
    <x v="128"/>
    <x v="9"/>
    <n v="828509.36"/>
    <n v="0"/>
    <n v="0"/>
    <n v="0"/>
    <n v="0"/>
    <n v="0"/>
    <n v="828509.36"/>
  </r>
  <r>
    <x v="0"/>
    <x v="0"/>
    <x v="12"/>
    <x v="10"/>
    <n v="1411389.93"/>
    <n v="31446.18"/>
    <n v="0"/>
    <n v="0"/>
    <n v="0"/>
    <n v="0"/>
    <n v="1442836.11"/>
  </r>
  <r>
    <x v="0"/>
    <x v="0"/>
    <x v="13"/>
    <x v="10"/>
    <n v="9187141.9700000007"/>
    <n v="0"/>
    <n v="0"/>
    <n v="0"/>
    <n v="0"/>
    <n v="0"/>
    <n v="9187141.9700000007"/>
  </r>
  <r>
    <x v="0"/>
    <x v="0"/>
    <x v="28"/>
    <x v="10"/>
    <n v="9316001.1799999997"/>
    <n v="0"/>
    <n v="0"/>
    <n v="0"/>
    <n v="0"/>
    <n v="0"/>
    <n v="9316001.1799999997"/>
  </r>
  <r>
    <x v="0"/>
    <x v="0"/>
    <x v="0"/>
    <x v="10"/>
    <n v="1815.2"/>
    <n v="-396.34"/>
    <n v="0"/>
    <n v="0"/>
    <n v="0"/>
    <n v="0"/>
    <n v="1418.86"/>
  </r>
  <r>
    <x v="0"/>
    <x v="0"/>
    <x v="25"/>
    <x v="10"/>
    <n v="5123447.5999999996"/>
    <n v="0"/>
    <n v="0"/>
    <n v="0"/>
    <n v="0"/>
    <n v="0"/>
    <n v="5123447.5999999996"/>
  </r>
  <r>
    <x v="0"/>
    <x v="0"/>
    <x v="4"/>
    <x v="10"/>
    <n v="71036.47"/>
    <n v="0"/>
    <n v="0"/>
    <n v="0"/>
    <n v="0"/>
    <n v="0"/>
    <n v="71036.47"/>
  </r>
  <r>
    <x v="0"/>
    <x v="0"/>
    <x v="26"/>
    <x v="10"/>
    <n v="263337.89"/>
    <n v="0"/>
    <n v="0"/>
    <n v="0"/>
    <n v="0"/>
    <n v="0"/>
    <n v="263337.89"/>
  </r>
  <r>
    <x v="0"/>
    <x v="0"/>
    <x v="8"/>
    <x v="10"/>
    <n v="7125.41"/>
    <n v="0"/>
    <n v="0"/>
    <n v="0"/>
    <n v="0"/>
    <n v="0"/>
    <n v="7125.41"/>
  </r>
  <r>
    <x v="0"/>
    <x v="0"/>
    <x v="24"/>
    <x v="10"/>
    <n v="76071.34"/>
    <n v="0"/>
    <n v="0"/>
    <n v="0"/>
    <n v="0"/>
    <n v="0"/>
    <n v="76071.34"/>
  </r>
  <r>
    <x v="0"/>
    <x v="0"/>
    <x v="2"/>
    <x v="10"/>
    <n v="1039344.41"/>
    <n v="0"/>
    <n v="0"/>
    <n v="0"/>
    <n v="0"/>
    <n v="0"/>
    <n v="1039344.41"/>
  </r>
  <r>
    <x v="0"/>
    <x v="0"/>
    <x v="21"/>
    <x v="10"/>
    <n v="8824.34"/>
    <n v="0"/>
    <n v="0"/>
    <n v="0"/>
    <n v="0"/>
    <n v="0"/>
    <n v="8824.34"/>
  </r>
  <r>
    <x v="0"/>
    <x v="0"/>
    <x v="23"/>
    <x v="10"/>
    <n v="136509.51999999999"/>
    <n v="0"/>
    <n v="0"/>
    <n v="0"/>
    <n v="0"/>
    <n v="0"/>
    <n v="136509.51999999999"/>
  </r>
  <r>
    <x v="0"/>
    <x v="0"/>
    <x v="27"/>
    <x v="10"/>
    <n v="7388.39"/>
    <n v="0"/>
    <n v="0"/>
    <n v="0"/>
    <n v="0"/>
    <n v="0"/>
    <n v="7388.39"/>
  </r>
  <r>
    <x v="0"/>
    <x v="0"/>
    <x v="19"/>
    <x v="10"/>
    <n v="162267.97"/>
    <n v="0"/>
    <n v="0"/>
    <n v="0"/>
    <n v="0"/>
    <n v="0"/>
    <n v="162267.97"/>
  </r>
  <r>
    <x v="0"/>
    <x v="0"/>
    <x v="15"/>
    <x v="10"/>
    <n v="37003945.939999998"/>
    <n v="499204.81"/>
    <n v="0"/>
    <n v="0"/>
    <n v="0"/>
    <n v="0"/>
    <n v="37503150.75"/>
  </r>
  <r>
    <x v="0"/>
    <x v="0"/>
    <x v="10"/>
    <x v="10"/>
    <n v="19021549.82"/>
    <n v="573602.9"/>
    <n v="0"/>
    <n v="0"/>
    <n v="0"/>
    <n v="0"/>
    <n v="19595152.719999999"/>
  </r>
  <r>
    <x v="0"/>
    <x v="0"/>
    <x v="14"/>
    <x v="10"/>
    <n v="3548953.23"/>
    <n v="420313.82"/>
    <n v="0"/>
    <n v="0"/>
    <n v="0"/>
    <n v="0"/>
    <n v="3969267.05"/>
  </r>
  <r>
    <x v="0"/>
    <x v="0"/>
    <x v="7"/>
    <x v="10"/>
    <n v="2472306.87"/>
    <n v="-66.13"/>
    <n v="0"/>
    <n v="0"/>
    <n v="0"/>
    <n v="0"/>
    <n v="2472240.7400000002"/>
  </r>
  <r>
    <x v="0"/>
    <x v="0"/>
    <x v="11"/>
    <x v="10"/>
    <n v="1489667.96"/>
    <n v="0"/>
    <n v="0"/>
    <n v="0"/>
    <n v="0"/>
    <n v="0"/>
    <n v="1489667.96"/>
  </r>
  <r>
    <x v="0"/>
    <x v="0"/>
    <x v="22"/>
    <x v="10"/>
    <n v="67246831.430000007"/>
    <n v="627757.61"/>
    <n v="0"/>
    <n v="0"/>
    <n v="0"/>
    <n v="0"/>
    <n v="67874589.040000007"/>
  </r>
  <r>
    <x v="0"/>
    <x v="0"/>
    <x v="3"/>
    <x v="10"/>
    <n v="39251.620000000003"/>
    <n v="0"/>
    <n v="0"/>
    <n v="0"/>
    <n v="0"/>
    <n v="0"/>
    <n v="39251.620000000003"/>
  </r>
  <r>
    <x v="0"/>
    <x v="0"/>
    <x v="6"/>
    <x v="10"/>
    <n v="1628899.91"/>
    <n v="0"/>
    <n v="0"/>
    <n v="0"/>
    <n v="0"/>
    <n v="0"/>
    <n v="1628899.91"/>
  </r>
  <r>
    <x v="0"/>
    <x v="0"/>
    <x v="1"/>
    <x v="10"/>
    <n v="961255.64"/>
    <n v="0"/>
    <n v="0"/>
    <n v="0"/>
    <n v="0"/>
    <n v="0"/>
    <n v="961255.64"/>
  </r>
  <r>
    <x v="0"/>
    <x v="0"/>
    <x v="16"/>
    <x v="10"/>
    <n v="60170.36"/>
    <n v="0"/>
    <n v="0"/>
    <n v="0"/>
    <n v="0"/>
    <n v="0"/>
    <n v="60170.36"/>
  </r>
  <r>
    <x v="0"/>
    <x v="0"/>
    <x v="17"/>
    <x v="10"/>
    <n v="314379.42"/>
    <n v="0"/>
    <n v="0"/>
    <n v="0"/>
    <n v="0"/>
    <n v="0"/>
    <n v="314379.42"/>
  </r>
  <r>
    <x v="0"/>
    <x v="0"/>
    <x v="18"/>
    <x v="10"/>
    <n v="20683295.5"/>
    <n v="-37.659999999999997"/>
    <n v="0"/>
    <n v="0"/>
    <n v="0"/>
    <n v="0"/>
    <n v="20683257.84"/>
  </r>
  <r>
    <x v="0"/>
    <x v="0"/>
    <x v="5"/>
    <x v="10"/>
    <n v="297266.61"/>
    <n v="0"/>
    <n v="0"/>
    <n v="0"/>
    <n v="0"/>
    <n v="0"/>
    <n v="297266.61"/>
  </r>
  <r>
    <x v="0"/>
    <x v="0"/>
    <x v="20"/>
    <x v="10"/>
    <n v="345729.64"/>
    <n v="0"/>
    <n v="0"/>
    <n v="0"/>
    <n v="0"/>
    <n v="0"/>
    <n v="345729.64"/>
  </r>
  <r>
    <x v="0"/>
    <x v="0"/>
    <x v="9"/>
    <x v="10"/>
    <n v="17739511.960000001"/>
    <n v="0"/>
    <n v="0"/>
    <n v="0"/>
    <n v="0"/>
    <n v="0"/>
    <n v="17739511.960000001"/>
  </r>
  <r>
    <x v="0"/>
    <x v="1"/>
    <x v="32"/>
    <x v="10"/>
    <n v="2874239.86"/>
    <n v="0"/>
    <n v="0"/>
    <n v="0"/>
    <n v="0"/>
    <n v="0"/>
    <n v="2874239.86"/>
  </r>
  <r>
    <x v="0"/>
    <x v="1"/>
    <x v="38"/>
    <x v="10"/>
    <n v="1886442.92"/>
    <n v="0"/>
    <n v="0"/>
    <n v="0"/>
    <n v="0"/>
    <n v="0"/>
    <n v="1886442.92"/>
  </r>
  <r>
    <x v="0"/>
    <x v="1"/>
    <x v="52"/>
    <x v="10"/>
    <n v="12669002.609999999"/>
    <n v="0"/>
    <n v="0"/>
    <n v="0"/>
    <n v="0"/>
    <n v="0"/>
    <n v="12669002.609999999"/>
  </r>
  <r>
    <x v="0"/>
    <x v="1"/>
    <x v="48"/>
    <x v="10"/>
    <n v="2820613.55"/>
    <n v="0"/>
    <n v="0"/>
    <n v="0"/>
    <n v="0"/>
    <n v="0"/>
    <n v="2820613.55"/>
  </r>
  <r>
    <x v="0"/>
    <x v="1"/>
    <x v="49"/>
    <x v="10"/>
    <n v="12305840"/>
    <n v="0"/>
    <n v="0"/>
    <n v="0"/>
    <n v="0"/>
    <n v="0"/>
    <n v="12305840"/>
  </r>
  <r>
    <x v="0"/>
    <x v="1"/>
    <x v="36"/>
    <x v="10"/>
    <n v="2376524.13"/>
    <n v="10249.26"/>
    <n v="0"/>
    <n v="0"/>
    <n v="0"/>
    <n v="0"/>
    <n v="2386773.39"/>
  </r>
  <r>
    <x v="0"/>
    <x v="1"/>
    <x v="33"/>
    <x v="10"/>
    <n v="389797.87"/>
    <n v="0"/>
    <n v="0"/>
    <n v="0"/>
    <n v="0"/>
    <n v="0"/>
    <n v="389797.87"/>
  </r>
  <r>
    <x v="0"/>
    <x v="1"/>
    <x v="40"/>
    <x v="10"/>
    <n v="96290.22"/>
    <n v="0"/>
    <n v="0"/>
    <n v="0"/>
    <n v="0"/>
    <n v="0"/>
    <n v="96290.22"/>
  </r>
  <r>
    <x v="0"/>
    <x v="1"/>
    <x v="51"/>
    <x v="10"/>
    <n v="413486.17"/>
    <n v="2410.87"/>
    <n v="0"/>
    <n v="0"/>
    <n v="0"/>
    <n v="0"/>
    <n v="415897.04"/>
  </r>
  <r>
    <x v="0"/>
    <x v="1"/>
    <x v="47"/>
    <x v="10"/>
    <n v="23632.07"/>
    <n v="0"/>
    <n v="0"/>
    <n v="0"/>
    <n v="0"/>
    <n v="0"/>
    <n v="23632.07"/>
  </r>
  <r>
    <x v="0"/>
    <x v="1"/>
    <x v="29"/>
    <x v="10"/>
    <n v="1913117.11"/>
    <n v="0"/>
    <n v="0"/>
    <n v="0"/>
    <n v="0"/>
    <n v="0"/>
    <n v="1913117.11"/>
  </r>
  <r>
    <x v="0"/>
    <x v="1"/>
    <x v="46"/>
    <x v="10"/>
    <n v="291500.62"/>
    <n v="0"/>
    <n v="0"/>
    <n v="0"/>
    <n v="0"/>
    <n v="0"/>
    <n v="291500.62"/>
  </r>
  <r>
    <x v="0"/>
    <x v="1"/>
    <x v="41"/>
    <x v="10"/>
    <n v="70015.66"/>
    <n v="0"/>
    <n v="0"/>
    <n v="0"/>
    <n v="0"/>
    <n v="0"/>
    <n v="70015.66"/>
  </r>
  <r>
    <x v="0"/>
    <x v="1"/>
    <x v="35"/>
    <x v="10"/>
    <n v="509282.85"/>
    <n v="0"/>
    <n v="0"/>
    <n v="0"/>
    <n v="0"/>
    <n v="0"/>
    <n v="509282.85"/>
  </r>
  <r>
    <x v="0"/>
    <x v="1"/>
    <x v="34"/>
    <x v="10"/>
    <n v="629166.46"/>
    <n v="0"/>
    <n v="0"/>
    <n v="0"/>
    <n v="0"/>
    <n v="0"/>
    <n v="629166.46"/>
  </r>
  <r>
    <x v="0"/>
    <x v="1"/>
    <x v="37"/>
    <x v="10"/>
    <n v="10343248.640000001"/>
    <n v="0"/>
    <n v="0"/>
    <n v="0"/>
    <n v="0"/>
    <n v="0"/>
    <n v="10343248.640000001"/>
  </r>
  <r>
    <x v="0"/>
    <x v="1"/>
    <x v="30"/>
    <x v="10"/>
    <n v="2023936.45"/>
    <n v="0"/>
    <n v="0"/>
    <n v="0"/>
    <n v="0"/>
    <n v="0"/>
    <n v="2023936.45"/>
  </r>
  <r>
    <x v="0"/>
    <x v="1"/>
    <x v="31"/>
    <x v="10"/>
    <n v="629225.62"/>
    <n v="0"/>
    <n v="0"/>
    <n v="0"/>
    <n v="0"/>
    <n v="0"/>
    <n v="629225.62"/>
  </r>
  <r>
    <x v="0"/>
    <x v="1"/>
    <x v="42"/>
    <x v="10"/>
    <n v="1002975.57"/>
    <n v="-18.27"/>
    <n v="0"/>
    <n v="0"/>
    <n v="0"/>
    <n v="0"/>
    <n v="1002957.3"/>
  </r>
  <r>
    <x v="0"/>
    <x v="1"/>
    <x v="43"/>
    <x v="10"/>
    <n v="190246.97"/>
    <n v="0"/>
    <n v="0"/>
    <n v="0"/>
    <n v="0"/>
    <n v="0"/>
    <n v="190246.97"/>
  </r>
  <r>
    <x v="0"/>
    <x v="1"/>
    <x v="44"/>
    <x v="10"/>
    <n v="90220221.349999994"/>
    <n v="108519.39"/>
    <n v="0"/>
    <n v="0"/>
    <n v="0"/>
    <n v="0"/>
    <n v="90328740.739999995"/>
  </r>
  <r>
    <x v="0"/>
    <x v="1"/>
    <x v="39"/>
    <x v="10"/>
    <n v="339657.73"/>
    <n v="0"/>
    <n v="0"/>
    <n v="0"/>
    <n v="0"/>
    <n v="0"/>
    <n v="339657.73"/>
  </r>
  <r>
    <x v="0"/>
    <x v="1"/>
    <x v="50"/>
    <x v="10"/>
    <n v="270114.14"/>
    <n v="-1.23"/>
    <n v="0"/>
    <n v="0"/>
    <n v="0"/>
    <n v="0"/>
    <n v="270112.90999999997"/>
  </r>
  <r>
    <x v="0"/>
    <x v="1"/>
    <x v="45"/>
    <x v="10"/>
    <n v="103891.78"/>
    <n v="0"/>
    <n v="0"/>
    <n v="0"/>
    <n v="0"/>
    <n v="0"/>
    <n v="103891.78"/>
  </r>
  <r>
    <x v="0"/>
    <x v="1"/>
    <x v="53"/>
    <x v="10"/>
    <n v="20560.16"/>
    <n v="0"/>
    <n v="0"/>
    <n v="0"/>
    <n v="0"/>
    <n v="0"/>
    <n v="20560.16"/>
  </r>
  <r>
    <x v="1"/>
    <x v="2"/>
    <x v="55"/>
    <x v="10"/>
    <n v="8329.7199999999993"/>
    <n v="0"/>
    <n v="0"/>
    <n v="0"/>
    <n v="0"/>
    <n v="0"/>
    <n v="8329.7199999999993"/>
  </r>
  <r>
    <x v="1"/>
    <x v="2"/>
    <x v="111"/>
    <x v="10"/>
    <n v="119852.69"/>
    <n v="0"/>
    <n v="0"/>
    <n v="0"/>
    <n v="0"/>
    <n v="0"/>
    <n v="119852.69"/>
  </r>
  <r>
    <x v="1"/>
    <x v="2"/>
    <x v="91"/>
    <x v="10"/>
    <n v="261126.69"/>
    <n v="0"/>
    <n v="0"/>
    <n v="0"/>
    <n v="0"/>
    <n v="0"/>
    <n v="261126.69"/>
  </r>
  <r>
    <x v="1"/>
    <x v="2"/>
    <x v="61"/>
    <x v="10"/>
    <n v="4681.58"/>
    <n v="0"/>
    <n v="0"/>
    <n v="0"/>
    <n v="0"/>
    <n v="0"/>
    <n v="4681.58"/>
  </r>
  <r>
    <x v="1"/>
    <x v="2"/>
    <x v="62"/>
    <x v="10"/>
    <n v="17916.189999999999"/>
    <n v="0"/>
    <n v="0"/>
    <n v="0"/>
    <n v="0"/>
    <n v="0"/>
    <n v="17916.189999999999"/>
  </r>
  <r>
    <x v="1"/>
    <x v="2"/>
    <x v="68"/>
    <x v="10"/>
    <n v="153261.29999999999"/>
    <n v="0"/>
    <n v="0"/>
    <n v="0"/>
    <n v="0"/>
    <n v="0"/>
    <n v="153261.29999999999"/>
  </r>
  <r>
    <x v="1"/>
    <x v="2"/>
    <x v="84"/>
    <x v="10"/>
    <n v="23138.38"/>
    <n v="0"/>
    <n v="0"/>
    <n v="0"/>
    <n v="0"/>
    <n v="0"/>
    <n v="23138.38"/>
  </r>
  <r>
    <x v="1"/>
    <x v="2"/>
    <x v="97"/>
    <x v="10"/>
    <n v="137442.53"/>
    <n v="0"/>
    <n v="0"/>
    <n v="0"/>
    <n v="0"/>
    <n v="0"/>
    <n v="137442.53"/>
  </r>
  <r>
    <x v="1"/>
    <x v="2"/>
    <x v="85"/>
    <x v="10"/>
    <n v="8352191.2300000004"/>
    <n v="0"/>
    <n v="0"/>
    <n v="0"/>
    <n v="0"/>
    <n v="0"/>
    <n v="8352191.2300000004"/>
  </r>
  <r>
    <x v="1"/>
    <x v="2"/>
    <x v="98"/>
    <x v="10"/>
    <n v="1699998.54"/>
    <n v="0"/>
    <n v="0"/>
    <n v="0"/>
    <n v="0"/>
    <n v="0"/>
    <n v="1699998.54"/>
  </r>
  <r>
    <x v="1"/>
    <x v="2"/>
    <x v="63"/>
    <x v="10"/>
    <n v="449309.06"/>
    <n v="0"/>
    <n v="0"/>
    <n v="0"/>
    <n v="0"/>
    <n v="0"/>
    <n v="449309.06"/>
  </r>
  <r>
    <x v="1"/>
    <x v="2"/>
    <x v="69"/>
    <x v="10"/>
    <n v="1694832.96"/>
    <n v="0"/>
    <n v="0"/>
    <n v="0"/>
    <n v="0"/>
    <n v="0"/>
    <n v="1694832.96"/>
  </r>
  <r>
    <x v="1"/>
    <x v="2"/>
    <x v="99"/>
    <x v="10"/>
    <n v="178530.09"/>
    <n v="0"/>
    <n v="0"/>
    <n v="0"/>
    <n v="0"/>
    <n v="0"/>
    <n v="178530.09"/>
  </r>
  <r>
    <x v="1"/>
    <x v="2"/>
    <x v="112"/>
    <x v="10"/>
    <n v="54614.27"/>
    <n v="0"/>
    <n v="0"/>
    <n v="0"/>
    <n v="0"/>
    <n v="0"/>
    <n v="54614.27"/>
  </r>
  <r>
    <x v="1"/>
    <x v="2"/>
    <x v="100"/>
    <x v="10"/>
    <n v="175350.37"/>
    <n v="0"/>
    <n v="0"/>
    <n v="0"/>
    <n v="0"/>
    <n v="0"/>
    <n v="175350.37"/>
  </r>
  <r>
    <x v="1"/>
    <x v="2"/>
    <x v="113"/>
    <x v="10"/>
    <n v="209318.9"/>
    <n v="0"/>
    <n v="0"/>
    <n v="0"/>
    <n v="0"/>
    <n v="0"/>
    <n v="209318.9"/>
  </r>
  <r>
    <x v="1"/>
    <x v="2"/>
    <x v="70"/>
    <x v="10"/>
    <n v="923446.05"/>
    <n v="0"/>
    <n v="0"/>
    <n v="0"/>
    <n v="0"/>
    <n v="0"/>
    <n v="923446.05"/>
  </r>
  <r>
    <x v="1"/>
    <x v="2"/>
    <x v="90"/>
    <x v="10"/>
    <n v="273084.38"/>
    <n v="0"/>
    <n v="0"/>
    <n v="0"/>
    <n v="0"/>
    <n v="0"/>
    <n v="273084.38"/>
  </r>
  <r>
    <x v="1"/>
    <x v="2"/>
    <x v="114"/>
    <x v="10"/>
    <n v="414663.45"/>
    <n v="0"/>
    <n v="0"/>
    <n v="0"/>
    <n v="0"/>
    <n v="0"/>
    <n v="414663.45"/>
  </r>
  <r>
    <x v="1"/>
    <x v="2"/>
    <x v="64"/>
    <x v="10"/>
    <n v="26970.37"/>
    <n v="0"/>
    <n v="0"/>
    <n v="0"/>
    <n v="0"/>
    <n v="0"/>
    <n v="26970.37"/>
  </r>
  <r>
    <x v="1"/>
    <x v="2"/>
    <x v="92"/>
    <x v="10"/>
    <n v="867772"/>
    <n v="0"/>
    <n v="0"/>
    <n v="0"/>
    <n v="0"/>
    <n v="0"/>
    <n v="867772"/>
  </r>
  <r>
    <x v="1"/>
    <x v="2"/>
    <x v="65"/>
    <x v="10"/>
    <n v="49001.72"/>
    <n v="0"/>
    <n v="0"/>
    <n v="0"/>
    <n v="0"/>
    <n v="0"/>
    <n v="49001.72"/>
  </r>
  <r>
    <x v="1"/>
    <x v="2"/>
    <x v="75"/>
    <x v="10"/>
    <n v="60826.29"/>
    <n v="0"/>
    <n v="0"/>
    <n v="0"/>
    <n v="0"/>
    <n v="0"/>
    <n v="60826.29"/>
  </r>
  <r>
    <x v="1"/>
    <x v="2"/>
    <x v="76"/>
    <x v="10"/>
    <n v="139637.68"/>
    <n v="0"/>
    <n v="0"/>
    <n v="0"/>
    <n v="0"/>
    <n v="0"/>
    <n v="139637.68"/>
  </r>
  <r>
    <x v="1"/>
    <x v="2"/>
    <x v="86"/>
    <x v="10"/>
    <n v="27187106.440000001"/>
    <n v="343180.02"/>
    <n v="0"/>
    <n v="0"/>
    <n v="0"/>
    <n v="0"/>
    <n v="27530286.460000001"/>
  </r>
  <r>
    <x v="1"/>
    <x v="2"/>
    <x v="93"/>
    <x v="10"/>
    <n v="731466.64"/>
    <n v="0"/>
    <n v="0"/>
    <n v="0"/>
    <n v="0"/>
    <n v="0"/>
    <n v="731466.64"/>
  </r>
  <r>
    <x v="1"/>
    <x v="2"/>
    <x v="56"/>
    <x v="10"/>
    <n v="2269555.91"/>
    <n v="0"/>
    <n v="0"/>
    <n v="0"/>
    <n v="0"/>
    <n v="0"/>
    <n v="2269555.91"/>
  </r>
  <r>
    <x v="1"/>
    <x v="2"/>
    <x v="66"/>
    <x v="10"/>
    <n v="531166.79"/>
    <n v="0"/>
    <n v="0"/>
    <n v="0"/>
    <n v="0"/>
    <n v="0"/>
    <n v="531166.79"/>
  </r>
  <r>
    <x v="1"/>
    <x v="2"/>
    <x v="87"/>
    <x v="10"/>
    <n v="37326.42"/>
    <n v="0"/>
    <n v="0"/>
    <n v="0"/>
    <n v="0"/>
    <n v="0"/>
    <n v="37326.42"/>
  </r>
  <r>
    <x v="1"/>
    <x v="2"/>
    <x v="115"/>
    <x v="10"/>
    <n v="2847061.1"/>
    <n v="14906.25"/>
    <n v="0"/>
    <n v="0"/>
    <n v="0"/>
    <n v="0"/>
    <n v="2861967.35"/>
  </r>
  <r>
    <x v="1"/>
    <x v="2"/>
    <x v="116"/>
    <x v="10"/>
    <n v="2783.89"/>
    <n v="0"/>
    <n v="0"/>
    <n v="0"/>
    <n v="0"/>
    <n v="0"/>
    <n v="2783.89"/>
  </r>
  <r>
    <x v="1"/>
    <x v="2"/>
    <x v="101"/>
    <x v="10"/>
    <n v="336167.54"/>
    <n v="0"/>
    <n v="0"/>
    <n v="0"/>
    <n v="0"/>
    <n v="0"/>
    <n v="336167.54"/>
  </r>
  <r>
    <x v="1"/>
    <x v="2"/>
    <x v="57"/>
    <x v="10"/>
    <n v="99818.13"/>
    <n v="0"/>
    <n v="0"/>
    <n v="0"/>
    <n v="0"/>
    <n v="0"/>
    <n v="99818.13"/>
  </r>
  <r>
    <x v="1"/>
    <x v="2"/>
    <x v="71"/>
    <x v="10"/>
    <n v="46264.19"/>
    <n v="0"/>
    <n v="0"/>
    <n v="0"/>
    <n v="0"/>
    <n v="0"/>
    <n v="46264.19"/>
  </r>
  <r>
    <x v="1"/>
    <x v="2"/>
    <x v="77"/>
    <x v="10"/>
    <n v="4005.08"/>
    <n v="0"/>
    <n v="0"/>
    <n v="0"/>
    <n v="0"/>
    <n v="0"/>
    <n v="4005.08"/>
  </r>
  <r>
    <x v="1"/>
    <x v="2"/>
    <x v="94"/>
    <x v="10"/>
    <n v="20917457.030000001"/>
    <n v="19159"/>
    <n v="-26174.3"/>
    <n v="0"/>
    <n v="0"/>
    <n v="0"/>
    <n v="20910441.73"/>
  </r>
  <r>
    <x v="1"/>
    <x v="2"/>
    <x v="78"/>
    <x v="10"/>
    <n v="151223930.03"/>
    <n v="163758.38"/>
    <n v="-42120.1"/>
    <n v="0"/>
    <n v="0"/>
    <n v="0"/>
    <n v="151345568.31"/>
  </r>
  <r>
    <x v="1"/>
    <x v="2"/>
    <x v="102"/>
    <x v="10"/>
    <n v="108659057.42"/>
    <n v="1271610.93"/>
    <n v="-50513.599999999999"/>
    <n v="0"/>
    <n v="0"/>
    <n v="0"/>
    <n v="109880154.75"/>
  </r>
  <r>
    <x v="1"/>
    <x v="2"/>
    <x v="117"/>
    <x v="10"/>
    <n v="15589400.67"/>
    <n v="20651.05"/>
    <n v="-1073.8499999999999"/>
    <n v="0"/>
    <n v="0"/>
    <n v="0"/>
    <n v="15608977.869999999"/>
  </r>
  <r>
    <x v="1"/>
    <x v="2"/>
    <x v="118"/>
    <x v="10"/>
    <n v="4169011.27"/>
    <n v="0"/>
    <n v="-10796.5"/>
    <n v="0"/>
    <n v="0"/>
    <n v="0"/>
    <n v="4158214.77"/>
  </r>
  <r>
    <x v="1"/>
    <x v="2"/>
    <x v="103"/>
    <x v="10"/>
    <n v="1652258.54"/>
    <n v="0"/>
    <n v="0"/>
    <n v="0"/>
    <n v="0"/>
    <n v="0"/>
    <n v="1652258.54"/>
  </r>
  <r>
    <x v="1"/>
    <x v="2"/>
    <x v="79"/>
    <x v="10"/>
    <n v="124624371.41"/>
    <n v="1655091.85"/>
    <n v="-461024.26"/>
    <n v="0"/>
    <n v="0"/>
    <n v="0"/>
    <n v="125818439"/>
  </r>
  <r>
    <x v="1"/>
    <x v="2"/>
    <x v="80"/>
    <x v="10"/>
    <n v="32935986.809999999"/>
    <n v="313203.18"/>
    <n v="-27609.03"/>
    <n v="0"/>
    <n v="0"/>
    <n v="0"/>
    <n v="33221580.960000001"/>
  </r>
  <r>
    <x v="1"/>
    <x v="2"/>
    <x v="104"/>
    <x v="10"/>
    <n v="55716673.780000001"/>
    <n v="71436.2"/>
    <n v="-69678.44"/>
    <n v="0"/>
    <n v="0"/>
    <n v="0"/>
    <n v="55718431.539999999"/>
  </r>
  <r>
    <x v="1"/>
    <x v="2"/>
    <x v="109"/>
    <x v="10"/>
    <n v="11199571.189999999"/>
    <n v="46328.55"/>
    <n v="0"/>
    <n v="0"/>
    <n v="0"/>
    <n v="0"/>
    <n v="11245899.74"/>
  </r>
  <r>
    <x v="1"/>
    <x v="2"/>
    <x v="110"/>
    <x v="10"/>
    <n v="212185.01"/>
    <n v="837.63"/>
    <n v="0"/>
    <n v="0"/>
    <n v="0"/>
    <n v="0"/>
    <n v="213022.64"/>
  </r>
  <r>
    <x v="1"/>
    <x v="2"/>
    <x v="67"/>
    <x v="10"/>
    <n v="5190414.76"/>
    <n v="-4532.47"/>
    <n v="0"/>
    <n v="0"/>
    <n v="0"/>
    <n v="0"/>
    <n v="5185882.29"/>
  </r>
  <r>
    <x v="1"/>
    <x v="2"/>
    <x v="72"/>
    <x v="10"/>
    <n v="1211697.3"/>
    <n v="0"/>
    <n v="0"/>
    <n v="0"/>
    <n v="0"/>
    <n v="0"/>
    <n v="1211697.3"/>
  </r>
  <r>
    <x v="1"/>
    <x v="2"/>
    <x v="88"/>
    <x v="10"/>
    <n v="7224215.21"/>
    <n v="56245.919999999998"/>
    <n v="0"/>
    <n v="0"/>
    <n v="0"/>
    <n v="0"/>
    <n v="7280461.1299999999"/>
  </r>
  <r>
    <x v="1"/>
    <x v="2"/>
    <x v="58"/>
    <x v="10"/>
    <n v="173114.85"/>
    <n v="0"/>
    <n v="0"/>
    <n v="0"/>
    <n v="0"/>
    <n v="0"/>
    <n v="173114.85"/>
  </r>
  <r>
    <x v="1"/>
    <x v="2"/>
    <x v="105"/>
    <x v="10"/>
    <n v="709199.18"/>
    <n v="0"/>
    <n v="0"/>
    <n v="0"/>
    <n v="0"/>
    <n v="0"/>
    <n v="709199.18"/>
  </r>
  <r>
    <x v="1"/>
    <x v="2"/>
    <x v="81"/>
    <x v="10"/>
    <n v="12954.74"/>
    <n v="0"/>
    <n v="0"/>
    <n v="0"/>
    <n v="0"/>
    <n v="0"/>
    <n v="12954.74"/>
  </r>
  <r>
    <x v="1"/>
    <x v="2"/>
    <x v="89"/>
    <x v="10"/>
    <n v="1246194.18"/>
    <n v="0"/>
    <n v="0"/>
    <n v="0"/>
    <n v="0"/>
    <n v="0"/>
    <n v="1246194.18"/>
  </r>
  <r>
    <x v="1"/>
    <x v="2"/>
    <x v="59"/>
    <x v="10"/>
    <n v="1770471.77"/>
    <n v="39.07"/>
    <n v="0"/>
    <n v="0"/>
    <n v="0"/>
    <n v="0"/>
    <n v="1770510.84"/>
  </r>
  <r>
    <x v="1"/>
    <x v="2"/>
    <x v="60"/>
    <x v="10"/>
    <n v="220986.9"/>
    <n v="0"/>
    <n v="0"/>
    <n v="0"/>
    <n v="0"/>
    <n v="0"/>
    <n v="220986.9"/>
  </r>
  <r>
    <x v="1"/>
    <x v="2"/>
    <x v="54"/>
    <x v="10"/>
    <n v="3407778.04"/>
    <n v="5.08"/>
    <n v="0"/>
    <n v="0"/>
    <n v="0"/>
    <n v="0"/>
    <n v="3407783.12"/>
  </r>
  <r>
    <x v="1"/>
    <x v="2"/>
    <x v="73"/>
    <x v="10"/>
    <n v="39610.080000000002"/>
    <n v="0"/>
    <n v="0"/>
    <n v="0"/>
    <n v="0"/>
    <n v="0"/>
    <n v="39610.080000000002"/>
  </r>
  <r>
    <x v="1"/>
    <x v="2"/>
    <x v="82"/>
    <x v="10"/>
    <n v="62747.29"/>
    <n v="0"/>
    <n v="0"/>
    <n v="0"/>
    <n v="0"/>
    <n v="0"/>
    <n v="62747.29"/>
  </r>
  <r>
    <x v="1"/>
    <x v="2"/>
    <x v="95"/>
    <x v="10"/>
    <n v="19427.23"/>
    <n v="0"/>
    <n v="0"/>
    <n v="0"/>
    <n v="0"/>
    <n v="0"/>
    <n v="19427.23"/>
  </r>
  <r>
    <x v="1"/>
    <x v="2"/>
    <x v="106"/>
    <x v="10"/>
    <n v="524257.15"/>
    <n v="0"/>
    <n v="0"/>
    <n v="0"/>
    <n v="0"/>
    <n v="0"/>
    <n v="524257.15"/>
  </r>
  <r>
    <x v="1"/>
    <x v="2"/>
    <x v="83"/>
    <x v="10"/>
    <n v="3891771.09"/>
    <n v="0"/>
    <n v="0"/>
    <n v="0"/>
    <n v="0"/>
    <n v="0"/>
    <n v="3891771.09"/>
  </r>
  <r>
    <x v="1"/>
    <x v="2"/>
    <x v="107"/>
    <x v="10"/>
    <n v="14389.76"/>
    <n v="0"/>
    <n v="0"/>
    <n v="0"/>
    <n v="0"/>
    <n v="0"/>
    <n v="14389.76"/>
  </r>
  <r>
    <x v="1"/>
    <x v="2"/>
    <x v="96"/>
    <x v="10"/>
    <n v="134598.85999999999"/>
    <n v="0"/>
    <n v="0"/>
    <n v="0"/>
    <n v="0"/>
    <n v="0"/>
    <n v="134598.85999999999"/>
  </r>
  <r>
    <x v="1"/>
    <x v="2"/>
    <x v="108"/>
    <x v="10"/>
    <n v="957291.66"/>
    <n v="0"/>
    <n v="0"/>
    <n v="0"/>
    <n v="0"/>
    <n v="0"/>
    <n v="957291.66"/>
  </r>
  <r>
    <x v="1"/>
    <x v="2"/>
    <x v="74"/>
    <x v="10"/>
    <n v="123514.83"/>
    <n v="0"/>
    <n v="0"/>
    <n v="0"/>
    <n v="0"/>
    <n v="0"/>
    <n v="123514.83"/>
  </r>
  <r>
    <x v="1"/>
    <x v="3"/>
    <x v="121"/>
    <x v="10"/>
    <n v="185309.27"/>
    <n v="0"/>
    <n v="0"/>
    <n v="0"/>
    <n v="0"/>
    <n v="0"/>
    <n v="185309.27"/>
  </r>
  <r>
    <x v="1"/>
    <x v="3"/>
    <x v="123"/>
    <x v="10"/>
    <n v="1109551.68"/>
    <n v="0"/>
    <n v="0"/>
    <n v="0"/>
    <n v="0"/>
    <n v="0"/>
    <n v="1109551.68"/>
  </r>
  <r>
    <x v="1"/>
    <x v="3"/>
    <x v="124"/>
    <x v="10"/>
    <n v="179338.52"/>
    <n v="0"/>
    <n v="0"/>
    <n v="0"/>
    <n v="0"/>
    <n v="0"/>
    <n v="179338.52"/>
  </r>
  <r>
    <x v="1"/>
    <x v="3"/>
    <x v="122"/>
    <x v="10"/>
    <n v="15383.91"/>
    <n v="0"/>
    <n v="0"/>
    <n v="0"/>
    <n v="0"/>
    <n v="0"/>
    <n v="15383.91"/>
  </r>
  <r>
    <x v="1"/>
    <x v="3"/>
    <x v="129"/>
    <x v="10"/>
    <n v="38834"/>
    <n v="0"/>
    <n v="0"/>
    <n v="0"/>
    <n v="0"/>
    <n v="0"/>
    <n v="38834"/>
  </r>
  <r>
    <x v="1"/>
    <x v="3"/>
    <x v="131"/>
    <x v="10"/>
    <n v="38609.33"/>
    <n v="0"/>
    <n v="0"/>
    <n v="0"/>
    <n v="0"/>
    <n v="0"/>
    <n v="38609.33"/>
  </r>
  <r>
    <x v="1"/>
    <x v="3"/>
    <x v="119"/>
    <x v="10"/>
    <n v="27284.69"/>
    <n v="0"/>
    <n v="0"/>
    <n v="0"/>
    <n v="0"/>
    <n v="0"/>
    <n v="27284.69"/>
  </r>
  <r>
    <x v="1"/>
    <x v="3"/>
    <x v="130"/>
    <x v="10"/>
    <n v="175867.44"/>
    <n v="0"/>
    <n v="0"/>
    <n v="0"/>
    <n v="0"/>
    <n v="0"/>
    <n v="175867.44"/>
  </r>
  <r>
    <x v="1"/>
    <x v="3"/>
    <x v="120"/>
    <x v="10"/>
    <n v="20515.689999999999"/>
    <n v="0"/>
    <n v="0"/>
    <n v="0"/>
    <n v="0"/>
    <n v="0"/>
    <n v="20515.689999999999"/>
  </r>
  <r>
    <x v="1"/>
    <x v="3"/>
    <x v="126"/>
    <x v="10"/>
    <n v="37541"/>
    <n v="0"/>
    <n v="0"/>
    <n v="0"/>
    <n v="0"/>
    <n v="0"/>
    <n v="37541"/>
  </r>
  <r>
    <x v="1"/>
    <x v="3"/>
    <x v="127"/>
    <x v="10"/>
    <n v="814166.88"/>
    <n v="0"/>
    <n v="0"/>
    <n v="0"/>
    <n v="0"/>
    <n v="0"/>
    <n v="814166.88"/>
  </r>
  <r>
    <x v="1"/>
    <x v="3"/>
    <x v="125"/>
    <x v="10"/>
    <n v="70177.67"/>
    <n v="0"/>
    <n v="0"/>
    <n v="0"/>
    <n v="0"/>
    <n v="0"/>
    <n v="70177.67"/>
  </r>
  <r>
    <x v="1"/>
    <x v="3"/>
    <x v="132"/>
    <x v="10"/>
    <n v="78585.11"/>
    <n v="0.56999999999999995"/>
    <n v="0"/>
    <n v="0"/>
    <n v="0"/>
    <n v="0"/>
    <n v="78585.679999999993"/>
  </r>
  <r>
    <x v="1"/>
    <x v="3"/>
    <x v="128"/>
    <x v="10"/>
    <n v="828509.36"/>
    <n v="0"/>
    <n v="0"/>
    <n v="0"/>
    <n v="0"/>
    <n v="0"/>
    <n v="828509.36"/>
  </r>
  <r>
    <x v="0"/>
    <x v="0"/>
    <x v="12"/>
    <x v="11"/>
    <n v="1411389.93"/>
    <n v="0"/>
    <n v="0"/>
    <n v="0"/>
    <n v="0"/>
    <n v="0"/>
    <n v="1411389.93"/>
  </r>
  <r>
    <x v="0"/>
    <x v="0"/>
    <x v="13"/>
    <x v="11"/>
    <n v="9187141.9700000007"/>
    <n v="0"/>
    <n v="0"/>
    <n v="0"/>
    <n v="0"/>
    <n v="0"/>
    <n v="9187141.9700000007"/>
  </r>
  <r>
    <x v="0"/>
    <x v="0"/>
    <x v="28"/>
    <x v="11"/>
    <n v="9437418.9199999999"/>
    <n v="0"/>
    <n v="0"/>
    <n v="0"/>
    <n v="0"/>
    <n v="0"/>
    <n v="9437418.9199999999"/>
  </r>
  <r>
    <x v="0"/>
    <x v="0"/>
    <x v="133"/>
    <x v="11"/>
    <n v="2116.08"/>
    <n v="0"/>
    <n v="0"/>
    <n v="0"/>
    <n v="0"/>
    <n v="0"/>
    <n v="2116.08"/>
  </r>
  <r>
    <x v="0"/>
    <x v="0"/>
    <x v="0"/>
    <x v="11"/>
    <n v="1418.86"/>
    <n v="0"/>
    <n v="0"/>
    <n v="0"/>
    <n v="0"/>
    <n v="0"/>
    <n v="1418.86"/>
  </r>
  <r>
    <x v="0"/>
    <x v="0"/>
    <x v="25"/>
    <x v="11"/>
    <n v="5421229.2300000004"/>
    <n v="1137.8800000000001"/>
    <n v="0"/>
    <n v="0"/>
    <n v="0"/>
    <n v="0"/>
    <n v="5422367.1100000003"/>
  </r>
  <r>
    <x v="0"/>
    <x v="0"/>
    <x v="4"/>
    <x v="11"/>
    <n v="71036.47"/>
    <n v="0"/>
    <n v="0"/>
    <n v="0"/>
    <n v="0"/>
    <n v="0"/>
    <n v="71036.47"/>
  </r>
  <r>
    <x v="0"/>
    <x v="0"/>
    <x v="26"/>
    <x v="11"/>
    <n v="263337.89"/>
    <n v="0"/>
    <n v="0"/>
    <n v="0"/>
    <n v="0"/>
    <n v="0"/>
    <n v="263337.89"/>
  </r>
  <r>
    <x v="0"/>
    <x v="0"/>
    <x v="8"/>
    <x v="11"/>
    <n v="7125.41"/>
    <n v="0"/>
    <n v="0"/>
    <n v="0"/>
    <n v="0"/>
    <n v="0"/>
    <n v="7125.41"/>
  </r>
  <r>
    <x v="0"/>
    <x v="0"/>
    <x v="24"/>
    <x v="11"/>
    <n v="76071.34"/>
    <n v="0"/>
    <n v="0"/>
    <n v="0"/>
    <n v="0"/>
    <n v="0"/>
    <n v="76071.34"/>
  </r>
  <r>
    <x v="0"/>
    <x v="0"/>
    <x v="2"/>
    <x v="11"/>
    <n v="1039344.41"/>
    <n v="0"/>
    <n v="0"/>
    <n v="0"/>
    <n v="0"/>
    <n v="0"/>
    <n v="1039344.41"/>
  </r>
  <r>
    <x v="0"/>
    <x v="0"/>
    <x v="21"/>
    <x v="11"/>
    <n v="8824.34"/>
    <n v="0"/>
    <n v="0"/>
    <n v="0"/>
    <n v="0"/>
    <n v="0"/>
    <n v="8824.34"/>
  </r>
  <r>
    <x v="0"/>
    <x v="0"/>
    <x v="23"/>
    <x v="11"/>
    <n v="136509.51999999999"/>
    <n v="0"/>
    <n v="0"/>
    <n v="0"/>
    <n v="0"/>
    <n v="0"/>
    <n v="136509.51999999999"/>
  </r>
  <r>
    <x v="0"/>
    <x v="0"/>
    <x v="27"/>
    <x v="11"/>
    <n v="7388.39"/>
    <n v="0"/>
    <n v="0"/>
    <n v="0"/>
    <n v="0"/>
    <n v="0"/>
    <n v="7388.39"/>
  </r>
  <r>
    <x v="0"/>
    <x v="0"/>
    <x v="19"/>
    <x v="11"/>
    <n v="162267.97"/>
    <n v="0"/>
    <n v="0"/>
    <n v="0"/>
    <n v="0"/>
    <n v="0"/>
    <n v="162267.97"/>
  </r>
  <r>
    <x v="0"/>
    <x v="0"/>
    <x v="15"/>
    <x v="11"/>
    <n v="19501844.550000001"/>
    <n v="0"/>
    <n v="0"/>
    <n v="0"/>
    <n v="0"/>
    <n v="0"/>
    <n v="19501844.550000001"/>
  </r>
  <r>
    <x v="0"/>
    <x v="0"/>
    <x v="10"/>
    <x v="11"/>
    <n v="18049775.219999999"/>
    <n v="-89.21"/>
    <n v="0"/>
    <n v="0"/>
    <n v="0"/>
    <n v="0"/>
    <n v="18049686.010000002"/>
  </r>
  <r>
    <x v="0"/>
    <x v="0"/>
    <x v="14"/>
    <x v="11"/>
    <n v="3969267.05"/>
    <n v="0"/>
    <n v="0"/>
    <n v="0"/>
    <n v="0"/>
    <n v="0"/>
    <n v="3969267.05"/>
  </r>
  <r>
    <x v="0"/>
    <x v="0"/>
    <x v="7"/>
    <x v="11"/>
    <n v="1526372.95"/>
    <n v="3420.63"/>
    <n v="0"/>
    <n v="0"/>
    <n v="0"/>
    <n v="0"/>
    <n v="1529793.58"/>
  </r>
  <r>
    <x v="0"/>
    <x v="0"/>
    <x v="11"/>
    <x v="11"/>
    <n v="1487685.7"/>
    <n v="0"/>
    <n v="0"/>
    <n v="0"/>
    <n v="0"/>
    <n v="0"/>
    <n v="1487685.7"/>
  </r>
  <r>
    <x v="0"/>
    <x v="0"/>
    <x v="22"/>
    <x v="11"/>
    <n v="70536154.180000007"/>
    <n v="471936.69"/>
    <n v="0"/>
    <n v="0"/>
    <n v="0"/>
    <n v="0"/>
    <n v="71008090.870000005"/>
  </r>
  <r>
    <x v="0"/>
    <x v="0"/>
    <x v="3"/>
    <x v="11"/>
    <n v="39251.620000000003"/>
    <n v="0"/>
    <n v="0"/>
    <n v="0"/>
    <n v="0"/>
    <n v="0"/>
    <n v="39251.620000000003"/>
  </r>
  <r>
    <x v="0"/>
    <x v="0"/>
    <x v="6"/>
    <x v="11"/>
    <n v="1063472.95"/>
    <n v="0"/>
    <n v="0"/>
    <n v="0"/>
    <n v="0"/>
    <n v="0"/>
    <n v="1063472.95"/>
  </r>
  <r>
    <x v="0"/>
    <x v="0"/>
    <x v="1"/>
    <x v="11"/>
    <n v="1461672.01"/>
    <n v="0"/>
    <n v="0"/>
    <n v="0"/>
    <n v="0"/>
    <n v="0"/>
    <n v="1461672.01"/>
  </r>
  <r>
    <x v="0"/>
    <x v="0"/>
    <x v="16"/>
    <x v="11"/>
    <n v="60170.36"/>
    <n v="0"/>
    <n v="0"/>
    <n v="0"/>
    <n v="0"/>
    <n v="0"/>
    <n v="60170.36"/>
  </r>
  <r>
    <x v="0"/>
    <x v="0"/>
    <x v="17"/>
    <x v="11"/>
    <n v="314379.42"/>
    <n v="0"/>
    <n v="0"/>
    <n v="0"/>
    <n v="0"/>
    <n v="0"/>
    <n v="314379.42"/>
  </r>
  <r>
    <x v="0"/>
    <x v="0"/>
    <x v="18"/>
    <x v="11"/>
    <n v="22032213.469999999"/>
    <n v="0"/>
    <n v="0"/>
    <n v="0"/>
    <n v="0"/>
    <n v="0"/>
    <n v="22032213.469999999"/>
  </r>
  <r>
    <x v="0"/>
    <x v="0"/>
    <x v="5"/>
    <x v="11"/>
    <n v="297266.61"/>
    <n v="0"/>
    <n v="0"/>
    <n v="0"/>
    <n v="0"/>
    <n v="0"/>
    <n v="297266.61"/>
  </r>
  <r>
    <x v="0"/>
    <x v="0"/>
    <x v="20"/>
    <x v="11"/>
    <n v="345729.64"/>
    <n v="0"/>
    <n v="0"/>
    <n v="0"/>
    <n v="0"/>
    <n v="0"/>
    <n v="345729.64"/>
  </r>
  <r>
    <x v="0"/>
    <x v="0"/>
    <x v="9"/>
    <x v="11"/>
    <n v="18427998.530000001"/>
    <n v="3490.82"/>
    <n v="0"/>
    <n v="0"/>
    <n v="0"/>
    <n v="0"/>
    <n v="18431489.350000001"/>
  </r>
  <r>
    <x v="0"/>
    <x v="0"/>
    <x v="12"/>
    <x v="12"/>
    <n v="1411389.93"/>
    <n v="0"/>
    <n v="0"/>
    <n v="0"/>
    <n v="0"/>
    <n v="0"/>
    <n v="1411389.93"/>
  </r>
  <r>
    <x v="0"/>
    <x v="0"/>
    <x v="13"/>
    <x v="12"/>
    <n v="9187141.9700000007"/>
    <n v="0"/>
    <n v="0"/>
    <n v="0"/>
    <n v="0"/>
    <n v="0"/>
    <n v="9187141.9700000007"/>
  </r>
  <r>
    <x v="0"/>
    <x v="0"/>
    <x v="28"/>
    <x v="12"/>
    <n v="9437418.9199999999"/>
    <n v="0"/>
    <n v="0"/>
    <n v="0"/>
    <n v="0"/>
    <n v="0"/>
    <n v="9437418.9199999999"/>
  </r>
  <r>
    <x v="0"/>
    <x v="0"/>
    <x v="133"/>
    <x v="12"/>
    <n v="2116.08"/>
    <n v="0"/>
    <n v="0"/>
    <n v="0"/>
    <n v="0"/>
    <n v="0"/>
    <n v="2116.08"/>
  </r>
  <r>
    <x v="0"/>
    <x v="0"/>
    <x v="0"/>
    <x v="12"/>
    <n v="1418.86"/>
    <n v="0"/>
    <n v="0"/>
    <n v="0"/>
    <n v="0"/>
    <n v="0"/>
    <n v="1418.86"/>
  </r>
  <r>
    <x v="0"/>
    <x v="0"/>
    <x v="25"/>
    <x v="12"/>
    <n v="5422367.1100000003"/>
    <n v="13889.84"/>
    <n v="0"/>
    <n v="0"/>
    <n v="0"/>
    <n v="0"/>
    <n v="5436256.9500000002"/>
  </r>
  <r>
    <x v="0"/>
    <x v="0"/>
    <x v="4"/>
    <x v="12"/>
    <n v="71036.47"/>
    <n v="0"/>
    <n v="0"/>
    <n v="0"/>
    <n v="0"/>
    <n v="0"/>
    <n v="71036.47"/>
  </r>
  <r>
    <x v="0"/>
    <x v="0"/>
    <x v="26"/>
    <x v="12"/>
    <n v="263337.89"/>
    <n v="0"/>
    <n v="0"/>
    <n v="0"/>
    <n v="0"/>
    <n v="0"/>
    <n v="263337.89"/>
  </r>
  <r>
    <x v="0"/>
    <x v="0"/>
    <x v="8"/>
    <x v="12"/>
    <n v="7125.41"/>
    <n v="0"/>
    <n v="0"/>
    <n v="0"/>
    <n v="0"/>
    <n v="0"/>
    <n v="7125.41"/>
  </r>
  <r>
    <x v="0"/>
    <x v="0"/>
    <x v="24"/>
    <x v="12"/>
    <n v="76071.34"/>
    <n v="0"/>
    <n v="0"/>
    <n v="0"/>
    <n v="0"/>
    <n v="0"/>
    <n v="76071.34"/>
  </r>
  <r>
    <x v="0"/>
    <x v="0"/>
    <x v="2"/>
    <x v="12"/>
    <n v="1039344.41"/>
    <n v="0"/>
    <n v="0"/>
    <n v="0"/>
    <n v="0"/>
    <n v="0"/>
    <n v="1039344.41"/>
  </r>
  <r>
    <x v="0"/>
    <x v="0"/>
    <x v="21"/>
    <x v="12"/>
    <n v="8824.34"/>
    <n v="0"/>
    <n v="0"/>
    <n v="0"/>
    <n v="0"/>
    <n v="0"/>
    <n v="8824.34"/>
  </r>
  <r>
    <x v="0"/>
    <x v="0"/>
    <x v="23"/>
    <x v="12"/>
    <n v="136509.51999999999"/>
    <n v="0"/>
    <n v="0"/>
    <n v="0"/>
    <n v="0"/>
    <n v="0"/>
    <n v="136509.51999999999"/>
  </r>
  <r>
    <x v="0"/>
    <x v="0"/>
    <x v="27"/>
    <x v="12"/>
    <n v="7388.39"/>
    <n v="0"/>
    <n v="0"/>
    <n v="0"/>
    <n v="0"/>
    <n v="0"/>
    <n v="7388.39"/>
  </r>
  <r>
    <x v="0"/>
    <x v="0"/>
    <x v="19"/>
    <x v="12"/>
    <n v="162267.97"/>
    <n v="0"/>
    <n v="0"/>
    <n v="0"/>
    <n v="0"/>
    <n v="0"/>
    <n v="162267.97"/>
  </r>
  <r>
    <x v="0"/>
    <x v="0"/>
    <x v="15"/>
    <x v="12"/>
    <n v="19501844.550000001"/>
    <n v="970548.23"/>
    <n v="0"/>
    <n v="0"/>
    <n v="0"/>
    <n v="0"/>
    <n v="20472392.780000001"/>
  </r>
  <r>
    <x v="0"/>
    <x v="0"/>
    <x v="10"/>
    <x v="12"/>
    <n v="18049686.010000002"/>
    <n v="398412.49"/>
    <n v="-1459889.17"/>
    <n v="0"/>
    <n v="0"/>
    <n v="0"/>
    <n v="16988209.329999998"/>
  </r>
  <r>
    <x v="0"/>
    <x v="0"/>
    <x v="14"/>
    <x v="12"/>
    <n v="3969267.05"/>
    <n v="810451.53"/>
    <n v="-47131.69"/>
    <n v="0"/>
    <n v="0"/>
    <n v="0"/>
    <n v="4732586.8899999997"/>
  </r>
  <r>
    <x v="0"/>
    <x v="0"/>
    <x v="7"/>
    <x v="12"/>
    <n v="1529793.58"/>
    <n v="760701.67"/>
    <n v="0"/>
    <n v="0"/>
    <n v="0"/>
    <n v="0"/>
    <n v="2290495.25"/>
  </r>
  <r>
    <x v="0"/>
    <x v="0"/>
    <x v="11"/>
    <x v="12"/>
    <n v="1487685.7"/>
    <n v="0"/>
    <n v="0"/>
    <n v="0"/>
    <n v="0"/>
    <n v="0"/>
    <n v="1487685.7"/>
  </r>
  <r>
    <x v="0"/>
    <x v="0"/>
    <x v="22"/>
    <x v="12"/>
    <n v="71008090.870000005"/>
    <n v="3810146.56"/>
    <n v="-3612552.62"/>
    <n v="0"/>
    <n v="0"/>
    <n v="0"/>
    <n v="71205684.810000002"/>
  </r>
  <r>
    <x v="0"/>
    <x v="0"/>
    <x v="3"/>
    <x v="12"/>
    <n v="39251.620000000003"/>
    <n v="0"/>
    <n v="0"/>
    <n v="0"/>
    <n v="0"/>
    <n v="0"/>
    <n v="39251.620000000003"/>
  </r>
  <r>
    <x v="0"/>
    <x v="0"/>
    <x v="6"/>
    <x v="12"/>
    <n v="1063472.95"/>
    <n v="0"/>
    <n v="0"/>
    <n v="0"/>
    <n v="0"/>
    <n v="0"/>
    <n v="1063472.95"/>
  </r>
  <r>
    <x v="0"/>
    <x v="0"/>
    <x v="1"/>
    <x v="12"/>
    <n v="1461672.01"/>
    <n v="0"/>
    <n v="0"/>
    <n v="0"/>
    <n v="0"/>
    <n v="0"/>
    <n v="1461672.01"/>
  </r>
  <r>
    <x v="0"/>
    <x v="0"/>
    <x v="16"/>
    <x v="12"/>
    <n v="60170.36"/>
    <n v="0"/>
    <n v="-37965.129999999997"/>
    <n v="0"/>
    <n v="0"/>
    <n v="0"/>
    <n v="22205.23"/>
  </r>
  <r>
    <x v="0"/>
    <x v="0"/>
    <x v="17"/>
    <x v="12"/>
    <n v="314379.42"/>
    <n v="0"/>
    <n v="0"/>
    <n v="0"/>
    <n v="0"/>
    <n v="0"/>
    <n v="314379.42"/>
  </r>
  <r>
    <x v="0"/>
    <x v="0"/>
    <x v="18"/>
    <x v="12"/>
    <n v="22032213.469999999"/>
    <n v="0"/>
    <n v="-1350853.66"/>
    <n v="0"/>
    <n v="0"/>
    <n v="0"/>
    <n v="20681359.809999999"/>
  </r>
  <r>
    <x v="0"/>
    <x v="0"/>
    <x v="5"/>
    <x v="12"/>
    <n v="297266.61"/>
    <n v="0"/>
    <n v="0"/>
    <n v="0"/>
    <n v="0"/>
    <n v="0"/>
    <n v="297266.61"/>
  </r>
  <r>
    <x v="0"/>
    <x v="0"/>
    <x v="20"/>
    <x v="12"/>
    <n v="345729.64"/>
    <n v="0"/>
    <n v="0"/>
    <n v="0"/>
    <n v="0"/>
    <n v="0"/>
    <n v="345729.64"/>
  </r>
  <r>
    <x v="0"/>
    <x v="0"/>
    <x v="9"/>
    <x v="12"/>
    <n v="18431489.350000001"/>
    <n v="1121881.1100000001"/>
    <n v="0"/>
    <n v="0"/>
    <n v="0"/>
    <n v="0"/>
    <n v="19553370.460000001"/>
  </r>
  <r>
    <x v="0"/>
    <x v="1"/>
    <x v="32"/>
    <x v="11"/>
    <n v="2874239.86"/>
    <n v="0"/>
    <n v="0"/>
    <n v="0"/>
    <n v="0"/>
    <n v="0"/>
    <n v="2874239.86"/>
  </r>
  <r>
    <x v="0"/>
    <x v="1"/>
    <x v="38"/>
    <x v="11"/>
    <n v="1886442.92"/>
    <n v="0"/>
    <n v="0"/>
    <n v="0"/>
    <n v="0"/>
    <n v="0"/>
    <n v="1886442.92"/>
  </r>
  <r>
    <x v="0"/>
    <x v="1"/>
    <x v="52"/>
    <x v="11"/>
    <n v="12700448.789999999"/>
    <n v="0"/>
    <n v="0"/>
    <n v="0"/>
    <n v="0"/>
    <n v="0"/>
    <n v="12700448.789999999"/>
  </r>
  <r>
    <x v="0"/>
    <x v="1"/>
    <x v="48"/>
    <x v="11"/>
    <n v="2820613.55"/>
    <n v="0"/>
    <n v="0"/>
    <n v="0"/>
    <n v="0"/>
    <n v="0"/>
    <n v="2820613.55"/>
  </r>
  <r>
    <x v="0"/>
    <x v="1"/>
    <x v="49"/>
    <x v="11"/>
    <n v="12505540.800000001"/>
    <n v="0"/>
    <n v="0"/>
    <n v="0"/>
    <n v="0"/>
    <n v="0"/>
    <n v="12505540.800000001"/>
  </r>
  <r>
    <x v="0"/>
    <x v="1"/>
    <x v="36"/>
    <x v="11"/>
    <n v="2395182.5699999998"/>
    <n v="0"/>
    <n v="0"/>
    <n v="0"/>
    <n v="0"/>
    <n v="0"/>
    <n v="2395182.5699999998"/>
  </r>
  <r>
    <x v="0"/>
    <x v="1"/>
    <x v="33"/>
    <x v="11"/>
    <n v="467518.93"/>
    <n v="0"/>
    <n v="0"/>
    <n v="0"/>
    <n v="0"/>
    <n v="0"/>
    <n v="467518.93"/>
  </r>
  <r>
    <x v="0"/>
    <x v="1"/>
    <x v="40"/>
    <x v="11"/>
    <n v="96290.22"/>
    <n v="0"/>
    <n v="0"/>
    <n v="0"/>
    <n v="0"/>
    <n v="0"/>
    <n v="96290.22"/>
  </r>
  <r>
    <x v="0"/>
    <x v="1"/>
    <x v="51"/>
    <x v="11"/>
    <n v="463210.79"/>
    <n v="0"/>
    <n v="0"/>
    <n v="0"/>
    <n v="0"/>
    <n v="0"/>
    <n v="463210.79"/>
  </r>
  <r>
    <x v="0"/>
    <x v="1"/>
    <x v="47"/>
    <x v="11"/>
    <n v="23632.07"/>
    <n v="0"/>
    <n v="0"/>
    <n v="0"/>
    <n v="0"/>
    <n v="0"/>
    <n v="23632.07"/>
  </r>
  <r>
    <x v="0"/>
    <x v="1"/>
    <x v="29"/>
    <x v="11"/>
    <n v="1913117.11"/>
    <n v="0"/>
    <n v="0"/>
    <n v="0"/>
    <n v="0"/>
    <n v="0"/>
    <n v="1913117.11"/>
  </r>
  <r>
    <x v="0"/>
    <x v="1"/>
    <x v="46"/>
    <x v="11"/>
    <n v="291500.62"/>
    <n v="0"/>
    <n v="0"/>
    <n v="0"/>
    <n v="0"/>
    <n v="0"/>
    <n v="291500.62"/>
  </r>
  <r>
    <x v="0"/>
    <x v="1"/>
    <x v="41"/>
    <x v="11"/>
    <n v="70015.66"/>
    <n v="0"/>
    <n v="0"/>
    <n v="0"/>
    <n v="0"/>
    <n v="0"/>
    <n v="70015.66"/>
  </r>
  <r>
    <x v="0"/>
    <x v="1"/>
    <x v="35"/>
    <x v="11"/>
    <n v="509282.85"/>
    <n v="0"/>
    <n v="0"/>
    <n v="0"/>
    <n v="0"/>
    <n v="0"/>
    <n v="509282.85"/>
  </r>
  <r>
    <x v="0"/>
    <x v="1"/>
    <x v="37"/>
    <x v="11"/>
    <n v="9405132.9600000009"/>
    <n v="0"/>
    <n v="0"/>
    <n v="0"/>
    <n v="0"/>
    <n v="0"/>
    <n v="9405132.9600000009"/>
  </r>
  <r>
    <x v="0"/>
    <x v="1"/>
    <x v="30"/>
    <x v="11"/>
    <n v="2022697.93"/>
    <n v="0"/>
    <n v="0"/>
    <n v="0"/>
    <n v="0"/>
    <n v="0"/>
    <n v="2022697.93"/>
  </r>
  <r>
    <x v="0"/>
    <x v="1"/>
    <x v="31"/>
    <x v="11"/>
    <n v="629225.62"/>
    <n v="0"/>
    <n v="0"/>
    <n v="0"/>
    <n v="0"/>
    <n v="0"/>
    <n v="629225.62"/>
  </r>
  <r>
    <x v="0"/>
    <x v="1"/>
    <x v="42"/>
    <x v="11"/>
    <n v="411740.58"/>
    <n v="0"/>
    <n v="0"/>
    <n v="0"/>
    <n v="0"/>
    <n v="0"/>
    <n v="411740.58"/>
  </r>
  <r>
    <x v="0"/>
    <x v="1"/>
    <x v="44"/>
    <x v="11"/>
    <n v="90333749.189999998"/>
    <n v="0"/>
    <n v="0"/>
    <n v="0"/>
    <n v="0"/>
    <n v="0"/>
    <n v="90333749.189999998"/>
  </r>
  <r>
    <x v="0"/>
    <x v="1"/>
    <x v="39"/>
    <x v="11"/>
    <n v="366016.67"/>
    <n v="0"/>
    <n v="0"/>
    <n v="0"/>
    <n v="0"/>
    <n v="0"/>
    <n v="366016.67"/>
  </r>
  <r>
    <x v="0"/>
    <x v="1"/>
    <x v="50"/>
    <x v="11"/>
    <n v="69028.100000000006"/>
    <n v="0"/>
    <n v="0"/>
    <n v="0"/>
    <n v="0"/>
    <n v="0"/>
    <n v="69028.100000000006"/>
  </r>
  <r>
    <x v="0"/>
    <x v="1"/>
    <x v="45"/>
    <x v="11"/>
    <n v="3299.04"/>
    <n v="0"/>
    <n v="0"/>
    <n v="0"/>
    <n v="0"/>
    <n v="0"/>
    <n v="3299.04"/>
  </r>
  <r>
    <x v="0"/>
    <x v="1"/>
    <x v="32"/>
    <x v="12"/>
    <n v="2874239.86"/>
    <n v="0"/>
    <n v="0"/>
    <n v="0"/>
    <n v="0"/>
    <n v="0"/>
    <n v="2874239.86"/>
  </r>
  <r>
    <x v="0"/>
    <x v="1"/>
    <x v="38"/>
    <x v="12"/>
    <n v="1886442.92"/>
    <n v="0"/>
    <n v="0"/>
    <n v="0"/>
    <n v="0"/>
    <n v="0"/>
    <n v="1886442.92"/>
  </r>
  <r>
    <x v="0"/>
    <x v="1"/>
    <x v="52"/>
    <x v="12"/>
    <n v="12700448.789999999"/>
    <n v="30918.37"/>
    <n v="0"/>
    <n v="0"/>
    <n v="0"/>
    <n v="0"/>
    <n v="12731367.16"/>
  </r>
  <r>
    <x v="0"/>
    <x v="1"/>
    <x v="48"/>
    <x v="12"/>
    <n v="2820613.55"/>
    <n v="0"/>
    <n v="0"/>
    <n v="0"/>
    <n v="0"/>
    <n v="0"/>
    <n v="2820613.55"/>
  </r>
  <r>
    <x v="0"/>
    <x v="1"/>
    <x v="49"/>
    <x v="12"/>
    <n v="12505540.800000001"/>
    <n v="0"/>
    <n v="0"/>
    <n v="0"/>
    <n v="0"/>
    <n v="0"/>
    <n v="12505540.800000001"/>
  </r>
  <r>
    <x v="0"/>
    <x v="1"/>
    <x v="36"/>
    <x v="12"/>
    <n v="2395182.5699999998"/>
    <n v="0"/>
    <n v="0"/>
    <n v="0"/>
    <n v="0"/>
    <n v="0"/>
    <n v="2395182.5699999998"/>
  </r>
  <r>
    <x v="0"/>
    <x v="1"/>
    <x v="33"/>
    <x v="12"/>
    <n v="467518.93"/>
    <n v="0"/>
    <n v="0"/>
    <n v="0"/>
    <n v="0"/>
    <n v="0"/>
    <n v="467518.93"/>
  </r>
  <r>
    <x v="0"/>
    <x v="1"/>
    <x v="40"/>
    <x v="12"/>
    <n v="96290.22"/>
    <n v="0"/>
    <n v="0"/>
    <n v="0"/>
    <n v="0"/>
    <n v="0"/>
    <n v="96290.22"/>
  </r>
  <r>
    <x v="0"/>
    <x v="1"/>
    <x v="51"/>
    <x v="12"/>
    <n v="463210.79"/>
    <n v="54542.86"/>
    <n v="0"/>
    <n v="0"/>
    <n v="0"/>
    <n v="0"/>
    <n v="517753.65"/>
  </r>
  <r>
    <x v="0"/>
    <x v="1"/>
    <x v="47"/>
    <x v="12"/>
    <n v="23632.07"/>
    <n v="0"/>
    <n v="0"/>
    <n v="0"/>
    <n v="0"/>
    <n v="0"/>
    <n v="23632.07"/>
  </r>
  <r>
    <x v="0"/>
    <x v="1"/>
    <x v="29"/>
    <x v="12"/>
    <n v="1913117.11"/>
    <n v="0"/>
    <n v="0"/>
    <n v="0"/>
    <n v="0"/>
    <n v="0"/>
    <n v="1913117.11"/>
  </r>
  <r>
    <x v="0"/>
    <x v="1"/>
    <x v="46"/>
    <x v="12"/>
    <n v="291500.62"/>
    <n v="0"/>
    <n v="0"/>
    <n v="0"/>
    <n v="0"/>
    <n v="0"/>
    <n v="291500.62"/>
  </r>
  <r>
    <x v="0"/>
    <x v="1"/>
    <x v="41"/>
    <x v="12"/>
    <n v="70015.66"/>
    <n v="0"/>
    <n v="0"/>
    <n v="0"/>
    <n v="0"/>
    <n v="0"/>
    <n v="70015.66"/>
  </r>
  <r>
    <x v="0"/>
    <x v="1"/>
    <x v="35"/>
    <x v="12"/>
    <n v="509282.85"/>
    <n v="17242.3"/>
    <n v="0"/>
    <n v="0"/>
    <n v="0"/>
    <n v="0"/>
    <n v="526525.15"/>
  </r>
  <r>
    <x v="0"/>
    <x v="1"/>
    <x v="37"/>
    <x v="12"/>
    <n v="9405132.9600000009"/>
    <n v="345589.65"/>
    <n v="0"/>
    <n v="0"/>
    <n v="0"/>
    <n v="0"/>
    <n v="9750722.6099999994"/>
  </r>
  <r>
    <x v="0"/>
    <x v="1"/>
    <x v="30"/>
    <x v="12"/>
    <n v="2022697.93"/>
    <n v="188128.03"/>
    <n v="0"/>
    <n v="0"/>
    <n v="0"/>
    <n v="0"/>
    <n v="2210825.96"/>
  </r>
  <r>
    <x v="0"/>
    <x v="1"/>
    <x v="31"/>
    <x v="12"/>
    <n v="629225.62"/>
    <n v="0"/>
    <n v="0"/>
    <n v="0"/>
    <n v="0"/>
    <n v="0"/>
    <n v="629225.62"/>
  </r>
  <r>
    <x v="0"/>
    <x v="1"/>
    <x v="42"/>
    <x v="12"/>
    <n v="411740.58"/>
    <n v="202641.69"/>
    <n v="0"/>
    <n v="0"/>
    <n v="0"/>
    <n v="0"/>
    <n v="614382.27"/>
  </r>
  <r>
    <x v="0"/>
    <x v="1"/>
    <x v="44"/>
    <x v="12"/>
    <n v="90333749.189999998"/>
    <n v="4714634.5"/>
    <n v="0"/>
    <n v="0"/>
    <n v="0"/>
    <n v="0"/>
    <n v="95048383.689999998"/>
  </r>
  <r>
    <x v="0"/>
    <x v="1"/>
    <x v="39"/>
    <x v="12"/>
    <n v="366016.67"/>
    <n v="12316.15"/>
    <n v="0"/>
    <n v="0"/>
    <n v="0"/>
    <n v="0"/>
    <n v="378332.82"/>
  </r>
  <r>
    <x v="0"/>
    <x v="1"/>
    <x v="50"/>
    <x v="12"/>
    <n v="69028.100000000006"/>
    <n v="0"/>
    <n v="0"/>
    <n v="0"/>
    <n v="0"/>
    <n v="0"/>
    <n v="69028.100000000006"/>
  </r>
  <r>
    <x v="0"/>
    <x v="1"/>
    <x v="45"/>
    <x v="12"/>
    <n v="3299.04"/>
    <n v="0"/>
    <n v="0"/>
    <n v="0"/>
    <n v="0"/>
    <n v="0"/>
    <n v="3299.04"/>
  </r>
  <r>
    <x v="1"/>
    <x v="2"/>
    <x v="55"/>
    <x v="11"/>
    <n v="8329.7199999999993"/>
    <n v="0"/>
    <n v="0"/>
    <n v="0"/>
    <n v="0"/>
    <n v="0"/>
    <n v="8329.7199999999993"/>
  </r>
  <r>
    <x v="1"/>
    <x v="2"/>
    <x v="111"/>
    <x v="11"/>
    <n v="119852.69"/>
    <n v="0"/>
    <n v="0"/>
    <n v="0"/>
    <n v="0"/>
    <n v="0"/>
    <n v="119852.69"/>
  </r>
  <r>
    <x v="1"/>
    <x v="2"/>
    <x v="91"/>
    <x v="11"/>
    <n v="261126.69"/>
    <n v="0"/>
    <n v="0"/>
    <n v="0"/>
    <n v="0"/>
    <n v="0"/>
    <n v="261126.69"/>
  </r>
  <r>
    <x v="1"/>
    <x v="2"/>
    <x v="61"/>
    <x v="11"/>
    <n v="4681.58"/>
    <n v="0"/>
    <n v="0"/>
    <n v="0"/>
    <n v="0"/>
    <n v="0"/>
    <n v="4681.58"/>
  </r>
  <r>
    <x v="1"/>
    <x v="2"/>
    <x v="62"/>
    <x v="11"/>
    <n v="17916.189999999999"/>
    <n v="0"/>
    <n v="0"/>
    <n v="0"/>
    <n v="0"/>
    <n v="0"/>
    <n v="17916.189999999999"/>
  </r>
  <r>
    <x v="1"/>
    <x v="2"/>
    <x v="68"/>
    <x v="11"/>
    <n v="153261.29999999999"/>
    <n v="0"/>
    <n v="0"/>
    <n v="0"/>
    <n v="0"/>
    <n v="0"/>
    <n v="153261.29999999999"/>
  </r>
  <r>
    <x v="1"/>
    <x v="2"/>
    <x v="84"/>
    <x v="11"/>
    <n v="23138.38"/>
    <n v="0"/>
    <n v="0"/>
    <n v="0"/>
    <n v="0"/>
    <n v="0"/>
    <n v="23138.38"/>
  </r>
  <r>
    <x v="1"/>
    <x v="2"/>
    <x v="97"/>
    <x v="11"/>
    <n v="137442.53"/>
    <n v="0"/>
    <n v="0"/>
    <n v="0"/>
    <n v="0"/>
    <n v="0"/>
    <n v="137442.53"/>
  </r>
  <r>
    <x v="1"/>
    <x v="2"/>
    <x v="85"/>
    <x v="11"/>
    <n v="8352191.2300000004"/>
    <n v="0"/>
    <n v="0"/>
    <n v="0"/>
    <n v="0"/>
    <n v="0"/>
    <n v="8352191.2300000004"/>
  </r>
  <r>
    <x v="1"/>
    <x v="2"/>
    <x v="98"/>
    <x v="11"/>
    <n v="1699998.54"/>
    <n v="0"/>
    <n v="0"/>
    <n v="0"/>
    <n v="0"/>
    <n v="0"/>
    <n v="1699998.54"/>
  </r>
  <r>
    <x v="1"/>
    <x v="2"/>
    <x v="63"/>
    <x v="11"/>
    <n v="449309.06"/>
    <n v="0"/>
    <n v="0"/>
    <n v="0"/>
    <n v="0"/>
    <n v="0"/>
    <n v="449309.06"/>
  </r>
  <r>
    <x v="1"/>
    <x v="2"/>
    <x v="69"/>
    <x v="11"/>
    <n v="1694832.96"/>
    <n v="0"/>
    <n v="0"/>
    <n v="0"/>
    <n v="0"/>
    <n v="0"/>
    <n v="1694832.96"/>
  </r>
  <r>
    <x v="1"/>
    <x v="2"/>
    <x v="99"/>
    <x v="11"/>
    <n v="178530.09"/>
    <n v="0"/>
    <n v="0"/>
    <n v="0"/>
    <n v="0"/>
    <n v="0"/>
    <n v="178530.09"/>
  </r>
  <r>
    <x v="1"/>
    <x v="2"/>
    <x v="112"/>
    <x v="11"/>
    <n v="54614.27"/>
    <n v="0"/>
    <n v="0"/>
    <n v="0"/>
    <n v="0"/>
    <n v="0"/>
    <n v="54614.27"/>
  </r>
  <r>
    <x v="1"/>
    <x v="2"/>
    <x v="100"/>
    <x v="11"/>
    <n v="175350.37"/>
    <n v="0"/>
    <n v="0"/>
    <n v="0"/>
    <n v="0"/>
    <n v="0"/>
    <n v="175350.37"/>
  </r>
  <r>
    <x v="1"/>
    <x v="2"/>
    <x v="113"/>
    <x v="11"/>
    <n v="209318.9"/>
    <n v="0"/>
    <n v="0"/>
    <n v="0"/>
    <n v="0"/>
    <n v="0"/>
    <n v="209318.9"/>
  </r>
  <r>
    <x v="1"/>
    <x v="2"/>
    <x v="70"/>
    <x v="11"/>
    <n v="923446.05"/>
    <n v="0"/>
    <n v="0"/>
    <n v="0"/>
    <n v="0"/>
    <n v="0"/>
    <n v="923446.05"/>
  </r>
  <r>
    <x v="1"/>
    <x v="2"/>
    <x v="90"/>
    <x v="11"/>
    <n v="273084.38"/>
    <n v="0"/>
    <n v="0"/>
    <n v="0"/>
    <n v="0"/>
    <n v="0"/>
    <n v="273084.38"/>
  </r>
  <r>
    <x v="1"/>
    <x v="2"/>
    <x v="114"/>
    <x v="11"/>
    <n v="414663.45"/>
    <n v="0"/>
    <n v="0"/>
    <n v="0"/>
    <n v="0"/>
    <n v="0"/>
    <n v="414663.45"/>
  </r>
  <r>
    <x v="1"/>
    <x v="2"/>
    <x v="64"/>
    <x v="11"/>
    <n v="26970.37"/>
    <n v="0"/>
    <n v="0"/>
    <n v="0"/>
    <n v="0"/>
    <n v="0"/>
    <n v="26970.37"/>
  </r>
  <r>
    <x v="1"/>
    <x v="2"/>
    <x v="92"/>
    <x v="11"/>
    <n v="867772"/>
    <n v="0"/>
    <n v="0"/>
    <n v="0"/>
    <n v="0"/>
    <n v="0"/>
    <n v="867772"/>
  </r>
  <r>
    <x v="1"/>
    <x v="2"/>
    <x v="65"/>
    <x v="11"/>
    <n v="49001.72"/>
    <n v="0"/>
    <n v="0"/>
    <n v="0"/>
    <n v="0"/>
    <n v="0"/>
    <n v="49001.72"/>
  </r>
  <r>
    <x v="1"/>
    <x v="2"/>
    <x v="75"/>
    <x v="11"/>
    <n v="60826.29"/>
    <n v="0"/>
    <n v="0"/>
    <n v="0"/>
    <n v="0"/>
    <n v="0"/>
    <n v="60826.29"/>
  </r>
  <r>
    <x v="1"/>
    <x v="2"/>
    <x v="76"/>
    <x v="11"/>
    <n v="132744.54999999999"/>
    <n v="0"/>
    <n v="0"/>
    <n v="0"/>
    <n v="0"/>
    <n v="0"/>
    <n v="132744.54999999999"/>
  </r>
  <r>
    <x v="1"/>
    <x v="2"/>
    <x v="86"/>
    <x v="11"/>
    <n v="27302158.66"/>
    <n v="0"/>
    <n v="0"/>
    <n v="0"/>
    <n v="0"/>
    <n v="0"/>
    <n v="27302158.66"/>
  </r>
  <r>
    <x v="1"/>
    <x v="2"/>
    <x v="93"/>
    <x v="11"/>
    <n v="787078.54"/>
    <n v="0"/>
    <n v="0"/>
    <n v="0"/>
    <n v="0"/>
    <n v="0"/>
    <n v="787078.54"/>
  </r>
  <r>
    <x v="1"/>
    <x v="2"/>
    <x v="56"/>
    <x v="11"/>
    <n v="2269506.86"/>
    <n v="0"/>
    <n v="0"/>
    <n v="0"/>
    <n v="0"/>
    <n v="0"/>
    <n v="2269506.86"/>
  </r>
  <r>
    <x v="1"/>
    <x v="2"/>
    <x v="66"/>
    <x v="11"/>
    <n v="531166.79"/>
    <n v="0"/>
    <n v="0"/>
    <n v="0"/>
    <n v="0"/>
    <n v="0"/>
    <n v="531166.79"/>
  </r>
  <r>
    <x v="1"/>
    <x v="2"/>
    <x v="87"/>
    <x v="11"/>
    <n v="37326.42"/>
    <n v="0"/>
    <n v="0"/>
    <n v="0"/>
    <n v="0"/>
    <n v="0"/>
    <n v="37326.42"/>
  </r>
  <r>
    <x v="1"/>
    <x v="2"/>
    <x v="115"/>
    <x v="11"/>
    <n v="3517714.32"/>
    <n v="12861.22"/>
    <n v="0"/>
    <n v="0"/>
    <n v="0"/>
    <n v="0"/>
    <n v="3530575.54"/>
  </r>
  <r>
    <x v="1"/>
    <x v="2"/>
    <x v="116"/>
    <x v="11"/>
    <n v="2783.89"/>
    <n v="0"/>
    <n v="0"/>
    <n v="0"/>
    <n v="0"/>
    <n v="0"/>
    <n v="2783.89"/>
  </r>
  <r>
    <x v="1"/>
    <x v="2"/>
    <x v="101"/>
    <x v="11"/>
    <n v="336167.54"/>
    <n v="0"/>
    <n v="0"/>
    <n v="0"/>
    <n v="0"/>
    <n v="0"/>
    <n v="336167.54"/>
  </r>
  <r>
    <x v="1"/>
    <x v="2"/>
    <x v="57"/>
    <x v="11"/>
    <n v="99818.13"/>
    <n v="0"/>
    <n v="0"/>
    <n v="0"/>
    <n v="0"/>
    <n v="0"/>
    <n v="99818.13"/>
  </r>
  <r>
    <x v="1"/>
    <x v="2"/>
    <x v="71"/>
    <x v="11"/>
    <n v="46264.19"/>
    <n v="0"/>
    <n v="0"/>
    <n v="0"/>
    <n v="0"/>
    <n v="0"/>
    <n v="46264.19"/>
  </r>
  <r>
    <x v="1"/>
    <x v="2"/>
    <x v="77"/>
    <x v="11"/>
    <n v="4005.08"/>
    <n v="0"/>
    <n v="0"/>
    <n v="0"/>
    <n v="0"/>
    <n v="0"/>
    <n v="4005.08"/>
  </r>
  <r>
    <x v="1"/>
    <x v="2"/>
    <x v="94"/>
    <x v="11"/>
    <n v="18148632.170000002"/>
    <n v="25697.13"/>
    <n v="-31438.06"/>
    <n v="0"/>
    <n v="0"/>
    <n v="0"/>
    <n v="18142891.239999998"/>
  </r>
  <r>
    <x v="1"/>
    <x v="2"/>
    <x v="78"/>
    <x v="11"/>
    <n v="158834955.02000001"/>
    <n v="106048.54"/>
    <n v="-83476.259999999995"/>
    <n v="0"/>
    <n v="0"/>
    <n v="0"/>
    <n v="158857527.30000001"/>
  </r>
  <r>
    <x v="1"/>
    <x v="2"/>
    <x v="102"/>
    <x v="11"/>
    <n v="125492750.31999999"/>
    <n v="670173.15"/>
    <n v="-9738.2000000000007"/>
    <n v="0"/>
    <n v="0"/>
    <n v="0"/>
    <n v="126153185.27"/>
  </r>
  <r>
    <x v="1"/>
    <x v="2"/>
    <x v="117"/>
    <x v="11"/>
    <n v="16406203.800000001"/>
    <n v="2478.08"/>
    <n v="-1646.38"/>
    <n v="0"/>
    <n v="0"/>
    <n v="0"/>
    <n v="16407035.5"/>
  </r>
  <r>
    <x v="1"/>
    <x v="2"/>
    <x v="118"/>
    <x v="11"/>
    <n v="4323911.55"/>
    <n v="236.63"/>
    <n v="-17479.64"/>
    <n v="0"/>
    <n v="0"/>
    <n v="0"/>
    <n v="4306668.54"/>
  </r>
  <r>
    <x v="1"/>
    <x v="2"/>
    <x v="103"/>
    <x v="11"/>
    <n v="1670282.03"/>
    <n v="28.83"/>
    <n v="-1051.23"/>
    <n v="0"/>
    <n v="0"/>
    <n v="0"/>
    <n v="1669259.63"/>
  </r>
  <r>
    <x v="1"/>
    <x v="2"/>
    <x v="79"/>
    <x v="11"/>
    <n v="130407362.31"/>
    <n v="1071784.8899999999"/>
    <n v="-88899.199999999997"/>
    <n v="0"/>
    <n v="0"/>
    <n v="0"/>
    <n v="131390248"/>
  </r>
  <r>
    <x v="1"/>
    <x v="2"/>
    <x v="80"/>
    <x v="11"/>
    <n v="35585776.350000001"/>
    <n v="179956.52"/>
    <n v="-79086.87"/>
    <n v="0"/>
    <n v="0"/>
    <n v="0"/>
    <n v="35686646"/>
  </r>
  <r>
    <x v="1"/>
    <x v="2"/>
    <x v="104"/>
    <x v="11"/>
    <n v="55935908.030000001"/>
    <n v="163972.44"/>
    <n v="-88634.97"/>
    <n v="0"/>
    <n v="0"/>
    <n v="0"/>
    <n v="56011245.5"/>
  </r>
  <r>
    <x v="1"/>
    <x v="2"/>
    <x v="109"/>
    <x v="11"/>
    <n v="11421302.32"/>
    <n v="12657.76"/>
    <n v="0"/>
    <n v="0"/>
    <n v="0"/>
    <n v="0"/>
    <n v="11433960.08"/>
  </r>
  <r>
    <x v="1"/>
    <x v="2"/>
    <x v="110"/>
    <x v="11"/>
    <n v="216334.1"/>
    <n v="1880.89"/>
    <n v="0"/>
    <n v="0"/>
    <n v="0"/>
    <n v="0"/>
    <n v="218214.99"/>
  </r>
  <r>
    <x v="1"/>
    <x v="2"/>
    <x v="67"/>
    <x v="11"/>
    <n v="5202028.62"/>
    <n v="3970.87"/>
    <n v="0"/>
    <n v="0"/>
    <n v="0"/>
    <n v="0"/>
    <n v="5205999.49"/>
  </r>
  <r>
    <x v="1"/>
    <x v="2"/>
    <x v="72"/>
    <x v="11"/>
    <n v="1211697.3"/>
    <n v="0"/>
    <n v="0"/>
    <n v="0"/>
    <n v="0"/>
    <n v="0"/>
    <n v="1211697.3"/>
  </r>
  <r>
    <x v="1"/>
    <x v="2"/>
    <x v="88"/>
    <x v="11"/>
    <n v="7927625.1699999999"/>
    <n v="0"/>
    <n v="0"/>
    <n v="0"/>
    <n v="0"/>
    <n v="0"/>
    <n v="7927625.1699999999"/>
  </r>
  <r>
    <x v="1"/>
    <x v="2"/>
    <x v="58"/>
    <x v="11"/>
    <n v="173114.85"/>
    <n v="0"/>
    <n v="0"/>
    <n v="0"/>
    <n v="0"/>
    <n v="0"/>
    <n v="173114.85"/>
  </r>
  <r>
    <x v="1"/>
    <x v="2"/>
    <x v="105"/>
    <x v="11"/>
    <n v="709199.18"/>
    <n v="0"/>
    <n v="0"/>
    <n v="0"/>
    <n v="0"/>
    <n v="0"/>
    <n v="709199.18"/>
  </r>
  <r>
    <x v="1"/>
    <x v="2"/>
    <x v="81"/>
    <x v="11"/>
    <n v="12954.74"/>
    <n v="0"/>
    <n v="0"/>
    <n v="0"/>
    <n v="0"/>
    <n v="0"/>
    <n v="12954.74"/>
  </r>
  <r>
    <x v="1"/>
    <x v="2"/>
    <x v="89"/>
    <x v="11"/>
    <n v="1246194.18"/>
    <n v="0"/>
    <n v="0"/>
    <n v="0"/>
    <n v="0"/>
    <n v="0"/>
    <n v="1246194.18"/>
  </r>
  <r>
    <x v="1"/>
    <x v="2"/>
    <x v="59"/>
    <x v="11"/>
    <n v="1738748.48"/>
    <n v="0"/>
    <n v="0"/>
    <n v="0"/>
    <n v="0"/>
    <n v="0"/>
    <n v="1738748.48"/>
  </r>
  <r>
    <x v="1"/>
    <x v="2"/>
    <x v="60"/>
    <x v="11"/>
    <n v="220986.9"/>
    <n v="0"/>
    <n v="0"/>
    <n v="0"/>
    <n v="0"/>
    <n v="0"/>
    <n v="220986.9"/>
  </r>
  <r>
    <x v="1"/>
    <x v="2"/>
    <x v="134"/>
    <x v="11"/>
    <n v="15749.78"/>
    <n v="0"/>
    <n v="0"/>
    <n v="0"/>
    <n v="0"/>
    <n v="0"/>
    <n v="15749.78"/>
  </r>
  <r>
    <x v="1"/>
    <x v="2"/>
    <x v="54"/>
    <x v="11"/>
    <n v="3632912.95"/>
    <n v="58885.41"/>
    <n v="0"/>
    <n v="0"/>
    <n v="0"/>
    <n v="0"/>
    <n v="3691798.36"/>
  </r>
  <r>
    <x v="1"/>
    <x v="2"/>
    <x v="73"/>
    <x v="11"/>
    <n v="39610.080000000002"/>
    <n v="0"/>
    <n v="0"/>
    <n v="0"/>
    <n v="0"/>
    <n v="0"/>
    <n v="39610.080000000002"/>
  </r>
  <r>
    <x v="1"/>
    <x v="2"/>
    <x v="82"/>
    <x v="11"/>
    <n v="62747.29"/>
    <n v="0"/>
    <n v="0"/>
    <n v="0"/>
    <n v="0"/>
    <n v="0"/>
    <n v="62747.29"/>
  </r>
  <r>
    <x v="1"/>
    <x v="2"/>
    <x v="95"/>
    <x v="11"/>
    <n v="19427.23"/>
    <n v="0"/>
    <n v="0"/>
    <n v="0"/>
    <n v="0"/>
    <n v="0"/>
    <n v="19427.23"/>
  </r>
  <r>
    <x v="1"/>
    <x v="2"/>
    <x v="106"/>
    <x v="11"/>
    <n v="524257.15"/>
    <n v="0"/>
    <n v="0"/>
    <n v="0"/>
    <n v="0"/>
    <n v="0"/>
    <n v="524257.15"/>
  </r>
  <r>
    <x v="1"/>
    <x v="2"/>
    <x v="83"/>
    <x v="11"/>
    <n v="3889659.04"/>
    <n v="0"/>
    <n v="0"/>
    <n v="0"/>
    <n v="0"/>
    <n v="0"/>
    <n v="3889659.04"/>
  </r>
  <r>
    <x v="1"/>
    <x v="2"/>
    <x v="107"/>
    <x v="11"/>
    <n v="14389.76"/>
    <n v="0"/>
    <n v="0"/>
    <n v="0"/>
    <n v="0"/>
    <n v="0"/>
    <n v="14389.76"/>
  </r>
  <r>
    <x v="1"/>
    <x v="2"/>
    <x v="96"/>
    <x v="11"/>
    <n v="134598.85999999999"/>
    <n v="0"/>
    <n v="0"/>
    <n v="0"/>
    <n v="0"/>
    <n v="0"/>
    <n v="134598.85999999999"/>
  </r>
  <r>
    <x v="1"/>
    <x v="2"/>
    <x v="108"/>
    <x v="11"/>
    <n v="985224.5"/>
    <n v="0"/>
    <n v="0"/>
    <n v="0"/>
    <n v="0"/>
    <n v="0"/>
    <n v="985224.5"/>
  </r>
  <r>
    <x v="1"/>
    <x v="2"/>
    <x v="74"/>
    <x v="11"/>
    <n v="123514.83"/>
    <n v="0"/>
    <n v="0"/>
    <n v="0"/>
    <n v="0"/>
    <n v="0"/>
    <n v="123514.83"/>
  </r>
  <r>
    <x v="1"/>
    <x v="2"/>
    <x v="55"/>
    <x v="12"/>
    <n v="8329.7199999999993"/>
    <n v="0"/>
    <n v="0"/>
    <n v="0"/>
    <n v="0"/>
    <n v="0"/>
    <n v="8329.7199999999993"/>
  </r>
  <r>
    <x v="1"/>
    <x v="2"/>
    <x v="111"/>
    <x v="12"/>
    <n v="119852.69"/>
    <n v="0"/>
    <n v="0"/>
    <n v="0"/>
    <n v="0"/>
    <n v="0"/>
    <n v="119852.69"/>
  </r>
  <r>
    <x v="1"/>
    <x v="2"/>
    <x v="91"/>
    <x v="12"/>
    <n v="261126.69"/>
    <n v="0"/>
    <n v="0"/>
    <n v="0"/>
    <n v="0"/>
    <n v="0"/>
    <n v="261126.69"/>
  </r>
  <r>
    <x v="1"/>
    <x v="2"/>
    <x v="61"/>
    <x v="12"/>
    <n v="4681.58"/>
    <n v="0"/>
    <n v="0"/>
    <n v="0"/>
    <n v="0"/>
    <n v="0"/>
    <n v="4681.58"/>
  </r>
  <r>
    <x v="1"/>
    <x v="2"/>
    <x v="62"/>
    <x v="12"/>
    <n v="17916.189999999999"/>
    <n v="0"/>
    <n v="0"/>
    <n v="0"/>
    <n v="0"/>
    <n v="0"/>
    <n v="17916.189999999999"/>
  </r>
  <r>
    <x v="1"/>
    <x v="2"/>
    <x v="68"/>
    <x v="12"/>
    <n v="153261.29999999999"/>
    <n v="0"/>
    <n v="0"/>
    <n v="0"/>
    <n v="0"/>
    <n v="0"/>
    <n v="153261.29999999999"/>
  </r>
  <r>
    <x v="1"/>
    <x v="2"/>
    <x v="84"/>
    <x v="12"/>
    <n v="23138.38"/>
    <n v="0"/>
    <n v="0"/>
    <n v="0"/>
    <n v="0"/>
    <n v="0"/>
    <n v="23138.38"/>
  </r>
  <r>
    <x v="1"/>
    <x v="2"/>
    <x v="97"/>
    <x v="12"/>
    <n v="137442.53"/>
    <n v="0"/>
    <n v="0"/>
    <n v="0"/>
    <n v="0"/>
    <n v="0"/>
    <n v="137442.53"/>
  </r>
  <r>
    <x v="1"/>
    <x v="2"/>
    <x v="85"/>
    <x v="12"/>
    <n v="8352191.2300000004"/>
    <n v="0"/>
    <n v="0"/>
    <n v="0"/>
    <n v="0"/>
    <n v="0"/>
    <n v="8352191.2300000004"/>
  </r>
  <r>
    <x v="1"/>
    <x v="2"/>
    <x v="98"/>
    <x v="12"/>
    <n v="1699998.54"/>
    <n v="0"/>
    <n v="0"/>
    <n v="0"/>
    <n v="0"/>
    <n v="0"/>
    <n v="1699998.54"/>
  </r>
  <r>
    <x v="1"/>
    <x v="2"/>
    <x v="63"/>
    <x v="12"/>
    <n v="449309.06"/>
    <n v="0"/>
    <n v="0"/>
    <n v="0"/>
    <n v="0"/>
    <n v="0"/>
    <n v="449309.06"/>
  </r>
  <r>
    <x v="1"/>
    <x v="2"/>
    <x v="69"/>
    <x v="12"/>
    <n v="1694832.96"/>
    <n v="0"/>
    <n v="0"/>
    <n v="0"/>
    <n v="0"/>
    <n v="0"/>
    <n v="1694832.96"/>
  </r>
  <r>
    <x v="1"/>
    <x v="2"/>
    <x v="99"/>
    <x v="12"/>
    <n v="178530.09"/>
    <n v="0"/>
    <n v="0"/>
    <n v="0"/>
    <n v="0"/>
    <n v="0"/>
    <n v="178530.09"/>
  </r>
  <r>
    <x v="1"/>
    <x v="2"/>
    <x v="112"/>
    <x v="12"/>
    <n v="54614.27"/>
    <n v="0"/>
    <n v="0"/>
    <n v="0"/>
    <n v="0"/>
    <n v="0"/>
    <n v="54614.27"/>
  </r>
  <r>
    <x v="1"/>
    <x v="2"/>
    <x v="100"/>
    <x v="12"/>
    <n v="175350.37"/>
    <n v="0"/>
    <n v="0"/>
    <n v="0"/>
    <n v="0"/>
    <n v="0"/>
    <n v="175350.37"/>
  </r>
  <r>
    <x v="1"/>
    <x v="2"/>
    <x v="113"/>
    <x v="12"/>
    <n v="209318.9"/>
    <n v="0"/>
    <n v="0"/>
    <n v="0"/>
    <n v="0"/>
    <n v="0"/>
    <n v="209318.9"/>
  </r>
  <r>
    <x v="1"/>
    <x v="2"/>
    <x v="70"/>
    <x v="12"/>
    <n v="923446.05"/>
    <n v="0"/>
    <n v="0"/>
    <n v="0"/>
    <n v="0"/>
    <n v="0"/>
    <n v="923446.05"/>
  </r>
  <r>
    <x v="1"/>
    <x v="2"/>
    <x v="90"/>
    <x v="12"/>
    <n v="273084.38"/>
    <n v="0"/>
    <n v="0"/>
    <n v="0"/>
    <n v="0"/>
    <n v="0"/>
    <n v="273084.38"/>
  </r>
  <r>
    <x v="1"/>
    <x v="2"/>
    <x v="114"/>
    <x v="12"/>
    <n v="414663.45"/>
    <n v="0"/>
    <n v="0"/>
    <n v="0"/>
    <n v="0"/>
    <n v="0"/>
    <n v="414663.45"/>
  </r>
  <r>
    <x v="1"/>
    <x v="2"/>
    <x v="64"/>
    <x v="12"/>
    <n v="26970.37"/>
    <n v="0"/>
    <n v="0"/>
    <n v="0"/>
    <n v="0"/>
    <n v="0"/>
    <n v="26970.37"/>
  </r>
  <r>
    <x v="1"/>
    <x v="2"/>
    <x v="92"/>
    <x v="12"/>
    <n v="867772"/>
    <n v="0"/>
    <n v="0"/>
    <n v="0"/>
    <n v="0"/>
    <n v="0"/>
    <n v="867772"/>
  </r>
  <r>
    <x v="1"/>
    <x v="2"/>
    <x v="65"/>
    <x v="12"/>
    <n v="49001.72"/>
    <n v="0"/>
    <n v="0"/>
    <n v="0"/>
    <n v="0"/>
    <n v="0"/>
    <n v="49001.72"/>
  </r>
  <r>
    <x v="1"/>
    <x v="2"/>
    <x v="75"/>
    <x v="12"/>
    <n v="60826.29"/>
    <n v="0"/>
    <n v="0"/>
    <n v="0"/>
    <n v="0"/>
    <n v="0"/>
    <n v="60826.29"/>
  </r>
  <r>
    <x v="1"/>
    <x v="2"/>
    <x v="76"/>
    <x v="12"/>
    <n v="132744.54999999999"/>
    <n v="0"/>
    <n v="0"/>
    <n v="0"/>
    <n v="0"/>
    <n v="0"/>
    <n v="132744.54999999999"/>
  </r>
  <r>
    <x v="1"/>
    <x v="2"/>
    <x v="86"/>
    <x v="12"/>
    <n v="27302158.66"/>
    <n v="0"/>
    <n v="-33569.33"/>
    <n v="0"/>
    <n v="0"/>
    <n v="0"/>
    <n v="27268589.329999998"/>
  </r>
  <r>
    <x v="1"/>
    <x v="2"/>
    <x v="93"/>
    <x v="12"/>
    <n v="787078.54"/>
    <n v="0"/>
    <n v="0"/>
    <n v="0"/>
    <n v="0"/>
    <n v="0"/>
    <n v="787078.54"/>
  </r>
  <r>
    <x v="1"/>
    <x v="2"/>
    <x v="56"/>
    <x v="12"/>
    <n v="2269506.86"/>
    <n v="0"/>
    <n v="0"/>
    <n v="0"/>
    <n v="0"/>
    <n v="0"/>
    <n v="2269506.86"/>
  </r>
  <r>
    <x v="1"/>
    <x v="2"/>
    <x v="66"/>
    <x v="12"/>
    <n v="531166.79"/>
    <n v="0"/>
    <n v="0"/>
    <n v="0"/>
    <n v="0"/>
    <n v="0"/>
    <n v="531166.79"/>
  </r>
  <r>
    <x v="1"/>
    <x v="2"/>
    <x v="87"/>
    <x v="12"/>
    <n v="37326.42"/>
    <n v="0"/>
    <n v="0"/>
    <n v="0"/>
    <n v="0"/>
    <n v="0"/>
    <n v="37326.42"/>
  </r>
  <r>
    <x v="1"/>
    <x v="2"/>
    <x v="115"/>
    <x v="12"/>
    <n v="3530575.54"/>
    <n v="-646.54"/>
    <n v="0"/>
    <n v="0"/>
    <n v="0"/>
    <n v="0"/>
    <n v="3529929"/>
  </r>
  <r>
    <x v="1"/>
    <x v="2"/>
    <x v="116"/>
    <x v="12"/>
    <n v="2783.89"/>
    <n v="0"/>
    <n v="0"/>
    <n v="0"/>
    <n v="0"/>
    <n v="0"/>
    <n v="2783.89"/>
  </r>
  <r>
    <x v="1"/>
    <x v="2"/>
    <x v="101"/>
    <x v="12"/>
    <n v="336167.54"/>
    <n v="0"/>
    <n v="0"/>
    <n v="0"/>
    <n v="0"/>
    <n v="0"/>
    <n v="336167.54"/>
  </r>
  <r>
    <x v="1"/>
    <x v="2"/>
    <x v="57"/>
    <x v="12"/>
    <n v="99818.13"/>
    <n v="0"/>
    <n v="0"/>
    <n v="0"/>
    <n v="0"/>
    <n v="0"/>
    <n v="99818.13"/>
  </r>
  <r>
    <x v="1"/>
    <x v="2"/>
    <x v="71"/>
    <x v="12"/>
    <n v="46264.19"/>
    <n v="0"/>
    <n v="0"/>
    <n v="0"/>
    <n v="0"/>
    <n v="0"/>
    <n v="46264.19"/>
  </r>
  <r>
    <x v="1"/>
    <x v="2"/>
    <x v="77"/>
    <x v="12"/>
    <n v="4005.08"/>
    <n v="0"/>
    <n v="0"/>
    <n v="0"/>
    <n v="0"/>
    <n v="0"/>
    <n v="4005.08"/>
  </r>
  <r>
    <x v="1"/>
    <x v="2"/>
    <x v="94"/>
    <x v="12"/>
    <n v="18142891.239999998"/>
    <n v="13931.28"/>
    <n v="0"/>
    <n v="0"/>
    <n v="0"/>
    <n v="0"/>
    <n v="18156822.52"/>
  </r>
  <r>
    <x v="1"/>
    <x v="2"/>
    <x v="78"/>
    <x v="12"/>
    <n v="158857527.30000001"/>
    <n v="157930"/>
    <n v="-42966.83"/>
    <n v="0"/>
    <n v="0"/>
    <n v="0"/>
    <n v="158972490.47"/>
  </r>
  <r>
    <x v="1"/>
    <x v="2"/>
    <x v="102"/>
    <x v="12"/>
    <n v="126153185.27"/>
    <n v="884177.1"/>
    <n v="0"/>
    <n v="0"/>
    <n v="0"/>
    <n v="0"/>
    <n v="127037362.37"/>
  </r>
  <r>
    <x v="1"/>
    <x v="2"/>
    <x v="117"/>
    <x v="12"/>
    <n v="16407035.5"/>
    <n v="728510.15"/>
    <n v="-237.65"/>
    <n v="0"/>
    <n v="0"/>
    <n v="0"/>
    <n v="17135308"/>
  </r>
  <r>
    <x v="1"/>
    <x v="2"/>
    <x v="118"/>
    <x v="12"/>
    <n v="4306668.54"/>
    <n v="-11.74"/>
    <n v="0"/>
    <n v="0"/>
    <n v="0"/>
    <n v="0"/>
    <n v="4306656.8"/>
  </r>
  <r>
    <x v="1"/>
    <x v="2"/>
    <x v="103"/>
    <x v="12"/>
    <n v="1669259.63"/>
    <n v="-62.28"/>
    <n v="-3019.05"/>
    <n v="0"/>
    <n v="0"/>
    <n v="0"/>
    <n v="1666178.3"/>
  </r>
  <r>
    <x v="1"/>
    <x v="2"/>
    <x v="79"/>
    <x v="12"/>
    <n v="131390248"/>
    <n v="1446661.39"/>
    <n v="-211815.31"/>
    <n v="0"/>
    <n v="0"/>
    <n v="0"/>
    <n v="132625094.08"/>
  </r>
  <r>
    <x v="1"/>
    <x v="2"/>
    <x v="80"/>
    <x v="12"/>
    <n v="35686646"/>
    <n v="313754.38"/>
    <n v="-364.31"/>
    <n v="0"/>
    <n v="0"/>
    <n v="0"/>
    <n v="36000036.07"/>
  </r>
  <r>
    <x v="1"/>
    <x v="2"/>
    <x v="104"/>
    <x v="12"/>
    <n v="56011245.5"/>
    <n v="-30333.119999999999"/>
    <n v="-984.62"/>
    <n v="0"/>
    <n v="0"/>
    <n v="0"/>
    <n v="55979927.759999998"/>
  </r>
  <r>
    <x v="1"/>
    <x v="2"/>
    <x v="109"/>
    <x v="12"/>
    <n v="11433960.08"/>
    <n v="242950.73"/>
    <n v="0"/>
    <n v="0"/>
    <n v="0"/>
    <n v="0"/>
    <n v="11676910.810000001"/>
  </r>
  <r>
    <x v="1"/>
    <x v="2"/>
    <x v="110"/>
    <x v="12"/>
    <n v="218214.99"/>
    <n v="1570.05"/>
    <n v="0"/>
    <n v="0"/>
    <n v="0"/>
    <n v="0"/>
    <n v="219785.04"/>
  </r>
  <r>
    <x v="1"/>
    <x v="2"/>
    <x v="67"/>
    <x v="12"/>
    <n v="5205999.49"/>
    <n v="-2792.21"/>
    <n v="0"/>
    <n v="0"/>
    <n v="0"/>
    <n v="0"/>
    <n v="5203207.28"/>
  </r>
  <r>
    <x v="1"/>
    <x v="2"/>
    <x v="72"/>
    <x v="12"/>
    <n v="1211697.3"/>
    <n v="0"/>
    <n v="0"/>
    <n v="0"/>
    <n v="0"/>
    <n v="0"/>
    <n v="1211697.3"/>
  </r>
  <r>
    <x v="1"/>
    <x v="2"/>
    <x v="88"/>
    <x v="12"/>
    <n v="7927625.1699999999"/>
    <n v="0"/>
    <n v="0"/>
    <n v="0"/>
    <n v="0"/>
    <n v="0"/>
    <n v="7927625.1699999999"/>
  </r>
  <r>
    <x v="1"/>
    <x v="2"/>
    <x v="58"/>
    <x v="12"/>
    <n v="173114.85"/>
    <n v="0"/>
    <n v="0"/>
    <n v="0"/>
    <n v="0"/>
    <n v="0"/>
    <n v="173114.85"/>
  </r>
  <r>
    <x v="1"/>
    <x v="2"/>
    <x v="105"/>
    <x v="12"/>
    <n v="709199.18"/>
    <n v="0"/>
    <n v="0"/>
    <n v="0"/>
    <n v="0"/>
    <n v="0"/>
    <n v="709199.18"/>
  </r>
  <r>
    <x v="1"/>
    <x v="2"/>
    <x v="81"/>
    <x v="12"/>
    <n v="12954.74"/>
    <n v="0"/>
    <n v="0"/>
    <n v="0"/>
    <n v="0"/>
    <n v="0"/>
    <n v="12954.74"/>
  </r>
  <r>
    <x v="1"/>
    <x v="2"/>
    <x v="89"/>
    <x v="12"/>
    <n v="1246194.18"/>
    <n v="0"/>
    <n v="0"/>
    <n v="0"/>
    <n v="0"/>
    <n v="0"/>
    <n v="1246194.18"/>
  </r>
  <r>
    <x v="1"/>
    <x v="2"/>
    <x v="59"/>
    <x v="12"/>
    <n v="1738748.48"/>
    <n v="0"/>
    <n v="0"/>
    <n v="0"/>
    <n v="0"/>
    <n v="0"/>
    <n v="1738748.48"/>
  </r>
  <r>
    <x v="1"/>
    <x v="2"/>
    <x v="60"/>
    <x v="12"/>
    <n v="220986.9"/>
    <n v="0"/>
    <n v="0"/>
    <n v="0"/>
    <n v="0"/>
    <n v="0"/>
    <n v="220986.9"/>
  </r>
  <r>
    <x v="1"/>
    <x v="2"/>
    <x v="134"/>
    <x v="12"/>
    <n v="15749.78"/>
    <n v="0"/>
    <n v="0"/>
    <n v="0"/>
    <n v="0"/>
    <n v="0"/>
    <n v="15749.78"/>
  </r>
  <r>
    <x v="1"/>
    <x v="2"/>
    <x v="54"/>
    <x v="12"/>
    <n v="3691798.36"/>
    <n v="16644.48"/>
    <n v="0"/>
    <n v="0"/>
    <n v="0"/>
    <n v="0"/>
    <n v="3708442.84"/>
  </r>
  <r>
    <x v="1"/>
    <x v="2"/>
    <x v="73"/>
    <x v="12"/>
    <n v="39610.080000000002"/>
    <n v="0"/>
    <n v="0"/>
    <n v="0"/>
    <n v="0"/>
    <n v="0"/>
    <n v="39610.080000000002"/>
  </r>
  <r>
    <x v="1"/>
    <x v="2"/>
    <x v="82"/>
    <x v="12"/>
    <n v="62747.29"/>
    <n v="0"/>
    <n v="0"/>
    <n v="0"/>
    <n v="0"/>
    <n v="0"/>
    <n v="62747.29"/>
  </r>
  <r>
    <x v="1"/>
    <x v="2"/>
    <x v="95"/>
    <x v="12"/>
    <n v="19427.23"/>
    <n v="0"/>
    <n v="0"/>
    <n v="0"/>
    <n v="0"/>
    <n v="0"/>
    <n v="19427.23"/>
  </r>
  <r>
    <x v="1"/>
    <x v="2"/>
    <x v="106"/>
    <x v="12"/>
    <n v="524257.15"/>
    <n v="0"/>
    <n v="0"/>
    <n v="0"/>
    <n v="0"/>
    <n v="0"/>
    <n v="524257.15"/>
  </r>
  <r>
    <x v="1"/>
    <x v="2"/>
    <x v="83"/>
    <x v="12"/>
    <n v="3889659.04"/>
    <n v="0"/>
    <n v="0"/>
    <n v="0"/>
    <n v="0"/>
    <n v="0"/>
    <n v="3889659.04"/>
  </r>
  <r>
    <x v="1"/>
    <x v="2"/>
    <x v="107"/>
    <x v="12"/>
    <n v="14389.76"/>
    <n v="0"/>
    <n v="0"/>
    <n v="0"/>
    <n v="0"/>
    <n v="0"/>
    <n v="14389.76"/>
  </r>
  <r>
    <x v="1"/>
    <x v="2"/>
    <x v="96"/>
    <x v="12"/>
    <n v="134598.85999999999"/>
    <n v="0"/>
    <n v="0"/>
    <n v="0"/>
    <n v="0"/>
    <n v="0"/>
    <n v="134598.85999999999"/>
  </r>
  <r>
    <x v="1"/>
    <x v="2"/>
    <x v="108"/>
    <x v="12"/>
    <n v="985224.5"/>
    <n v="-102.84"/>
    <n v="0"/>
    <n v="0"/>
    <n v="0"/>
    <n v="0"/>
    <n v="985121.66"/>
  </r>
  <r>
    <x v="1"/>
    <x v="2"/>
    <x v="74"/>
    <x v="12"/>
    <n v="123514.83"/>
    <n v="0"/>
    <n v="0"/>
    <n v="0"/>
    <n v="0"/>
    <n v="0"/>
    <n v="123514.83"/>
  </r>
  <r>
    <x v="1"/>
    <x v="3"/>
    <x v="121"/>
    <x v="11"/>
    <n v="185309.27"/>
    <n v="0"/>
    <n v="0"/>
    <n v="0"/>
    <n v="0"/>
    <n v="0"/>
    <n v="185309.27"/>
  </r>
  <r>
    <x v="1"/>
    <x v="3"/>
    <x v="123"/>
    <x v="11"/>
    <n v="1109551.68"/>
    <n v="0"/>
    <n v="0"/>
    <n v="0"/>
    <n v="0"/>
    <n v="0"/>
    <n v="1109551.68"/>
  </r>
  <r>
    <x v="1"/>
    <x v="3"/>
    <x v="124"/>
    <x v="11"/>
    <n v="179338.52"/>
    <n v="0"/>
    <n v="0"/>
    <n v="0"/>
    <n v="0"/>
    <n v="0"/>
    <n v="179338.52"/>
  </r>
  <r>
    <x v="1"/>
    <x v="3"/>
    <x v="122"/>
    <x v="11"/>
    <n v="15383.91"/>
    <n v="0"/>
    <n v="0"/>
    <n v="0"/>
    <n v="0"/>
    <n v="0"/>
    <n v="15383.91"/>
  </r>
  <r>
    <x v="1"/>
    <x v="3"/>
    <x v="129"/>
    <x v="11"/>
    <n v="38834"/>
    <n v="0"/>
    <n v="0"/>
    <n v="0"/>
    <n v="0"/>
    <n v="0"/>
    <n v="38834"/>
  </r>
  <r>
    <x v="1"/>
    <x v="3"/>
    <x v="131"/>
    <x v="11"/>
    <n v="53753.13"/>
    <n v="0"/>
    <n v="0"/>
    <n v="0"/>
    <n v="0"/>
    <n v="0"/>
    <n v="53753.13"/>
  </r>
  <r>
    <x v="1"/>
    <x v="3"/>
    <x v="119"/>
    <x v="11"/>
    <n v="27284.69"/>
    <n v="0"/>
    <n v="0"/>
    <n v="0"/>
    <n v="0"/>
    <n v="0"/>
    <n v="27284.69"/>
  </r>
  <r>
    <x v="1"/>
    <x v="3"/>
    <x v="130"/>
    <x v="11"/>
    <n v="175867.44"/>
    <n v="0"/>
    <n v="0"/>
    <n v="0"/>
    <n v="0"/>
    <n v="0"/>
    <n v="175867.44"/>
  </r>
  <r>
    <x v="1"/>
    <x v="3"/>
    <x v="120"/>
    <x v="11"/>
    <n v="20515.689999999999"/>
    <n v="0"/>
    <n v="0"/>
    <n v="0"/>
    <n v="0"/>
    <n v="0"/>
    <n v="20515.689999999999"/>
  </r>
  <r>
    <x v="1"/>
    <x v="3"/>
    <x v="126"/>
    <x v="11"/>
    <n v="37541"/>
    <n v="0"/>
    <n v="0"/>
    <n v="0"/>
    <n v="0"/>
    <n v="0"/>
    <n v="37541"/>
  </r>
  <r>
    <x v="1"/>
    <x v="3"/>
    <x v="127"/>
    <x v="11"/>
    <n v="814166.88"/>
    <n v="0"/>
    <n v="0"/>
    <n v="0"/>
    <n v="0"/>
    <n v="0"/>
    <n v="814166.88"/>
  </r>
  <r>
    <x v="1"/>
    <x v="3"/>
    <x v="125"/>
    <x v="11"/>
    <n v="70177.67"/>
    <n v="0"/>
    <n v="0"/>
    <n v="0"/>
    <n v="0"/>
    <n v="0"/>
    <n v="70177.67"/>
  </r>
  <r>
    <x v="1"/>
    <x v="3"/>
    <x v="132"/>
    <x v="11"/>
    <n v="78585.679999999993"/>
    <n v="0"/>
    <n v="0"/>
    <n v="0"/>
    <n v="0"/>
    <n v="0"/>
    <n v="78585.679999999993"/>
  </r>
  <r>
    <x v="1"/>
    <x v="3"/>
    <x v="128"/>
    <x v="11"/>
    <n v="828509.36"/>
    <n v="0"/>
    <n v="0"/>
    <n v="0"/>
    <n v="0"/>
    <n v="0"/>
    <n v="828509.36"/>
  </r>
  <r>
    <x v="1"/>
    <x v="3"/>
    <x v="121"/>
    <x v="12"/>
    <n v="185309.27"/>
    <n v="0"/>
    <n v="0"/>
    <n v="0"/>
    <n v="0"/>
    <n v="0"/>
    <n v="185309.27"/>
  </r>
  <r>
    <x v="1"/>
    <x v="3"/>
    <x v="123"/>
    <x v="12"/>
    <n v="1109551.68"/>
    <n v="0"/>
    <n v="0"/>
    <n v="0"/>
    <n v="0"/>
    <n v="0"/>
    <n v="1109551.68"/>
  </r>
  <r>
    <x v="1"/>
    <x v="3"/>
    <x v="124"/>
    <x v="12"/>
    <n v="179338.52"/>
    <n v="0"/>
    <n v="0"/>
    <n v="0"/>
    <n v="0"/>
    <n v="0"/>
    <n v="179338.52"/>
  </r>
  <r>
    <x v="1"/>
    <x v="3"/>
    <x v="122"/>
    <x v="12"/>
    <n v="15383.91"/>
    <n v="0"/>
    <n v="0"/>
    <n v="0"/>
    <n v="0"/>
    <n v="0"/>
    <n v="15383.91"/>
  </r>
  <r>
    <x v="1"/>
    <x v="3"/>
    <x v="129"/>
    <x v="12"/>
    <n v="38834"/>
    <n v="0"/>
    <n v="0"/>
    <n v="0"/>
    <n v="0"/>
    <n v="0"/>
    <n v="38834"/>
  </r>
  <r>
    <x v="1"/>
    <x v="3"/>
    <x v="131"/>
    <x v="12"/>
    <n v="53753.13"/>
    <n v="0"/>
    <n v="0"/>
    <n v="0"/>
    <n v="0"/>
    <n v="0"/>
    <n v="53753.13"/>
  </r>
  <r>
    <x v="1"/>
    <x v="3"/>
    <x v="119"/>
    <x v="12"/>
    <n v="27284.69"/>
    <n v="0"/>
    <n v="0"/>
    <n v="0"/>
    <n v="0"/>
    <n v="0"/>
    <n v="27284.69"/>
  </r>
  <r>
    <x v="1"/>
    <x v="3"/>
    <x v="130"/>
    <x v="12"/>
    <n v="175867.44"/>
    <n v="0"/>
    <n v="0"/>
    <n v="0"/>
    <n v="0"/>
    <n v="0"/>
    <n v="175867.44"/>
  </r>
  <r>
    <x v="1"/>
    <x v="3"/>
    <x v="120"/>
    <x v="12"/>
    <n v="20515.689999999999"/>
    <n v="0"/>
    <n v="0"/>
    <n v="0"/>
    <n v="0"/>
    <n v="0"/>
    <n v="20515.689999999999"/>
  </r>
  <r>
    <x v="1"/>
    <x v="3"/>
    <x v="126"/>
    <x v="12"/>
    <n v="37541"/>
    <n v="0"/>
    <n v="0"/>
    <n v="0"/>
    <n v="0"/>
    <n v="0"/>
    <n v="37541"/>
  </r>
  <r>
    <x v="1"/>
    <x v="3"/>
    <x v="127"/>
    <x v="12"/>
    <n v="814166.88"/>
    <n v="0"/>
    <n v="0"/>
    <n v="0"/>
    <n v="0"/>
    <n v="0"/>
    <n v="814166.88"/>
  </r>
  <r>
    <x v="1"/>
    <x v="3"/>
    <x v="125"/>
    <x v="12"/>
    <n v="70177.67"/>
    <n v="0"/>
    <n v="0"/>
    <n v="0"/>
    <n v="0"/>
    <n v="0"/>
    <n v="70177.67"/>
  </r>
  <r>
    <x v="1"/>
    <x v="3"/>
    <x v="132"/>
    <x v="12"/>
    <n v="78585.679999999993"/>
    <n v="0"/>
    <n v="0"/>
    <n v="0"/>
    <n v="0"/>
    <n v="0"/>
    <n v="78585.679999999993"/>
  </r>
  <r>
    <x v="1"/>
    <x v="3"/>
    <x v="128"/>
    <x v="12"/>
    <n v="828509.36"/>
    <n v="0"/>
    <n v="0"/>
    <n v="0"/>
    <n v="0"/>
    <n v="0"/>
    <n v="828509.36"/>
  </r>
  <r>
    <x v="0"/>
    <x v="0"/>
    <x v="12"/>
    <x v="13"/>
    <n v="1411389.93"/>
    <n v="0"/>
    <n v="0"/>
    <n v="0"/>
    <n v="0"/>
    <n v="0"/>
    <n v="1411389.93"/>
  </r>
  <r>
    <x v="0"/>
    <x v="0"/>
    <x v="13"/>
    <x v="13"/>
    <n v="9187141.9700000007"/>
    <n v="0"/>
    <n v="0"/>
    <n v="0"/>
    <n v="0"/>
    <n v="0"/>
    <n v="9187141.9700000007"/>
  </r>
  <r>
    <x v="0"/>
    <x v="0"/>
    <x v="28"/>
    <x v="13"/>
    <n v="9437418.9199999999"/>
    <n v="0"/>
    <n v="0"/>
    <n v="0"/>
    <n v="0"/>
    <n v="0"/>
    <n v="9437418.9199999999"/>
  </r>
  <r>
    <x v="0"/>
    <x v="0"/>
    <x v="133"/>
    <x v="13"/>
    <n v="2116.08"/>
    <n v="0"/>
    <n v="0"/>
    <n v="0"/>
    <n v="0"/>
    <n v="0"/>
    <n v="2116.08"/>
  </r>
  <r>
    <x v="0"/>
    <x v="0"/>
    <x v="0"/>
    <x v="13"/>
    <n v="1418.86"/>
    <n v="50035.65"/>
    <n v="0"/>
    <n v="0"/>
    <n v="0"/>
    <n v="0"/>
    <n v="51454.51"/>
  </r>
  <r>
    <x v="0"/>
    <x v="0"/>
    <x v="25"/>
    <x v="13"/>
    <n v="5436256.9500000002"/>
    <n v="3702.05"/>
    <n v="0"/>
    <n v="0"/>
    <n v="-3702.05"/>
    <n v="0"/>
    <n v="5436256.9500000002"/>
  </r>
  <r>
    <x v="0"/>
    <x v="0"/>
    <x v="4"/>
    <x v="13"/>
    <n v="71036.47"/>
    <n v="0"/>
    <n v="0"/>
    <n v="0"/>
    <n v="0"/>
    <n v="0"/>
    <n v="71036.47"/>
  </r>
  <r>
    <x v="0"/>
    <x v="0"/>
    <x v="26"/>
    <x v="13"/>
    <n v="263337.89"/>
    <n v="0"/>
    <n v="0"/>
    <n v="0"/>
    <n v="0"/>
    <n v="0"/>
    <n v="263337.89"/>
  </r>
  <r>
    <x v="0"/>
    <x v="0"/>
    <x v="8"/>
    <x v="13"/>
    <n v="7125.41"/>
    <n v="0"/>
    <n v="0"/>
    <n v="0"/>
    <n v="0"/>
    <n v="0"/>
    <n v="7125.41"/>
  </r>
  <r>
    <x v="0"/>
    <x v="0"/>
    <x v="24"/>
    <x v="13"/>
    <n v="76071.34"/>
    <n v="0"/>
    <n v="0"/>
    <n v="0"/>
    <n v="0"/>
    <n v="0"/>
    <n v="76071.34"/>
  </r>
  <r>
    <x v="0"/>
    <x v="0"/>
    <x v="2"/>
    <x v="13"/>
    <n v="1039344.41"/>
    <n v="0"/>
    <n v="0"/>
    <n v="0"/>
    <n v="0"/>
    <n v="0"/>
    <n v="1039344.41"/>
  </r>
  <r>
    <x v="0"/>
    <x v="0"/>
    <x v="21"/>
    <x v="13"/>
    <n v="8824.34"/>
    <n v="0"/>
    <n v="0"/>
    <n v="0"/>
    <n v="0"/>
    <n v="0"/>
    <n v="8824.34"/>
  </r>
  <r>
    <x v="0"/>
    <x v="0"/>
    <x v="23"/>
    <x v="13"/>
    <n v="136509.51999999999"/>
    <n v="0"/>
    <n v="0"/>
    <n v="0"/>
    <n v="0"/>
    <n v="0"/>
    <n v="136509.51999999999"/>
  </r>
  <r>
    <x v="0"/>
    <x v="0"/>
    <x v="27"/>
    <x v="13"/>
    <n v="7388.39"/>
    <n v="0"/>
    <n v="0"/>
    <n v="0"/>
    <n v="0"/>
    <n v="0"/>
    <n v="7388.39"/>
  </r>
  <r>
    <x v="0"/>
    <x v="0"/>
    <x v="19"/>
    <x v="13"/>
    <n v="162267.97"/>
    <n v="0"/>
    <n v="0"/>
    <n v="0"/>
    <n v="0"/>
    <n v="0"/>
    <n v="162267.97"/>
  </r>
  <r>
    <x v="0"/>
    <x v="0"/>
    <x v="15"/>
    <x v="13"/>
    <n v="20472392.780000001"/>
    <n v="-39.18"/>
    <n v="0"/>
    <n v="0"/>
    <n v="0"/>
    <n v="0"/>
    <n v="20472353.600000001"/>
  </r>
  <r>
    <x v="0"/>
    <x v="0"/>
    <x v="10"/>
    <x v="13"/>
    <n v="16988209.329999998"/>
    <n v="0"/>
    <n v="0"/>
    <n v="0"/>
    <n v="0"/>
    <n v="0"/>
    <n v="16988209.329999998"/>
  </r>
  <r>
    <x v="0"/>
    <x v="0"/>
    <x v="14"/>
    <x v="13"/>
    <n v="4732586.8899999997"/>
    <n v="0"/>
    <n v="0"/>
    <n v="0"/>
    <n v="0"/>
    <n v="0"/>
    <n v="4732586.8899999997"/>
  </r>
  <r>
    <x v="0"/>
    <x v="0"/>
    <x v="7"/>
    <x v="13"/>
    <n v="2290495.25"/>
    <n v="0"/>
    <n v="0"/>
    <n v="0"/>
    <n v="0"/>
    <n v="0"/>
    <n v="2290495.25"/>
  </r>
  <r>
    <x v="0"/>
    <x v="0"/>
    <x v="11"/>
    <x v="13"/>
    <n v="1487685.7"/>
    <n v="19447.099999999999"/>
    <n v="0"/>
    <n v="0"/>
    <n v="0"/>
    <n v="0"/>
    <n v="1507132.8"/>
  </r>
  <r>
    <x v="0"/>
    <x v="0"/>
    <x v="22"/>
    <x v="13"/>
    <n v="71205684.810000002"/>
    <n v="69250.559999999998"/>
    <n v="0"/>
    <n v="0"/>
    <n v="0"/>
    <n v="0"/>
    <n v="71274935.370000005"/>
  </r>
  <r>
    <x v="0"/>
    <x v="0"/>
    <x v="3"/>
    <x v="13"/>
    <n v="39251.620000000003"/>
    <n v="0"/>
    <n v="0"/>
    <n v="0"/>
    <n v="0"/>
    <n v="0"/>
    <n v="39251.620000000003"/>
  </r>
  <r>
    <x v="0"/>
    <x v="0"/>
    <x v="6"/>
    <x v="13"/>
    <n v="1063472.95"/>
    <n v="0"/>
    <n v="0"/>
    <n v="0"/>
    <n v="0"/>
    <n v="0"/>
    <n v="1063472.95"/>
  </r>
  <r>
    <x v="0"/>
    <x v="0"/>
    <x v="1"/>
    <x v="13"/>
    <n v="1461672.01"/>
    <n v="0"/>
    <n v="0"/>
    <n v="0"/>
    <n v="0"/>
    <n v="0"/>
    <n v="1461672.01"/>
  </r>
  <r>
    <x v="0"/>
    <x v="0"/>
    <x v="16"/>
    <x v="13"/>
    <n v="22205.23"/>
    <n v="0"/>
    <n v="0"/>
    <n v="0"/>
    <n v="0"/>
    <n v="0"/>
    <n v="22205.23"/>
  </r>
  <r>
    <x v="0"/>
    <x v="0"/>
    <x v="17"/>
    <x v="13"/>
    <n v="314379.42"/>
    <n v="0"/>
    <n v="0"/>
    <n v="0"/>
    <n v="0"/>
    <n v="0"/>
    <n v="314379.42"/>
  </r>
  <r>
    <x v="0"/>
    <x v="0"/>
    <x v="18"/>
    <x v="13"/>
    <n v="20681359.809999999"/>
    <n v="0"/>
    <n v="0"/>
    <n v="0"/>
    <n v="0"/>
    <n v="0"/>
    <n v="20681359.809999999"/>
  </r>
  <r>
    <x v="0"/>
    <x v="0"/>
    <x v="5"/>
    <x v="13"/>
    <n v="297266.61"/>
    <n v="0"/>
    <n v="0"/>
    <n v="0"/>
    <n v="0"/>
    <n v="0"/>
    <n v="297266.61"/>
  </r>
  <r>
    <x v="0"/>
    <x v="0"/>
    <x v="20"/>
    <x v="13"/>
    <n v="345729.64"/>
    <n v="0"/>
    <n v="0"/>
    <n v="0"/>
    <n v="0"/>
    <n v="0"/>
    <n v="345729.64"/>
  </r>
  <r>
    <x v="0"/>
    <x v="0"/>
    <x v="9"/>
    <x v="13"/>
    <n v="19553370.460000001"/>
    <n v="92878.79"/>
    <n v="0"/>
    <n v="0"/>
    <n v="0"/>
    <n v="0"/>
    <n v="19646249.25"/>
  </r>
  <r>
    <x v="1"/>
    <x v="2"/>
    <x v="55"/>
    <x v="13"/>
    <n v="8329.7199999999993"/>
    <n v="0"/>
    <n v="0"/>
    <n v="0"/>
    <n v="0"/>
    <n v="0"/>
    <n v="8329.7199999999993"/>
  </r>
  <r>
    <x v="1"/>
    <x v="2"/>
    <x v="111"/>
    <x v="13"/>
    <n v="119852.69"/>
    <n v="0"/>
    <n v="0"/>
    <n v="0"/>
    <n v="0"/>
    <n v="0"/>
    <n v="119852.69"/>
  </r>
  <r>
    <x v="1"/>
    <x v="2"/>
    <x v="91"/>
    <x v="13"/>
    <n v="261126.69"/>
    <n v="0"/>
    <n v="0"/>
    <n v="0"/>
    <n v="0"/>
    <n v="0"/>
    <n v="261126.69"/>
  </r>
  <r>
    <x v="1"/>
    <x v="2"/>
    <x v="61"/>
    <x v="13"/>
    <n v="4681.58"/>
    <n v="0"/>
    <n v="0"/>
    <n v="0"/>
    <n v="0"/>
    <n v="0"/>
    <n v="4681.58"/>
  </r>
  <r>
    <x v="1"/>
    <x v="2"/>
    <x v="62"/>
    <x v="13"/>
    <n v="17916.189999999999"/>
    <n v="0"/>
    <n v="0"/>
    <n v="0"/>
    <n v="0"/>
    <n v="0"/>
    <n v="17916.189999999999"/>
  </r>
  <r>
    <x v="1"/>
    <x v="2"/>
    <x v="68"/>
    <x v="13"/>
    <n v="153261.29999999999"/>
    <n v="0"/>
    <n v="0"/>
    <n v="0"/>
    <n v="0"/>
    <n v="0"/>
    <n v="153261.29999999999"/>
  </r>
  <r>
    <x v="1"/>
    <x v="2"/>
    <x v="84"/>
    <x v="13"/>
    <n v="23138.38"/>
    <n v="0"/>
    <n v="0"/>
    <n v="0"/>
    <n v="0"/>
    <n v="0"/>
    <n v="23138.38"/>
  </r>
  <r>
    <x v="1"/>
    <x v="2"/>
    <x v="97"/>
    <x v="13"/>
    <n v="137442.53"/>
    <n v="0"/>
    <n v="0"/>
    <n v="0"/>
    <n v="0"/>
    <n v="0"/>
    <n v="137442.53"/>
  </r>
  <r>
    <x v="1"/>
    <x v="2"/>
    <x v="85"/>
    <x v="13"/>
    <n v="8352191.2300000004"/>
    <n v="679790.78"/>
    <n v="0"/>
    <n v="0"/>
    <n v="0"/>
    <n v="0"/>
    <n v="9031982.0099999998"/>
  </r>
  <r>
    <x v="1"/>
    <x v="2"/>
    <x v="98"/>
    <x v="13"/>
    <n v="1699998.54"/>
    <n v="0"/>
    <n v="0"/>
    <n v="0"/>
    <n v="0"/>
    <n v="0"/>
    <n v="1699998.54"/>
  </r>
  <r>
    <x v="1"/>
    <x v="2"/>
    <x v="63"/>
    <x v="13"/>
    <n v="449309.06"/>
    <n v="0"/>
    <n v="0"/>
    <n v="0"/>
    <n v="0"/>
    <n v="0"/>
    <n v="449309.06"/>
  </r>
  <r>
    <x v="1"/>
    <x v="2"/>
    <x v="69"/>
    <x v="13"/>
    <n v="1694832.96"/>
    <n v="0"/>
    <n v="0"/>
    <n v="0"/>
    <n v="0"/>
    <n v="0"/>
    <n v="1694832.96"/>
  </r>
  <r>
    <x v="1"/>
    <x v="2"/>
    <x v="99"/>
    <x v="13"/>
    <n v="178530.09"/>
    <n v="0"/>
    <n v="0"/>
    <n v="0"/>
    <n v="0"/>
    <n v="0"/>
    <n v="178530.09"/>
  </r>
  <r>
    <x v="1"/>
    <x v="2"/>
    <x v="112"/>
    <x v="13"/>
    <n v="54614.27"/>
    <n v="0"/>
    <n v="0"/>
    <n v="0"/>
    <n v="0"/>
    <n v="0"/>
    <n v="54614.27"/>
  </r>
  <r>
    <x v="1"/>
    <x v="2"/>
    <x v="100"/>
    <x v="13"/>
    <n v="175350.37"/>
    <n v="0"/>
    <n v="0"/>
    <n v="0"/>
    <n v="0"/>
    <n v="0"/>
    <n v="175350.37"/>
  </r>
  <r>
    <x v="1"/>
    <x v="2"/>
    <x v="113"/>
    <x v="13"/>
    <n v="209318.9"/>
    <n v="0"/>
    <n v="0"/>
    <n v="0"/>
    <n v="0"/>
    <n v="0"/>
    <n v="209318.9"/>
  </r>
  <r>
    <x v="1"/>
    <x v="2"/>
    <x v="70"/>
    <x v="13"/>
    <n v="923446.05"/>
    <n v="0"/>
    <n v="0"/>
    <n v="0"/>
    <n v="0"/>
    <n v="0"/>
    <n v="923446.05"/>
  </r>
  <r>
    <x v="1"/>
    <x v="2"/>
    <x v="90"/>
    <x v="13"/>
    <n v="273084.38"/>
    <n v="0"/>
    <n v="0"/>
    <n v="0"/>
    <n v="0"/>
    <n v="0"/>
    <n v="273084.38"/>
  </r>
  <r>
    <x v="1"/>
    <x v="2"/>
    <x v="114"/>
    <x v="13"/>
    <n v="414663.45"/>
    <n v="0"/>
    <n v="0"/>
    <n v="0"/>
    <n v="0"/>
    <n v="0"/>
    <n v="414663.45"/>
  </r>
  <r>
    <x v="1"/>
    <x v="2"/>
    <x v="64"/>
    <x v="13"/>
    <n v="26970.37"/>
    <n v="0"/>
    <n v="0"/>
    <n v="0"/>
    <n v="0"/>
    <n v="0"/>
    <n v="26970.37"/>
  </r>
  <r>
    <x v="1"/>
    <x v="2"/>
    <x v="92"/>
    <x v="13"/>
    <n v="867772"/>
    <n v="0"/>
    <n v="0"/>
    <n v="0"/>
    <n v="0"/>
    <n v="0"/>
    <n v="867772"/>
  </r>
  <r>
    <x v="1"/>
    <x v="2"/>
    <x v="65"/>
    <x v="13"/>
    <n v="49001.72"/>
    <n v="0"/>
    <n v="0"/>
    <n v="0"/>
    <n v="0"/>
    <n v="0"/>
    <n v="49001.72"/>
  </r>
  <r>
    <x v="1"/>
    <x v="2"/>
    <x v="75"/>
    <x v="13"/>
    <n v="60826.29"/>
    <n v="0"/>
    <n v="0"/>
    <n v="0"/>
    <n v="0"/>
    <n v="0"/>
    <n v="60826.29"/>
  </r>
  <r>
    <x v="1"/>
    <x v="2"/>
    <x v="76"/>
    <x v="13"/>
    <n v="132744.54999999999"/>
    <n v="0"/>
    <n v="0"/>
    <n v="0"/>
    <n v="0"/>
    <n v="0"/>
    <n v="132744.54999999999"/>
  </r>
  <r>
    <x v="1"/>
    <x v="2"/>
    <x v="86"/>
    <x v="13"/>
    <n v="27268589.329999998"/>
    <n v="0"/>
    <n v="0"/>
    <n v="0"/>
    <n v="0"/>
    <n v="0"/>
    <n v="27268589.329999998"/>
  </r>
  <r>
    <x v="1"/>
    <x v="2"/>
    <x v="93"/>
    <x v="13"/>
    <n v="787078.54"/>
    <n v="0"/>
    <n v="0"/>
    <n v="0"/>
    <n v="0"/>
    <n v="0"/>
    <n v="787078.54"/>
  </r>
  <r>
    <x v="1"/>
    <x v="2"/>
    <x v="56"/>
    <x v="13"/>
    <n v="2269506.86"/>
    <n v="0"/>
    <n v="0"/>
    <n v="0"/>
    <n v="0"/>
    <n v="0"/>
    <n v="2269506.86"/>
  </r>
  <r>
    <x v="1"/>
    <x v="2"/>
    <x v="66"/>
    <x v="13"/>
    <n v="531166.79"/>
    <n v="0"/>
    <n v="0"/>
    <n v="0"/>
    <n v="0"/>
    <n v="0"/>
    <n v="531166.79"/>
  </r>
  <r>
    <x v="1"/>
    <x v="2"/>
    <x v="87"/>
    <x v="13"/>
    <n v="37326.42"/>
    <n v="0"/>
    <n v="0"/>
    <n v="0"/>
    <n v="0"/>
    <n v="0"/>
    <n v="37326.42"/>
  </r>
  <r>
    <x v="1"/>
    <x v="2"/>
    <x v="115"/>
    <x v="13"/>
    <n v="3529929"/>
    <n v="-4740.18"/>
    <n v="0"/>
    <n v="0"/>
    <n v="0"/>
    <n v="0"/>
    <n v="3525188.82"/>
  </r>
  <r>
    <x v="1"/>
    <x v="2"/>
    <x v="116"/>
    <x v="13"/>
    <n v="2783.89"/>
    <n v="0"/>
    <n v="0"/>
    <n v="0"/>
    <n v="0"/>
    <n v="0"/>
    <n v="2783.89"/>
  </r>
  <r>
    <x v="1"/>
    <x v="2"/>
    <x v="101"/>
    <x v="13"/>
    <n v="336167.54"/>
    <n v="0"/>
    <n v="0"/>
    <n v="0"/>
    <n v="0"/>
    <n v="0"/>
    <n v="336167.54"/>
  </r>
  <r>
    <x v="1"/>
    <x v="2"/>
    <x v="57"/>
    <x v="13"/>
    <n v="99818.13"/>
    <n v="0"/>
    <n v="0"/>
    <n v="0"/>
    <n v="0"/>
    <n v="0"/>
    <n v="99818.13"/>
  </r>
  <r>
    <x v="1"/>
    <x v="2"/>
    <x v="71"/>
    <x v="13"/>
    <n v="46264.19"/>
    <n v="0"/>
    <n v="0"/>
    <n v="0"/>
    <n v="0"/>
    <n v="0"/>
    <n v="46264.19"/>
  </r>
  <r>
    <x v="1"/>
    <x v="2"/>
    <x v="77"/>
    <x v="13"/>
    <n v="4005.08"/>
    <n v="0"/>
    <n v="0"/>
    <n v="0"/>
    <n v="0"/>
    <n v="0"/>
    <n v="4005.08"/>
  </r>
  <r>
    <x v="1"/>
    <x v="2"/>
    <x v="94"/>
    <x v="13"/>
    <n v="18156822.52"/>
    <n v="13690.46"/>
    <n v="-23004.78"/>
    <n v="0"/>
    <n v="0"/>
    <n v="0"/>
    <n v="18147508.199999999"/>
  </r>
  <r>
    <x v="1"/>
    <x v="2"/>
    <x v="78"/>
    <x v="13"/>
    <n v="158972490.47"/>
    <n v="36673.4"/>
    <n v="-177040.22"/>
    <n v="0"/>
    <n v="0"/>
    <n v="0"/>
    <n v="158832123.65000001"/>
  </r>
  <r>
    <x v="1"/>
    <x v="2"/>
    <x v="102"/>
    <x v="13"/>
    <n v="127037362.37"/>
    <n v="3170398.5"/>
    <n v="-1803.64"/>
    <n v="0"/>
    <n v="0"/>
    <n v="0"/>
    <n v="130205957.23"/>
  </r>
  <r>
    <x v="1"/>
    <x v="2"/>
    <x v="117"/>
    <x v="13"/>
    <n v="17135308"/>
    <n v="1169599.4099999999"/>
    <n v="-894.98"/>
    <n v="0"/>
    <n v="0"/>
    <n v="0"/>
    <n v="18304012.43"/>
  </r>
  <r>
    <x v="1"/>
    <x v="2"/>
    <x v="118"/>
    <x v="13"/>
    <n v="4306656.8"/>
    <n v="-1972.18"/>
    <n v="0"/>
    <n v="0"/>
    <n v="0"/>
    <n v="0"/>
    <n v="4304684.62"/>
  </r>
  <r>
    <x v="1"/>
    <x v="2"/>
    <x v="103"/>
    <x v="13"/>
    <n v="1666178.3"/>
    <n v="-1.18"/>
    <n v="0"/>
    <n v="0"/>
    <n v="0"/>
    <n v="0"/>
    <n v="1666177.12"/>
  </r>
  <r>
    <x v="1"/>
    <x v="2"/>
    <x v="79"/>
    <x v="13"/>
    <n v="132625094.08"/>
    <n v="1134987.8799999999"/>
    <n v="-141613.4"/>
    <n v="0"/>
    <n v="0"/>
    <n v="0"/>
    <n v="133618468.56"/>
  </r>
  <r>
    <x v="1"/>
    <x v="2"/>
    <x v="80"/>
    <x v="13"/>
    <n v="36000036.07"/>
    <n v="229842.34"/>
    <n v="-17768.12"/>
    <n v="0"/>
    <n v="0"/>
    <n v="0"/>
    <n v="36212110.289999999"/>
  </r>
  <r>
    <x v="1"/>
    <x v="2"/>
    <x v="104"/>
    <x v="13"/>
    <n v="55979927.759999998"/>
    <n v="165783.85999999999"/>
    <n v="-18344.29"/>
    <n v="0"/>
    <n v="0"/>
    <n v="0"/>
    <n v="56127367.329999998"/>
  </r>
  <r>
    <x v="1"/>
    <x v="2"/>
    <x v="109"/>
    <x v="13"/>
    <n v="11676910.810000001"/>
    <n v="9447.44"/>
    <n v="0"/>
    <n v="0"/>
    <n v="0"/>
    <n v="0"/>
    <n v="11686358.25"/>
  </r>
  <r>
    <x v="1"/>
    <x v="2"/>
    <x v="110"/>
    <x v="13"/>
    <n v="219785.04"/>
    <n v="376.42"/>
    <n v="0"/>
    <n v="0"/>
    <n v="0"/>
    <n v="0"/>
    <n v="220161.46"/>
  </r>
  <r>
    <x v="1"/>
    <x v="2"/>
    <x v="67"/>
    <x v="13"/>
    <n v="5203207.28"/>
    <n v="5568.58"/>
    <n v="0"/>
    <n v="0"/>
    <n v="0"/>
    <n v="0"/>
    <n v="5208775.8600000003"/>
  </r>
  <r>
    <x v="1"/>
    <x v="2"/>
    <x v="72"/>
    <x v="13"/>
    <n v="1211697.3"/>
    <n v="0"/>
    <n v="0"/>
    <n v="0"/>
    <n v="0"/>
    <n v="0"/>
    <n v="1211697.3"/>
  </r>
  <r>
    <x v="1"/>
    <x v="2"/>
    <x v="88"/>
    <x v="13"/>
    <n v="7927625.1699999999"/>
    <n v="0"/>
    <n v="0"/>
    <n v="0"/>
    <n v="0"/>
    <n v="0"/>
    <n v="7927625.1699999999"/>
  </r>
  <r>
    <x v="1"/>
    <x v="2"/>
    <x v="58"/>
    <x v="13"/>
    <n v="173114.85"/>
    <n v="0"/>
    <n v="0"/>
    <n v="0"/>
    <n v="0"/>
    <n v="0"/>
    <n v="173114.85"/>
  </r>
  <r>
    <x v="1"/>
    <x v="2"/>
    <x v="105"/>
    <x v="13"/>
    <n v="709199.18"/>
    <n v="0"/>
    <n v="0"/>
    <n v="0"/>
    <n v="0"/>
    <n v="0"/>
    <n v="709199.18"/>
  </r>
  <r>
    <x v="1"/>
    <x v="2"/>
    <x v="81"/>
    <x v="13"/>
    <n v="12954.74"/>
    <n v="0"/>
    <n v="0"/>
    <n v="0"/>
    <n v="0"/>
    <n v="0"/>
    <n v="12954.74"/>
  </r>
  <r>
    <x v="1"/>
    <x v="2"/>
    <x v="89"/>
    <x v="13"/>
    <n v="1246194.18"/>
    <n v="0"/>
    <n v="0"/>
    <n v="0"/>
    <n v="0"/>
    <n v="0"/>
    <n v="1246194.18"/>
  </r>
  <r>
    <x v="1"/>
    <x v="2"/>
    <x v="59"/>
    <x v="13"/>
    <n v="1738748.48"/>
    <n v="0"/>
    <n v="0"/>
    <n v="0"/>
    <n v="0"/>
    <n v="0"/>
    <n v="1738748.48"/>
  </r>
  <r>
    <x v="1"/>
    <x v="2"/>
    <x v="60"/>
    <x v="13"/>
    <n v="220986.9"/>
    <n v="0"/>
    <n v="0"/>
    <n v="0"/>
    <n v="0"/>
    <n v="0"/>
    <n v="220986.9"/>
  </r>
  <r>
    <x v="1"/>
    <x v="2"/>
    <x v="134"/>
    <x v="13"/>
    <n v="15749.78"/>
    <n v="27422.959999999999"/>
    <n v="0"/>
    <n v="0"/>
    <n v="0"/>
    <n v="0"/>
    <n v="43172.74"/>
  </r>
  <r>
    <x v="1"/>
    <x v="2"/>
    <x v="54"/>
    <x v="13"/>
    <n v="3708442.84"/>
    <n v="215812.76"/>
    <n v="0"/>
    <n v="0"/>
    <n v="0"/>
    <n v="0"/>
    <n v="3924255.6"/>
  </r>
  <r>
    <x v="1"/>
    <x v="2"/>
    <x v="73"/>
    <x v="13"/>
    <n v="39610.080000000002"/>
    <n v="4816.4799999999996"/>
    <n v="0"/>
    <n v="0"/>
    <n v="0"/>
    <n v="0"/>
    <n v="44426.559999999998"/>
  </r>
  <r>
    <x v="1"/>
    <x v="2"/>
    <x v="82"/>
    <x v="13"/>
    <n v="62747.29"/>
    <n v="0"/>
    <n v="0"/>
    <n v="0"/>
    <n v="0"/>
    <n v="0"/>
    <n v="62747.29"/>
  </r>
  <r>
    <x v="1"/>
    <x v="2"/>
    <x v="95"/>
    <x v="13"/>
    <n v="19427.23"/>
    <n v="0"/>
    <n v="0"/>
    <n v="0"/>
    <n v="0"/>
    <n v="0"/>
    <n v="19427.23"/>
  </r>
  <r>
    <x v="1"/>
    <x v="2"/>
    <x v="106"/>
    <x v="13"/>
    <n v="524257.15"/>
    <n v="0"/>
    <n v="0"/>
    <n v="0"/>
    <n v="0"/>
    <n v="0"/>
    <n v="524257.15"/>
  </r>
  <r>
    <x v="1"/>
    <x v="2"/>
    <x v="83"/>
    <x v="13"/>
    <n v="3889659.04"/>
    <n v="7547.6"/>
    <n v="0"/>
    <n v="0"/>
    <n v="0"/>
    <n v="0"/>
    <n v="3897206.64"/>
  </r>
  <r>
    <x v="1"/>
    <x v="2"/>
    <x v="107"/>
    <x v="13"/>
    <n v="14389.76"/>
    <n v="0"/>
    <n v="0"/>
    <n v="0"/>
    <n v="0"/>
    <n v="0"/>
    <n v="14389.76"/>
  </r>
  <r>
    <x v="1"/>
    <x v="2"/>
    <x v="96"/>
    <x v="13"/>
    <n v="134598.85999999999"/>
    <n v="0"/>
    <n v="0"/>
    <n v="0"/>
    <n v="0"/>
    <n v="0"/>
    <n v="134598.85999999999"/>
  </r>
  <r>
    <x v="1"/>
    <x v="2"/>
    <x v="108"/>
    <x v="13"/>
    <n v="985121.66"/>
    <n v="76443.929999999993"/>
    <n v="0"/>
    <n v="0"/>
    <n v="0"/>
    <n v="0"/>
    <n v="1061565.5900000001"/>
  </r>
  <r>
    <x v="1"/>
    <x v="2"/>
    <x v="74"/>
    <x v="13"/>
    <n v="123514.83"/>
    <n v="0"/>
    <n v="0"/>
    <n v="0"/>
    <n v="0"/>
    <n v="0"/>
    <n v="123514.83"/>
  </r>
  <r>
    <x v="0"/>
    <x v="1"/>
    <x v="32"/>
    <x v="13"/>
    <n v="2874239.86"/>
    <n v="0"/>
    <n v="0"/>
    <n v="0"/>
    <n v="0"/>
    <n v="0"/>
    <n v="2874239.86"/>
  </r>
  <r>
    <x v="0"/>
    <x v="1"/>
    <x v="38"/>
    <x v="13"/>
    <n v="1886442.92"/>
    <n v="0"/>
    <n v="0"/>
    <n v="0"/>
    <n v="0"/>
    <n v="0"/>
    <n v="1886442.92"/>
  </r>
  <r>
    <x v="0"/>
    <x v="1"/>
    <x v="52"/>
    <x v="13"/>
    <n v="12731367.16"/>
    <n v="0"/>
    <n v="0"/>
    <n v="0"/>
    <n v="0"/>
    <n v="0"/>
    <n v="12731367.16"/>
  </r>
  <r>
    <x v="0"/>
    <x v="1"/>
    <x v="48"/>
    <x v="13"/>
    <n v="2820613.55"/>
    <n v="0"/>
    <n v="0"/>
    <n v="0"/>
    <n v="0"/>
    <n v="0"/>
    <n v="2820613.55"/>
  </r>
  <r>
    <x v="0"/>
    <x v="1"/>
    <x v="49"/>
    <x v="13"/>
    <n v="12505540.800000001"/>
    <n v="0"/>
    <n v="0"/>
    <n v="0"/>
    <n v="0"/>
    <n v="0"/>
    <n v="12505540.800000001"/>
  </r>
  <r>
    <x v="0"/>
    <x v="1"/>
    <x v="36"/>
    <x v="13"/>
    <n v="2395182.5699999998"/>
    <n v="0"/>
    <n v="0"/>
    <n v="3702.05"/>
    <n v="0"/>
    <n v="0"/>
    <n v="2398884.62"/>
  </r>
  <r>
    <x v="0"/>
    <x v="1"/>
    <x v="33"/>
    <x v="13"/>
    <n v="467518.93"/>
    <n v="0"/>
    <n v="0"/>
    <n v="0"/>
    <n v="0"/>
    <n v="0"/>
    <n v="467518.93"/>
  </r>
  <r>
    <x v="0"/>
    <x v="1"/>
    <x v="40"/>
    <x v="13"/>
    <n v="96290.22"/>
    <n v="0"/>
    <n v="0"/>
    <n v="0"/>
    <n v="0"/>
    <n v="0"/>
    <n v="96290.22"/>
  </r>
  <r>
    <x v="0"/>
    <x v="1"/>
    <x v="51"/>
    <x v="13"/>
    <n v="517753.65"/>
    <n v="0"/>
    <n v="0"/>
    <n v="0"/>
    <n v="0"/>
    <n v="0"/>
    <n v="517753.65"/>
  </r>
  <r>
    <x v="0"/>
    <x v="1"/>
    <x v="47"/>
    <x v="13"/>
    <n v="23632.07"/>
    <n v="0"/>
    <n v="0"/>
    <n v="0"/>
    <n v="0"/>
    <n v="0"/>
    <n v="23632.07"/>
  </r>
  <r>
    <x v="0"/>
    <x v="1"/>
    <x v="29"/>
    <x v="13"/>
    <n v="1913117.11"/>
    <n v="0"/>
    <n v="0"/>
    <n v="0"/>
    <n v="0"/>
    <n v="0"/>
    <n v="1913117.11"/>
  </r>
  <r>
    <x v="0"/>
    <x v="1"/>
    <x v="46"/>
    <x v="13"/>
    <n v="291500.62"/>
    <n v="0"/>
    <n v="0"/>
    <n v="0"/>
    <n v="0"/>
    <n v="0"/>
    <n v="291500.62"/>
  </r>
  <r>
    <x v="0"/>
    <x v="1"/>
    <x v="41"/>
    <x v="13"/>
    <n v="70015.66"/>
    <n v="1361.07"/>
    <n v="0"/>
    <n v="0"/>
    <n v="0"/>
    <n v="0"/>
    <n v="71376.73"/>
  </r>
  <r>
    <x v="0"/>
    <x v="1"/>
    <x v="35"/>
    <x v="13"/>
    <n v="526525.15"/>
    <n v="0"/>
    <n v="0"/>
    <n v="0"/>
    <n v="0"/>
    <n v="0"/>
    <n v="526525.15"/>
  </r>
  <r>
    <x v="0"/>
    <x v="1"/>
    <x v="37"/>
    <x v="13"/>
    <n v="9750722.6099999994"/>
    <n v="-1313.44"/>
    <n v="0"/>
    <n v="0"/>
    <n v="0"/>
    <n v="0"/>
    <n v="9749409.1699999999"/>
  </r>
  <r>
    <x v="0"/>
    <x v="1"/>
    <x v="30"/>
    <x v="13"/>
    <n v="2210825.96"/>
    <n v="-2142.9699999999998"/>
    <n v="0"/>
    <n v="0"/>
    <n v="0"/>
    <n v="0"/>
    <n v="2208682.9900000002"/>
  </r>
  <r>
    <x v="0"/>
    <x v="1"/>
    <x v="31"/>
    <x v="13"/>
    <n v="629225.62"/>
    <n v="0"/>
    <n v="0"/>
    <n v="0"/>
    <n v="0"/>
    <n v="0"/>
    <n v="629225.62"/>
  </r>
  <r>
    <x v="0"/>
    <x v="1"/>
    <x v="42"/>
    <x v="13"/>
    <n v="614382.27"/>
    <n v="22506.13"/>
    <n v="0"/>
    <n v="0"/>
    <n v="0"/>
    <n v="0"/>
    <n v="636888.4"/>
  </r>
  <r>
    <x v="0"/>
    <x v="1"/>
    <x v="44"/>
    <x v="13"/>
    <n v="95048383.689999998"/>
    <n v="-15404.12"/>
    <n v="0"/>
    <n v="0"/>
    <n v="0"/>
    <n v="0"/>
    <n v="95032979.569999993"/>
  </r>
  <r>
    <x v="0"/>
    <x v="1"/>
    <x v="39"/>
    <x v="13"/>
    <n v="378332.82"/>
    <n v="0"/>
    <n v="0"/>
    <n v="0"/>
    <n v="0"/>
    <n v="0"/>
    <n v="378332.82"/>
  </r>
  <r>
    <x v="0"/>
    <x v="1"/>
    <x v="50"/>
    <x v="13"/>
    <n v="69028.100000000006"/>
    <n v="0"/>
    <n v="0"/>
    <n v="0"/>
    <n v="0"/>
    <n v="0"/>
    <n v="69028.100000000006"/>
  </r>
  <r>
    <x v="0"/>
    <x v="1"/>
    <x v="45"/>
    <x v="13"/>
    <n v="3299.04"/>
    <n v="0"/>
    <n v="0"/>
    <n v="0"/>
    <n v="0"/>
    <n v="0"/>
    <n v="3299.04"/>
  </r>
  <r>
    <x v="1"/>
    <x v="3"/>
    <x v="121"/>
    <x v="13"/>
    <n v="185309.27"/>
    <n v="0"/>
    <n v="0"/>
    <n v="0"/>
    <n v="0"/>
    <n v="0"/>
    <n v="185309.27"/>
  </r>
  <r>
    <x v="1"/>
    <x v="3"/>
    <x v="123"/>
    <x v="13"/>
    <n v="1109551.68"/>
    <n v="0"/>
    <n v="0"/>
    <n v="0"/>
    <n v="0"/>
    <n v="0"/>
    <n v="1109551.68"/>
  </r>
  <r>
    <x v="1"/>
    <x v="3"/>
    <x v="124"/>
    <x v="13"/>
    <n v="179338.52"/>
    <n v="0"/>
    <n v="0"/>
    <n v="0"/>
    <n v="0"/>
    <n v="0"/>
    <n v="179338.52"/>
  </r>
  <r>
    <x v="1"/>
    <x v="3"/>
    <x v="122"/>
    <x v="13"/>
    <n v="15383.91"/>
    <n v="0"/>
    <n v="0"/>
    <n v="0"/>
    <n v="0"/>
    <n v="0"/>
    <n v="15383.91"/>
  </r>
  <r>
    <x v="1"/>
    <x v="3"/>
    <x v="129"/>
    <x v="13"/>
    <n v="38834"/>
    <n v="0"/>
    <n v="0"/>
    <n v="0"/>
    <n v="0"/>
    <n v="0"/>
    <n v="38834"/>
  </r>
  <r>
    <x v="1"/>
    <x v="3"/>
    <x v="131"/>
    <x v="13"/>
    <n v="53753.13"/>
    <n v="0"/>
    <n v="0"/>
    <n v="0"/>
    <n v="0"/>
    <n v="0"/>
    <n v="53753.13"/>
  </r>
  <r>
    <x v="1"/>
    <x v="3"/>
    <x v="119"/>
    <x v="13"/>
    <n v="27284.69"/>
    <n v="0"/>
    <n v="0"/>
    <n v="0"/>
    <n v="0"/>
    <n v="0"/>
    <n v="27284.69"/>
  </r>
  <r>
    <x v="1"/>
    <x v="3"/>
    <x v="130"/>
    <x v="13"/>
    <n v="175867.44"/>
    <n v="0"/>
    <n v="0"/>
    <n v="0"/>
    <n v="0"/>
    <n v="0"/>
    <n v="175867.44"/>
  </r>
  <r>
    <x v="1"/>
    <x v="3"/>
    <x v="120"/>
    <x v="13"/>
    <n v="20515.689999999999"/>
    <n v="0"/>
    <n v="0"/>
    <n v="0"/>
    <n v="0"/>
    <n v="0"/>
    <n v="20515.689999999999"/>
  </r>
  <r>
    <x v="1"/>
    <x v="3"/>
    <x v="126"/>
    <x v="13"/>
    <n v="37541"/>
    <n v="0"/>
    <n v="0"/>
    <n v="0"/>
    <n v="0"/>
    <n v="0"/>
    <n v="37541"/>
  </r>
  <r>
    <x v="1"/>
    <x v="3"/>
    <x v="127"/>
    <x v="13"/>
    <n v="814166.88"/>
    <n v="0"/>
    <n v="0"/>
    <n v="0"/>
    <n v="0"/>
    <n v="0"/>
    <n v="814166.88"/>
  </r>
  <r>
    <x v="1"/>
    <x v="3"/>
    <x v="125"/>
    <x v="13"/>
    <n v="70177.67"/>
    <n v="0"/>
    <n v="0"/>
    <n v="0"/>
    <n v="0"/>
    <n v="0"/>
    <n v="70177.67"/>
  </r>
  <r>
    <x v="1"/>
    <x v="3"/>
    <x v="132"/>
    <x v="13"/>
    <n v="78585.679999999993"/>
    <n v="0"/>
    <n v="0"/>
    <n v="0"/>
    <n v="0"/>
    <n v="0"/>
    <n v="78585.679999999993"/>
  </r>
  <r>
    <x v="1"/>
    <x v="3"/>
    <x v="128"/>
    <x v="13"/>
    <n v="828509.36"/>
    <n v="0"/>
    <n v="0"/>
    <n v="0"/>
    <n v="0"/>
    <n v="0"/>
    <n v="828509.36"/>
  </r>
  <r>
    <x v="0"/>
    <x v="0"/>
    <x v="12"/>
    <x v="14"/>
    <n v="1411389.93"/>
    <n v="0"/>
    <n v="0"/>
    <n v="0"/>
    <n v="0"/>
    <n v="0"/>
    <n v="1411389.93"/>
  </r>
  <r>
    <x v="0"/>
    <x v="0"/>
    <x v="13"/>
    <x v="14"/>
    <n v="9187141.9700000007"/>
    <n v="0"/>
    <n v="0"/>
    <n v="0"/>
    <n v="0"/>
    <n v="0"/>
    <n v="9187141.9700000007"/>
  </r>
  <r>
    <x v="0"/>
    <x v="0"/>
    <x v="28"/>
    <x v="14"/>
    <n v="9437418.9199999999"/>
    <n v="0"/>
    <n v="0"/>
    <n v="0"/>
    <n v="0"/>
    <n v="0"/>
    <n v="9437418.9199999999"/>
  </r>
  <r>
    <x v="0"/>
    <x v="0"/>
    <x v="133"/>
    <x v="14"/>
    <n v="2116.08"/>
    <n v="0"/>
    <n v="0"/>
    <n v="0"/>
    <n v="0"/>
    <n v="0"/>
    <n v="2116.08"/>
  </r>
  <r>
    <x v="0"/>
    <x v="0"/>
    <x v="0"/>
    <x v="14"/>
    <n v="51454.51"/>
    <n v="0"/>
    <n v="0"/>
    <n v="0"/>
    <n v="0"/>
    <n v="0"/>
    <n v="51454.51"/>
  </r>
  <r>
    <x v="0"/>
    <x v="0"/>
    <x v="25"/>
    <x v="14"/>
    <n v="5436256.9500000002"/>
    <n v="0"/>
    <n v="0"/>
    <n v="0"/>
    <n v="0"/>
    <n v="0"/>
    <n v="5436256.9500000002"/>
  </r>
  <r>
    <x v="0"/>
    <x v="0"/>
    <x v="4"/>
    <x v="14"/>
    <n v="71036.47"/>
    <n v="0"/>
    <n v="0"/>
    <n v="0"/>
    <n v="0"/>
    <n v="0"/>
    <n v="71036.47"/>
  </r>
  <r>
    <x v="0"/>
    <x v="0"/>
    <x v="26"/>
    <x v="14"/>
    <n v="263337.89"/>
    <n v="0"/>
    <n v="0"/>
    <n v="0"/>
    <n v="0"/>
    <n v="0"/>
    <n v="263337.89"/>
  </r>
  <r>
    <x v="0"/>
    <x v="0"/>
    <x v="8"/>
    <x v="14"/>
    <n v="7125.41"/>
    <n v="0"/>
    <n v="0"/>
    <n v="0"/>
    <n v="0"/>
    <n v="0"/>
    <n v="7125.41"/>
  </r>
  <r>
    <x v="0"/>
    <x v="0"/>
    <x v="24"/>
    <x v="14"/>
    <n v="76071.34"/>
    <n v="0"/>
    <n v="0"/>
    <n v="0"/>
    <n v="0"/>
    <n v="0"/>
    <n v="76071.34"/>
  </r>
  <r>
    <x v="0"/>
    <x v="0"/>
    <x v="2"/>
    <x v="14"/>
    <n v="1039344.41"/>
    <n v="0"/>
    <n v="0"/>
    <n v="0"/>
    <n v="0"/>
    <n v="0"/>
    <n v="1039344.41"/>
  </r>
  <r>
    <x v="0"/>
    <x v="0"/>
    <x v="21"/>
    <x v="14"/>
    <n v="8824.34"/>
    <n v="0"/>
    <n v="0"/>
    <n v="0"/>
    <n v="0"/>
    <n v="0"/>
    <n v="8824.34"/>
  </r>
  <r>
    <x v="0"/>
    <x v="0"/>
    <x v="23"/>
    <x v="14"/>
    <n v="136509.51999999999"/>
    <n v="0"/>
    <n v="0"/>
    <n v="0"/>
    <n v="0"/>
    <n v="0"/>
    <n v="136509.51999999999"/>
  </r>
  <r>
    <x v="0"/>
    <x v="0"/>
    <x v="27"/>
    <x v="14"/>
    <n v="7388.39"/>
    <n v="0"/>
    <n v="0"/>
    <n v="0"/>
    <n v="0"/>
    <n v="0"/>
    <n v="7388.39"/>
  </r>
  <r>
    <x v="0"/>
    <x v="0"/>
    <x v="19"/>
    <x v="14"/>
    <n v="162267.97"/>
    <n v="0"/>
    <n v="0"/>
    <n v="0"/>
    <n v="0"/>
    <n v="0"/>
    <n v="162267.97"/>
  </r>
  <r>
    <x v="0"/>
    <x v="0"/>
    <x v="15"/>
    <x v="14"/>
    <n v="20472353.600000001"/>
    <n v="183.09"/>
    <n v="0"/>
    <n v="0"/>
    <n v="0"/>
    <n v="0"/>
    <n v="20472536.690000001"/>
  </r>
  <r>
    <x v="0"/>
    <x v="0"/>
    <x v="10"/>
    <x v="14"/>
    <n v="16988209.329999998"/>
    <n v="1379.45"/>
    <n v="0"/>
    <n v="0"/>
    <n v="0"/>
    <n v="0"/>
    <n v="16989588.780000001"/>
  </r>
  <r>
    <x v="0"/>
    <x v="0"/>
    <x v="14"/>
    <x v="14"/>
    <n v="4732586.8899999997"/>
    <n v="0"/>
    <n v="0"/>
    <n v="0"/>
    <n v="0"/>
    <n v="0"/>
    <n v="4732586.8899999997"/>
  </r>
  <r>
    <x v="0"/>
    <x v="0"/>
    <x v="7"/>
    <x v="14"/>
    <n v="2290495.25"/>
    <n v="299.52"/>
    <n v="-148508.48000000001"/>
    <n v="0"/>
    <n v="0"/>
    <n v="0"/>
    <n v="2142286.29"/>
  </r>
  <r>
    <x v="0"/>
    <x v="0"/>
    <x v="11"/>
    <x v="14"/>
    <n v="1507132.8"/>
    <n v="1005.64"/>
    <n v="0"/>
    <n v="0"/>
    <n v="0"/>
    <n v="0"/>
    <n v="1508138.44"/>
  </r>
  <r>
    <x v="0"/>
    <x v="0"/>
    <x v="22"/>
    <x v="14"/>
    <n v="71274935.370000005"/>
    <n v="1228739.95"/>
    <n v="0"/>
    <n v="0"/>
    <n v="0"/>
    <n v="0"/>
    <n v="72503675.319999993"/>
  </r>
  <r>
    <x v="0"/>
    <x v="0"/>
    <x v="3"/>
    <x v="14"/>
    <n v="39251.620000000003"/>
    <n v="0"/>
    <n v="0"/>
    <n v="0"/>
    <n v="0"/>
    <n v="0"/>
    <n v="39251.620000000003"/>
  </r>
  <r>
    <x v="0"/>
    <x v="0"/>
    <x v="6"/>
    <x v="14"/>
    <n v="1063472.95"/>
    <n v="0"/>
    <n v="0"/>
    <n v="0"/>
    <n v="0"/>
    <n v="0"/>
    <n v="1063472.95"/>
  </r>
  <r>
    <x v="0"/>
    <x v="0"/>
    <x v="1"/>
    <x v="14"/>
    <n v="1461672.01"/>
    <n v="0"/>
    <n v="0"/>
    <n v="0"/>
    <n v="0"/>
    <n v="0"/>
    <n v="1461672.01"/>
  </r>
  <r>
    <x v="0"/>
    <x v="0"/>
    <x v="16"/>
    <x v="14"/>
    <n v="22205.23"/>
    <n v="0"/>
    <n v="0"/>
    <n v="0"/>
    <n v="0"/>
    <n v="0"/>
    <n v="22205.23"/>
  </r>
  <r>
    <x v="0"/>
    <x v="0"/>
    <x v="17"/>
    <x v="14"/>
    <n v="314379.42"/>
    <n v="0"/>
    <n v="0"/>
    <n v="0"/>
    <n v="0"/>
    <n v="0"/>
    <n v="314379.42"/>
  </r>
  <r>
    <x v="0"/>
    <x v="0"/>
    <x v="18"/>
    <x v="14"/>
    <n v="20681359.809999999"/>
    <n v="0"/>
    <n v="0"/>
    <n v="0"/>
    <n v="0"/>
    <n v="0"/>
    <n v="20681359.809999999"/>
  </r>
  <r>
    <x v="0"/>
    <x v="0"/>
    <x v="5"/>
    <x v="14"/>
    <n v="297266.61"/>
    <n v="0"/>
    <n v="0"/>
    <n v="0"/>
    <n v="0"/>
    <n v="0"/>
    <n v="297266.61"/>
  </r>
  <r>
    <x v="0"/>
    <x v="0"/>
    <x v="20"/>
    <x v="14"/>
    <n v="345729.64"/>
    <n v="0"/>
    <n v="0"/>
    <n v="0"/>
    <n v="0"/>
    <n v="0"/>
    <n v="345729.64"/>
  </r>
  <r>
    <x v="0"/>
    <x v="0"/>
    <x v="9"/>
    <x v="14"/>
    <n v="19646249.25"/>
    <n v="0"/>
    <n v="0"/>
    <n v="0"/>
    <n v="0"/>
    <n v="0"/>
    <n v="19646249.25"/>
  </r>
  <r>
    <x v="1"/>
    <x v="2"/>
    <x v="55"/>
    <x v="14"/>
    <n v="8329.7199999999993"/>
    <n v="0"/>
    <n v="0"/>
    <n v="0"/>
    <n v="0"/>
    <n v="0"/>
    <n v="8329.7199999999993"/>
  </r>
  <r>
    <x v="1"/>
    <x v="2"/>
    <x v="111"/>
    <x v="14"/>
    <n v="119852.69"/>
    <n v="0"/>
    <n v="0"/>
    <n v="0"/>
    <n v="0"/>
    <n v="0"/>
    <n v="119852.69"/>
  </r>
  <r>
    <x v="1"/>
    <x v="2"/>
    <x v="91"/>
    <x v="14"/>
    <n v="261126.69"/>
    <n v="0"/>
    <n v="0"/>
    <n v="0"/>
    <n v="0"/>
    <n v="0"/>
    <n v="261126.69"/>
  </r>
  <r>
    <x v="1"/>
    <x v="2"/>
    <x v="61"/>
    <x v="14"/>
    <n v="4681.58"/>
    <n v="0"/>
    <n v="0"/>
    <n v="0"/>
    <n v="0"/>
    <n v="0"/>
    <n v="4681.58"/>
  </r>
  <r>
    <x v="1"/>
    <x v="2"/>
    <x v="62"/>
    <x v="14"/>
    <n v="17916.189999999999"/>
    <n v="0"/>
    <n v="0"/>
    <n v="0"/>
    <n v="0"/>
    <n v="0"/>
    <n v="17916.189999999999"/>
  </r>
  <r>
    <x v="1"/>
    <x v="2"/>
    <x v="68"/>
    <x v="14"/>
    <n v="153261.29999999999"/>
    <n v="0"/>
    <n v="0"/>
    <n v="0"/>
    <n v="0"/>
    <n v="0"/>
    <n v="153261.29999999999"/>
  </r>
  <r>
    <x v="1"/>
    <x v="2"/>
    <x v="84"/>
    <x v="14"/>
    <n v="23138.38"/>
    <n v="0"/>
    <n v="0"/>
    <n v="0"/>
    <n v="0"/>
    <n v="0"/>
    <n v="23138.38"/>
  </r>
  <r>
    <x v="1"/>
    <x v="2"/>
    <x v="97"/>
    <x v="14"/>
    <n v="137442.53"/>
    <n v="0"/>
    <n v="0"/>
    <n v="0"/>
    <n v="0"/>
    <n v="0"/>
    <n v="137442.53"/>
  </r>
  <r>
    <x v="1"/>
    <x v="2"/>
    <x v="85"/>
    <x v="14"/>
    <n v="9031982.0099999998"/>
    <n v="26841.81"/>
    <n v="0"/>
    <n v="0"/>
    <n v="0"/>
    <n v="0"/>
    <n v="9058823.8200000003"/>
  </r>
  <r>
    <x v="1"/>
    <x v="2"/>
    <x v="98"/>
    <x v="14"/>
    <n v="1699998.54"/>
    <n v="0"/>
    <n v="0"/>
    <n v="0"/>
    <n v="0"/>
    <n v="0"/>
    <n v="1699998.54"/>
  </r>
  <r>
    <x v="1"/>
    <x v="2"/>
    <x v="63"/>
    <x v="14"/>
    <n v="449309.06"/>
    <n v="0"/>
    <n v="0"/>
    <n v="0"/>
    <n v="0"/>
    <n v="0"/>
    <n v="449309.06"/>
  </r>
  <r>
    <x v="1"/>
    <x v="2"/>
    <x v="69"/>
    <x v="14"/>
    <n v="1694832.96"/>
    <n v="0"/>
    <n v="0"/>
    <n v="0"/>
    <n v="0"/>
    <n v="0"/>
    <n v="1694832.96"/>
  </r>
  <r>
    <x v="1"/>
    <x v="2"/>
    <x v="99"/>
    <x v="14"/>
    <n v="178530.09"/>
    <n v="0"/>
    <n v="0"/>
    <n v="0"/>
    <n v="0"/>
    <n v="0"/>
    <n v="178530.09"/>
  </r>
  <r>
    <x v="1"/>
    <x v="2"/>
    <x v="112"/>
    <x v="14"/>
    <n v="54614.27"/>
    <n v="0"/>
    <n v="0"/>
    <n v="0"/>
    <n v="0"/>
    <n v="0"/>
    <n v="54614.27"/>
  </r>
  <r>
    <x v="1"/>
    <x v="2"/>
    <x v="100"/>
    <x v="14"/>
    <n v="175350.37"/>
    <n v="0"/>
    <n v="0"/>
    <n v="0"/>
    <n v="0"/>
    <n v="0"/>
    <n v="175350.37"/>
  </r>
  <r>
    <x v="1"/>
    <x v="2"/>
    <x v="113"/>
    <x v="14"/>
    <n v="209318.9"/>
    <n v="0"/>
    <n v="0"/>
    <n v="0"/>
    <n v="0"/>
    <n v="0"/>
    <n v="209318.9"/>
  </r>
  <r>
    <x v="1"/>
    <x v="2"/>
    <x v="70"/>
    <x v="14"/>
    <n v="923446.05"/>
    <n v="0"/>
    <n v="0"/>
    <n v="0"/>
    <n v="0"/>
    <n v="0"/>
    <n v="923446.05"/>
  </r>
  <r>
    <x v="1"/>
    <x v="2"/>
    <x v="90"/>
    <x v="14"/>
    <n v="273084.38"/>
    <n v="0"/>
    <n v="0"/>
    <n v="0"/>
    <n v="0"/>
    <n v="0"/>
    <n v="273084.38"/>
  </r>
  <r>
    <x v="1"/>
    <x v="2"/>
    <x v="114"/>
    <x v="14"/>
    <n v="414663.45"/>
    <n v="0"/>
    <n v="0"/>
    <n v="0"/>
    <n v="0"/>
    <n v="0"/>
    <n v="414663.45"/>
  </r>
  <r>
    <x v="1"/>
    <x v="2"/>
    <x v="64"/>
    <x v="14"/>
    <n v="26970.37"/>
    <n v="0"/>
    <n v="0"/>
    <n v="0"/>
    <n v="0"/>
    <n v="0"/>
    <n v="26970.37"/>
  </r>
  <r>
    <x v="1"/>
    <x v="2"/>
    <x v="92"/>
    <x v="14"/>
    <n v="867772"/>
    <n v="0"/>
    <n v="0"/>
    <n v="0"/>
    <n v="0"/>
    <n v="0"/>
    <n v="867772"/>
  </r>
  <r>
    <x v="1"/>
    <x v="2"/>
    <x v="65"/>
    <x v="14"/>
    <n v="49001.72"/>
    <n v="0"/>
    <n v="0"/>
    <n v="0"/>
    <n v="0"/>
    <n v="0"/>
    <n v="49001.72"/>
  </r>
  <r>
    <x v="1"/>
    <x v="2"/>
    <x v="75"/>
    <x v="14"/>
    <n v="60826.29"/>
    <n v="0"/>
    <n v="0"/>
    <n v="0"/>
    <n v="0"/>
    <n v="0"/>
    <n v="60826.29"/>
  </r>
  <r>
    <x v="1"/>
    <x v="2"/>
    <x v="76"/>
    <x v="14"/>
    <n v="132744.54999999999"/>
    <n v="0"/>
    <n v="0"/>
    <n v="0"/>
    <n v="0"/>
    <n v="0"/>
    <n v="132744.54999999999"/>
  </r>
  <r>
    <x v="1"/>
    <x v="2"/>
    <x v="86"/>
    <x v="14"/>
    <n v="27268589.329999998"/>
    <n v="0"/>
    <n v="0"/>
    <n v="0"/>
    <n v="0"/>
    <n v="0"/>
    <n v="27268589.329999998"/>
  </r>
  <r>
    <x v="1"/>
    <x v="2"/>
    <x v="93"/>
    <x v="14"/>
    <n v="787078.54"/>
    <n v="0"/>
    <n v="0"/>
    <n v="0"/>
    <n v="0"/>
    <n v="0"/>
    <n v="787078.54"/>
  </r>
  <r>
    <x v="1"/>
    <x v="2"/>
    <x v="56"/>
    <x v="14"/>
    <n v="2269506.86"/>
    <n v="0"/>
    <n v="0"/>
    <n v="0"/>
    <n v="0"/>
    <n v="0"/>
    <n v="2269506.86"/>
  </r>
  <r>
    <x v="1"/>
    <x v="2"/>
    <x v="66"/>
    <x v="14"/>
    <n v="531166.79"/>
    <n v="0"/>
    <n v="0"/>
    <n v="0"/>
    <n v="0"/>
    <n v="0"/>
    <n v="531166.79"/>
  </r>
  <r>
    <x v="1"/>
    <x v="2"/>
    <x v="87"/>
    <x v="14"/>
    <n v="37326.42"/>
    <n v="0"/>
    <n v="0"/>
    <n v="0"/>
    <n v="0"/>
    <n v="0"/>
    <n v="37326.42"/>
  </r>
  <r>
    <x v="1"/>
    <x v="2"/>
    <x v="115"/>
    <x v="14"/>
    <n v="3525188.82"/>
    <n v="58.87"/>
    <n v="0"/>
    <n v="0"/>
    <n v="0"/>
    <n v="0"/>
    <n v="3525247.69"/>
  </r>
  <r>
    <x v="1"/>
    <x v="2"/>
    <x v="116"/>
    <x v="14"/>
    <n v="2783.89"/>
    <n v="0"/>
    <n v="0"/>
    <n v="0"/>
    <n v="0"/>
    <n v="0"/>
    <n v="2783.89"/>
  </r>
  <r>
    <x v="1"/>
    <x v="2"/>
    <x v="101"/>
    <x v="14"/>
    <n v="336167.54"/>
    <n v="0"/>
    <n v="0"/>
    <n v="0"/>
    <n v="0"/>
    <n v="0"/>
    <n v="336167.54"/>
  </r>
  <r>
    <x v="1"/>
    <x v="2"/>
    <x v="57"/>
    <x v="14"/>
    <n v="99818.13"/>
    <n v="0"/>
    <n v="0"/>
    <n v="0"/>
    <n v="0"/>
    <n v="0"/>
    <n v="99818.13"/>
  </r>
  <r>
    <x v="1"/>
    <x v="2"/>
    <x v="71"/>
    <x v="14"/>
    <n v="46264.19"/>
    <n v="0"/>
    <n v="0"/>
    <n v="0"/>
    <n v="0"/>
    <n v="0"/>
    <n v="46264.19"/>
  </r>
  <r>
    <x v="1"/>
    <x v="2"/>
    <x v="77"/>
    <x v="14"/>
    <n v="4005.08"/>
    <n v="0"/>
    <n v="0"/>
    <n v="0"/>
    <n v="0"/>
    <n v="0"/>
    <n v="4005.08"/>
  </r>
  <r>
    <x v="1"/>
    <x v="2"/>
    <x v="94"/>
    <x v="14"/>
    <n v="18147508.199999999"/>
    <n v="24403.09"/>
    <n v="-7943.49"/>
    <n v="0"/>
    <n v="0"/>
    <n v="0"/>
    <n v="18163967.800000001"/>
  </r>
  <r>
    <x v="1"/>
    <x v="2"/>
    <x v="78"/>
    <x v="14"/>
    <n v="158832123.65000001"/>
    <n v="118063.6"/>
    <n v="-11018.59"/>
    <n v="0"/>
    <n v="0"/>
    <n v="0"/>
    <n v="158939168.66"/>
  </r>
  <r>
    <x v="1"/>
    <x v="2"/>
    <x v="102"/>
    <x v="14"/>
    <n v="130205957.23"/>
    <n v="407019"/>
    <n v="-39.97"/>
    <n v="0"/>
    <n v="0"/>
    <n v="0"/>
    <n v="130612936.26000001"/>
  </r>
  <r>
    <x v="1"/>
    <x v="2"/>
    <x v="117"/>
    <x v="14"/>
    <n v="18304012.43"/>
    <n v="-16628.03"/>
    <n v="0"/>
    <n v="0"/>
    <n v="0"/>
    <n v="0"/>
    <n v="18287384.399999999"/>
  </r>
  <r>
    <x v="1"/>
    <x v="2"/>
    <x v="118"/>
    <x v="14"/>
    <n v="4304684.62"/>
    <n v="6952.94"/>
    <n v="0"/>
    <n v="0"/>
    <n v="0"/>
    <n v="0"/>
    <n v="4311637.5599999996"/>
  </r>
  <r>
    <x v="1"/>
    <x v="2"/>
    <x v="103"/>
    <x v="14"/>
    <n v="1666177.12"/>
    <n v="0"/>
    <n v="0"/>
    <n v="0"/>
    <n v="0"/>
    <n v="0"/>
    <n v="1666177.12"/>
  </r>
  <r>
    <x v="1"/>
    <x v="2"/>
    <x v="79"/>
    <x v="14"/>
    <n v="133618468.56"/>
    <n v="1305576.53"/>
    <n v="-288059.14"/>
    <n v="0"/>
    <n v="0"/>
    <n v="0"/>
    <n v="134635985.94999999"/>
  </r>
  <r>
    <x v="1"/>
    <x v="2"/>
    <x v="80"/>
    <x v="14"/>
    <n v="36212110.289999999"/>
    <n v="313386.12"/>
    <n v="-229691.07"/>
    <n v="0"/>
    <n v="0"/>
    <n v="0"/>
    <n v="36295805.340000004"/>
  </r>
  <r>
    <x v="1"/>
    <x v="2"/>
    <x v="104"/>
    <x v="14"/>
    <n v="56127367.329999998"/>
    <n v="201344.21"/>
    <n v="-333541.51"/>
    <n v="0"/>
    <n v="0"/>
    <n v="0"/>
    <n v="55995170.030000001"/>
  </r>
  <r>
    <x v="1"/>
    <x v="2"/>
    <x v="109"/>
    <x v="14"/>
    <n v="11686358.25"/>
    <n v="40990.699999999997"/>
    <n v="0"/>
    <n v="0"/>
    <n v="0"/>
    <n v="0"/>
    <n v="11727348.949999999"/>
  </r>
  <r>
    <x v="1"/>
    <x v="2"/>
    <x v="110"/>
    <x v="14"/>
    <n v="220161.46"/>
    <n v="1795.99"/>
    <n v="0"/>
    <n v="0"/>
    <n v="0"/>
    <n v="0"/>
    <n v="221957.45"/>
  </r>
  <r>
    <x v="1"/>
    <x v="2"/>
    <x v="67"/>
    <x v="14"/>
    <n v="5208775.8600000003"/>
    <n v="12069.87"/>
    <n v="0"/>
    <n v="0"/>
    <n v="0"/>
    <n v="0"/>
    <n v="5220845.7300000004"/>
  </r>
  <r>
    <x v="1"/>
    <x v="2"/>
    <x v="72"/>
    <x v="14"/>
    <n v="1211697.3"/>
    <n v="0"/>
    <n v="0"/>
    <n v="0"/>
    <n v="0"/>
    <n v="0"/>
    <n v="1211697.3"/>
  </r>
  <r>
    <x v="1"/>
    <x v="2"/>
    <x v="88"/>
    <x v="14"/>
    <n v="7927625.1699999999"/>
    <n v="100716.15"/>
    <n v="0"/>
    <n v="0"/>
    <n v="0"/>
    <n v="0"/>
    <n v="8028341.3200000003"/>
  </r>
  <r>
    <x v="1"/>
    <x v="2"/>
    <x v="58"/>
    <x v="14"/>
    <n v="173114.85"/>
    <n v="0"/>
    <n v="0"/>
    <n v="0"/>
    <n v="0"/>
    <n v="0"/>
    <n v="173114.85"/>
  </r>
  <r>
    <x v="1"/>
    <x v="2"/>
    <x v="105"/>
    <x v="14"/>
    <n v="709199.18"/>
    <n v="0"/>
    <n v="0"/>
    <n v="0"/>
    <n v="0"/>
    <n v="0"/>
    <n v="709199.18"/>
  </r>
  <r>
    <x v="1"/>
    <x v="2"/>
    <x v="81"/>
    <x v="14"/>
    <n v="12954.74"/>
    <n v="0"/>
    <n v="0"/>
    <n v="0"/>
    <n v="0"/>
    <n v="0"/>
    <n v="12954.74"/>
  </r>
  <r>
    <x v="1"/>
    <x v="2"/>
    <x v="89"/>
    <x v="14"/>
    <n v="1246194.18"/>
    <n v="0"/>
    <n v="0"/>
    <n v="0"/>
    <n v="0"/>
    <n v="0"/>
    <n v="1246194.18"/>
  </r>
  <r>
    <x v="1"/>
    <x v="2"/>
    <x v="59"/>
    <x v="14"/>
    <n v="1738748.48"/>
    <n v="0"/>
    <n v="0"/>
    <n v="0"/>
    <n v="0"/>
    <n v="0"/>
    <n v="1738748.48"/>
  </r>
  <r>
    <x v="1"/>
    <x v="2"/>
    <x v="60"/>
    <x v="14"/>
    <n v="220986.9"/>
    <n v="0"/>
    <n v="0"/>
    <n v="0"/>
    <n v="0"/>
    <n v="0"/>
    <n v="220986.9"/>
  </r>
  <r>
    <x v="1"/>
    <x v="2"/>
    <x v="134"/>
    <x v="14"/>
    <n v="43172.74"/>
    <n v="0"/>
    <n v="0"/>
    <n v="0"/>
    <n v="0"/>
    <n v="0"/>
    <n v="43172.74"/>
  </r>
  <r>
    <x v="1"/>
    <x v="2"/>
    <x v="54"/>
    <x v="14"/>
    <n v="3924255.6"/>
    <n v="5385.66"/>
    <n v="-8073.77"/>
    <n v="0"/>
    <n v="0"/>
    <n v="0"/>
    <n v="3921567.49"/>
  </r>
  <r>
    <x v="1"/>
    <x v="2"/>
    <x v="73"/>
    <x v="14"/>
    <n v="44426.559999999998"/>
    <n v="0"/>
    <n v="0"/>
    <n v="0"/>
    <n v="0"/>
    <n v="0"/>
    <n v="44426.559999999998"/>
  </r>
  <r>
    <x v="1"/>
    <x v="2"/>
    <x v="82"/>
    <x v="14"/>
    <n v="62747.29"/>
    <n v="0"/>
    <n v="0"/>
    <n v="0"/>
    <n v="0"/>
    <n v="0"/>
    <n v="62747.29"/>
  </r>
  <r>
    <x v="1"/>
    <x v="2"/>
    <x v="95"/>
    <x v="14"/>
    <n v="19427.23"/>
    <n v="0"/>
    <n v="0"/>
    <n v="0"/>
    <n v="0"/>
    <n v="0"/>
    <n v="19427.23"/>
  </r>
  <r>
    <x v="1"/>
    <x v="2"/>
    <x v="106"/>
    <x v="14"/>
    <n v="524257.15"/>
    <n v="0"/>
    <n v="0"/>
    <n v="0"/>
    <n v="0"/>
    <n v="0"/>
    <n v="524257.15"/>
  </r>
  <r>
    <x v="1"/>
    <x v="2"/>
    <x v="83"/>
    <x v="14"/>
    <n v="3897206.64"/>
    <n v="381.17"/>
    <n v="-13948.68"/>
    <n v="0"/>
    <n v="0"/>
    <n v="0"/>
    <n v="3883639.13"/>
  </r>
  <r>
    <x v="1"/>
    <x v="2"/>
    <x v="107"/>
    <x v="14"/>
    <n v="14389.76"/>
    <n v="0"/>
    <n v="0"/>
    <n v="0"/>
    <n v="0"/>
    <n v="0"/>
    <n v="14389.76"/>
  </r>
  <r>
    <x v="1"/>
    <x v="2"/>
    <x v="96"/>
    <x v="14"/>
    <n v="134598.85999999999"/>
    <n v="0"/>
    <n v="0"/>
    <n v="0"/>
    <n v="0"/>
    <n v="0"/>
    <n v="134598.85999999999"/>
  </r>
  <r>
    <x v="1"/>
    <x v="2"/>
    <x v="108"/>
    <x v="14"/>
    <n v="1061565.5900000001"/>
    <n v="8113.97"/>
    <n v="0"/>
    <n v="0"/>
    <n v="0"/>
    <n v="0"/>
    <n v="1069679.56"/>
  </r>
  <r>
    <x v="1"/>
    <x v="2"/>
    <x v="74"/>
    <x v="14"/>
    <n v="123514.83"/>
    <n v="0"/>
    <n v="0"/>
    <n v="0"/>
    <n v="0"/>
    <n v="0"/>
    <n v="123514.83"/>
  </r>
  <r>
    <x v="0"/>
    <x v="1"/>
    <x v="32"/>
    <x v="14"/>
    <n v="2874239.86"/>
    <n v="0"/>
    <n v="0"/>
    <n v="0"/>
    <n v="0"/>
    <n v="0"/>
    <n v="2874239.86"/>
  </r>
  <r>
    <x v="0"/>
    <x v="1"/>
    <x v="38"/>
    <x v="14"/>
    <n v="1886442.92"/>
    <n v="0"/>
    <n v="0"/>
    <n v="0"/>
    <n v="0"/>
    <n v="0"/>
    <n v="1886442.92"/>
  </r>
  <r>
    <x v="0"/>
    <x v="1"/>
    <x v="52"/>
    <x v="14"/>
    <n v="12731367.16"/>
    <n v="0"/>
    <n v="0"/>
    <n v="0"/>
    <n v="0"/>
    <n v="0"/>
    <n v="12731367.16"/>
  </r>
  <r>
    <x v="0"/>
    <x v="1"/>
    <x v="48"/>
    <x v="14"/>
    <n v="2820613.55"/>
    <n v="0"/>
    <n v="0"/>
    <n v="0"/>
    <n v="0"/>
    <n v="0"/>
    <n v="2820613.55"/>
  </r>
  <r>
    <x v="0"/>
    <x v="1"/>
    <x v="49"/>
    <x v="14"/>
    <n v="12505540.800000001"/>
    <n v="0"/>
    <n v="0"/>
    <n v="0"/>
    <n v="0"/>
    <n v="0"/>
    <n v="12505540.800000001"/>
  </r>
  <r>
    <x v="0"/>
    <x v="1"/>
    <x v="36"/>
    <x v="14"/>
    <n v="2398884.62"/>
    <n v="0"/>
    <n v="0"/>
    <n v="0"/>
    <n v="0"/>
    <n v="0"/>
    <n v="2398884.62"/>
  </r>
  <r>
    <x v="0"/>
    <x v="1"/>
    <x v="33"/>
    <x v="14"/>
    <n v="467518.93"/>
    <n v="0"/>
    <n v="0"/>
    <n v="0"/>
    <n v="0"/>
    <n v="0"/>
    <n v="467518.93"/>
  </r>
  <r>
    <x v="0"/>
    <x v="1"/>
    <x v="40"/>
    <x v="14"/>
    <n v="96290.22"/>
    <n v="0"/>
    <n v="0"/>
    <n v="0"/>
    <n v="0"/>
    <n v="0"/>
    <n v="96290.22"/>
  </r>
  <r>
    <x v="0"/>
    <x v="1"/>
    <x v="51"/>
    <x v="14"/>
    <n v="517753.65"/>
    <n v="0"/>
    <n v="0"/>
    <n v="0"/>
    <n v="0"/>
    <n v="0"/>
    <n v="517753.65"/>
  </r>
  <r>
    <x v="0"/>
    <x v="1"/>
    <x v="47"/>
    <x v="14"/>
    <n v="23632.07"/>
    <n v="0"/>
    <n v="0"/>
    <n v="0"/>
    <n v="0"/>
    <n v="0"/>
    <n v="23632.07"/>
  </r>
  <r>
    <x v="0"/>
    <x v="1"/>
    <x v="29"/>
    <x v="14"/>
    <n v="1913117.11"/>
    <n v="0"/>
    <n v="0"/>
    <n v="0"/>
    <n v="0"/>
    <n v="0"/>
    <n v="1913117.11"/>
  </r>
  <r>
    <x v="0"/>
    <x v="1"/>
    <x v="46"/>
    <x v="14"/>
    <n v="291500.62"/>
    <n v="16406.439999999999"/>
    <n v="0"/>
    <n v="0"/>
    <n v="0"/>
    <n v="0"/>
    <n v="307907.06"/>
  </r>
  <r>
    <x v="0"/>
    <x v="1"/>
    <x v="41"/>
    <x v="14"/>
    <n v="71376.73"/>
    <n v="0"/>
    <n v="0"/>
    <n v="0"/>
    <n v="0"/>
    <n v="0"/>
    <n v="71376.73"/>
  </r>
  <r>
    <x v="0"/>
    <x v="1"/>
    <x v="35"/>
    <x v="14"/>
    <n v="526525.15"/>
    <n v="0"/>
    <n v="0"/>
    <n v="0"/>
    <n v="0"/>
    <n v="0"/>
    <n v="526525.15"/>
  </r>
  <r>
    <x v="0"/>
    <x v="1"/>
    <x v="37"/>
    <x v="14"/>
    <n v="9749409.1699999999"/>
    <n v="0"/>
    <n v="0"/>
    <n v="0"/>
    <n v="0"/>
    <n v="0"/>
    <n v="9749409.1699999999"/>
  </r>
  <r>
    <x v="0"/>
    <x v="1"/>
    <x v="30"/>
    <x v="14"/>
    <n v="2208682.9900000002"/>
    <n v="0"/>
    <n v="0"/>
    <n v="0"/>
    <n v="0"/>
    <n v="0"/>
    <n v="2208682.9900000002"/>
  </r>
  <r>
    <x v="0"/>
    <x v="1"/>
    <x v="31"/>
    <x v="14"/>
    <n v="629225.62"/>
    <n v="0"/>
    <n v="0"/>
    <n v="0"/>
    <n v="0"/>
    <n v="0"/>
    <n v="629225.62"/>
  </r>
  <r>
    <x v="0"/>
    <x v="1"/>
    <x v="42"/>
    <x v="14"/>
    <n v="636888.4"/>
    <n v="0"/>
    <n v="0"/>
    <n v="0"/>
    <n v="0"/>
    <n v="0"/>
    <n v="636888.4"/>
  </r>
  <r>
    <x v="0"/>
    <x v="1"/>
    <x v="44"/>
    <x v="14"/>
    <n v="95032979.569999993"/>
    <n v="12535.59"/>
    <n v="0"/>
    <n v="0"/>
    <n v="0"/>
    <n v="0"/>
    <n v="95045515.159999996"/>
  </r>
  <r>
    <x v="0"/>
    <x v="1"/>
    <x v="39"/>
    <x v="14"/>
    <n v="378332.82"/>
    <n v="7333.02"/>
    <n v="0"/>
    <n v="0"/>
    <n v="0"/>
    <n v="0"/>
    <n v="385665.84"/>
  </r>
  <r>
    <x v="0"/>
    <x v="1"/>
    <x v="50"/>
    <x v="14"/>
    <n v="69028.100000000006"/>
    <n v="0"/>
    <n v="0"/>
    <n v="0"/>
    <n v="0"/>
    <n v="0"/>
    <n v="69028.100000000006"/>
  </r>
  <r>
    <x v="0"/>
    <x v="1"/>
    <x v="45"/>
    <x v="14"/>
    <n v="3299.04"/>
    <n v="0"/>
    <n v="0"/>
    <n v="0"/>
    <n v="0"/>
    <n v="0"/>
    <n v="3299.04"/>
  </r>
  <r>
    <x v="1"/>
    <x v="3"/>
    <x v="121"/>
    <x v="14"/>
    <n v="185309.27"/>
    <n v="0"/>
    <n v="0"/>
    <n v="0"/>
    <n v="0"/>
    <n v="0"/>
    <n v="185309.27"/>
  </r>
  <r>
    <x v="1"/>
    <x v="3"/>
    <x v="123"/>
    <x v="14"/>
    <n v="1109551.68"/>
    <n v="0"/>
    <n v="0"/>
    <n v="0"/>
    <n v="0"/>
    <n v="0"/>
    <n v="1109551.68"/>
  </r>
  <r>
    <x v="1"/>
    <x v="3"/>
    <x v="124"/>
    <x v="14"/>
    <n v="179338.52"/>
    <n v="0"/>
    <n v="0"/>
    <n v="0"/>
    <n v="0"/>
    <n v="0"/>
    <n v="179338.52"/>
  </r>
  <r>
    <x v="1"/>
    <x v="3"/>
    <x v="122"/>
    <x v="14"/>
    <n v="15383.91"/>
    <n v="0"/>
    <n v="0"/>
    <n v="0"/>
    <n v="0"/>
    <n v="0"/>
    <n v="15383.91"/>
  </r>
  <r>
    <x v="1"/>
    <x v="3"/>
    <x v="129"/>
    <x v="14"/>
    <n v="38834"/>
    <n v="0"/>
    <n v="0"/>
    <n v="0"/>
    <n v="0"/>
    <n v="0"/>
    <n v="38834"/>
  </r>
  <r>
    <x v="1"/>
    <x v="3"/>
    <x v="131"/>
    <x v="14"/>
    <n v="53753.13"/>
    <n v="0"/>
    <n v="0"/>
    <n v="0"/>
    <n v="0"/>
    <n v="0"/>
    <n v="53753.13"/>
  </r>
  <r>
    <x v="1"/>
    <x v="3"/>
    <x v="119"/>
    <x v="14"/>
    <n v="27284.69"/>
    <n v="0"/>
    <n v="0"/>
    <n v="0"/>
    <n v="0"/>
    <n v="0"/>
    <n v="27284.69"/>
  </r>
  <r>
    <x v="1"/>
    <x v="3"/>
    <x v="130"/>
    <x v="14"/>
    <n v="175867.44"/>
    <n v="0"/>
    <n v="0"/>
    <n v="0"/>
    <n v="0"/>
    <n v="0"/>
    <n v="175867.44"/>
  </r>
  <r>
    <x v="1"/>
    <x v="3"/>
    <x v="120"/>
    <x v="14"/>
    <n v="20515.689999999999"/>
    <n v="0"/>
    <n v="0"/>
    <n v="0"/>
    <n v="0"/>
    <n v="0"/>
    <n v="20515.689999999999"/>
  </r>
  <r>
    <x v="1"/>
    <x v="3"/>
    <x v="126"/>
    <x v="14"/>
    <n v="37541"/>
    <n v="0"/>
    <n v="0"/>
    <n v="0"/>
    <n v="0"/>
    <n v="0"/>
    <n v="37541"/>
  </r>
  <r>
    <x v="1"/>
    <x v="3"/>
    <x v="127"/>
    <x v="14"/>
    <n v="814166.88"/>
    <n v="0"/>
    <n v="0"/>
    <n v="0"/>
    <n v="0"/>
    <n v="0"/>
    <n v="814166.88"/>
  </r>
  <r>
    <x v="1"/>
    <x v="3"/>
    <x v="125"/>
    <x v="14"/>
    <n v="70177.67"/>
    <n v="0"/>
    <n v="0"/>
    <n v="0"/>
    <n v="0"/>
    <n v="0"/>
    <n v="70177.67"/>
  </r>
  <r>
    <x v="1"/>
    <x v="3"/>
    <x v="132"/>
    <x v="14"/>
    <n v="78585.679999999993"/>
    <n v="0"/>
    <n v="0"/>
    <n v="0"/>
    <n v="0"/>
    <n v="0"/>
    <n v="78585.679999999993"/>
  </r>
  <r>
    <x v="1"/>
    <x v="3"/>
    <x v="128"/>
    <x v="14"/>
    <n v="828509.36"/>
    <n v="0"/>
    <n v="0"/>
    <n v="0"/>
    <n v="0"/>
    <n v="0"/>
    <n v="828509.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59">
  <r>
    <s v="010 Atmos Regulated Shared Services"/>
    <x v="0"/>
    <x v="0"/>
    <x v="0"/>
    <n v="15.37"/>
    <n v="3.89"/>
    <n v="0"/>
    <n v="0"/>
    <n v="0"/>
    <n v="0"/>
    <n v="0"/>
    <n v="19.260000000000002"/>
  </r>
  <r>
    <s v="010 Atmos Regulated Shared Services"/>
    <x v="0"/>
    <x v="1"/>
    <x v="0"/>
    <n v="472787.5"/>
    <n v="7029.86"/>
    <n v="0"/>
    <n v="0"/>
    <n v="0"/>
    <n v="0"/>
    <n v="0"/>
    <n v="479817.36"/>
  </r>
  <r>
    <s v="010 Atmos Regulated Shared Services"/>
    <x v="0"/>
    <x v="2"/>
    <x v="0"/>
    <n v="0.45"/>
    <n v="0"/>
    <n v="0"/>
    <n v="0"/>
    <n v="0"/>
    <n v="0"/>
    <n v="0"/>
    <n v="0.45"/>
  </r>
  <r>
    <s v="010 Atmos Regulated Shared Services"/>
    <x v="0"/>
    <x v="3"/>
    <x v="0"/>
    <n v="535089.31000000006"/>
    <n v="4914.3900000000003"/>
    <n v="0"/>
    <n v="0"/>
    <n v="0"/>
    <n v="0"/>
    <n v="0"/>
    <n v="540003.69999999995"/>
  </r>
  <r>
    <s v="010 Atmos Regulated Shared Services"/>
    <x v="0"/>
    <x v="4"/>
    <x v="0"/>
    <n v="44629.08"/>
    <n v="192.72"/>
    <n v="0"/>
    <n v="0"/>
    <n v="0"/>
    <n v="0"/>
    <n v="0"/>
    <n v="44821.8"/>
  </r>
  <r>
    <s v="010 Atmos Regulated Shared Services"/>
    <x v="0"/>
    <x v="5"/>
    <x v="0"/>
    <n v="31548.959999999999"/>
    <n v="231.57"/>
    <n v="0"/>
    <n v="0"/>
    <n v="0"/>
    <n v="0"/>
    <n v="0"/>
    <n v="31780.53"/>
  </r>
  <r>
    <s v="010 Atmos Regulated Shared Services"/>
    <x v="0"/>
    <x v="6"/>
    <x v="0"/>
    <n v="53679.42"/>
    <n v="2359.31"/>
    <n v="0"/>
    <n v="0"/>
    <n v="0"/>
    <n v="0"/>
    <n v="0"/>
    <n v="56038.73"/>
  </r>
  <r>
    <s v="010 Atmos Regulated Shared Services"/>
    <x v="0"/>
    <x v="7"/>
    <x v="0"/>
    <n v="388.07"/>
    <n v="0"/>
    <n v="0"/>
    <n v="0"/>
    <n v="0"/>
    <n v="0"/>
    <n v="0"/>
    <n v="388.07"/>
  </r>
  <r>
    <s v="010 Atmos Regulated Shared Services"/>
    <x v="0"/>
    <x v="8"/>
    <x v="0"/>
    <n v="1169274.1100000001"/>
    <n v="12011.78"/>
    <n v="0"/>
    <n v="0"/>
    <n v="0"/>
    <n v="0"/>
    <n v="0"/>
    <n v="1181285.8899999999"/>
  </r>
  <r>
    <s v="010 Atmos Regulated Shared Services"/>
    <x v="0"/>
    <x v="9"/>
    <x v="0"/>
    <n v="1095429.51"/>
    <n v="17146.43"/>
    <n v="0"/>
    <n v="0"/>
    <n v="0"/>
    <n v="0"/>
    <n v="0"/>
    <n v="1112575.94"/>
  </r>
  <r>
    <s v="010 Atmos Regulated Shared Services"/>
    <x v="0"/>
    <x v="10"/>
    <x v="0"/>
    <n v="5495"/>
    <n v="31.200000000000003"/>
    <n v="0"/>
    <n v="0"/>
    <n v="0"/>
    <n v="0"/>
    <n v="0"/>
    <n v="5526.2"/>
  </r>
  <r>
    <s v="010 Atmos Regulated Shared Services"/>
    <x v="0"/>
    <x v="11"/>
    <x v="0"/>
    <n v="3515547.89"/>
    <n v="96645.51"/>
    <n v="0"/>
    <n v="0"/>
    <n v="0"/>
    <n v="0"/>
    <n v="0"/>
    <n v="3612193.4"/>
  </r>
  <r>
    <s v="010 Atmos Regulated Shared Services"/>
    <x v="0"/>
    <x v="12"/>
    <x v="0"/>
    <n v="17406741.379999999"/>
    <n v="145795.04"/>
    <n v="0"/>
    <n v="0"/>
    <n v="0"/>
    <n v="0"/>
    <n v="0"/>
    <n v="17552536.420000002"/>
  </r>
  <r>
    <s v="010 Atmos Regulated Shared Services"/>
    <x v="0"/>
    <x v="13"/>
    <x v="0"/>
    <n v="1.26"/>
    <n v="0"/>
    <n v="0"/>
    <n v="0"/>
    <n v="0"/>
    <n v="0"/>
    <n v="0"/>
    <n v="1.26"/>
  </r>
  <r>
    <s v="010 Atmos Regulated Shared Services"/>
    <x v="0"/>
    <x v="14"/>
    <x v="0"/>
    <n v="249022.05"/>
    <n v="8304.67"/>
    <n v="0"/>
    <n v="0"/>
    <n v="0"/>
    <n v="0"/>
    <n v="0"/>
    <n v="257326.72"/>
  </r>
  <r>
    <s v="010 Atmos Regulated Shared Services"/>
    <x v="0"/>
    <x v="15"/>
    <x v="0"/>
    <n v="493374.45"/>
    <n v="3880.5"/>
    <n v="0"/>
    <n v="0"/>
    <n v="0"/>
    <n v="0"/>
    <n v="0"/>
    <n v="497254.95"/>
  </r>
  <r>
    <s v="010 Atmos Regulated Shared Services"/>
    <x v="0"/>
    <x v="16"/>
    <x v="0"/>
    <n v="3609394.92"/>
    <n v="23481.919999999998"/>
    <n v="0"/>
    <n v="0"/>
    <n v="0"/>
    <n v="0"/>
    <n v="0"/>
    <n v="3632876.84"/>
  </r>
  <r>
    <s v="010 Atmos Regulated Shared Services"/>
    <x v="0"/>
    <x v="17"/>
    <x v="0"/>
    <n v="2538133.4500000002"/>
    <n v="27814.38"/>
    <n v="0"/>
    <n v="0"/>
    <n v="0"/>
    <n v="0"/>
    <n v="0"/>
    <n v="2565947.83"/>
  </r>
  <r>
    <s v="010 Atmos Regulated Shared Services"/>
    <x v="0"/>
    <x v="18"/>
    <x v="0"/>
    <n v="21461557.030000001"/>
    <n v="272868.72000000003"/>
    <n v="0"/>
    <n v="0"/>
    <n v="0"/>
    <n v="0"/>
    <n v="0"/>
    <n v="21734425.75"/>
  </r>
  <r>
    <s v="010 Atmos Regulated Shared Services"/>
    <x v="0"/>
    <x v="19"/>
    <x v="0"/>
    <n v="43778.39"/>
    <n v="410.89"/>
    <n v="0"/>
    <n v="0"/>
    <n v="0"/>
    <n v="0"/>
    <n v="0"/>
    <n v="44189.279999999999"/>
  </r>
  <r>
    <s v="010 Atmos Regulated Shared Services"/>
    <x v="0"/>
    <x v="20"/>
    <x v="0"/>
    <n v="55327.17"/>
    <n v="2455.8200000000002"/>
    <n v="0"/>
    <n v="0"/>
    <n v="0"/>
    <n v="0"/>
    <n v="0"/>
    <n v="57782.99"/>
  </r>
  <r>
    <s v="010 Atmos Regulated Shared Services"/>
    <x v="0"/>
    <x v="21"/>
    <x v="0"/>
    <n v="12522985.560000001"/>
    <n v="109315.68000000001"/>
    <n v="0"/>
    <n v="0"/>
    <n v="0"/>
    <n v="0"/>
    <n v="0"/>
    <n v="12632301.24"/>
  </r>
  <r>
    <s v="010 Atmos Regulated Shared Services"/>
    <x v="0"/>
    <x v="22"/>
    <x v="0"/>
    <n v="162984.43"/>
    <n v="105.6099999999999"/>
    <n v="0"/>
    <n v="0"/>
    <n v="0"/>
    <n v="0"/>
    <n v="0"/>
    <n v="163090.04"/>
  </r>
  <r>
    <s v="010 Atmos Regulated Shared Services"/>
    <x v="0"/>
    <x v="23"/>
    <x v="0"/>
    <n v="48588.23"/>
    <n v="2601.83"/>
    <n v="0"/>
    <n v="0"/>
    <n v="0"/>
    <n v="0"/>
    <n v="0"/>
    <n v="51190.06"/>
  </r>
  <r>
    <s v="010 Atmos Regulated Shared Services"/>
    <x v="0"/>
    <x v="24"/>
    <x v="0"/>
    <n v="3768.76"/>
    <n v="41.5"/>
    <n v="0"/>
    <n v="0"/>
    <n v="0"/>
    <n v="0"/>
    <n v="0"/>
    <n v="3810.26"/>
  </r>
  <r>
    <s v="010 Atmos Regulated Shared Services"/>
    <x v="0"/>
    <x v="25"/>
    <x v="0"/>
    <n v="33377886.699999999"/>
    <n v="367580.73"/>
    <n v="0"/>
    <n v="0"/>
    <n v="0"/>
    <n v="0"/>
    <n v="0"/>
    <n v="33745467.43"/>
  </r>
  <r>
    <s v="010 Atmos Regulated Shared Services"/>
    <x v="0"/>
    <x v="26"/>
    <x v="0"/>
    <n v="44949.07"/>
    <n v="375.84"/>
    <n v="0"/>
    <n v="0"/>
    <n v="0"/>
    <n v="0"/>
    <n v="0"/>
    <n v="45324.91"/>
  </r>
  <r>
    <s v="010 Atmos Regulated Shared Services"/>
    <x v="0"/>
    <x v="27"/>
    <x v="0"/>
    <n v="32785.96"/>
    <n v="549"/>
    <n v="0"/>
    <n v="0"/>
    <n v="0"/>
    <n v="0"/>
    <n v="0"/>
    <n v="33334.959999999999"/>
  </r>
  <r>
    <s v="010 Atmos Regulated Shared Services"/>
    <x v="0"/>
    <x v="28"/>
    <x v="0"/>
    <n v="1850109.59"/>
    <n v="17041.740000000002"/>
    <n v="0"/>
    <n v="0"/>
    <n v="0"/>
    <n v="0"/>
    <n v="0"/>
    <n v="1867151.33"/>
  </r>
  <r>
    <s v="010 Atmos Regulated Shared Services"/>
    <x v="0"/>
    <x v="29"/>
    <x v="0"/>
    <n v="102139.3"/>
    <n v="878.02"/>
    <n v="0"/>
    <n v="0"/>
    <n v="0"/>
    <n v="0"/>
    <n v="0"/>
    <n v="103017.32"/>
  </r>
  <r>
    <s v="010 Atmos Regulated Shared Services"/>
    <x v="0"/>
    <x v="30"/>
    <x v="0"/>
    <n v="-0.04"/>
    <n v="0"/>
    <n v="0"/>
    <n v="0"/>
    <n v="0"/>
    <n v="0"/>
    <n v="0"/>
    <n v="-0.04"/>
  </r>
  <r>
    <s v="010 Atmos Regulated Shared Services"/>
    <x v="0"/>
    <x v="31"/>
    <x v="0"/>
    <n v="812.6"/>
    <n v="17.829999999999998"/>
    <n v="0"/>
    <n v="0"/>
    <n v="0"/>
    <n v="0"/>
    <n v="0"/>
    <n v="830.43"/>
  </r>
  <r>
    <s v="010 Atmos Regulated Shared Services"/>
    <x v="0"/>
    <x v="32"/>
    <x v="0"/>
    <n v="9316766.3499999996"/>
    <n v="253.79999999999927"/>
    <n v="0"/>
    <n v="0"/>
    <n v="0"/>
    <n v="0"/>
    <n v="0"/>
    <n v="9317020.1500000004"/>
  </r>
  <r>
    <s v="010 Atmos Regulated Shared Services"/>
    <x v="1"/>
    <x v="33"/>
    <x v="0"/>
    <n v="1033280.12"/>
    <n v="8970.5399999999991"/>
    <n v="0"/>
    <n v="0"/>
    <n v="0"/>
    <n v="0"/>
    <n v="0"/>
    <n v="1042250.66"/>
  </r>
  <r>
    <s v="010 Atmos Regulated Shared Services"/>
    <x v="1"/>
    <x v="34"/>
    <x v="0"/>
    <n v="1145463.69"/>
    <n v="14370.640000000001"/>
    <n v="0"/>
    <n v="0"/>
    <n v="0"/>
    <n v="0"/>
    <n v="0"/>
    <n v="1159834.33"/>
  </r>
  <r>
    <s v="010 Atmos Regulated Shared Services"/>
    <x v="1"/>
    <x v="35"/>
    <x v="0"/>
    <n v="352110.58"/>
    <n v="4297.72"/>
    <n v="0"/>
    <n v="0"/>
    <n v="0"/>
    <n v="0"/>
    <n v="0"/>
    <n v="356408.3"/>
  </r>
  <r>
    <s v="010 Atmos Regulated Shared Services"/>
    <x v="1"/>
    <x v="36"/>
    <x v="0"/>
    <n v="39725.57"/>
    <n v="1236.79"/>
    <n v="0"/>
    <n v="0"/>
    <n v="0"/>
    <n v="0"/>
    <n v="0"/>
    <n v="40962.36"/>
  </r>
  <r>
    <s v="010 Atmos Regulated Shared Services"/>
    <x v="1"/>
    <x v="37"/>
    <x v="0"/>
    <n v="460652.75"/>
    <n v="7124.54"/>
    <n v="0"/>
    <n v="0"/>
    <n v="0"/>
    <n v="0"/>
    <n v="0"/>
    <n v="467777.29"/>
  </r>
  <r>
    <s v="010 Atmos Regulated Shared Services"/>
    <x v="1"/>
    <x v="38"/>
    <x v="0"/>
    <n v="135833"/>
    <n v="930.78"/>
    <n v="0"/>
    <n v="0"/>
    <n v="0"/>
    <n v="0"/>
    <n v="0"/>
    <n v="136763.78"/>
  </r>
  <r>
    <s v="010 Atmos Regulated Shared Services"/>
    <x v="1"/>
    <x v="39"/>
    <x v="0"/>
    <n v="823791.11"/>
    <n v="7967.49"/>
    <n v="0"/>
    <n v="0"/>
    <n v="0"/>
    <n v="0"/>
    <n v="0"/>
    <n v="831758.6"/>
  </r>
  <r>
    <s v="010 Atmos Regulated Shared Services"/>
    <x v="1"/>
    <x v="40"/>
    <x v="0"/>
    <n v="4768610.8600000003"/>
    <n v="72894.19"/>
    <n v="0"/>
    <n v="0"/>
    <n v="0"/>
    <n v="0"/>
    <n v="0"/>
    <n v="4841505.05"/>
  </r>
  <r>
    <s v="010 Atmos Regulated Shared Services"/>
    <x v="1"/>
    <x v="41"/>
    <x v="0"/>
    <n v="154362.63"/>
    <n v="3885.17"/>
    <n v="0"/>
    <n v="0"/>
    <n v="0"/>
    <n v="0"/>
    <n v="0"/>
    <n v="158247.79999999999"/>
  </r>
  <r>
    <s v="010 Atmos Regulated Shared Services"/>
    <x v="1"/>
    <x v="42"/>
    <x v="0"/>
    <n v="93039.27"/>
    <n v="157.58999999999992"/>
    <n v="0"/>
    <n v="0"/>
    <n v="0"/>
    <n v="0"/>
    <n v="0"/>
    <n v="93196.86"/>
  </r>
  <r>
    <s v="010 Atmos Regulated Shared Services"/>
    <x v="1"/>
    <x v="43"/>
    <x v="0"/>
    <n v="11880.83"/>
    <n v="163.54"/>
    <n v="0"/>
    <n v="0"/>
    <n v="0"/>
    <n v="0"/>
    <n v="0"/>
    <n v="12044.37"/>
  </r>
  <r>
    <s v="010 Atmos Regulated Shared Services"/>
    <x v="1"/>
    <x v="44"/>
    <x v="0"/>
    <n v="527314.38"/>
    <n v="7242.61"/>
    <n v="0"/>
    <n v="0"/>
    <n v="0"/>
    <n v="0"/>
    <n v="0"/>
    <n v="534556.99"/>
  </r>
  <r>
    <s v="010 Atmos Regulated Shared Services"/>
    <x v="1"/>
    <x v="45"/>
    <x v="0"/>
    <n v="130946.33"/>
    <n v="1050.8300000000002"/>
    <n v="0"/>
    <n v="0"/>
    <n v="0"/>
    <n v="0"/>
    <n v="0"/>
    <n v="131997.16"/>
  </r>
  <r>
    <s v="010 Atmos Regulated Shared Services"/>
    <x v="1"/>
    <x v="46"/>
    <x v="0"/>
    <n v="28877686.41"/>
    <n v="485123.29"/>
    <n v="0"/>
    <n v="0"/>
    <n v="0"/>
    <n v="0"/>
    <n v="0"/>
    <n v="29362809.699999999"/>
  </r>
  <r>
    <s v="010 Atmos Regulated Shared Services"/>
    <x v="1"/>
    <x v="47"/>
    <x v="0"/>
    <n v="73086.070000000007"/>
    <n v="574.24"/>
    <n v="0"/>
    <n v="0"/>
    <n v="0"/>
    <n v="0"/>
    <n v="0"/>
    <n v="73660.31"/>
  </r>
  <r>
    <s v="010 Atmos Regulated Shared Services"/>
    <x v="1"/>
    <x v="48"/>
    <x v="0"/>
    <n v="151148.57"/>
    <n v="1361.09"/>
    <n v="0"/>
    <n v="0"/>
    <n v="0"/>
    <n v="0"/>
    <n v="0"/>
    <n v="152509.66"/>
  </r>
  <r>
    <s v="010 Atmos Regulated Shared Services"/>
    <x v="1"/>
    <x v="49"/>
    <x v="0"/>
    <n v="15391.34"/>
    <n v="196.66"/>
    <n v="0"/>
    <n v="0"/>
    <n v="0"/>
    <n v="0"/>
    <n v="0"/>
    <n v="15588"/>
  </r>
  <r>
    <s v="010 Atmos Regulated Shared Services"/>
    <x v="1"/>
    <x v="50"/>
    <x v="0"/>
    <n v="1652861.37"/>
    <n v="8953.5400000000009"/>
    <n v="0"/>
    <n v="0"/>
    <n v="0"/>
    <n v="0"/>
    <n v="0"/>
    <n v="1661814.91"/>
  </r>
  <r>
    <s v="010 Atmos Regulated Shared Services"/>
    <x v="1"/>
    <x v="51"/>
    <x v="0"/>
    <n v="2759889.04"/>
    <n v="33625.97"/>
    <n v="0"/>
    <n v="0"/>
    <n v="0"/>
    <n v="0"/>
    <n v="0"/>
    <n v="2793515.01"/>
  </r>
  <r>
    <s v="010 Atmos Regulated Shared Services"/>
    <x v="1"/>
    <x v="52"/>
    <x v="0"/>
    <n v="236456.81"/>
    <n v="2015.58"/>
    <n v="0"/>
    <n v="0"/>
    <n v="0"/>
    <n v="0"/>
    <n v="0"/>
    <n v="238472.39"/>
  </r>
  <r>
    <s v="010 Atmos Regulated Shared Services"/>
    <x v="1"/>
    <x v="53"/>
    <x v="0"/>
    <n v="104651.66"/>
    <n v="3078.93"/>
    <n v="0"/>
    <n v="0"/>
    <n v="0"/>
    <n v="0"/>
    <n v="0"/>
    <n v="107730.59"/>
  </r>
  <r>
    <s v="010 Atmos Regulated Shared Services"/>
    <x v="1"/>
    <x v="54"/>
    <x v="0"/>
    <n v="1826955.41"/>
    <n v="33899.9"/>
    <n v="0"/>
    <n v="0"/>
    <n v="0"/>
    <n v="0"/>
    <n v="0"/>
    <n v="1860855.31"/>
  </r>
  <r>
    <s v="010 Atmos Regulated Shared Services"/>
    <x v="1"/>
    <x v="55"/>
    <x v="0"/>
    <n v="10370.290000000001"/>
    <n v="111.73"/>
    <n v="0"/>
    <n v="0"/>
    <n v="0"/>
    <n v="0"/>
    <n v="0"/>
    <n v="10482.02"/>
  </r>
  <r>
    <s v="050 Mid-States Division"/>
    <x v="2"/>
    <x v="56"/>
    <x v="0"/>
    <n v="1020928.37"/>
    <n v="24457.439999999999"/>
    <n v="0"/>
    <n v="0"/>
    <n v="0"/>
    <n v="0"/>
    <n v="0"/>
    <n v="1045385.81"/>
  </r>
  <r>
    <s v="050 Mid-States Division"/>
    <x v="2"/>
    <x v="57"/>
    <x v="0"/>
    <n v="8329.7199999999993"/>
    <n v="0"/>
    <n v="0"/>
    <n v="0"/>
    <n v="0"/>
    <n v="0"/>
    <n v="0"/>
    <n v="8329.7199999999993"/>
  </r>
  <r>
    <s v="050 Mid-States Division"/>
    <x v="2"/>
    <x v="58"/>
    <x v="0"/>
    <n v="1720348.98"/>
    <n v="4047.38"/>
    <n v="0"/>
    <n v="0"/>
    <n v="0"/>
    <n v="0"/>
    <n v="0"/>
    <n v="1724396.36"/>
  </r>
  <r>
    <s v="050 Mid-States Division"/>
    <x v="2"/>
    <x v="59"/>
    <x v="0"/>
    <n v="69013.34"/>
    <n v="171.35"/>
    <n v="0"/>
    <n v="0"/>
    <n v="0"/>
    <n v="0"/>
    <n v="0"/>
    <n v="69184.69"/>
  </r>
  <r>
    <s v="050 Mid-States Division"/>
    <x v="2"/>
    <x v="60"/>
    <x v="0"/>
    <n v="99913.75"/>
    <n v="542.43000000000006"/>
    <n v="0"/>
    <n v="0"/>
    <n v="0"/>
    <n v="0"/>
    <n v="0"/>
    <n v="100456.18"/>
  </r>
  <r>
    <s v="050 Mid-States Division"/>
    <x v="2"/>
    <x v="61"/>
    <x v="0"/>
    <n v="1007866.55"/>
    <n v="18072.05"/>
    <n v="0"/>
    <n v="0"/>
    <n v="0"/>
    <n v="0"/>
    <n v="0"/>
    <n v="1025938.6"/>
  </r>
  <r>
    <s v="050 Mid-States Division"/>
    <x v="2"/>
    <x v="62"/>
    <x v="0"/>
    <n v="83004.210000000006"/>
    <n v="2788.12"/>
    <n v="0"/>
    <n v="0"/>
    <n v="0"/>
    <n v="0"/>
    <n v="0"/>
    <n v="85792.33"/>
  </r>
  <r>
    <s v="050 Mid-States Division"/>
    <x v="2"/>
    <x v="63"/>
    <x v="0"/>
    <n v="-2529.39"/>
    <n v="0"/>
    <n v="0"/>
    <n v="0"/>
    <n v="0"/>
    <n v="0"/>
    <n v="0"/>
    <n v="-2529.39"/>
  </r>
  <r>
    <s v="050 Mid-States Division"/>
    <x v="2"/>
    <x v="64"/>
    <x v="0"/>
    <n v="4433.5600000000004"/>
    <n v="0.98"/>
    <n v="0"/>
    <n v="0"/>
    <n v="0"/>
    <n v="0"/>
    <n v="0"/>
    <n v="4434.54"/>
  </r>
  <r>
    <s v="050 Mid-States Division"/>
    <x v="2"/>
    <x v="65"/>
    <x v="0"/>
    <n v="5915.49"/>
    <n v="24.93"/>
    <n v="0"/>
    <n v="0"/>
    <n v="0"/>
    <n v="0"/>
    <n v="0"/>
    <n v="5940.42"/>
  </r>
  <r>
    <s v="050 Mid-States Division"/>
    <x v="2"/>
    <x v="66"/>
    <x v="0"/>
    <n v="450595.11"/>
    <n v="348.21000000000004"/>
    <n v="0"/>
    <n v="0"/>
    <n v="0"/>
    <n v="0"/>
    <n v="0"/>
    <n v="450943.32"/>
  </r>
  <r>
    <s v="050 Mid-States Division"/>
    <x v="2"/>
    <x v="67"/>
    <x v="0"/>
    <n v="15879.43"/>
    <n v="72.679999999999993"/>
    <n v="0"/>
    <n v="0"/>
    <n v="0"/>
    <n v="0"/>
    <n v="0"/>
    <n v="15952.11"/>
  </r>
  <r>
    <s v="050 Mid-States Division"/>
    <x v="2"/>
    <x v="68"/>
    <x v="0"/>
    <n v="2796904.1399999997"/>
    <n v="11721.710000000001"/>
    <n v="0"/>
    <n v="0"/>
    <n v="0"/>
    <n v="0"/>
    <n v="0"/>
    <n v="2808625.85"/>
  </r>
  <r>
    <s v="050 Mid-States Division"/>
    <x v="2"/>
    <x v="69"/>
    <x v="0"/>
    <n v="111338.26000000001"/>
    <n v="160.93"/>
    <n v="0"/>
    <n v="0"/>
    <n v="0"/>
    <n v="0"/>
    <n v="0"/>
    <n v="111499.19"/>
  </r>
  <r>
    <s v="050 Mid-States Division"/>
    <x v="2"/>
    <x v="70"/>
    <x v="0"/>
    <n v="724019.28"/>
    <n v="2542.25"/>
    <n v="0"/>
    <n v="0"/>
    <n v="0"/>
    <n v="0"/>
    <n v="0"/>
    <n v="726561.53"/>
  </r>
  <r>
    <s v="050 Mid-States Division"/>
    <x v="2"/>
    <x v="71"/>
    <x v="0"/>
    <n v="477536.88"/>
    <n v="1385.17"/>
    <n v="0"/>
    <n v="0"/>
    <n v="0"/>
    <n v="0"/>
    <n v="0"/>
    <n v="478922.05"/>
  </r>
  <r>
    <s v="050 Mid-States Division"/>
    <x v="2"/>
    <x v="72"/>
    <x v="0"/>
    <n v="34270.51"/>
    <n v="79.42"/>
    <n v="0"/>
    <n v="0"/>
    <n v="0"/>
    <n v="0"/>
    <n v="0"/>
    <n v="34349.93"/>
  </r>
  <r>
    <s v="050 Mid-States Division"/>
    <x v="2"/>
    <x v="73"/>
    <x v="0"/>
    <n v="36441.269999999997"/>
    <n v="0"/>
    <n v="0"/>
    <n v="0"/>
    <n v="0"/>
    <n v="0"/>
    <n v="0"/>
    <n v="36441.269999999997"/>
  </r>
  <r>
    <s v="050 Mid-States Division"/>
    <x v="2"/>
    <x v="74"/>
    <x v="0"/>
    <n v="106593.04"/>
    <n v="-735.73"/>
    <n v="0"/>
    <n v="0"/>
    <n v="0"/>
    <n v="0"/>
    <n v="0"/>
    <n v="105857.31"/>
  </r>
  <r>
    <s v="050 Mid-States Division"/>
    <x v="2"/>
    <x v="75"/>
    <x v="0"/>
    <n v="51876.75"/>
    <n v="90.23"/>
    <n v="0"/>
    <n v="0"/>
    <n v="0"/>
    <n v="0"/>
    <n v="0"/>
    <n v="51966.98"/>
  </r>
  <r>
    <s v="050 Mid-States Division"/>
    <x v="2"/>
    <x v="76"/>
    <x v="0"/>
    <n v="90399.039999999994"/>
    <n v="581.82000000000005"/>
    <n v="0"/>
    <n v="0"/>
    <n v="0"/>
    <n v="0"/>
    <n v="0"/>
    <n v="90980.86"/>
  </r>
  <r>
    <s v="050 Mid-States Division"/>
    <x v="2"/>
    <x v="77"/>
    <x v="0"/>
    <n v="1822.4299999999998"/>
    <n v="6.8699999999999992"/>
    <n v="0"/>
    <n v="0"/>
    <n v="0"/>
    <n v="0"/>
    <n v="0"/>
    <n v="1829.3"/>
  </r>
  <r>
    <s v="050 Mid-States Division"/>
    <x v="2"/>
    <x v="78"/>
    <x v="0"/>
    <n v="30225902.68"/>
    <n v="262063.25"/>
    <n v="-22247.59"/>
    <n v="-127511.61"/>
    <n v="0"/>
    <n v="0"/>
    <n v="0"/>
    <n v="30338206.73"/>
  </r>
  <r>
    <s v="050 Mid-States Division"/>
    <x v="2"/>
    <x v="79"/>
    <x v="0"/>
    <n v="35669396.859999999"/>
    <n v="367861"/>
    <n v="-128128.61"/>
    <n v="-19131.16"/>
    <n v="0"/>
    <n v="0"/>
    <n v="0"/>
    <n v="35889998.090000004"/>
  </r>
  <r>
    <s v="050 Mid-States Division"/>
    <x v="2"/>
    <x v="80"/>
    <x v="0"/>
    <n v="18292573.16"/>
    <n v="229967.94"/>
    <n v="-71825.210000000006"/>
    <n v="0"/>
    <n v="0"/>
    <n v="0"/>
    <n v="0"/>
    <n v="18450715.890000001"/>
  </r>
  <r>
    <s v="050 Mid-States Division"/>
    <x v="2"/>
    <x v="81"/>
    <x v="0"/>
    <n v="4318.75"/>
    <n v="40.590000000000003"/>
    <n v="0"/>
    <n v="0"/>
    <n v="0"/>
    <n v="0"/>
    <n v="0"/>
    <n v="4359.34"/>
  </r>
  <r>
    <s v="050 Mid-States Division"/>
    <x v="2"/>
    <x v="82"/>
    <x v="0"/>
    <n v="57727.51"/>
    <n v="0"/>
    <n v="0"/>
    <n v="0"/>
    <n v="0"/>
    <n v="0"/>
    <n v="0"/>
    <n v="57727.51"/>
  </r>
  <r>
    <s v="050 Mid-States Division"/>
    <x v="2"/>
    <x v="83"/>
    <x v="0"/>
    <n v="1829647.38"/>
    <n v="31654.34"/>
    <n v="0"/>
    <n v="0"/>
    <n v="0"/>
    <n v="0"/>
    <n v="0"/>
    <n v="1861301.72"/>
  </r>
  <r>
    <s v="050 Mid-States Division"/>
    <x v="2"/>
    <x v="84"/>
    <x v="0"/>
    <n v="20219.39"/>
    <n v="17.739999999999998"/>
    <n v="0"/>
    <n v="0"/>
    <n v="0"/>
    <n v="0"/>
    <n v="0"/>
    <n v="20237.13"/>
  </r>
  <r>
    <s v="050 Mid-States Division"/>
    <x v="2"/>
    <x v="85"/>
    <x v="0"/>
    <n v="989386.93"/>
    <n v="13433.56"/>
    <n v="0"/>
    <n v="0"/>
    <n v="0"/>
    <n v="0"/>
    <n v="0"/>
    <n v="1002820.49"/>
  </r>
  <r>
    <s v="050 Mid-States Division"/>
    <x v="2"/>
    <x v="86"/>
    <x v="0"/>
    <n v="17821782.079999998"/>
    <n v="43848.909999999996"/>
    <n v="-5093.9799999999996"/>
    <n v="-51146.43"/>
    <n v="0"/>
    <n v="0"/>
    <n v="0"/>
    <n v="17809390.579999998"/>
  </r>
  <r>
    <s v="050 Mid-States Division"/>
    <x v="2"/>
    <x v="87"/>
    <x v="0"/>
    <n v="923111.24"/>
    <n v="22812.28"/>
    <n v="0"/>
    <n v="0"/>
    <n v="0"/>
    <n v="0"/>
    <n v="0"/>
    <n v="945923.52"/>
  </r>
  <r>
    <s v="050 Mid-States Division"/>
    <x v="2"/>
    <x v="88"/>
    <x v="0"/>
    <n v="1209249.32"/>
    <n v="19430.240000000002"/>
    <n v="0"/>
    <n v="0"/>
    <n v="0"/>
    <n v="0"/>
    <n v="0"/>
    <n v="1228679.56"/>
  </r>
  <r>
    <s v="050 Mid-States Division"/>
    <x v="2"/>
    <x v="89"/>
    <x v="0"/>
    <n v="199218.75"/>
    <n v="116.06"/>
    <n v="0"/>
    <n v="0"/>
    <n v="0"/>
    <n v="0"/>
    <n v="0"/>
    <n v="199334.81"/>
  </r>
  <r>
    <s v="050 Mid-States Division"/>
    <x v="2"/>
    <x v="90"/>
    <x v="0"/>
    <n v="414883.74"/>
    <n v="961.78"/>
    <n v="0"/>
    <n v="0"/>
    <n v="0"/>
    <n v="0"/>
    <n v="0"/>
    <n v="415845.52"/>
  </r>
  <r>
    <s v="050 Mid-States Division"/>
    <x v="2"/>
    <x v="91"/>
    <x v="0"/>
    <n v="336096.83999999997"/>
    <n v="1304.45"/>
    <n v="0"/>
    <n v="0"/>
    <n v="0"/>
    <n v="0"/>
    <n v="0"/>
    <n v="337401.29"/>
  </r>
  <r>
    <s v="050 Mid-States Division"/>
    <x v="2"/>
    <x v="92"/>
    <x v="0"/>
    <n v="12769467.620000001"/>
    <n v="61192.79"/>
    <n v="-3138352.97"/>
    <n v="0"/>
    <n v="0"/>
    <n v="0"/>
    <n v="0"/>
    <n v="9692307.4399999995"/>
  </r>
  <r>
    <s v="050 Mid-States Division"/>
    <x v="2"/>
    <x v="93"/>
    <x v="0"/>
    <n v="17249.98"/>
    <n v="315.20999999999998"/>
    <n v="0"/>
    <n v="0"/>
    <n v="0"/>
    <n v="0"/>
    <n v="0"/>
    <n v="17565.189999999999"/>
  </r>
  <r>
    <s v="050 Mid-States Division"/>
    <x v="2"/>
    <x v="94"/>
    <x v="0"/>
    <n v="47819.64"/>
    <n v="1338.96"/>
    <n v="0"/>
    <n v="0"/>
    <n v="0"/>
    <n v="0"/>
    <n v="0"/>
    <n v="49158.6"/>
  </r>
  <r>
    <s v="050 Mid-States Division"/>
    <x v="2"/>
    <x v="95"/>
    <x v="0"/>
    <n v="97917.34"/>
    <n v="148.88999999999999"/>
    <n v="0"/>
    <n v="0"/>
    <n v="0"/>
    <n v="0"/>
    <n v="0"/>
    <n v="98066.23"/>
  </r>
  <r>
    <s v="050 Mid-States Division"/>
    <x v="2"/>
    <x v="96"/>
    <x v="0"/>
    <n v="1387338.08"/>
    <n v="2139.17"/>
    <n v="0"/>
    <n v="0"/>
    <n v="0"/>
    <n v="0"/>
    <n v="0"/>
    <n v="1389477.25"/>
  </r>
  <r>
    <s v="050 Mid-States Division"/>
    <x v="2"/>
    <x v="97"/>
    <x v="0"/>
    <n v="167316.34"/>
    <n v="52.07"/>
    <n v="0"/>
    <n v="0"/>
    <n v="0"/>
    <n v="0"/>
    <n v="0"/>
    <n v="167368.41"/>
  </r>
  <r>
    <s v="050 Mid-States Division"/>
    <x v="2"/>
    <x v="98"/>
    <x v="0"/>
    <n v="-90259.34"/>
    <n v="118.36"/>
    <n v="0"/>
    <n v="0"/>
    <n v="0"/>
    <n v="0"/>
    <n v="0"/>
    <n v="-90140.98"/>
  </r>
  <r>
    <s v="050 Mid-States Division"/>
    <x v="2"/>
    <x v="99"/>
    <x v="0"/>
    <n v="105492.65999999999"/>
    <n v="577.08999999999992"/>
    <n v="0"/>
    <n v="0"/>
    <n v="0"/>
    <n v="0"/>
    <n v="0"/>
    <n v="106069.75"/>
  </r>
  <r>
    <s v="050 Mid-States Division"/>
    <x v="2"/>
    <x v="100"/>
    <x v="0"/>
    <n v="15853946.350000001"/>
    <n v="189726.37"/>
    <n v="-408.7"/>
    <n v="-7819.38"/>
    <n v="0"/>
    <n v="0"/>
    <n v="0"/>
    <n v="16035444.640000001"/>
  </r>
  <r>
    <s v="050 Mid-States Division"/>
    <x v="2"/>
    <x v="101"/>
    <x v="0"/>
    <n v="979290.58"/>
    <n v="3938.01"/>
    <n v="0"/>
    <n v="0"/>
    <n v="0"/>
    <n v="0"/>
    <n v="0"/>
    <n v="983228.59"/>
  </r>
  <r>
    <s v="050 Mid-States Division"/>
    <x v="2"/>
    <x v="102"/>
    <x v="0"/>
    <n v="25151681.829999998"/>
    <n v="191296.31"/>
    <n v="-143991.19"/>
    <n v="0"/>
    <n v="0"/>
    <n v="0"/>
    <n v="0"/>
    <n v="25198986.949999999"/>
  </r>
  <r>
    <s v="050 Mid-States Division"/>
    <x v="2"/>
    <x v="103"/>
    <x v="0"/>
    <n v="261312.40000000002"/>
    <n v="2222.16"/>
    <n v="0"/>
    <n v="0"/>
    <n v="0"/>
    <n v="0"/>
    <n v="0"/>
    <n v="263534.56"/>
  </r>
  <r>
    <s v="050 Mid-States Division"/>
    <x v="2"/>
    <x v="104"/>
    <x v="0"/>
    <n v="225300.45"/>
    <n v="4478.1499999999996"/>
    <n v="0"/>
    <n v="0"/>
    <n v="0"/>
    <n v="0"/>
    <n v="0"/>
    <n v="229778.6"/>
  </r>
  <r>
    <s v="050 Mid-States Division"/>
    <x v="2"/>
    <x v="105"/>
    <x v="0"/>
    <n v="4562.8100000000004"/>
    <n v="139.74"/>
    <n v="0"/>
    <n v="0"/>
    <n v="0"/>
    <n v="0"/>
    <n v="0"/>
    <n v="4702.55"/>
  </r>
  <r>
    <s v="050 Mid-States Division"/>
    <x v="2"/>
    <x v="106"/>
    <x v="0"/>
    <n v="549152.98"/>
    <n v="21664.3"/>
    <n v="0"/>
    <n v="0"/>
    <n v="0"/>
    <n v="0"/>
    <n v="0"/>
    <n v="570817.28000000003"/>
  </r>
  <r>
    <s v="050 Mid-States Division"/>
    <x v="2"/>
    <x v="107"/>
    <x v="0"/>
    <n v="3789843.44"/>
    <n v="29349.19"/>
    <n v="0"/>
    <n v="0"/>
    <n v="0"/>
    <n v="0"/>
    <n v="0"/>
    <n v="3819192.63"/>
  </r>
  <r>
    <s v="050 Mid-States Division"/>
    <x v="2"/>
    <x v="108"/>
    <x v="0"/>
    <n v="86075.29"/>
    <n v="415.2"/>
    <n v="0"/>
    <n v="0"/>
    <n v="0"/>
    <n v="0"/>
    <n v="0"/>
    <n v="86490.49"/>
  </r>
  <r>
    <s v="050 Mid-States Division"/>
    <x v="2"/>
    <x v="109"/>
    <x v="0"/>
    <n v="119852.69"/>
    <n v="0"/>
    <n v="0"/>
    <n v="0"/>
    <n v="0"/>
    <n v="0"/>
    <n v="0"/>
    <n v="119852.69"/>
  </r>
  <r>
    <s v="050 Mid-States Division"/>
    <x v="2"/>
    <x v="110"/>
    <x v="0"/>
    <n v="43354.86"/>
    <n v="40.049999999999997"/>
    <n v="0"/>
    <n v="0"/>
    <n v="0"/>
    <n v="0"/>
    <n v="0"/>
    <n v="43394.91"/>
  </r>
  <r>
    <s v="050 Mid-States Division"/>
    <x v="2"/>
    <x v="111"/>
    <x v="0"/>
    <n v="186952.69"/>
    <n v="141.29"/>
    <n v="0"/>
    <n v="0"/>
    <n v="0"/>
    <n v="0"/>
    <n v="0"/>
    <n v="187093.98"/>
  </r>
  <r>
    <s v="050 Mid-States Division"/>
    <x v="2"/>
    <x v="112"/>
    <x v="0"/>
    <n v="181316.87"/>
    <n v="708.38000000000011"/>
    <n v="0"/>
    <n v="0"/>
    <n v="0"/>
    <n v="0"/>
    <n v="0"/>
    <n v="182025.25"/>
  </r>
  <r>
    <s v="050 Mid-States Division"/>
    <x v="2"/>
    <x v="113"/>
    <x v="0"/>
    <n v="176595.51"/>
    <n v="3298.59"/>
    <n v="0"/>
    <n v="0"/>
    <n v="0"/>
    <n v="0"/>
    <n v="0"/>
    <n v="179894.1"/>
  </r>
  <r>
    <s v="050 Mid-States Division"/>
    <x v="2"/>
    <x v="114"/>
    <x v="0"/>
    <n v="2026244.65"/>
    <n v="33866.559999999998"/>
    <n v="-944.38"/>
    <n v="-1773.84"/>
    <n v="0"/>
    <n v="0"/>
    <n v="0"/>
    <n v="2057392.99"/>
  </r>
  <r>
    <s v="050 Mid-States Division"/>
    <x v="2"/>
    <x v="115"/>
    <x v="0"/>
    <n v="873676.28"/>
    <n v="9819.8799999999992"/>
    <n v="0"/>
    <n v="0"/>
    <n v="0"/>
    <n v="0"/>
    <n v="0"/>
    <n v="883496.16"/>
  </r>
  <r>
    <s v="050 Mid-States Division"/>
    <x v="3"/>
    <x v="116"/>
    <x v="0"/>
    <n v="15624.28"/>
    <n v="151.66"/>
    <n v="0"/>
    <n v="0"/>
    <n v="0"/>
    <n v="0"/>
    <n v="0"/>
    <n v="15775.94"/>
  </r>
  <r>
    <s v="050 Mid-States Division"/>
    <x v="3"/>
    <x v="117"/>
    <x v="0"/>
    <n v="7507.7"/>
    <n v="74.540000000000006"/>
    <n v="0"/>
    <n v="0"/>
    <n v="0"/>
    <n v="0"/>
    <n v="0"/>
    <n v="7582.24"/>
  </r>
  <r>
    <s v="050 Mid-States Division"/>
    <x v="3"/>
    <x v="118"/>
    <x v="0"/>
    <n v="8814.7800000000007"/>
    <n v="93.97"/>
    <n v="0"/>
    <n v="0"/>
    <n v="0"/>
    <n v="0"/>
    <n v="0"/>
    <n v="8908.75"/>
  </r>
  <r>
    <s v="050 Mid-States Division"/>
    <x v="3"/>
    <x v="119"/>
    <x v="0"/>
    <n v="99765.71"/>
    <n v="400.52000000000004"/>
    <n v="0"/>
    <n v="0"/>
    <n v="0"/>
    <n v="0"/>
    <n v="0"/>
    <n v="100166.23"/>
  </r>
  <r>
    <s v="050 Mid-States Division"/>
    <x v="3"/>
    <x v="120"/>
    <x v="0"/>
    <n v="70196.03"/>
    <n v="0"/>
    <n v="0"/>
    <n v="0"/>
    <n v="0"/>
    <n v="0"/>
    <n v="0"/>
    <n v="70196.03"/>
  </r>
  <r>
    <s v="050 Mid-States Division"/>
    <x v="3"/>
    <x v="121"/>
    <x v="0"/>
    <n v="-8549.9699999999993"/>
    <n v="97.92"/>
    <n v="0"/>
    <n v="0"/>
    <n v="0"/>
    <n v="0"/>
    <n v="0"/>
    <n v="-8452.0499999999993"/>
  </r>
  <r>
    <s v="050 Mid-States Division"/>
    <x v="3"/>
    <x v="122"/>
    <x v="0"/>
    <n v="-34765.769999999997"/>
    <n v="0"/>
    <n v="0"/>
    <n v="0"/>
    <n v="0"/>
    <n v="0"/>
    <n v="0"/>
    <n v="-34765.769999999997"/>
  </r>
  <r>
    <s v="050 Mid-States Division"/>
    <x v="3"/>
    <x v="123"/>
    <x v="0"/>
    <n v="688375.46000000008"/>
    <n v="2354.3000000000002"/>
    <n v="0"/>
    <n v="0"/>
    <n v="0"/>
    <n v="0"/>
    <n v="0"/>
    <n v="690729.76"/>
  </r>
  <r>
    <s v="050 Mid-States Division"/>
    <x v="3"/>
    <x v="124"/>
    <x v="0"/>
    <n v="828509.36"/>
    <n v="0"/>
    <n v="0"/>
    <n v="0"/>
    <n v="0"/>
    <n v="0"/>
    <n v="0"/>
    <n v="828509.36"/>
  </r>
  <r>
    <s v="050 Mid-States Division"/>
    <x v="3"/>
    <x v="125"/>
    <x v="0"/>
    <n v="38834"/>
    <n v="0"/>
    <n v="0"/>
    <n v="0"/>
    <n v="0"/>
    <n v="0"/>
    <n v="0"/>
    <n v="38834"/>
  </r>
  <r>
    <s v="050 Mid-States Division"/>
    <x v="3"/>
    <x v="126"/>
    <x v="0"/>
    <n v="134911.20000000001"/>
    <n v="498.29"/>
    <n v="0"/>
    <n v="0"/>
    <n v="0"/>
    <n v="0"/>
    <n v="0"/>
    <n v="135409.49"/>
  </r>
  <r>
    <s v="050 Mid-States Division"/>
    <x v="3"/>
    <x v="127"/>
    <x v="0"/>
    <n v="38609.33"/>
    <n v="288.73"/>
    <n v="0"/>
    <n v="0"/>
    <n v="0"/>
    <n v="0"/>
    <n v="0"/>
    <n v="38898.06"/>
  </r>
  <r>
    <s v="050 Mid-States Division"/>
    <x v="3"/>
    <x v="128"/>
    <x v="0"/>
    <n v="22783.81"/>
    <n v="595.11"/>
    <n v="0"/>
    <n v="0"/>
    <n v="0"/>
    <n v="0"/>
    <n v="0"/>
    <n v="23378.92"/>
  </r>
  <r>
    <s v="010 Atmos Regulated Shared Services"/>
    <x v="0"/>
    <x v="31"/>
    <x v="1"/>
    <n v="830.43"/>
    <n v="17.829999999999998"/>
    <n v="0"/>
    <n v="0"/>
    <n v="0"/>
    <n v="0"/>
    <n v="0"/>
    <n v="848.26"/>
  </r>
  <r>
    <s v="010 Atmos Regulated Shared Services"/>
    <x v="0"/>
    <x v="12"/>
    <x v="1"/>
    <n v="17552536.420000002"/>
    <n v="131527.31"/>
    <n v="0"/>
    <n v="0"/>
    <n v="0"/>
    <n v="-20114.03"/>
    <n v="0"/>
    <n v="17663949.699999999"/>
  </r>
  <r>
    <s v="010 Atmos Regulated Shared Services"/>
    <x v="0"/>
    <x v="13"/>
    <x v="1"/>
    <n v="1.26"/>
    <n v="0"/>
    <n v="0"/>
    <n v="0"/>
    <n v="0"/>
    <n v="0"/>
    <n v="0"/>
    <n v="1.26"/>
  </r>
  <r>
    <s v="010 Atmos Regulated Shared Services"/>
    <x v="0"/>
    <x v="29"/>
    <x v="1"/>
    <n v="103017.32"/>
    <n v="878.02"/>
    <n v="0"/>
    <n v="0"/>
    <n v="0"/>
    <n v="0"/>
    <n v="0"/>
    <n v="103895.34"/>
  </r>
  <r>
    <s v="010 Atmos Regulated Shared Services"/>
    <x v="0"/>
    <x v="30"/>
    <x v="1"/>
    <n v="-0.04"/>
    <n v="0"/>
    <n v="0"/>
    <n v="0"/>
    <n v="0"/>
    <n v="0"/>
    <n v="0"/>
    <n v="-0.04"/>
  </r>
  <r>
    <s v="010 Atmos Regulated Shared Services"/>
    <x v="0"/>
    <x v="0"/>
    <x v="1"/>
    <n v="19.260000000000002"/>
    <n v="3.89"/>
    <n v="0"/>
    <n v="0"/>
    <n v="0"/>
    <n v="0"/>
    <n v="0"/>
    <n v="23.15"/>
  </r>
  <r>
    <s v="010 Atmos Regulated Shared Services"/>
    <x v="0"/>
    <x v="9"/>
    <x v="1"/>
    <n v="1112575.94"/>
    <n v="17146.43"/>
    <n v="0"/>
    <n v="0"/>
    <n v="0"/>
    <n v="0"/>
    <n v="0"/>
    <n v="1129722.3700000001"/>
  </r>
  <r>
    <s v="010 Atmos Regulated Shared Services"/>
    <x v="0"/>
    <x v="21"/>
    <x v="1"/>
    <n v="12632301.24"/>
    <n v="117728.65999999999"/>
    <n v="0"/>
    <n v="0"/>
    <n v="0"/>
    <n v="30165.69"/>
    <n v="0"/>
    <n v="12780195.59"/>
  </r>
  <r>
    <s v="010 Atmos Regulated Shared Services"/>
    <x v="0"/>
    <x v="7"/>
    <x v="1"/>
    <n v="388.07"/>
    <n v="0"/>
    <n v="0"/>
    <n v="0"/>
    <n v="0"/>
    <n v="0"/>
    <n v="0"/>
    <n v="388.07"/>
  </r>
  <r>
    <s v="010 Atmos Regulated Shared Services"/>
    <x v="0"/>
    <x v="17"/>
    <x v="1"/>
    <n v="2565947.83"/>
    <n v="27814.38"/>
    <n v="0"/>
    <n v="0"/>
    <n v="0"/>
    <n v="0"/>
    <n v="0"/>
    <n v="2593762.21"/>
  </r>
  <r>
    <s v="010 Atmos Regulated Shared Services"/>
    <x v="0"/>
    <x v="24"/>
    <x v="1"/>
    <n v="3810.26"/>
    <n v="41.5"/>
    <n v="0"/>
    <n v="0"/>
    <n v="0"/>
    <n v="0"/>
    <n v="0"/>
    <n v="3851.76"/>
  </r>
  <r>
    <s v="010 Atmos Regulated Shared Services"/>
    <x v="0"/>
    <x v="26"/>
    <x v="1"/>
    <n v="45324.91"/>
    <n v="375.84"/>
    <n v="0"/>
    <n v="0"/>
    <n v="0"/>
    <n v="0"/>
    <n v="0"/>
    <n v="45700.75"/>
  </r>
  <r>
    <s v="010 Atmos Regulated Shared Services"/>
    <x v="0"/>
    <x v="18"/>
    <x v="1"/>
    <n v="21734425.75"/>
    <n v="270938.57999999996"/>
    <n v="0"/>
    <n v="0"/>
    <n v="0"/>
    <n v="-8658.17"/>
    <n v="0"/>
    <n v="21996706.16"/>
  </r>
  <r>
    <s v="010 Atmos Regulated Shared Services"/>
    <x v="0"/>
    <x v="10"/>
    <x v="1"/>
    <n v="5526.2"/>
    <n v="31.129999999999995"/>
    <n v="0"/>
    <n v="0"/>
    <n v="0"/>
    <n v="0"/>
    <n v="0"/>
    <n v="5557.33"/>
  </r>
  <r>
    <s v="010 Atmos Regulated Shared Services"/>
    <x v="0"/>
    <x v="20"/>
    <x v="1"/>
    <n v="57782.99"/>
    <n v="2455.8200000000002"/>
    <n v="0"/>
    <n v="0"/>
    <n v="0"/>
    <n v="0"/>
    <n v="0"/>
    <n v="60238.81"/>
  </r>
  <r>
    <s v="010 Atmos Regulated Shared Services"/>
    <x v="0"/>
    <x v="6"/>
    <x v="1"/>
    <n v="56038.73"/>
    <n v="2359.31"/>
    <n v="0"/>
    <n v="0"/>
    <n v="0"/>
    <n v="0"/>
    <n v="0"/>
    <n v="58398.04"/>
  </r>
  <r>
    <s v="010 Atmos Regulated Shared Services"/>
    <x v="0"/>
    <x v="23"/>
    <x v="1"/>
    <n v="51190.06"/>
    <n v="2601.83"/>
    <n v="0"/>
    <n v="0"/>
    <n v="0"/>
    <n v="0"/>
    <n v="0"/>
    <n v="53791.89"/>
  </r>
  <r>
    <s v="010 Atmos Regulated Shared Services"/>
    <x v="0"/>
    <x v="3"/>
    <x v="1"/>
    <n v="540003.69999999995"/>
    <n v="4914.3900000000003"/>
    <n v="0"/>
    <n v="0"/>
    <n v="0"/>
    <n v="0"/>
    <n v="0"/>
    <n v="544918.09"/>
  </r>
  <r>
    <s v="010 Atmos Regulated Shared Services"/>
    <x v="0"/>
    <x v="4"/>
    <x v="1"/>
    <n v="44821.8"/>
    <n v="171.78"/>
    <n v="0"/>
    <n v="0"/>
    <n v="0"/>
    <n v="0"/>
    <n v="0"/>
    <n v="44993.58"/>
  </r>
  <r>
    <s v="010 Atmos Regulated Shared Services"/>
    <x v="0"/>
    <x v="11"/>
    <x v="1"/>
    <n v="3612193.4"/>
    <n v="96645.51"/>
    <n v="0"/>
    <n v="0"/>
    <n v="0"/>
    <n v="0"/>
    <n v="0"/>
    <n v="3708838.91"/>
  </r>
  <r>
    <s v="010 Atmos Regulated Shared Services"/>
    <x v="0"/>
    <x v="8"/>
    <x v="1"/>
    <n v="1181285.8899999999"/>
    <n v="13949.84"/>
    <n v="0"/>
    <n v="0"/>
    <n v="0"/>
    <n v="8658.17"/>
    <n v="0"/>
    <n v="1203893.8999999999"/>
  </r>
  <r>
    <s v="010 Atmos Regulated Shared Services"/>
    <x v="0"/>
    <x v="25"/>
    <x v="1"/>
    <n v="33745467.43"/>
    <n v="359620.77"/>
    <n v="0"/>
    <n v="0"/>
    <n v="0"/>
    <n v="-30165.69"/>
    <n v="0"/>
    <n v="34074922.509999998"/>
  </r>
  <r>
    <s v="010 Atmos Regulated Shared Services"/>
    <x v="0"/>
    <x v="27"/>
    <x v="1"/>
    <n v="33334.959999999999"/>
    <n v="549"/>
    <n v="0"/>
    <n v="0"/>
    <n v="0"/>
    <n v="0"/>
    <n v="0"/>
    <n v="33883.96"/>
  </r>
  <r>
    <s v="010 Atmos Regulated Shared Services"/>
    <x v="0"/>
    <x v="14"/>
    <x v="1"/>
    <n v="257326.72"/>
    <n v="8304.67"/>
    <n v="0"/>
    <n v="0"/>
    <n v="0"/>
    <n v="0"/>
    <n v="0"/>
    <n v="265631.39"/>
  </r>
  <r>
    <s v="010 Atmos Regulated Shared Services"/>
    <x v="0"/>
    <x v="2"/>
    <x v="1"/>
    <n v="0.45"/>
    <n v="0"/>
    <n v="0"/>
    <n v="0"/>
    <n v="0"/>
    <n v="0"/>
    <n v="0"/>
    <n v="0.45"/>
  </r>
  <r>
    <s v="010 Atmos Regulated Shared Services"/>
    <x v="0"/>
    <x v="32"/>
    <x v="1"/>
    <n v="9317020.1500000004"/>
    <n v="253.79999999999927"/>
    <n v="0"/>
    <n v="0"/>
    <n v="0"/>
    <n v="0"/>
    <n v="0"/>
    <n v="9317273.9499999993"/>
  </r>
  <r>
    <s v="010 Atmos Regulated Shared Services"/>
    <x v="0"/>
    <x v="15"/>
    <x v="1"/>
    <n v="497254.95"/>
    <n v="3796.83"/>
    <n v="0"/>
    <n v="0"/>
    <n v="0"/>
    <n v="-212.63"/>
    <n v="0"/>
    <n v="500839.15"/>
  </r>
  <r>
    <s v="010 Atmos Regulated Shared Services"/>
    <x v="0"/>
    <x v="5"/>
    <x v="1"/>
    <n v="31780.53"/>
    <n v="231.57"/>
    <n v="0"/>
    <n v="0"/>
    <n v="0"/>
    <n v="0"/>
    <n v="0"/>
    <n v="32012.1"/>
  </r>
  <r>
    <s v="010 Atmos Regulated Shared Services"/>
    <x v="0"/>
    <x v="1"/>
    <x v="1"/>
    <n v="479817.36"/>
    <n v="11235.720000000001"/>
    <n v="0"/>
    <n v="0"/>
    <n v="0"/>
    <n v="20114.03"/>
    <n v="0"/>
    <n v="511167.11"/>
  </r>
  <r>
    <s v="010 Atmos Regulated Shared Services"/>
    <x v="0"/>
    <x v="22"/>
    <x v="1"/>
    <n v="163090.04"/>
    <n v="105.6099999999999"/>
    <n v="0"/>
    <n v="0"/>
    <n v="0"/>
    <n v="0"/>
    <n v="0"/>
    <n v="163195.65"/>
  </r>
  <r>
    <s v="010 Atmos Regulated Shared Services"/>
    <x v="0"/>
    <x v="16"/>
    <x v="1"/>
    <n v="3632876.84"/>
    <n v="23481.919999999998"/>
    <n v="0"/>
    <n v="0"/>
    <n v="0"/>
    <n v="0"/>
    <n v="0"/>
    <n v="3656358.76"/>
  </r>
  <r>
    <s v="010 Atmos Regulated Shared Services"/>
    <x v="0"/>
    <x v="19"/>
    <x v="1"/>
    <n v="44189.279999999999"/>
    <n v="410.89"/>
    <n v="0"/>
    <n v="0"/>
    <n v="0"/>
    <n v="0"/>
    <n v="0"/>
    <n v="44600.17"/>
  </r>
  <r>
    <s v="010 Atmos Regulated Shared Services"/>
    <x v="0"/>
    <x v="28"/>
    <x v="1"/>
    <n v="1867151.33"/>
    <n v="17543.599999999999"/>
    <n v="0"/>
    <n v="0"/>
    <n v="0"/>
    <n v="0"/>
    <n v="0"/>
    <n v="1884694.93"/>
  </r>
  <r>
    <s v="010 Atmos Regulated Shared Services"/>
    <x v="1"/>
    <x v="35"/>
    <x v="1"/>
    <n v="356408.3"/>
    <n v="4297.72"/>
    <n v="0"/>
    <n v="0"/>
    <n v="0"/>
    <n v="0"/>
    <n v="0"/>
    <n v="360706.02"/>
  </r>
  <r>
    <s v="010 Atmos Regulated Shared Services"/>
    <x v="1"/>
    <x v="48"/>
    <x v="1"/>
    <n v="152509.66"/>
    <n v="1361.09"/>
    <n v="0"/>
    <n v="0"/>
    <n v="0"/>
    <n v="0"/>
    <n v="0"/>
    <n v="153870.75"/>
  </r>
  <r>
    <s v="010 Atmos Regulated Shared Services"/>
    <x v="1"/>
    <x v="47"/>
    <x v="1"/>
    <n v="73660.31"/>
    <n v="574.24"/>
    <n v="0"/>
    <n v="0"/>
    <n v="0"/>
    <n v="0"/>
    <n v="0"/>
    <n v="74234.55"/>
  </r>
  <r>
    <s v="010 Atmos Regulated Shared Services"/>
    <x v="1"/>
    <x v="45"/>
    <x v="1"/>
    <n v="131997.16"/>
    <n v="1050.8300000000002"/>
    <n v="0"/>
    <n v="0"/>
    <n v="0"/>
    <n v="0"/>
    <n v="0"/>
    <n v="133047.99"/>
  </r>
  <r>
    <s v="010 Atmos Regulated Shared Services"/>
    <x v="1"/>
    <x v="41"/>
    <x v="1"/>
    <n v="158247.79999999999"/>
    <n v="3885.17"/>
    <n v="0"/>
    <n v="0"/>
    <n v="0"/>
    <n v="0"/>
    <n v="0"/>
    <n v="162132.97"/>
  </r>
  <r>
    <s v="010 Atmos Regulated Shared Services"/>
    <x v="1"/>
    <x v="40"/>
    <x v="1"/>
    <n v="4841505.05"/>
    <n v="72894.19"/>
    <n v="0"/>
    <n v="0"/>
    <n v="0"/>
    <n v="0"/>
    <n v="0"/>
    <n v="4914399.24"/>
  </r>
  <r>
    <s v="010 Atmos Regulated Shared Services"/>
    <x v="1"/>
    <x v="51"/>
    <x v="1"/>
    <n v="2793515.01"/>
    <n v="33625.97"/>
    <n v="0"/>
    <n v="0"/>
    <n v="0"/>
    <n v="0"/>
    <n v="0"/>
    <n v="2827140.98"/>
  </r>
  <r>
    <s v="010 Atmos Regulated Shared Services"/>
    <x v="1"/>
    <x v="52"/>
    <x v="1"/>
    <n v="238472.39"/>
    <n v="2015.58"/>
    <n v="0"/>
    <n v="0"/>
    <n v="0"/>
    <n v="0"/>
    <n v="0"/>
    <n v="240487.97"/>
  </r>
  <r>
    <s v="010 Atmos Regulated Shared Services"/>
    <x v="1"/>
    <x v="54"/>
    <x v="1"/>
    <n v="1860855.31"/>
    <n v="33984.050000000003"/>
    <n v="0"/>
    <n v="0"/>
    <n v="0"/>
    <n v="212.63"/>
    <n v="0"/>
    <n v="1895051.99"/>
  </r>
  <r>
    <s v="010 Atmos Regulated Shared Services"/>
    <x v="1"/>
    <x v="36"/>
    <x v="1"/>
    <n v="40962.36"/>
    <n v="1236.79"/>
    <n v="0"/>
    <n v="0"/>
    <n v="0"/>
    <n v="0"/>
    <n v="0"/>
    <n v="42199.15"/>
  </r>
  <r>
    <s v="010 Atmos Regulated Shared Services"/>
    <x v="1"/>
    <x v="55"/>
    <x v="1"/>
    <n v="10482.02"/>
    <n v="111.73"/>
    <n v="0"/>
    <n v="0"/>
    <n v="0"/>
    <n v="0"/>
    <n v="0"/>
    <n v="10593.75"/>
  </r>
  <r>
    <s v="010 Atmos Regulated Shared Services"/>
    <x v="1"/>
    <x v="42"/>
    <x v="1"/>
    <n v="93196.86"/>
    <n v="157.58999999999992"/>
    <n v="0"/>
    <n v="0"/>
    <n v="0"/>
    <n v="0"/>
    <n v="0"/>
    <n v="93354.45"/>
  </r>
  <r>
    <s v="010 Atmos Regulated Shared Services"/>
    <x v="1"/>
    <x v="53"/>
    <x v="1"/>
    <n v="107730.59"/>
    <n v="3078.93"/>
    <n v="0"/>
    <n v="0"/>
    <n v="0"/>
    <n v="0"/>
    <n v="0"/>
    <n v="110809.52"/>
  </r>
  <r>
    <s v="010 Atmos Regulated Shared Services"/>
    <x v="1"/>
    <x v="38"/>
    <x v="1"/>
    <n v="136763.78"/>
    <n v="930.78"/>
    <n v="0"/>
    <n v="0"/>
    <n v="0"/>
    <n v="0"/>
    <n v="0"/>
    <n v="137694.56"/>
  </r>
  <r>
    <s v="010 Atmos Regulated Shared Services"/>
    <x v="1"/>
    <x v="50"/>
    <x v="1"/>
    <n v="1661814.91"/>
    <n v="8953.5400000000009"/>
    <n v="0"/>
    <n v="0"/>
    <n v="0"/>
    <n v="0"/>
    <n v="0"/>
    <n v="1670768.45"/>
  </r>
  <r>
    <s v="010 Atmos Regulated Shared Services"/>
    <x v="1"/>
    <x v="33"/>
    <x v="1"/>
    <n v="1042250.66"/>
    <n v="8970.5399999999991"/>
    <n v="0"/>
    <n v="0"/>
    <n v="0"/>
    <n v="0"/>
    <n v="0"/>
    <n v="1051221.2"/>
  </r>
  <r>
    <s v="010 Atmos Regulated Shared Services"/>
    <x v="1"/>
    <x v="44"/>
    <x v="1"/>
    <n v="534556.99"/>
    <n v="7242.61"/>
    <n v="0"/>
    <n v="0"/>
    <n v="0"/>
    <n v="0"/>
    <n v="0"/>
    <n v="541799.6"/>
  </r>
  <r>
    <s v="010 Atmos Regulated Shared Services"/>
    <x v="1"/>
    <x v="46"/>
    <x v="1"/>
    <n v="29362809.699999999"/>
    <n v="485046.93"/>
    <n v="0"/>
    <n v="0"/>
    <n v="0"/>
    <n v="0"/>
    <n v="0"/>
    <n v="29847856.629999999"/>
  </r>
  <r>
    <s v="010 Atmos Regulated Shared Services"/>
    <x v="1"/>
    <x v="37"/>
    <x v="1"/>
    <n v="467777.29"/>
    <n v="7124.54"/>
    <n v="0"/>
    <n v="0"/>
    <n v="0"/>
    <n v="0"/>
    <n v="0"/>
    <n v="474901.83"/>
  </r>
  <r>
    <s v="010 Atmos Regulated Shared Services"/>
    <x v="1"/>
    <x v="34"/>
    <x v="1"/>
    <n v="1159834.33"/>
    <n v="14370.640000000001"/>
    <n v="0"/>
    <n v="0"/>
    <n v="0"/>
    <n v="0"/>
    <n v="0"/>
    <n v="1174204.97"/>
  </r>
  <r>
    <s v="010 Atmos Regulated Shared Services"/>
    <x v="1"/>
    <x v="39"/>
    <x v="1"/>
    <n v="831758.6"/>
    <n v="7967.49"/>
    <n v="0"/>
    <n v="0"/>
    <n v="0"/>
    <n v="0"/>
    <n v="0"/>
    <n v="839726.09"/>
  </r>
  <r>
    <s v="010 Atmos Regulated Shared Services"/>
    <x v="1"/>
    <x v="43"/>
    <x v="1"/>
    <n v="12044.37"/>
    <n v="163.54"/>
    <n v="0"/>
    <n v="0"/>
    <n v="0"/>
    <n v="0"/>
    <n v="0"/>
    <n v="12207.91"/>
  </r>
  <r>
    <s v="010 Atmos Regulated Shared Services"/>
    <x v="1"/>
    <x v="49"/>
    <x v="1"/>
    <n v="15588"/>
    <n v="196.66"/>
    <n v="0"/>
    <n v="0"/>
    <n v="0"/>
    <n v="0"/>
    <n v="0"/>
    <n v="15784.66"/>
  </r>
  <r>
    <s v="050 Mid-States Division"/>
    <x v="2"/>
    <x v="62"/>
    <x v="1"/>
    <n v="85792.33"/>
    <n v="2788.12"/>
    <n v="0"/>
    <n v="0"/>
    <n v="0"/>
    <n v="0"/>
    <n v="0"/>
    <n v="88580.45"/>
  </r>
  <r>
    <s v="050 Mid-States Division"/>
    <x v="2"/>
    <x v="83"/>
    <x v="1"/>
    <n v="1861301.72"/>
    <n v="31654.34"/>
    <n v="0"/>
    <n v="0"/>
    <n v="0"/>
    <n v="0"/>
    <n v="0"/>
    <n v="1892956.06"/>
  </r>
  <r>
    <s v="050 Mid-States Division"/>
    <x v="2"/>
    <x v="74"/>
    <x v="1"/>
    <n v="105857.31"/>
    <n v="-735.73"/>
    <n v="0"/>
    <n v="0"/>
    <n v="0"/>
    <n v="0"/>
    <n v="0"/>
    <n v="105121.58"/>
  </r>
  <r>
    <s v="050 Mid-States Division"/>
    <x v="2"/>
    <x v="71"/>
    <x v="1"/>
    <n v="478922.05"/>
    <n v="1385.17"/>
    <n v="0"/>
    <n v="0"/>
    <n v="0"/>
    <n v="0"/>
    <n v="0"/>
    <n v="480307.22"/>
  </r>
  <r>
    <s v="050 Mid-States Division"/>
    <x v="2"/>
    <x v="67"/>
    <x v="1"/>
    <n v="15952.109999999999"/>
    <n v="72.679999999999993"/>
    <n v="0"/>
    <n v="0"/>
    <n v="0"/>
    <n v="0"/>
    <n v="0"/>
    <n v="16024.79"/>
  </r>
  <r>
    <s v="050 Mid-States Division"/>
    <x v="2"/>
    <x v="59"/>
    <x v="1"/>
    <n v="69184.69"/>
    <n v="171.35"/>
    <n v="0"/>
    <n v="0"/>
    <n v="0"/>
    <n v="0"/>
    <n v="0"/>
    <n v="69356.039999999994"/>
  </r>
  <r>
    <s v="050 Mid-States Division"/>
    <x v="2"/>
    <x v="56"/>
    <x v="1"/>
    <n v="1045385.81"/>
    <n v="24593.88"/>
    <n v="0"/>
    <n v="0"/>
    <n v="0"/>
    <n v="0"/>
    <n v="0"/>
    <n v="1069979.69"/>
  </r>
  <r>
    <s v="050 Mid-States Division"/>
    <x v="2"/>
    <x v="93"/>
    <x v="1"/>
    <n v="17565.189999999999"/>
    <n v="307.85999999999996"/>
    <n v="0"/>
    <n v="0"/>
    <n v="0"/>
    <n v="0"/>
    <n v="0"/>
    <n v="17873.05"/>
  </r>
  <r>
    <s v="050 Mid-States Division"/>
    <x v="2"/>
    <x v="105"/>
    <x v="1"/>
    <n v="4702.55"/>
    <n v="139.74"/>
    <n v="0"/>
    <n v="0"/>
    <n v="0"/>
    <n v="0"/>
    <n v="0"/>
    <n v="4842.29"/>
  </r>
  <r>
    <s v="050 Mid-States Division"/>
    <x v="2"/>
    <x v="107"/>
    <x v="1"/>
    <n v="3819192.6300000004"/>
    <n v="29538.46"/>
    <n v="0"/>
    <n v="0"/>
    <n v="0"/>
    <n v="0"/>
    <n v="0"/>
    <n v="3848731.09"/>
  </r>
  <r>
    <s v="050 Mid-States Division"/>
    <x v="2"/>
    <x v="108"/>
    <x v="1"/>
    <n v="86490.49"/>
    <n v="415.38"/>
    <n v="0"/>
    <n v="0"/>
    <n v="0"/>
    <n v="0"/>
    <n v="0"/>
    <n v="86905.87"/>
  </r>
  <r>
    <s v="050 Mid-States Division"/>
    <x v="2"/>
    <x v="64"/>
    <x v="1"/>
    <n v="4434.54"/>
    <n v="0.98"/>
    <n v="0"/>
    <n v="0"/>
    <n v="0"/>
    <n v="0"/>
    <n v="0"/>
    <n v="4435.5200000000004"/>
  </r>
  <r>
    <s v="050 Mid-States Division"/>
    <x v="2"/>
    <x v="100"/>
    <x v="1"/>
    <n v="16035444.640000001"/>
    <n v="205817.18"/>
    <n v="-79426.929999999993"/>
    <n v="-646.28"/>
    <n v="0"/>
    <n v="0"/>
    <n v="0"/>
    <n v="16161188.609999999"/>
  </r>
  <r>
    <s v="050 Mid-States Division"/>
    <x v="2"/>
    <x v="102"/>
    <x v="1"/>
    <n v="25198986.950000003"/>
    <n v="192547.58"/>
    <n v="-72254.92"/>
    <n v="0"/>
    <n v="0"/>
    <n v="0"/>
    <n v="0"/>
    <n v="25319279.609999999"/>
  </r>
  <r>
    <s v="050 Mid-States Division"/>
    <x v="2"/>
    <x v="81"/>
    <x v="1"/>
    <n v="4359.34"/>
    <n v="40.590000000000003"/>
    <n v="0"/>
    <n v="0"/>
    <n v="0"/>
    <n v="0"/>
    <n v="0"/>
    <n v="4399.93"/>
  </r>
  <r>
    <s v="050 Mid-States Division"/>
    <x v="2"/>
    <x v="88"/>
    <x v="1"/>
    <n v="1228679.56"/>
    <n v="17514.620000000003"/>
    <n v="0"/>
    <n v="0"/>
    <n v="0"/>
    <n v="0"/>
    <n v="0"/>
    <n v="1246194.18"/>
  </r>
  <r>
    <s v="050 Mid-States Division"/>
    <x v="2"/>
    <x v="109"/>
    <x v="1"/>
    <n v="119852.69"/>
    <n v="0"/>
    <n v="0"/>
    <n v="0"/>
    <n v="0"/>
    <n v="0"/>
    <n v="0"/>
    <n v="119852.69"/>
  </r>
  <r>
    <s v="050 Mid-States Division"/>
    <x v="2"/>
    <x v="91"/>
    <x v="1"/>
    <n v="337401.29000000004"/>
    <n v="1304.45"/>
    <n v="0"/>
    <n v="0"/>
    <n v="0"/>
    <n v="0"/>
    <n v="0"/>
    <n v="338705.74"/>
  </r>
  <r>
    <s v="050 Mid-States Division"/>
    <x v="2"/>
    <x v="115"/>
    <x v="1"/>
    <n v="883496.15999999992"/>
    <n v="9819.8799999999992"/>
    <n v="0"/>
    <n v="0"/>
    <n v="0"/>
    <n v="0"/>
    <n v="0"/>
    <n v="893316.04"/>
  </r>
  <r>
    <s v="050 Mid-States Division"/>
    <x v="2"/>
    <x v="61"/>
    <x v="1"/>
    <n v="1025938.6"/>
    <n v="17542.41"/>
    <n v="-31762.36"/>
    <n v="0"/>
    <n v="0"/>
    <n v="0"/>
    <n v="0"/>
    <n v="1011718.65"/>
  </r>
  <r>
    <s v="050 Mid-States Division"/>
    <x v="2"/>
    <x v="85"/>
    <x v="1"/>
    <n v="1002820.49"/>
    <n v="13433.56"/>
    <n v="0"/>
    <n v="0"/>
    <n v="0"/>
    <n v="0"/>
    <n v="0"/>
    <n v="1016254.05"/>
  </r>
  <r>
    <s v="050 Mid-States Division"/>
    <x v="2"/>
    <x v="66"/>
    <x v="1"/>
    <n v="450943.32"/>
    <n v="348.21000000000004"/>
    <n v="0"/>
    <n v="0"/>
    <n v="0"/>
    <n v="0"/>
    <n v="0"/>
    <n v="451291.53"/>
  </r>
  <r>
    <s v="050 Mid-States Division"/>
    <x v="2"/>
    <x v="97"/>
    <x v="1"/>
    <n v="167368.41"/>
    <n v="52.07"/>
    <n v="0"/>
    <n v="0"/>
    <n v="0"/>
    <n v="0"/>
    <n v="0"/>
    <n v="167420.48000000001"/>
  </r>
  <r>
    <s v="050 Mid-States Division"/>
    <x v="2"/>
    <x v="90"/>
    <x v="1"/>
    <n v="415845.52"/>
    <n v="961.78"/>
    <n v="0"/>
    <n v="0"/>
    <n v="0"/>
    <n v="0"/>
    <n v="0"/>
    <n v="416807.3"/>
  </r>
  <r>
    <s v="050 Mid-States Division"/>
    <x v="2"/>
    <x v="86"/>
    <x v="1"/>
    <n v="17809390.579999998"/>
    <n v="43848.909999999996"/>
    <n v="0"/>
    <n v="0"/>
    <n v="0"/>
    <n v="0"/>
    <n v="0"/>
    <n v="17853239.489999998"/>
  </r>
  <r>
    <s v="050 Mid-States Division"/>
    <x v="2"/>
    <x v="58"/>
    <x v="1"/>
    <n v="1724396.3599999999"/>
    <n v="4047.38"/>
    <n v="0"/>
    <n v="0"/>
    <n v="0"/>
    <n v="0"/>
    <n v="0"/>
    <n v="1728443.74"/>
  </r>
  <r>
    <s v="050 Mid-States Division"/>
    <x v="2"/>
    <x v="114"/>
    <x v="1"/>
    <n v="2057392.99"/>
    <n v="152602.46"/>
    <n v="-111096.27"/>
    <n v="1.04"/>
    <n v="0"/>
    <n v="0"/>
    <n v="0"/>
    <n v="2098900.2200000002"/>
  </r>
  <r>
    <s v="050 Mid-States Division"/>
    <x v="2"/>
    <x v="101"/>
    <x v="1"/>
    <n v="983228.59"/>
    <n v="3890.13"/>
    <n v="-6696.51"/>
    <n v="0"/>
    <n v="0"/>
    <n v="0"/>
    <n v="0"/>
    <n v="980422.21"/>
  </r>
  <r>
    <s v="050 Mid-States Division"/>
    <x v="2"/>
    <x v="79"/>
    <x v="1"/>
    <n v="35889998.090000004"/>
    <n v="377518.97"/>
    <n v="-278514.07"/>
    <n v="0"/>
    <n v="0"/>
    <n v="0"/>
    <n v="0"/>
    <n v="35989002.990000002"/>
  </r>
  <r>
    <s v="050 Mid-States Division"/>
    <x v="2"/>
    <x v="104"/>
    <x v="1"/>
    <n v="229778.6"/>
    <n v="4478.1499999999996"/>
    <n v="0"/>
    <n v="0"/>
    <n v="0"/>
    <n v="0"/>
    <n v="0"/>
    <n v="234256.75"/>
  </r>
  <r>
    <s v="050 Mid-States Division"/>
    <x v="2"/>
    <x v="106"/>
    <x v="1"/>
    <n v="570817.28000000003"/>
    <n v="20068.579999999998"/>
    <n v="-51212.93"/>
    <n v="0"/>
    <n v="0"/>
    <n v="0"/>
    <n v="0"/>
    <n v="539672.93000000005"/>
  </r>
  <r>
    <s v="050 Mid-States Division"/>
    <x v="2"/>
    <x v="84"/>
    <x v="1"/>
    <n v="20237.13"/>
    <n v="17.739999999999998"/>
    <n v="0"/>
    <n v="0"/>
    <n v="0"/>
    <n v="0"/>
    <n v="0"/>
    <n v="20254.87"/>
  </r>
  <r>
    <s v="050 Mid-States Division"/>
    <x v="2"/>
    <x v="95"/>
    <x v="1"/>
    <n v="98066.23000000001"/>
    <n v="148.88999999999999"/>
    <n v="0"/>
    <n v="0"/>
    <n v="0"/>
    <n v="0"/>
    <n v="0"/>
    <n v="98215.12"/>
  </r>
  <r>
    <s v="050 Mid-States Division"/>
    <x v="2"/>
    <x v="110"/>
    <x v="1"/>
    <n v="43394.91"/>
    <n v="40.049999999999997"/>
    <n v="0"/>
    <n v="0"/>
    <n v="0"/>
    <n v="0"/>
    <n v="0"/>
    <n v="43434.96"/>
  </r>
  <r>
    <s v="050 Mid-States Division"/>
    <x v="2"/>
    <x v="112"/>
    <x v="1"/>
    <n v="182025.25"/>
    <n v="708.38000000000011"/>
    <n v="0"/>
    <n v="0"/>
    <n v="0"/>
    <n v="0"/>
    <n v="0"/>
    <n v="182733.63"/>
  </r>
  <r>
    <s v="050 Mid-States Division"/>
    <x v="2"/>
    <x v="75"/>
    <x v="1"/>
    <n v="51966.98"/>
    <n v="90.23"/>
    <n v="0"/>
    <n v="0"/>
    <n v="0"/>
    <n v="0"/>
    <n v="0"/>
    <n v="52057.21"/>
  </r>
  <r>
    <s v="050 Mid-States Division"/>
    <x v="2"/>
    <x v="99"/>
    <x v="1"/>
    <n v="106069.75"/>
    <n v="577.08999999999992"/>
    <n v="0"/>
    <n v="0"/>
    <n v="0"/>
    <n v="0"/>
    <n v="0"/>
    <n v="106646.84"/>
  </r>
  <r>
    <s v="050 Mid-States Division"/>
    <x v="2"/>
    <x v="87"/>
    <x v="1"/>
    <n v="945923.52"/>
    <n v="22812.28"/>
    <n v="0"/>
    <n v="0"/>
    <n v="0"/>
    <n v="0"/>
    <n v="0"/>
    <n v="968735.8"/>
  </r>
  <r>
    <s v="050 Mid-States Division"/>
    <x v="2"/>
    <x v="60"/>
    <x v="1"/>
    <n v="100456.18"/>
    <n v="542.43000000000006"/>
    <n v="0"/>
    <n v="0"/>
    <n v="0"/>
    <n v="0"/>
    <n v="0"/>
    <n v="100998.61"/>
  </r>
  <r>
    <s v="050 Mid-States Division"/>
    <x v="2"/>
    <x v="103"/>
    <x v="1"/>
    <n v="263534.56"/>
    <n v="2222.16"/>
    <n v="0"/>
    <n v="0"/>
    <n v="0"/>
    <n v="0"/>
    <n v="0"/>
    <n v="265756.71999999997"/>
  </r>
  <r>
    <s v="050 Mid-States Division"/>
    <x v="2"/>
    <x v="73"/>
    <x v="1"/>
    <n v="36441.269999999997"/>
    <n v="0"/>
    <n v="0"/>
    <n v="0"/>
    <n v="0"/>
    <n v="0"/>
    <n v="0"/>
    <n v="36441.269999999997"/>
  </r>
  <r>
    <s v="050 Mid-States Division"/>
    <x v="2"/>
    <x v="94"/>
    <x v="1"/>
    <n v="49158.6"/>
    <n v="1338.96"/>
    <n v="0"/>
    <n v="0"/>
    <n v="0"/>
    <n v="0"/>
    <n v="0"/>
    <n v="50497.56"/>
  </r>
  <r>
    <s v="050 Mid-States Division"/>
    <x v="2"/>
    <x v="96"/>
    <x v="1"/>
    <n v="1389477.25"/>
    <n v="2139.17"/>
    <n v="0"/>
    <n v="0"/>
    <n v="0"/>
    <n v="0"/>
    <n v="0"/>
    <n v="1391616.42"/>
  </r>
  <r>
    <s v="050 Mid-States Division"/>
    <x v="2"/>
    <x v="70"/>
    <x v="1"/>
    <n v="726561.53"/>
    <n v="2542.25"/>
    <n v="0"/>
    <n v="0"/>
    <n v="0"/>
    <n v="0"/>
    <n v="0"/>
    <n v="729103.78"/>
  </r>
  <r>
    <s v="050 Mid-States Division"/>
    <x v="2"/>
    <x v="76"/>
    <x v="1"/>
    <n v="90980.86"/>
    <n v="581.82000000000005"/>
    <n v="0"/>
    <n v="0"/>
    <n v="0"/>
    <n v="0"/>
    <n v="0"/>
    <n v="91562.68"/>
  </r>
  <r>
    <s v="050 Mid-States Division"/>
    <x v="2"/>
    <x v="72"/>
    <x v="1"/>
    <n v="34349.93"/>
    <n v="79.42"/>
    <n v="0"/>
    <n v="0"/>
    <n v="0"/>
    <n v="0"/>
    <n v="0"/>
    <n v="34429.35"/>
  </r>
  <r>
    <s v="050 Mid-States Division"/>
    <x v="2"/>
    <x v="77"/>
    <x v="1"/>
    <n v="1829.3"/>
    <n v="6.8699999999999992"/>
    <n v="0"/>
    <n v="0"/>
    <n v="0"/>
    <n v="0"/>
    <n v="0"/>
    <n v="1836.17"/>
  </r>
  <r>
    <s v="050 Mid-States Division"/>
    <x v="2"/>
    <x v="68"/>
    <x v="1"/>
    <n v="2808625.85"/>
    <n v="11765.82"/>
    <n v="0"/>
    <n v="0"/>
    <n v="0"/>
    <n v="0"/>
    <n v="0"/>
    <n v="2820391.67"/>
  </r>
  <r>
    <s v="050 Mid-States Division"/>
    <x v="2"/>
    <x v="65"/>
    <x v="1"/>
    <n v="5940.42"/>
    <n v="24.93"/>
    <n v="0"/>
    <n v="0"/>
    <n v="0"/>
    <n v="0"/>
    <n v="0"/>
    <n v="5965.35"/>
  </r>
  <r>
    <s v="050 Mid-States Division"/>
    <x v="2"/>
    <x v="111"/>
    <x v="1"/>
    <n v="187093.98"/>
    <n v="141.29"/>
    <n v="0"/>
    <n v="0"/>
    <n v="0"/>
    <n v="0"/>
    <n v="0"/>
    <n v="187235.27"/>
  </r>
  <r>
    <s v="050 Mid-States Division"/>
    <x v="2"/>
    <x v="63"/>
    <x v="1"/>
    <n v="-2529.39"/>
    <n v="0"/>
    <n v="0"/>
    <n v="0"/>
    <n v="0"/>
    <n v="0"/>
    <n v="0"/>
    <n v="-2529.39"/>
  </r>
  <r>
    <s v="050 Mid-States Division"/>
    <x v="2"/>
    <x v="82"/>
    <x v="1"/>
    <n v="57727.51"/>
    <n v="0"/>
    <n v="0"/>
    <n v="0"/>
    <n v="0"/>
    <n v="0"/>
    <n v="0"/>
    <n v="57727.51"/>
  </r>
  <r>
    <s v="050 Mid-States Division"/>
    <x v="2"/>
    <x v="89"/>
    <x v="1"/>
    <n v="199334.81"/>
    <n v="116.06"/>
    <n v="0"/>
    <n v="0"/>
    <n v="0"/>
    <n v="0"/>
    <n v="0"/>
    <n v="199450.87"/>
  </r>
  <r>
    <s v="050 Mid-States Division"/>
    <x v="2"/>
    <x v="57"/>
    <x v="1"/>
    <n v="8329.7199999999993"/>
    <n v="0"/>
    <n v="0"/>
    <n v="0"/>
    <n v="0"/>
    <n v="0"/>
    <n v="0"/>
    <n v="8329.7199999999993"/>
  </r>
  <r>
    <s v="050 Mid-States Division"/>
    <x v="2"/>
    <x v="69"/>
    <x v="1"/>
    <n v="111499.19"/>
    <n v="160.93"/>
    <n v="0"/>
    <n v="0"/>
    <n v="0"/>
    <n v="0"/>
    <n v="0"/>
    <n v="111660.12"/>
  </r>
  <r>
    <s v="050 Mid-States Division"/>
    <x v="2"/>
    <x v="98"/>
    <x v="1"/>
    <n v="-90140.98"/>
    <n v="118.36"/>
    <n v="0"/>
    <n v="0"/>
    <n v="0"/>
    <n v="0"/>
    <n v="0"/>
    <n v="-90022.62"/>
  </r>
  <r>
    <s v="050 Mid-States Division"/>
    <x v="2"/>
    <x v="113"/>
    <x v="1"/>
    <n v="179894.1"/>
    <n v="3386.98"/>
    <n v="0"/>
    <n v="0"/>
    <n v="0"/>
    <n v="0"/>
    <n v="0"/>
    <n v="183281.08"/>
  </r>
  <r>
    <s v="050 Mid-States Division"/>
    <x v="2"/>
    <x v="92"/>
    <x v="1"/>
    <n v="9692307.4400000013"/>
    <n v="61578.59"/>
    <n v="-2641.18"/>
    <n v="0"/>
    <n v="0"/>
    <n v="0"/>
    <n v="0"/>
    <n v="9751244.8499999996"/>
  </r>
  <r>
    <s v="050 Mid-States Division"/>
    <x v="2"/>
    <x v="78"/>
    <x v="1"/>
    <n v="30338206.73"/>
    <n v="261688.63"/>
    <n v="-205669.34"/>
    <n v="-3248.37"/>
    <n v="0"/>
    <n v="0"/>
    <n v="0"/>
    <n v="30390977.649999999"/>
  </r>
  <r>
    <s v="050 Mid-States Division"/>
    <x v="2"/>
    <x v="80"/>
    <x v="1"/>
    <n v="18450715.890000001"/>
    <n v="241149.26"/>
    <n v="-35769.79"/>
    <n v="0"/>
    <n v="0"/>
    <n v="0"/>
    <n v="0"/>
    <n v="18656095.359999999"/>
  </r>
  <r>
    <s v="050 Mid-States Division"/>
    <x v="3"/>
    <x v="124"/>
    <x v="1"/>
    <n v="828509.36"/>
    <n v="0"/>
    <n v="0"/>
    <n v="0"/>
    <n v="0"/>
    <n v="0"/>
    <n v="0"/>
    <n v="828509.36"/>
  </r>
  <r>
    <s v="050 Mid-States Division"/>
    <x v="3"/>
    <x v="120"/>
    <x v="1"/>
    <n v="70196.03"/>
    <n v="0"/>
    <n v="0"/>
    <n v="0"/>
    <n v="0"/>
    <n v="0"/>
    <n v="0"/>
    <n v="70196.03"/>
  </r>
  <r>
    <s v="050 Mid-States Division"/>
    <x v="3"/>
    <x v="128"/>
    <x v="1"/>
    <n v="23378.92"/>
    <n v="595.11"/>
    <n v="0"/>
    <n v="0"/>
    <n v="0"/>
    <n v="0"/>
    <n v="0"/>
    <n v="23974.03"/>
  </r>
  <r>
    <s v="050 Mid-States Division"/>
    <x v="3"/>
    <x v="118"/>
    <x v="1"/>
    <n v="8908.75"/>
    <n v="93.97"/>
    <n v="0"/>
    <n v="0"/>
    <n v="0"/>
    <n v="0"/>
    <n v="0"/>
    <n v="9002.7199999999993"/>
  </r>
  <r>
    <s v="050 Mid-States Division"/>
    <x v="3"/>
    <x v="117"/>
    <x v="1"/>
    <n v="7582.24"/>
    <n v="74.540000000000006"/>
    <n v="0"/>
    <n v="0"/>
    <n v="0"/>
    <n v="0"/>
    <n v="0"/>
    <n v="7656.78"/>
  </r>
  <r>
    <s v="050 Mid-States Division"/>
    <x v="3"/>
    <x v="119"/>
    <x v="1"/>
    <n v="100166.23000000001"/>
    <n v="400.52000000000004"/>
    <n v="0"/>
    <n v="0"/>
    <n v="0"/>
    <n v="0"/>
    <n v="0"/>
    <n v="100566.75"/>
  </r>
  <r>
    <s v="050 Mid-States Division"/>
    <x v="3"/>
    <x v="125"/>
    <x v="1"/>
    <n v="38834"/>
    <n v="0"/>
    <n v="0"/>
    <n v="0"/>
    <n v="0"/>
    <n v="0"/>
    <n v="0"/>
    <n v="38834"/>
  </r>
  <r>
    <s v="050 Mid-States Division"/>
    <x v="3"/>
    <x v="127"/>
    <x v="1"/>
    <n v="38898.06"/>
    <n v="288.73"/>
    <n v="0"/>
    <n v="0"/>
    <n v="0"/>
    <n v="0"/>
    <n v="0"/>
    <n v="39186.79"/>
  </r>
  <r>
    <s v="050 Mid-States Division"/>
    <x v="3"/>
    <x v="121"/>
    <x v="1"/>
    <n v="-8452.0499999999993"/>
    <n v="97.92"/>
    <n v="0"/>
    <n v="0"/>
    <n v="0"/>
    <n v="0"/>
    <n v="0"/>
    <n v="-8354.1299999999992"/>
  </r>
  <r>
    <s v="050 Mid-States Division"/>
    <x v="3"/>
    <x v="122"/>
    <x v="1"/>
    <n v="-34765.769999999997"/>
    <n v="0"/>
    <n v="0"/>
    <n v="0"/>
    <n v="0"/>
    <n v="0"/>
    <n v="0"/>
    <n v="-34765.769999999997"/>
  </r>
  <r>
    <s v="050 Mid-States Division"/>
    <x v="3"/>
    <x v="116"/>
    <x v="1"/>
    <n v="15775.94"/>
    <n v="151.66"/>
    <n v="0"/>
    <n v="0"/>
    <n v="0"/>
    <n v="0"/>
    <n v="0"/>
    <n v="15927.6"/>
  </r>
  <r>
    <s v="050 Mid-States Division"/>
    <x v="3"/>
    <x v="126"/>
    <x v="1"/>
    <n v="135409.49"/>
    <n v="498.29"/>
    <n v="0"/>
    <n v="0"/>
    <n v="0"/>
    <n v="0"/>
    <n v="0"/>
    <n v="135907.78"/>
  </r>
  <r>
    <s v="050 Mid-States Division"/>
    <x v="3"/>
    <x v="123"/>
    <x v="1"/>
    <n v="690729.76"/>
    <n v="2354.3000000000002"/>
    <n v="0"/>
    <n v="0"/>
    <n v="0"/>
    <n v="0"/>
    <n v="0"/>
    <n v="693084.06"/>
  </r>
  <r>
    <s v="010 Atmos Regulated Shared Services"/>
    <x v="0"/>
    <x v="16"/>
    <x v="2"/>
    <n v="3656358.76"/>
    <n v="23481.919999999998"/>
    <n v="0"/>
    <n v="0"/>
    <n v="0"/>
    <n v="0"/>
    <n v="0"/>
    <n v="3679840.68"/>
  </r>
  <r>
    <s v="010 Atmos Regulated Shared Services"/>
    <x v="0"/>
    <x v="19"/>
    <x v="2"/>
    <n v="44600.17"/>
    <n v="410.89"/>
    <n v="0"/>
    <n v="0"/>
    <n v="0"/>
    <n v="0"/>
    <n v="0"/>
    <n v="45011.06"/>
  </r>
  <r>
    <s v="010 Atmos Regulated Shared Services"/>
    <x v="0"/>
    <x v="14"/>
    <x v="2"/>
    <n v="265631.39"/>
    <n v="8238.36"/>
    <n v="-1982.26"/>
    <n v="0"/>
    <n v="0"/>
    <n v="0"/>
    <n v="0"/>
    <n v="271887.49"/>
  </r>
  <r>
    <s v="010 Atmos Regulated Shared Services"/>
    <x v="0"/>
    <x v="5"/>
    <x v="2"/>
    <n v="32012.1"/>
    <n v="231.57"/>
    <n v="0"/>
    <n v="0"/>
    <n v="0"/>
    <n v="0"/>
    <n v="0"/>
    <n v="32243.67"/>
  </r>
  <r>
    <s v="010 Atmos Regulated Shared Services"/>
    <x v="0"/>
    <x v="20"/>
    <x v="2"/>
    <n v="60238.81"/>
    <n v="2455.8200000000002"/>
    <n v="0"/>
    <n v="0"/>
    <n v="0"/>
    <n v="0"/>
    <n v="0"/>
    <n v="62694.63"/>
  </r>
  <r>
    <s v="010 Atmos Regulated Shared Services"/>
    <x v="0"/>
    <x v="23"/>
    <x v="2"/>
    <n v="53791.89"/>
    <n v="2601.83"/>
    <n v="0"/>
    <n v="0"/>
    <n v="0"/>
    <n v="0"/>
    <n v="0"/>
    <n v="56393.72"/>
  </r>
  <r>
    <s v="010 Atmos Regulated Shared Services"/>
    <x v="0"/>
    <x v="0"/>
    <x v="2"/>
    <n v="23.15"/>
    <n v="3.89"/>
    <n v="0"/>
    <n v="0"/>
    <n v="0"/>
    <n v="0"/>
    <n v="0"/>
    <n v="27.04"/>
  </r>
  <r>
    <s v="010 Atmos Regulated Shared Services"/>
    <x v="0"/>
    <x v="17"/>
    <x v="2"/>
    <n v="2593762.21"/>
    <n v="27814.38"/>
    <n v="0"/>
    <n v="0"/>
    <n v="0"/>
    <n v="0"/>
    <n v="0"/>
    <n v="2621576.59"/>
  </r>
  <r>
    <s v="010 Atmos Regulated Shared Services"/>
    <x v="0"/>
    <x v="11"/>
    <x v="2"/>
    <n v="3708838.91"/>
    <n v="96645.51"/>
    <n v="0"/>
    <n v="0"/>
    <n v="0"/>
    <n v="0"/>
    <n v="0"/>
    <n v="3805484.42"/>
  </r>
  <r>
    <s v="010 Atmos Regulated Shared Services"/>
    <x v="0"/>
    <x v="13"/>
    <x v="2"/>
    <n v="1.26"/>
    <n v="0"/>
    <n v="0"/>
    <n v="0"/>
    <n v="0"/>
    <n v="0"/>
    <n v="0"/>
    <n v="1.26"/>
  </r>
  <r>
    <s v="010 Atmos Regulated Shared Services"/>
    <x v="0"/>
    <x v="26"/>
    <x v="2"/>
    <n v="45700.75"/>
    <n v="375.84"/>
    <n v="0"/>
    <n v="0"/>
    <n v="0"/>
    <n v="0"/>
    <n v="0"/>
    <n v="46076.59"/>
  </r>
  <r>
    <s v="010 Atmos Regulated Shared Services"/>
    <x v="0"/>
    <x v="28"/>
    <x v="2"/>
    <n v="1884694.93"/>
    <n v="22485.809999999998"/>
    <n v="0"/>
    <n v="0"/>
    <n v="0"/>
    <n v="0"/>
    <n v="0"/>
    <n v="1907180.74"/>
  </r>
  <r>
    <s v="010 Atmos Regulated Shared Services"/>
    <x v="0"/>
    <x v="18"/>
    <x v="2"/>
    <n v="21996706.16"/>
    <n v="-530334"/>
    <n v="-17898920.039999999"/>
    <n v="0"/>
    <n v="0"/>
    <n v="0"/>
    <n v="0"/>
    <n v="3567452.12"/>
  </r>
  <r>
    <s v="010 Atmos Regulated Shared Services"/>
    <x v="0"/>
    <x v="9"/>
    <x v="2"/>
    <n v="1129722.3700000001"/>
    <n v="-25983.8"/>
    <n v="-945867.79"/>
    <n v="0"/>
    <n v="0"/>
    <n v="0"/>
    <n v="0"/>
    <n v="157870.78"/>
  </r>
  <r>
    <s v="010 Atmos Regulated Shared Services"/>
    <x v="0"/>
    <x v="27"/>
    <x v="2"/>
    <n v="33883.96"/>
    <n v="548.82000000000005"/>
    <n v="0"/>
    <n v="0"/>
    <n v="0"/>
    <n v="0"/>
    <n v="0"/>
    <n v="34432.78"/>
  </r>
  <r>
    <s v="010 Atmos Regulated Shared Services"/>
    <x v="0"/>
    <x v="2"/>
    <x v="2"/>
    <n v="0.45"/>
    <n v="0"/>
    <n v="0"/>
    <n v="0"/>
    <n v="0"/>
    <n v="0"/>
    <n v="0"/>
    <n v="0.45"/>
  </r>
  <r>
    <s v="010 Atmos Regulated Shared Services"/>
    <x v="0"/>
    <x v="21"/>
    <x v="2"/>
    <n v="12780195.59"/>
    <n v="111048.63"/>
    <n v="-205742.23"/>
    <n v="0"/>
    <n v="0"/>
    <n v="0"/>
    <n v="0"/>
    <n v="12685501.99"/>
  </r>
  <r>
    <s v="010 Atmos Regulated Shared Services"/>
    <x v="0"/>
    <x v="3"/>
    <x v="2"/>
    <n v="544918.09"/>
    <n v="4914.3900000000003"/>
    <n v="0"/>
    <n v="0"/>
    <n v="0"/>
    <n v="0"/>
    <n v="0"/>
    <n v="549832.48"/>
  </r>
  <r>
    <s v="010 Atmos Regulated Shared Services"/>
    <x v="0"/>
    <x v="10"/>
    <x v="2"/>
    <n v="5557.33"/>
    <n v="31.129999999999995"/>
    <n v="0"/>
    <n v="0"/>
    <n v="0"/>
    <n v="0"/>
    <n v="0"/>
    <n v="5588.46"/>
  </r>
  <r>
    <s v="010 Atmos Regulated Shared Services"/>
    <x v="0"/>
    <x v="8"/>
    <x v="2"/>
    <n v="1203893.8999999999"/>
    <n v="-22728.73"/>
    <n v="-828241.8"/>
    <n v="0"/>
    <n v="0"/>
    <n v="0"/>
    <n v="0"/>
    <n v="352923.37"/>
  </r>
  <r>
    <s v="010 Atmos Regulated Shared Services"/>
    <x v="0"/>
    <x v="15"/>
    <x v="2"/>
    <n v="500839.15"/>
    <n v="3830.61"/>
    <n v="0"/>
    <n v="0"/>
    <n v="0"/>
    <n v="0"/>
    <n v="0"/>
    <n v="504669.76"/>
  </r>
  <r>
    <s v="010 Atmos Regulated Shared Services"/>
    <x v="0"/>
    <x v="6"/>
    <x v="2"/>
    <n v="58398.04"/>
    <n v="2359.31"/>
    <n v="0"/>
    <n v="0"/>
    <n v="0"/>
    <n v="0"/>
    <n v="0"/>
    <n v="60757.35"/>
  </r>
  <r>
    <s v="010 Atmos Regulated Shared Services"/>
    <x v="0"/>
    <x v="31"/>
    <x v="2"/>
    <n v="848.26"/>
    <n v="17.829999999999998"/>
    <n v="0"/>
    <n v="0"/>
    <n v="0"/>
    <n v="0"/>
    <n v="0"/>
    <n v="866.09"/>
  </r>
  <r>
    <s v="010 Atmos Regulated Shared Services"/>
    <x v="0"/>
    <x v="1"/>
    <x v="2"/>
    <n v="511167.11"/>
    <n v="7958.4000000000005"/>
    <n v="-74689.789999999994"/>
    <n v="0"/>
    <n v="0"/>
    <n v="0"/>
    <n v="0"/>
    <n v="444435.72"/>
  </r>
  <r>
    <s v="010 Atmos Regulated Shared Services"/>
    <x v="0"/>
    <x v="25"/>
    <x v="2"/>
    <n v="34074922.509999998"/>
    <n v="363665.97"/>
    <n v="0"/>
    <n v="0"/>
    <n v="0"/>
    <n v="0"/>
    <n v="0"/>
    <n v="34438588.479999997"/>
  </r>
  <r>
    <s v="010 Atmos Regulated Shared Services"/>
    <x v="0"/>
    <x v="12"/>
    <x v="2"/>
    <n v="17663949.699999999"/>
    <n v="91720.53"/>
    <n v="-990377.17"/>
    <n v="0"/>
    <n v="0"/>
    <n v="0"/>
    <n v="0"/>
    <n v="16765293.060000001"/>
  </r>
  <r>
    <s v="010 Atmos Regulated Shared Services"/>
    <x v="0"/>
    <x v="32"/>
    <x v="2"/>
    <n v="9317273.9499999993"/>
    <n v="31094.71"/>
    <n v="0"/>
    <n v="0"/>
    <n v="0"/>
    <n v="0"/>
    <n v="0"/>
    <n v="9348368.6600000001"/>
  </r>
  <r>
    <s v="010 Atmos Regulated Shared Services"/>
    <x v="0"/>
    <x v="4"/>
    <x v="2"/>
    <n v="44993.58"/>
    <n v="166.48"/>
    <n v="0"/>
    <n v="0"/>
    <n v="0"/>
    <n v="0"/>
    <n v="0"/>
    <n v="45160.06"/>
  </r>
  <r>
    <s v="010 Atmos Regulated Shared Services"/>
    <x v="0"/>
    <x v="29"/>
    <x v="2"/>
    <n v="103895.34"/>
    <n v="878.02"/>
    <n v="0"/>
    <n v="0"/>
    <n v="0"/>
    <n v="0"/>
    <n v="0"/>
    <n v="104773.36"/>
  </r>
  <r>
    <s v="010 Atmos Regulated Shared Services"/>
    <x v="0"/>
    <x v="30"/>
    <x v="2"/>
    <n v="-0.04"/>
    <n v="0"/>
    <n v="0"/>
    <n v="0"/>
    <n v="0"/>
    <n v="0"/>
    <n v="0"/>
    <n v="-0.04"/>
  </r>
  <r>
    <s v="010 Atmos Regulated Shared Services"/>
    <x v="0"/>
    <x v="7"/>
    <x v="2"/>
    <n v="388.07"/>
    <n v="0"/>
    <n v="0"/>
    <n v="0"/>
    <n v="0"/>
    <n v="0"/>
    <n v="0"/>
    <n v="388.07"/>
  </r>
  <r>
    <s v="010 Atmos Regulated Shared Services"/>
    <x v="0"/>
    <x v="24"/>
    <x v="2"/>
    <n v="3851.76"/>
    <n v="41.5"/>
    <n v="0"/>
    <n v="0"/>
    <n v="0"/>
    <n v="0"/>
    <n v="0"/>
    <n v="3893.26"/>
  </r>
  <r>
    <s v="010 Atmos Regulated Shared Services"/>
    <x v="0"/>
    <x v="22"/>
    <x v="2"/>
    <n v="163195.65"/>
    <n v="105.6099999999999"/>
    <n v="0"/>
    <n v="0"/>
    <n v="0"/>
    <n v="0"/>
    <n v="0"/>
    <n v="163301.26"/>
  </r>
  <r>
    <s v="010 Atmos Regulated Shared Services"/>
    <x v="1"/>
    <x v="42"/>
    <x v="2"/>
    <n v="93354.45"/>
    <n v="157.58999999999992"/>
    <n v="0"/>
    <n v="0"/>
    <n v="0"/>
    <n v="0"/>
    <n v="0"/>
    <n v="93512.04"/>
  </r>
  <r>
    <s v="010 Atmos Regulated Shared Services"/>
    <x v="1"/>
    <x v="47"/>
    <x v="2"/>
    <n v="74234.55"/>
    <n v="-9.0000000000145519E-2"/>
    <n v="-102576.11"/>
    <n v="0"/>
    <n v="0"/>
    <n v="0"/>
    <n v="0"/>
    <n v="-28341.65"/>
  </r>
  <r>
    <s v="010 Atmos Regulated Shared Services"/>
    <x v="1"/>
    <x v="38"/>
    <x v="2"/>
    <n v="137694.56"/>
    <n v="930.78"/>
    <n v="0"/>
    <n v="0"/>
    <n v="0"/>
    <n v="0"/>
    <n v="0"/>
    <n v="138625.34"/>
  </r>
  <r>
    <s v="010 Atmos Regulated Shared Services"/>
    <x v="1"/>
    <x v="37"/>
    <x v="2"/>
    <n v="474901.83"/>
    <n v="0"/>
    <n v="-629166.46"/>
    <n v="0"/>
    <n v="0"/>
    <n v="0"/>
    <n v="0"/>
    <n v="-154264.63"/>
  </r>
  <r>
    <s v="010 Atmos Regulated Shared Services"/>
    <x v="1"/>
    <x v="51"/>
    <x v="2"/>
    <n v="2827140.98"/>
    <n v="36386.769999999997"/>
    <n v="0"/>
    <n v="0"/>
    <n v="0"/>
    <n v="0"/>
    <n v="0"/>
    <n v="2863527.75"/>
  </r>
  <r>
    <s v="010 Atmos Regulated Shared Services"/>
    <x v="1"/>
    <x v="52"/>
    <x v="2"/>
    <n v="240487.97"/>
    <n v="-6309.84"/>
    <n v="-201084.81"/>
    <n v="0"/>
    <n v="0"/>
    <n v="0"/>
    <n v="0"/>
    <n v="33093.32"/>
  </r>
  <r>
    <s v="010 Atmos Regulated Shared Services"/>
    <x v="1"/>
    <x v="50"/>
    <x v="2"/>
    <n v="1670768.45"/>
    <n v="8953.5400000000009"/>
    <n v="0"/>
    <n v="0"/>
    <n v="0"/>
    <n v="0"/>
    <n v="0"/>
    <n v="1679721.99"/>
  </r>
  <r>
    <s v="010 Atmos Regulated Shared Services"/>
    <x v="1"/>
    <x v="43"/>
    <x v="2"/>
    <n v="12207.91"/>
    <n v="163.54"/>
    <n v="0"/>
    <n v="0"/>
    <n v="0"/>
    <n v="0"/>
    <n v="0"/>
    <n v="12371.45"/>
  </r>
  <r>
    <s v="010 Atmos Regulated Shared Services"/>
    <x v="1"/>
    <x v="34"/>
    <x v="2"/>
    <n v="1174204.97"/>
    <n v="14316.45"/>
    <n v="-1238.52"/>
    <n v="0"/>
    <n v="0"/>
    <n v="0"/>
    <n v="0"/>
    <n v="1187282.8999999999"/>
  </r>
  <r>
    <s v="010 Atmos Regulated Shared Services"/>
    <x v="1"/>
    <x v="35"/>
    <x v="2"/>
    <n v="360706.02"/>
    <n v="4297.72"/>
    <n v="0"/>
    <n v="0"/>
    <n v="0"/>
    <n v="0"/>
    <n v="0"/>
    <n v="365003.74"/>
  </r>
  <r>
    <s v="010 Atmos Regulated Shared Services"/>
    <x v="1"/>
    <x v="39"/>
    <x v="2"/>
    <n v="839726.09"/>
    <n v="8135.56"/>
    <n v="0"/>
    <n v="0"/>
    <n v="0"/>
    <n v="0"/>
    <n v="0"/>
    <n v="847861.65"/>
  </r>
  <r>
    <s v="010 Atmos Regulated Shared Services"/>
    <x v="1"/>
    <x v="40"/>
    <x v="2"/>
    <n v="4914399.24"/>
    <n v="31576"/>
    <n v="-938115.68"/>
    <n v="0"/>
    <n v="0"/>
    <n v="0"/>
    <n v="0"/>
    <n v="4007859.56"/>
  </r>
  <r>
    <s v="010 Atmos Regulated Shared Services"/>
    <x v="1"/>
    <x v="46"/>
    <x v="2"/>
    <n v="29847856.629999999"/>
    <n v="485045.24"/>
    <n v="0"/>
    <n v="0"/>
    <n v="0"/>
    <n v="0"/>
    <n v="0"/>
    <n v="30332901.870000001"/>
  </r>
  <r>
    <s v="010 Atmos Regulated Shared Services"/>
    <x v="1"/>
    <x v="53"/>
    <x v="2"/>
    <n v="110809.52"/>
    <n v="5163.16"/>
    <n v="0"/>
    <n v="0"/>
    <n v="0"/>
    <n v="0"/>
    <n v="0"/>
    <n v="115972.68"/>
  </r>
  <r>
    <s v="010 Atmos Regulated Shared Services"/>
    <x v="1"/>
    <x v="33"/>
    <x v="2"/>
    <n v="1051221.2"/>
    <n v="8970.5399999999991"/>
    <n v="0"/>
    <n v="0"/>
    <n v="0"/>
    <n v="0"/>
    <n v="0"/>
    <n v="1060191.74"/>
  </r>
  <r>
    <s v="010 Atmos Regulated Shared Services"/>
    <x v="1"/>
    <x v="44"/>
    <x v="2"/>
    <n v="541799.6"/>
    <n v="-1457.5599999999977"/>
    <n v="-591216.72"/>
    <n v="0"/>
    <n v="0"/>
    <n v="0"/>
    <n v="0"/>
    <n v="-50874.68"/>
  </r>
  <r>
    <s v="010 Atmos Regulated Shared Services"/>
    <x v="1"/>
    <x v="41"/>
    <x v="2"/>
    <n v="162132.97"/>
    <n v="5694.2"/>
    <n v="0"/>
    <n v="0"/>
    <n v="0"/>
    <n v="0"/>
    <n v="0"/>
    <n v="167827.17"/>
  </r>
  <r>
    <s v="010 Atmos Regulated Shared Services"/>
    <x v="1"/>
    <x v="36"/>
    <x v="2"/>
    <n v="42199.15"/>
    <n v="2608.19"/>
    <n v="0"/>
    <n v="0"/>
    <n v="0"/>
    <n v="0"/>
    <n v="0"/>
    <n v="44807.34"/>
  </r>
  <r>
    <s v="010 Atmos Regulated Shared Services"/>
    <x v="1"/>
    <x v="49"/>
    <x v="2"/>
    <n v="15784.66"/>
    <n v="196.66"/>
    <n v="0"/>
    <n v="0"/>
    <n v="0"/>
    <n v="0"/>
    <n v="0"/>
    <n v="15981.32"/>
  </r>
  <r>
    <s v="010 Atmos Regulated Shared Services"/>
    <x v="1"/>
    <x v="55"/>
    <x v="2"/>
    <n v="10593.75"/>
    <n v="0"/>
    <n v="-20560.16"/>
    <n v="0"/>
    <n v="0"/>
    <n v="0"/>
    <n v="0"/>
    <n v="-9966.41"/>
  </r>
  <r>
    <s v="010 Atmos Regulated Shared Services"/>
    <x v="1"/>
    <x v="45"/>
    <x v="2"/>
    <n v="133047.99"/>
    <n v="-0.49000000000069122"/>
    <n v="-190246.97"/>
    <n v="0"/>
    <n v="0"/>
    <n v="0"/>
    <n v="0"/>
    <n v="-57199.47"/>
  </r>
  <r>
    <s v="010 Atmos Regulated Shared Services"/>
    <x v="1"/>
    <x v="48"/>
    <x v="2"/>
    <n v="153870.75"/>
    <n v="1361.09"/>
    <n v="0"/>
    <n v="0"/>
    <n v="0"/>
    <n v="0"/>
    <n v="0"/>
    <n v="155231.84"/>
  </r>
  <r>
    <s v="010 Atmos Regulated Shared Services"/>
    <x v="1"/>
    <x v="54"/>
    <x v="2"/>
    <n v="1895051.99"/>
    <n v="33984.050000000003"/>
    <n v="0"/>
    <n v="0"/>
    <n v="0"/>
    <n v="0"/>
    <n v="0"/>
    <n v="1929036.04"/>
  </r>
  <r>
    <s v="050 Mid-States Division"/>
    <x v="2"/>
    <x v="83"/>
    <x v="2"/>
    <n v="1892956.0599999998"/>
    <n v="31654.34"/>
    <n v="0"/>
    <n v="0"/>
    <n v="0"/>
    <n v="0"/>
    <n v="0"/>
    <n v="1924610.4"/>
  </r>
  <r>
    <s v="050 Mid-States Division"/>
    <x v="2"/>
    <x v="94"/>
    <x v="2"/>
    <n v="50497.56"/>
    <n v="1338.96"/>
    <n v="0"/>
    <n v="0"/>
    <n v="0"/>
    <n v="0"/>
    <n v="0"/>
    <n v="51836.52"/>
  </r>
  <r>
    <s v="050 Mid-States Division"/>
    <x v="2"/>
    <x v="106"/>
    <x v="2"/>
    <n v="539672.93000000005"/>
    <n v="25844.39"/>
    <n v="0"/>
    <n v="0"/>
    <n v="0"/>
    <n v="0"/>
    <n v="0"/>
    <n v="565517.31999999995"/>
  </r>
  <r>
    <s v="050 Mid-States Division"/>
    <x v="2"/>
    <x v="74"/>
    <x v="2"/>
    <n v="105121.58"/>
    <n v="-735.73"/>
    <n v="0"/>
    <n v="0"/>
    <n v="0"/>
    <n v="0"/>
    <n v="0"/>
    <n v="104385.85"/>
  </r>
  <r>
    <s v="050 Mid-States Division"/>
    <x v="2"/>
    <x v="57"/>
    <x v="2"/>
    <n v="8329.7199999999993"/>
    <n v="0"/>
    <n v="0"/>
    <n v="0"/>
    <n v="0"/>
    <n v="0"/>
    <n v="0"/>
    <n v="8329.7199999999993"/>
  </r>
  <r>
    <s v="050 Mid-States Division"/>
    <x v="2"/>
    <x v="66"/>
    <x v="2"/>
    <n v="451291.52999999997"/>
    <n v="348.21000000000004"/>
    <n v="0"/>
    <n v="0"/>
    <n v="0"/>
    <n v="0"/>
    <n v="0"/>
    <n v="451639.74"/>
  </r>
  <r>
    <s v="050 Mid-States Division"/>
    <x v="2"/>
    <x v="97"/>
    <x v="2"/>
    <n v="167420.48000000001"/>
    <n v="52.07"/>
    <n v="0"/>
    <n v="0"/>
    <n v="0"/>
    <n v="0"/>
    <n v="0"/>
    <n v="167472.54999999999"/>
  </r>
  <r>
    <s v="050 Mid-States Division"/>
    <x v="2"/>
    <x v="90"/>
    <x v="2"/>
    <n v="416807.3"/>
    <n v="961.78"/>
    <n v="0"/>
    <n v="0"/>
    <n v="0"/>
    <n v="0"/>
    <n v="0"/>
    <n v="417769.08"/>
  </r>
  <r>
    <s v="050 Mid-States Division"/>
    <x v="2"/>
    <x v="92"/>
    <x v="2"/>
    <n v="9751244.8499999996"/>
    <n v="53046.35"/>
    <n v="-361583.8"/>
    <n v="0"/>
    <n v="0"/>
    <n v="0"/>
    <n v="0"/>
    <n v="9442707.4000000004"/>
  </r>
  <r>
    <s v="050 Mid-States Division"/>
    <x v="2"/>
    <x v="115"/>
    <x v="2"/>
    <n v="893316.04"/>
    <n v="12189.35"/>
    <n v="-7039.06"/>
    <n v="-16038.42"/>
    <n v="0"/>
    <n v="0"/>
    <n v="0"/>
    <n v="882427.91"/>
  </r>
  <r>
    <s v="050 Mid-States Division"/>
    <x v="2"/>
    <x v="102"/>
    <x v="2"/>
    <n v="25319279.609999999"/>
    <n v="191213.24"/>
    <n v="0"/>
    <n v="-4649.3500000000004"/>
    <n v="0"/>
    <n v="0"/>
    <n v="0"/>
    <n v="25505843.5"/>
  </r>
  <r>
    <s v="050 Mid-States Division"/>
    <x v="2"/>
    <x v="88"/>
    <x v="2"/>
    <n v="1246194.18"/>
    <n v="0"/>
    <n v="0"/>
    <n v="0"/>
    <n v="0"/>
    <n v="0"/>
    <n v="0"/>
    <n v="1246194.18"/>
  </r>
  <r>
    <s v="050 Mid-States Division"/>
    <x v="2"/>
    <x v="73"/>
    <x v="2"/>
    <n v="36441.269999999997"/>
    <n v="0"/>
    <n v="0"/>
    <n v="0"/>
    <n v="0"/>
    <n v="0"/>
    <n v="0"/>
    <n v="36441.269999999997"/>
  </r>
  <r>
    <s v="050 Mid-States Division"/>
    <x v="2"/>
    <x v="107"/>
    <x v="2"/>
    <n v="3848731.0900000003"/>
    <n v="31383.360000000001"/>
    <n v="0"/>
    <n v="-2111.41"/>
    <n v="0"/>
    <n v="0"/>
    <n v="0"/>
    <n v="3878003.04"/>
  </r>
  <r>
    <s v="050 Mid-States Division"/>
    <x v="2"/>
    <x v="64"/>
    <x v="2"/>
    <n v="4435.5200000000004"/>
    <n v="0.98"/>
    <n v="0"/>
    <n v="0"/>
    <n v="0"/>
    <n v="0"/>
    <n v="0"/>
    <n v="4436.5"/>
  </r>
  <r>
    <s v="050 Mid-States Division"/>
    <x v="2"/>
    <x v="65"/>
    <x v="2"/>
    <n v="5965.35"/>
    <n v="24.93"/>
    <n v="0"/>
    <n v="0"/>
    <n v="0"/>
    <n v="0"/>
    <n v="0"/>
    <n v="5990.28"/>
  </r>
  <r>
    <s v="050 Mid-States Division"/>
    <x v="2"/>
    <x v="77"/>
    <x v="2"/>
    <n v="1836.1699999999998"/>
    <n v="6.8699999999999992"/>
    <n v="0"/>
    <n v="0"/>
    <n v="0"/>
    <n v="0"/>
    <n v="0"/>
    <n v="1843.04"/>
  </r>
  <r>
    <s v="050 Mid-States Division"/>
    <x v="2"/>
    <x v="100"/>
    <x v="2"/>
    <n v="16161188.609999999"/>
    <n v="298560.95"/>
    <n v="-139545.88"/>
    <n v="-1285805.1499999999"/>
    <n v="0"/>
    <n v="0"/>
    <n v="0"/>
    <n v="15034398.529999999"/>
  </r>
  <r>
    <s v="050 Mid-States Division"/>
    <x v="2"/>
    <x v="60"/>
    <x v="2"/>
    <n v="100998.61"/>
    <n v="542.43000000000006"/>
    <n v="0"/>
    <n v="0"/>
    <n v="0"/>
    <n v="0"/>
    <n v="0"/>
    <n v="101541.04"/>
  </r>
  <r>
    <s v="050 Mid-States Division"/>
    <x v="2"/>
    <x v="63"/>
    <x v="2"/>
    <n v="-2529.39"/>
    <n v="0"/>
    <n v="0"/>
    <n v="0"/>
    <n v="0"/>
    <n v="0"/>
    <n v="0"/>
    <n v="-2529.39"/>
  </r>
  <r>
    <s v="050 Mid-States Division"/>
    <x v="2"/>
    <x v="56"/>
    <x v="2"/>
    <n v="1069979.69"/>
    <n v="30715.91"/>
    <n v="-7030.17"/>
    <n v="0"/>
    <n v="0"/>
    <n v="0"/>
    <n v="0"/>
    <n v="1093665.43"/>
  </r>
  <r>
    <s v="050 Mid-States Division"/>
    <x v="2"/>
    <x v="93"/>
    <x v="2"/>
    <n v="17873.05"/>
    <n v="0"/>
    <n v="0"/>
    <n v="0"/>
    <n v="0"/>
    <n v="0"/>
    <n v="0"/>
    <n v="17873.05"/>
  </r>
  <r>
    <s v="050 Mid-States Division"/>
    <x v="2"/>
    <x v="89"/>
    <x v="2"/>
    <n v="199450.87"/>
    <n v="116.06"/>
    <n v="0"/>
    <n v="0"/>
    <n v="0"/>
    <n v="0"/>
    <n v="0"/>
    <n v="199566.93"/>
  </r>
  <r>
    <s v="050 Mid-States Division"/>
    <x v="2"/>
    <x v="109"/>
    <x v="2"/>
    <n v="119852.69"/>
    <n v="0"/>
    <n v="0"/>
    <n v="0"/>
    <n v="0"/>
    <n v="0"/>
    <n v="0"/>
    <n v="119852.69"/>
  </r>
  <r>
    <s v="050 Mid-States Division"/>
    <x v="2"/>
    <x v="84"/>
    <x v="2"/>
    <n v="20254.870000000003"/>
    <n v="17.739999999999998"/>
    <n v="0"/>
    <n v="0"/>
    <n v="0"/>
    <n v="0"/>
    <n v="0"/>
    <n v="20272.61"/>
  </r>
  <r>
    <s v="050 Mid-States Division"/>
    <x v="2"/>
    <x v="86"/>
    <x v="2"/>
    <n v="17853239.489999998"/>
    <n v="41741.24"/>
    <n v="-223033.82"/>
    <n v="0"/>
    <n v="0"/>
    <n v="0"/>
    <n v="0"/>
    <n v="17671946.91"/>
  </r>
  <r>
    <s v="050 Mid-States Division"/>
    <x v="2"/>
    <x v="87"/>
    <x v="2"/>
    <n v="968735.8"/>
    <n v="34978.97"/>
    <n v="0"/>
    <n v="0"/>
    <n v="0"/>
    <n v="0"/>
    <n v="0"/>
    <n v="1003714.77"/>
  </r>
  <r>
    <s v="050 Mid-States Division"/>
    <x v="2"/>
    <x v="69"/>
    <x v="2"/>
    <n v="111660.12"/>
    <n v="160.93"/>
    <n v="0"/>
    <n v="0"/>
    <n v="0"/>
    <n v="0"/>
    <n v="0"/>
    <n v="111821.05"/>
  </r>
  <r>
    <s v="050 Mid-States Division"/>
    <x v="2"/>
    <x v="85"/>
    <x v="2"/>
    <n v="1016254.0499999999"/>
    <n v="13433.56"/>
    <n v="0"/>
    <n v="0"/>
    <n v="0"/>
    <n v="0"/>
    <n v="0"/>
    <n v="1029687.61"/>
  </r>
  <r>
    <s v="050 Mid-States Division"/>
    <x v="2"/>
    <x v="70"/>
    <x v="2"/>
    <n v="729103.78"/>
    <n v="2542.25"/>
    <n v="0"/>
    <n v="0"/>
    <n v="0"/>
    <n v="0"/>
    <n v="0"/>
    <n v="731646.03"/>
  </r>
  <r>
    <s v="050 Mid-States Division"/>
    <x v="2"/>
    <x v="111"/>
    <x v="2"/>
    <n v="187235.27000000002"/>
    <n v="141.29"/>
    <n v="0"/>
    <n v="0"/>
    <n v="0"/>
    <n v="0"/>
    <n v="0"/>
    <n v="187376.56"/>
  </r>
  <r>
    <s v="050 Mid-States Division"/>
    <x v="2"/>
    <x v="67"/>
    <x v="2"/>
    <n v="16024.789999999999"/>
    <n v="72.679999999999993"/>
    <n v="0"/>
    <n v="0"/>
    <n v="0"/>
    <n v="0"/>
    <n v="0"/>
    <n v="16097.47"/>
  </r>
  <r>
    <s v="050 Mid-States Division"/>
    <x v="2"/>
    <x v="58"/>
    <x v="2"/>
    <n v="1728443.74"/>
    <n v="4047.38"/>
    <n v="0"/>
    <n v="0"/>
    <n v="0"/>
    <n v="0"/>
    <n v="0"/>
    <n v="1732491.12"/>
  </r>
  <r>
    <s v="050 Mid-States Division"/>
    <x v="2"/>
    <x v="113"/>
    <x v="2"/>
    <n v="183281.08"/>
    <n v="6417.63"/>
    <n v="0"/>
    <n v="0"/>
    <n v="0"/>
    <n v="0"/>
    <n v="0"/>
    <n v="189698.71"/>
  </r>
  <r>
    <s v="050 Mid-States Division"/>
    <x v="2"/>
    <x v="78"/>
    <x v="2"/>
    <n v="30390977.649999999"/>
    <n v="353936.38"/>
    <n v="-429090.07"/>
    <n v="-373186.5"/>
    <n v="0"/>
    <n v="0"/>
    <n v="0"/>
    <n v="29942637.460000001"/>
  </r>
  <r>
    <s v="050 Mid-States Division"/>
    <x v="2"/>
    <x v="68"/>
    <x v="2"/>
    <n v="2820391.6700000004"/>
    <n v="11703.02"/>
    <n v="0"/>
    <n v="0"/>
    <n v="0"/>
    <n v="0"/>
    <n v="0"/>
    <n v="2832094.69"/>
  </r>
  <r>
    <s v="050 Mid-States Division"/>
    <x v="2"/>
    <x v="98"/>
    <x v="2"/>
    <n v="-90022.619999999981"/>
    <n v="118.36"/>
    <n v="0"/>
    <n v="0"/>
    <n v="0"/>
    <n v="0"/>
    <n v="0"/>
    <n v="-89904.26"/>
  </r>
  <r>
    <s v="050 Mid-States Division"/>
    <x v="2"/>
    <x v="101"/>
    <x v="2"/>
    <n v="980422.21"/>
    <n v="4227.07"/>
    <n v="-109.63"/>
    <n v="0"/>
    <n v="0"/>
    <n v="0"/>
    <n v="0"/>
    <n v="984539.65"/>
  </r>
  <r>
    <s v="050 Mid-States Division"/>
    <x v="2"/>
    <x v="103"/>
    <x v="2"/>
    <n v="265756.72000000003"/>
    <n v="2222.16"/>
    <n v="0"/>
    <n v="0"/>
    <n v="0"/>
    <n v="0"/>
    <n v="0"/>
    <n v="267978.88"/>
  </r>
  <r>
    <s v="050 Mid-States Division"/>
    <x v="2"/>
    <x v="81"/>
    <x v="2"/>
    <n v="4399.93"/>
    <n v="40.590000000000003"/>
    <n v="0"/>
    <n v="0"/>
    <n v="0"/>
    <n v="0"/>
    <n v="0"/>
    <n v="4440.5200000000004"/>
  </r>
  <r>
    <s v="050 Mid-States Division"/>
    <x v="2"/>
    <x v="79"/>
    <x v="2"/>
    <n v="35989002.990000002"/>
    <n v="400880.70999999996"/>
    <n v="-680885"/>
    <n v="-106040.36"/>
    <n v="0"/>
    <n v="0"/>
    <n v="0"/>
    <n v="35602958.340000004"/>
  </r>
  <r>
    <s v="050 Mid-States Division"/>
    <x v="2"/>
    <x v="62"/>
    <x v="2"/>
    <n v="88580.45"/>
    <n v="2788.12"/>
    <n v="0"/>
    <n v="0"/>
    <n v="0"/>
    <n v="0"/>
    <n v="0"/>
    <n v="91368.57"/>
  </r>
  <r>
    <s v="050 Mid-States Division"/>
    <x v="2"/>
    <x v="105"/>
    <x v="2"/>
    <n v="4842.29"/>
    <n v="139.74"/>
    <n v="0"/>
    <n v="0"/>
    <n v="0"/>
    <n v="0"/>
    <n v="0"/>
    <n v="4982.03"/>
  </r>
  <r>
    <s v="050 Mid-States Division"/>
    <x v="2"/>
    <x v="108"/>
    <x v="2"/>
    <n v="86905.87"/>
    <n v="436.62"/>
    <n v="0"/>
    <n v="0"/>
    <n v="0"/>
    <n v="0"/>
    <n v="0"/>
    <n v="87342.49"/>
  </r>
  <r>
    <s v="050 Mid-States Division"/>
    <x v="2"/>
    <x v="95"/>
    <x v="2"/>
    <n v="98215.12"/>
    <n v="148.88999999999999"/>
    <n v="0"/>
    <n v="0"/>
    <n v="0"/>
    <n v="0"/>
    <n v="0"/>
    <n v="98364.01"/>
  </r>
  <r>
    <s v="050 Mid-States Division"/>
    <x v="2"/>
    <x v="96"/>
    <x v="2"/>
    <n v="1391616.42"/>
    <n v="2139.17"/>
    <n v="0"/>
    <n v="0"/>
    <n v="0"/>
    <n v="0"/>
    <n v="0"/>
    <n v="1393755.59"/>
  </r>
  <r>
    <s v="050 Mid-States Division"/>
    <x v="2"/>
    <x v="112"/>
    <x v="2"/>
    <n v="182733.63"/>
    <n v="708.38000000000011"/>
    <n v="0"/>
    <n v="0"/>
    <n v="0"/>
    <n v="0"/>
    <n v="0"/>
    <n v="183442.01"/>
  </r>
  <r>
    <s v="050 Mid-States Division"/>
    <x v="2"/>
    <x v="76"/>
    <x v="2"/>
    <n v="91562.68"/>
    <n v="581.82000000000005"/>
    <n v="0"/>
    <n v="0"/>
    <n v="0"/>
    <n v="0"/>
    <n v="0"/>
    <n v="92144.5"/>
  </r>
  <r>
    <s v="050 Mid-States Division"/>
    <x v="2"/>
    <x v="99"/>
    <x v="2"/>
    <n v="106646.84"/>
    <n v="577.08999999999992"/>
    <n v="0"/>
    <n v="0"/>
    <n v="0"/>
    <n v="0"/>
    <n v="0"/>
    <n v="107223.93"/>
  </r>
  <r>
    <s v="050 Mid-States Division"/>
    <x v="2"/>
    <x v="59"/>
    <x v="2"/>
    <n v="69356.039999999994"/>
    <n v="171.35"/>
    <n v="0"/>
    <n v="0"/>
    <n v="0"/>
    <n v="0"/>
    <n v="0"/>
    <n v="69527.39"/>
  </r>
  <r>
    <s v="050 Mid-States Division"/>
    <x v="2"/>
    <x v="114"/>
    <x v="2"/>
    <n v="2098900.2199999997"/>
    <n v="-76011.100000000006"/>
    <n v="-4354.8599999999997"/>
    <n v="-11213"/>
    <n v="0"/>
    <n v="0"/>
    <n v="0"/>
    <n v="2007321.26"/>
  </r>
  <r>
    <s v="050 Mid-States Division"/>
    <x v="2"/>
    <x v="80"/>
    <x v="2"/>
    <n v="18656095.359999999"/>
    <n v="310347.33"/>
    <n v="0"/>
    <n v="-3458.97"/>
    <n v="0"/>
    <n v="0"/>
    <n v="0"/>
    <n v="18962983.719999999"/>
  </r>
  <r>
    <s v="050 Mid-States Division"/>
    <x v="2"/>
    <x v="61"/>
    <x v="2"/>
    <n v="1011718.65"/>
    <n v="17542.41"/>
    <n v="0"/>
    <n v="0"/>
    <n v="0"/>
    <n v="0"/>
    <n v="0"/>
    <n v="1029261.06"/>
  </r>
  <r>
    <s v="050 Mid-States Division"/>
    <x v="2"/>
    <x v="82"/>
    <x v="2"/>
    <n v="57727.51"/>
    <n v="0"/>
    <n v="0"/>
    <n v="0"/>
    <n v="0"/>
    <n v="0"/>
    <n v="0"/>
    <n v="57727.51"/>
  </r>
  <r>
    <s v="050 Mid-States Division"/>
    <x v="2"/>
    <x v="104"/>
    <x v="2"/>
    <n v="234256.75"/>
    <n v="4478.1499999999996"/>
    <n v="0"/>
    <n v="0"/>
    <n v="0"/>
    <n v="0"/>
    <n v="0"/>
    <n v="238734.9"/>
  </r>
  <r>
    <s v="050 Mid-States Division"/>
    <x v="2"/>
    <x v="110"/>
    <x v="2"/>
    <n v="43434.96"/>
    <n v="40.049999999999997"/>
    <n v="0"/>
    <n v="0"/>
    <n v="0"/>
    <n v="0"/>
    <n v="0"/>
    <n v="43475.01"/>
  </r>
  <r>
    <s v="050 Mid-States Division"/>
    <x v="2"/>
    <x v="71"/>
    <x v="2"/>
    <n v="480307.22"/>
    <n v="1385.17"/>
    <n v="0"/>
    <n v="0"/>
    <n v="0"/>
    <n v="0"/>
    <n v="0"/>
    <n v="481692.39"/>
  </r>
  <r>
    <s v="050 Mid-States Division"/>
    <x v="2"/>
    <x v="75"/>
    <x v="2"/>
    <n v="52057.21"/>
    <n v="90.23"/>
    <n v="0"/>
    <n v="0"/>
    <n v="0"/>
    <n v="0"/>
    <n v="0"/>
    <n v="52147.44"/>
  </r>
  <r>
    <s v="050 Mid-States Division"/>
    <x v="2"/>
    <x v="91"/>
    <x v="2"/>
    <n v="338705.74"/>
    <n v="1905.74"/>
    <n v="0"/>
    <n v="0"/>
    <n v="0"/>
    <n v="0"/>
    <n v="0"/>
    <n v="340611.48"/>
  </r>
  <r>
    <s v="050 Mid-States Division"/>
    <x v="2"/>
    <x v="72"/>
    <x v="2"/>
    <n v="34429.35"/>
    <n v="79.42"/>
    <n v="0"/>
    <n v="0"/>
    <n v="0"/>
    <n v="0"/>
    <n v="0"/>
    <n v="34508.769999999997"/>
  </r>
  <r>
    <s v="050 Mid-States Division"/>
    <x v="3"/>
    <x v="119"/>
    <x v="2"/>
    <n v="100566.75"/>
    <n v="400.52000000000004"/>
    <n v="0"/>
    <n v="0"/>
    <n v="0"/>
    <n v="0"/>
    <n v="0"/>
    <n v="100967.27"/>
  </r>
  <r>
    <s v="050 Mid-States Division"/>
    <x v="3"/>
    <x v="124"/>
    <x v="2"/>
    <n v="828509.36"/>
    <n v="0"/>
    <n v="0"/>
    <n v="0"/>
    <n v="0"/>
    <n v="0"/>
    <n v="0"/>
    <n v="828509.36"/>
  </r>
  <r>
    <s v="050 Mid-States Division"/>
    <x v="3"/>
    <x v="128"/>
    <x v="2"/>
    <n v="23974.03"/>
    <n v="595.11"/>
    <n v="0"/>
    <n v="0"/>
    <n v="0"/>
    <n v="0"/>
    <n v="0"/>
    <n v="24569.14"/>
  </r>
  <r>
    <s v="050 Mid-States Division"/>
    <x v="3"/>
    <x v="120"/>
    <x v="2"/>
    <n v="70196.03"/>
    <n v="0"/>
    <n v="0"/>
    <n v="0"/>
    <n v="0"/>
    <n v="0"/>
    <n v="0"/>
    <n v="70196.03"/>
  </r>
  <r>
    <s v="050 Mid-States Division"/>
    <x v="3"/>
    <x v="117"/>
    <x v="2"/>
    <n v="7656.78"/>
    <n v="74.540000000000006"/>
    <n v="0"/>
    <n v="0"/>
    <n v="0"/>
    <n v="0"/>
    <n v="0"/>
    <n v="7731.32"/>
  </r>
  <r>
    <s v="050 Mid-States Division"/>
    <x v="3"/>
    <x v="127"/>
    <x v="2"/>
    <n v="39186.79"/>
    <n v="288.73"/>
    <n v="0"/>
    <n v="0"/>
    <n v="0"/>
    <n v="0"/>
    <n v="0"/>
    <n v="39475.519999999997"/>
  </r>
  <r>
    <s v="050 Mid-States Division"/>
    <x v="3"/>
    <x v="122"/>
    <x v="2"/>
    <n v="-34765.769999999997"/>
    <n v="0"/>
    <n v="0"/>
    <n v="0"/>
    <n v="0"/>
    <n v="0"/>
    <n v="0"/>
    <n v="-34765.769999999997"/>
  </r>
  <r>
    <s v="050 Mid-States Division"/>
    <x v="3"/>
    <x v="126"/>
    <x v="2"/>
    <n v="135907.78"/>
    <n v="498.29"/>
    <n v="0"/>
    <n v="0"/>
    <n v="0"/>
    <n v="0"/>
    <n v="0"/>
    <n v="136406.07"/>
  </r>
  <r>
    <s v="050 Mid-States Division"/>
    <x v="3"/>
    <x v="116"/>
    <x v="2"/>
    <n v="15927.6"/>
    <n v="151.66"/>
    <n v="0"/>
    <n v="0"/>
    <n v="0"/>
    <n v="0"/>
    <n v="0"/>
    <n v="16079.26"/>
  </r>
  <r>
    <s v="050 Mid-States Division"/>
    <x v="3"/>
    <x v="118"/>
    <x v="2"/>
    <n v="9002.7199999999993"/>
    <n v="93.97"/>
    <n v="0"/>
    <n v="0"/>
    <n v="0"/>
    <n v="0"/>
    <n v="0"/>
    <n v="9096.69"/>
  </r>
  <r>
    <s v="050 Mid-States Division"/>
    <x v="3"/>
    <x v="125"/>
    <x v="2"/>
    <n v="38834"/>
    <n v="0"/>
    <n v="0"/>
    <n v="0"/>
    <n v="0"/>
    <n v="0"/>
    <n v="0"/>
    <n v="38834"/>
  </r>
  <r>
    <s v="050 Mid-States Division"/>
    <x v="3"/>
    <x v="121"/>
    <x v="2"/>
    <n v="-8354.1299999999992"/>
    <n v="97.92"/>
    <n v="0"/>
    <n v="0"/>
    <n v="0"/>
    <n v="0"/>
    <n v="0"/>
    <n v="-8256.2099999999991"/>
  </r>
  <r>
    <s v="050 Mid-States Division"/>
    <x v="3"/>
    <x v="123"/>
    <x v="2"/>
    <n v="693084.06"/>
    <n v="2354.3000000000002"/>
    <n v="0"/>
    <n v="0"/>
    <n v="0"/>
    <n v="0"/>
    <n v="0"/>
    <n v="695438.36"/>
  </r>
  <r>
    <s v="010 Atmos Regulated Shared Services"/>
    <x v="0"/>
    <x v="15"/>
    <x v="3"/>
    <n v="504669.76"/>
    <n v="3748.25"/>
    <n v="0"/>
    <n v="0"/>
    <n v="0"/>
    <n v="-18.52"/>
    <n v="0"/>
    <n v="508399.49"/>
  </r>
  <r>
    <s v="010 Atmos Regulated Shared Services"/>
    <x v="0"/>
    <x v="5"/>
    <x v="3"/>
    <n v="32243.67"/>
    <n v="235.02"/>
    <n v="0"/>
    <n v="0"/>
    <n v="0"/>
    <n v="0"/>
    <n v="0"/>
    <n v="32478.69"/>
  </r>
  <r>
    <s v="010 Atmos Regulated Shared Services"/>
    <x v="0"/>
    <x v="29"/>
    <x v="3"/>
    <n v="104773.36"/>
    <n v="877.77"/>
    <n v="0"/>
    <n v="0"/>
    <n v="0"/>
    <n v="0"/>
    <n v="0"/>
    <n v="105651.13"/>
  </r>
  <r>
    <s v="010 Atmos Regulated Shared Services"/>
    <x v="0"/>
    <x v="24"/>
    <x v="3"/>
    <n v="3893.26"/>
    <n v="41.47"/>
    <n v="0"/>
    <n v="0"/>
    <n v="0"/>
    <n v="0"/>
    <n v="0"/>
    <n v="3934.73"/>
  </r>
  <r>
    <s v="010 Atmos Regulated Shared Services"/>
    <x v="0"/>
    <x v="13"/>
    <x v="3"/>
    <n v="1.26"/>
    <n v="0"/>
    <n v="0"/>
    <n v="0"/>
    <n v="0"/>
    <n v="0"/>
    <n v="0"/>
    <n v="1.26"/>
  </r>
  <r>
    <s v="010 Atmos Regulated Shared Services"/>
    <x v="0"/>
    <x v="14"/>
    <x v="3"/>
    <n v="271887.49"/>
    <n v="8268.07"/>
    <n v="0"/>
    <n v="0"/>
    <n v="0"/>
    <n v="0"/>
    <n v="0"/>
    <n v="280155.56"/>
  </r>
  <r>
    <s v="010 Atmos Regulated Shared Services"/>
    <x v="0"/>
    <x v="23"/>
    <x v="3"/>
    <n v="56393.72"/>
    <n v="2594.34"/>
    <n v="0"/>
    <n v="0"/>
    <n v="0"/>
    <n v="0"/>
    <n v="0"/>
    <n v="58988.06"/>
  </r>
  <r>
    <s v="010 Atmos Regulated Shared Services"/>
    <x v="0"/>
    <x v="26"/>
    <x v="3"/>
    <n v="46076.59"/>
    <n v="373.42"/>
    <n v="0"/>
    <n v="0"/>
    <n v="0"/>
    <n v="0"/>
    <n v="0"/>
    <n v="46450.01"/>
  </r>
  <r>
    <s v="010 Atmos Regulated Shared Services"/>
    <x v="0"/>
    <x v="28"/>
    <x v="3"/>
    <n v="1907180.74"/>
    <n v="18037.120000000003"/>
    <n v="0"/>
    <n v="0"/>
    <n v="0"/>
    <n v="0"/>
    <n v="0"/>
    <n v="1925217.86"/>
  </r>
  <r>
    <s v="010 Atmos Regulated Shared Services"/>
    <x v="0"/>
    <x v="10"/>
    <x v="3"/>
    <n v="5588.46"/>
    <n v="30.740000000000009"/>
    <n v="0"/>
    <n v="0"/>
    <n v="0"/>
    <n v="0"/>
    <n v="0"/>
    <n v="5619.2"/>
  </r>
  <r>
    <s v="010 Atmos Regulated Shared Services"/>
    <x v="0"/>
    <x v="12"/>
    <x v="3"/>
    <n v="16765293.060000001"/>
    <n v="123099.51000000001"/>
    <n v="0"/>
    <n v="0"/>
    <n v="0"/>
    <n v="0"/>
    <n v="0"/>
    <n v="16888392.57"/>
  </r>
  <r>
    <s v="010 Atmos Regulated Shared Services"/>
    <x v="0"/>
    <x v="27"/>
    <x v="3"/>
    <n v="34432.78"/>
    <n v="549"/>
    <n v="0"/>
    <n v="0"/>
    <n v="0"/>
    <n v="0"/>
    <n v="0"/>
    <n v="34981.78"/>
  </r>
  <r>
    <s v="010 Atmos Regulated Shared Services"/>
    <x v="0"/>
    <x v="2"/>
    <x v="3"/>
    <n v="0.45"/>
    <n v="0"/>
    <n v="0"/>
    <n v="0"/>
    <n v="0"/>
    <n v="0"/>
    <n v="0"/>
    <n v="0.45"/>
  </r>
  <r>
    <s v="010 Atmos Regulated Shared Services"/>
    <x v="0"/>
    <x v="3"/>
    <x v="3"/>
    <n v="549832.48"/>
    <n v="4914.5600000000004"/>
    <n v="0"/>
    <n v="0"/>
    <n v="0"/>
    <n v="0"/>
    <n v="0"/>
    <n v="554747.04"/>
  </r>
  <r>
    <s v="010 Atmos Regulated Shared Services"/>
    <x v="0"/>
    <x v="22"/>
    <x v="3"/>
    <n v="163301.26"/>
    <n v="123.68000000000006"/>
    <n v="0"/>
    <n v="0"/>
    <n v="0"/>
    <n v="0"/>
    <n v="0"/>
    <n v="163424.94"/>
  </r>
  <r>
    <s v="010 Atmos Regulated Shared Services"/>
    <x v="0"/>
    <x v="16"/>
    <x v="3"/>
    <n v="3679840.68"/>
    <n v="23477.94"/>
    <n v="0"/>
    <n v="0"/>
    <n v="0"/>
    <n v="0"/>
    <n v="0"/>
    <n v="3703318.62"/>
  </r>
  <r>
    <s v="010 Atmos Regulated Shared Services"/>
    <x v="0"/>
    <x v="20"/>
    <x v="3"/>
    <n v="62694.63"/>
    <n v="2448.73"/>
    <n v="0"/>
    <n v="0"/>
    <n v="0"/>
    <n v="0"/>
    <n v="0"/>
    <n v="65143.360000000001"/>
  </r>
  <r>
    <s v="010 Atmos Regulated Shared Services"/>
    <x v="0"/>
    <x v="7"/>
    <x v="3"/>
    <n v="388.07"/>
    <n v="0"/>
    <n v="0"/>
    <n v="0"/>
    <n v="0"/>
    <n v="0"/>
    <n v="0"/>
    <n v="388.07"/>
  </r>
  <r>
    <s v="010 Atmos Regulated Shared Services"/>
    <x v="0"/>
    <x v="17"/>
    <x v="3"/>
    <n v="2621576.59"/>
    <n v="26432.01"/>
    <n v="0"/>
    <n v="0"/>
    <n v="0"/>
    <n v="0"/>
    <n v="0"/>
    <n v="2648008.6"/>
  </r>
  <r>
    <s v="010 Atmos Regulated Shared Services"/>
    <x v="0"/>
    <x v="19"/>
    <x v="3"/>
    <n v="45011.06"/>
    <n v="411.28"/>
    <n v="0"/>
    <n v="0"/>
    <n v="0"/>
    <n v="0"/>
    <n v="0"/>
    <n v="45422.34"/>
  </r>
  <r>
    <s v="010 Atmos Regulated Shared Services"/>
    <x v="0"/>
    <x v="30"/>
    <x v="3"/>
    <n v="-0.04"/>
    <n v="5.69"/>
    <n v="0"/>
    <n v="0"/>
    <n v="0"/>
    <n v="18.52"/>
    <n v="0"/>
    <n v="24.17"/>
  </r>
  <r>
    <s v="010 Atmos Regulated Shared Services"/>
    <x v="0"/>
    <x v="18"/>
    <x v="3"/>
    <n v="3567452.12"/>
    <n v="144945.96"/>
    <n v="0"/>
    <n v="0"/>
    <n v="0"/>
    <n v="0"/>
    <n v="0"/>
    <n v="3712398.08"/>
  </r>
  <r>
    <s v="010 Atmos Regulated Shared Services"/>
    <x v="0"/>
    <x v="4"/>
    <x v="3"/>
    <n v="45160.06"/>
    <n v="165.59999999999997"/>
    <n v="0"/>
    <n v="0"/>
    <n v="0"/>
    <n v="0"/>
    <n v="0"/>
    <n v="45325.66"/>
  </r>
  <r>
    <s v="010 Atmos Regulated Shared Services"/>
    <x v="0"/>
    <x v="21"/>
    <x v="3"/>
    <n v="12685501.99"/>
    <n v="119328"/>
    <n v="0"/>
    <n v="0"/>
    <n v="0"/>
    <n v="0"/>
    <n v="0"/>
    <n v="12804829.99"/>
  </r>
  <r>
    <s v="010 Atmos Regulated Shared Services"/>
    <x v="0"/>
    <x v="11"/>
    <x v="3"/>
    <n v="3805484.42"/>
    <n v="98700.93"/>
    <n v="0"/>
    <n v="0"/>
    <n v="0"/>
    <n v="0"/>
    <n v="0"/>
    <n v="3904185.35"/>
  </r>
  <r>
    <s v="010 Atmos Regulated Shared Services"/>
    <x v="0"/>
    <x v="1"/>
    <x v="3"/>
    <n v="444435.72"/>
    <n v="10691.21"/>
    <n v="0"/>
    <n v="0"/>
    <n v="0"/>
    <n v="0"/>
    <n v="0"/>
    <n v="455126.93"/>
  </r>
  <r>
    <s v="010 Atmos Regulated Shared Services"/>
    <x v="0"/>
    <x v="32"/>
    <x v="3"/>
    <n v="9348368.6600000001"/>
    <n v="29227.7"/>
    <n v="0"/>
    <n v="0"/>
    <n v="0"/>
    <n v="0"/>
    <n v="0"/>
    <n v="9377596.3599999994"/>
  </r>
  <r>
    <s v="010 Atmos Regulated Shared Services"/>
    <x v="0"/>
    <x v="6"/>
    <x v="3"/>
    <n v="60757.35"/>
    <n v="2354.21"/>
    <n v="0"/>
    <n v="0"/>
    <n v="0"/>
    <n v="0"/>
    <n v="0"/>
    <n v="63111.56"/>
  </r>
  <r>
    <s v="010 Atmos Regulated Shared Services"/>
    <x v="0"/>
    <x v="31"/>
    <x v="3"/>
    <n v="866.09"/>
    <n v="17.670000000000002"/>
    <n v="0"/>
    <n v="0"/>
    <n v="0"/>
    <n v="0"/>
    <n v="0"/>
    <n v="883.76"/>
  </r>
  <r>
    <s v="010 Atmos Regulated Shared Services"/>
    <x v="0"/>
    <x v="8"/>
    <x v="3"/>
    <n v="352923.37"/>
    <n v="7840"/>
    <n v="0"/>
    <n v="0"/>
    <n v="0"/>
    <n v="0"/>
    <n v="0"/>
    <n v="360763.37"/>
  </r>
  <r>
    <s v="010 Atmos Regulated Shared Services"/>
    <x v="0"/>
    <x v="25"/>
    <x v="3"/>
    <n v="34438588.479999997"/>
    <n v="373944.84"/>
    <n v="0"/>
    <n v="0"/>
    <n v="0"/>
    <n v="0"/>
    <n v="0"/>
    <n v="34812533.32"/>
  </r>
  <r>
    <s v="010 Atmos Regulated Shared Services"/>
    <x v="0"/>
    <x v="0"/>
    <x v="3"/>
    <n v="27.04"/>
    <n v="4.51"/>
    <n v="0"/>
    <n v="0"/>
    <n v="0"/>
    <n v="0"/>
    <n v="0"/>
    <n v="31.55"/>
  </r>
  <r>
    <s v="010 Atmos Regulated Shared Services"/>
    <x v="0"/>
    <x v="9"/>
    <x v="3"/>
    <n v="157870.78"/>
    <n v="12131.51"/>
    <n v="0"/>
    <n v="0"/>
    <n v="0"/>
    <n v="0"/>
    <n v="0"/>
    <n v="170002.29"/>
  </r>
  <r>
    <s v="010 Atmos Regulated Shared Services"/>
    <x v="1"/>
    <x v="42"/>
    <x v="3"/>
    <n v="93512.04"/>
    <n v="157.58999999999992"/>
    <n v="0"/>
    <n v="0"/>
    <n v="0"/>
    <n v="0"/>
    <n v="0"/>
    <n v="93669.63"/>
  </r>
  <r>
    <s v="010 Atmos Regulated Shared Services"/>
    <x v="1"/>
    <x v="44"/>
    <x v="3"/>
    <n v="-50874.68"/>
    <n v="3184.91"/>
    <n v="0"/>
    <n v="0"/>
    <n v="0"/>
    <n v="0"/>
    <n v="0"/>
    <n v="-47689.77"/>
  </r>
  <r>
    <s v="010 Atmos Regulated Shared Services"/>
    <x v="1"/>
    <x v="46"/>
    <x v="3"/>
    <n v="30332901.870000001"/>
    <n v="488889.92"/>
    <n v="0"/>
    <n v="0"/>
    <n v="0"/>
    <n v="0"/>
    <n v="0"/>
    <n v="30821791.789999999"/>
  </r>
  <r>
    <s v="010 Atmos Regulated Shared Services"/>
    <x v="1"/>
    <x v="35"/>
    <x v="3"/>
    <n v="365003.74"/>
    <n v="4297.91"/>
    <n v="0"/>
    <n v="0"/>
    <n v="0"/>
    <n v="0"/>
    <n v="0"/>
    <n v="369301.65"/>
  </r>
  <r>
    <s v="010 Atmos Regulated Shared Services"/>
    <x v="1"/>
    <x v="36"/>
    <x v="3"/>
    <n v="44807.34"/>
    <n v="1547.67"/>
    <n v="0"/>
    <n v="0"/>
    <n v="0"/>
    <n v="0"/>
    <n v="0"/>
    <n v="46355.01"/>
  </r>
  <r>
    <s v="010 Atmos Regulated Shared Services"/>
    <x v="1"/>
    <x v="50"/>
    <x v="3"/>
    <n v="1679721.99"/>
    <n v="8953.9599999999991"/>
    <n v="0"/>
    <n v="0"/>
    <n v="0"/>
    <n v="0"/>
    <n v="0"/>
    <n v="1688675.95"/>
  </r>
  <r>
    <s v="010 Atmos Regulated Shared Services"/>
    <x v="1"/>
    <x v="55"/>
    <x v="3"/>
    <n v="-9966.41"/>
    <n v="0"/>
    <n v="0"/>
    <n v="0"/>
    <n v="0"/>
    <n v="0"/>
    <n v="0"/>
    <n v="-9966.41"/>
  </r>
  <r>
    <s v="010 Atmos Regulated Shared Services"/>
    <x v="1"/>
    <x v="51"/>
    <x v="3"/>
    <n v="2863527.75"/>
    <n v="34097.760000000002"/>
    <n v="0"/>
    <n v="0"/>
    <n v="0"/>
    <n v="0"/>
    <n v="0"/>
    <n v="2897625.51"/>
  </r>
  <r>
    <s v="010 Atmos Regulated Shared Services"/>
    <x v="1"/>
    <x v="52"/>
    <x v="3"/>
    <n v="33093.32"/>
    <n v="517.44000000000005"/>
    <n v="0"/>
    <n v="0"/>
    <n v="0"/>
    <n v="0"/>
    <n v="0"/>
    <n v="33610.76"/>
  </r>
  <r>
    <s v="010 Atmos Regulated Shared Services"/>
    <x v="1"/>
    <x v="53"/>
    <x v="3"/>
    <n v="115972.68"/>
    <n v="3400.84"/>
    <n v="0"/>
    <n v="0"/>
    <n v="0"/>
    <n v="0"/>
    <n v="0"/>
    <n v="119373.52"/>
  </r>
  <r>
    <s v="010 Atmos Regulated Shared Services"/>
    <x v="1"/>
    <x v="43"/>
    <x v="3"/>
    <n v="12371.45"/>
    <n v="163.5"/>
    <n v="0"/>
    <n v="0"/>
    <n v="0"/>
    <n v="0"/>
    <n v="0"/>
    <n v="12534.95"/>
  </r>
  <r>
    <s v="010 Atmos Regulated Shared Services"/>
    <x v="1"/>
    <x v="40"/>
    <x v="3"/>
    <n v="4007859.56"/>
    <n v="69038.87"/>
    <n v="0"/>
    <n v="0"/>
    <n v="0"/>
    <n v="0"/>
    <n v="0"/>
    <n v="4076898.43"/>
  </r>
  <r>
    <s v="010 Atmos Regulated Shared Services"/>
    <x v="1"/>
    <x v="41"/>
    <x v="3"/>
    <n v="167827.17"/>
    <n v="4186.6899999999996"/>
    <n v="0"/>
    <n v="0"/>
    <n v="0"/>
    <n v="0"/>
    <n v="0"/>
    <n v="172013.86"/>
  </r>
  <r>
    <s v="010 Atmos Regulated Shared Services"/>
    <x v="1"/>
    <x v="38"/>
    <x v="3"/>
    <n v="138625.34"/>
    <n v="930.75"/>
    <n v="0"/>
    <n v="0"/>
    <n v="0"/>
    <n v="0"/>
    <n v="0"/>
    <n v="139556.09"/>
  </r>
  <r>
    <s v="010 Atmos Regulated Shared Services"/>
    <x v="1"/>
    <x v="33"/>
    <x v="3"/>
    <n v="1060191.74"/>
    <n v="8970.48"/>
    <n v="0"/>
    <n v="0"/>
    <n v="0"/>
    <n v="0"/>
    <n v="0"/>
    <n v="1069162.22"/>
  </r>
  <r>
    <s v="010 Atmos Regulated Shared Services"/>
    <x v="1"/>
    <x v="39"/>
    <x v="3"/>
    <n v="847861.65"/>
    <n v="7978.47"/>
    <n v="0"/>
    <n v="0"/>
    <n v="0"/>
    <n v="0"/>
    <n v="0"/>
    <n v="855840.12"/>
  </r>
  <r>
    <s v="010 Atmos Regulated Shared Services"/>
    <x v="1"/>
    <x v="37"/>
    <x v="3"/>
    <n v="-154264.63"/>
    <n v="0"/>
    <n v="0"/>
    <n v="0"/>
    <n v="0"/>
    <n v="0"/>
    <n v="0"/>
    <n v="-154264.63"/>
  </r>
  <r>
    <s v="010 Atmos Regulated Shared Services"/>
    <x v="1"/>
    <x v="34"/>
    <x v="3"/>
    <n v="1187282.8999999999"/>
    <n v="14749"/>
    <n v="0"/>
    <n v="0"/>
    <n v="0"/>
    <n v="0"/>
    <n v="0"/>
    <n v="1202031.8999999999"/>
  </r>
  <r>
    <s v="010 Atmos Regulated Shared Services"/>
    <x v="1"/>
    <x v="45"/>
    <x v="3"/>
    <n v="-57199.47"/>
    <n v="0"/>
    <n v="0"/>
    <n v="0"/>
    <n v="0"/>
    <n v="0"/>
    <n v="0"/>
    <n v="-57199.47"/>
  </r>
  <r>
    <s v="010 Atmos Regulated Shared Services"/>
    <x v="1"/>
    <x v="48"/>
    <x v="3"/>
    <n v="155231.84"/>
    <n v="1354.53"/>
    <n v="0"/>
    <n v="0"/>
    <n v="0"/>
    <n v="0"/>
    <n v="0"/>
    <n v="156586.37"/>
  </r>
  <r>
    <s v="010 Atmos Regulated Shared Services"/>
    <x v="1"/>
    <x v="47"/>
    <x v="3"/>
    <n v="-28341.65"/>
    <n v="18.23"/>
    <n v="0"/>
    <n v="0"/>
    <n v="0"/>
    <n v="0"/>
    <n v="0"/>
    <n v="-28323.42"/>
  </r>
  <r>
    <s v="010 Atmos Regulated Shared Services"/>
    <x v="1"/>
    <x v="54"/>
    <x v="3"/>
    <n v="1929036.04"/>
    <n v="33984.959999999999"/>
    <n v="0"/>
    <n v="0"/>
    <n v="0"/>
    <n v="0"/>
    <n v="0"/>
    <n v="1963021"/>
  </r>
  <r>
    <s v="010 Atmos Regulated Shared Services"/>
    <x v="1"/>
    <x v="49"/>
    <x v="3"/>
    <n v="15981.32"/>
    <n v="196.66"/>
    <n v="0"/>
    <n v="0"/>
    <n v="0"/>
    <n v="0"/>
    <n v="0"/>
    <n v="16177.98"/>
  </r>
  <r>
    <s v="050 Mid-States Division"/>
    <x v="2"/>
    <x v="88"/>
    <x v="3"/>
    <n v="1246194.18"/>
    <n v="0"/>
    <n v="0"/>
    <n v="0"/>
    <n v="0"/>
    <n v="0"/>
    <n v="0"/>
    <n v="1246194.18"/>
  </r>
  <r>
    <s v="050 Mid-States Division"/>
    <x v="2"/>
    <x v="104"/>
    <x v="3"/>
    <n v="238734.9"/>
    <n v="4692.37"/>
    <n v="0"/>
    <n v="0"/>
    <n v="0"/>
    <n v="0"/>
    <n v="0"/>
    <n v="243427.27"/>
  </r>
  <r>
    <s v="050 Mid-States Division"/>
    <x v="2"/>
    <x v="109"/>
    <x v="3"/>
    <n v="119852.69"/>
    <n v="0"/>
    <n v="0"/>
    <n v="0"/>
    <n v="0"/>
    <n v="0"/>
    <n v="0"/>
    <n v="119852.69"/>
  </r>
  <r>
    <s v="050 Mid-States Division"/>
    <x v="2"/>
    <x v="97"/>
    <x v="3"/>
    <n v="167472.54999999999"/>
    <n v="52.07"/>
    <n v="0"/>
    <n v="0"/>
    <n v="0"/>
    <n v="0"/>
    <n v="0"/>
    <n v="167524.62"/>
  </r>
  <r>
    <s v="050 Mid-States Division"/>
    <x v="2"/>
    <x v="99"/>
    <x v="3"/>
    <n v="107223.93000000001"/>
    <n v="577.08999999999992"/>
    <n v="0"/>
    <n v="0"/>
    <n v="0"/>
    <n v="0"/>
    <n v="0"/>
    <n v="107801.02"/>
  </r>
  <r>
    <s v="050 Mid-States Division"/>
    <x v="2"/>
    <x v="77"/>
    <x v="3"/>
    <n v="1843.0400000000002"/>
    <n v="6.8699999999999992"/>
    <n v="0"/>
    <n v="0"/>
    <n v="0"/>
    <n v="0"/>
    <n v="0"/>
    <n v="1849.91"/>
  </r>
  <r>
    <s v="050 Mid-States Division"/>
    <x v="2"/>
    <x v="80"/>
    <x v="3"/>
    <n v="18962983.719999999"/>
    <n v="245960.47999999998"/>
    <n v="-107727.7"/>
    <n v="0"/>
    <n v="0"/>
    <n v="0"/>
    <n v="0"/>
    <n v="19101216.5"/>
  </r>
  <r>
    <s v="050 Mid-States Division"/>
    <x v="2"/>
    <x v="103"/>
    <x v="3"/>
    <n v="267978.88"/>
    <n v="2222.16"/>
    <n v="0"/>
    <n v="0"/>
    <n v="0"/>
    <n v="0"/>
    <n v="0"/>
    <n v="270201.03999999998"/>
  </r>
  <r>
    <s v="050 Mid-States Division"/>
    <x v="2"/>
    <x v="83"/>
    <x v="3"/>
    <n v="1924610.4"/>
    <n v="31642.510000000002"/>
    <n v="-2112.0500000000002"/>
    <n v="0"/>
    <n v="0"/>
    <n v="0"/>
    <n v="0"/>
    <n v="1954140.86"/>
  </r>
  <r>
    <s v="050 Mid-States Division"/>
    <x v="2"/>
    <x v="58"/>
    <x v="3"/>
    <n v="1732491.12"/>
    <n v="4047.33"/>
    <n v="-49.05"/>
    <n v="0"/>
    <n v="0"/>
    <n v="0"/>
    <n v="0"/>
    <n v="1736489.4"/>
  </r>
  <r>
    <s v="050 Mid-States Division"/>
    <x v="2"/>
    <x v="81"/>
    <x v="3"/>
    <n v="4440.5200000000004"/>
    <n v="40.590000000000003"/>
    <n v="0"/>
    <n v="0"/>
    <n v="0"/>
    <n v="0"/>
    <n v="0"/>
    <n v="4481.1099999999997"/>
  </r>
  <r>
    <s v="050 Mid-States Division"/>
    <x v="2"/>
    <x v="63"/>
    <x v="3"/>
    <n v="-2529.39"/>
    <n v="65.3"/>
    <n v="0"/>
    <n v="0"/>
    <n v="0"/>
    <n v="0"/>
    <n v="0"/>
    <n v="-2464.09"/>
  </r>
  <r>
    <s v="050 Mid-States Division"/>
    <x v="2"/>
    <x v="98"/>
    <x v="3"/>
    <n v="-89904.260000000009"/>
    <n v="118.36"/>
    <n v="0"/>
    <n v="0"/>
    <n v="0"/>
    <n v="0"/>
    <n v="0"/>
    <n v="-89785.9"/>
  </r>
  <r>
    <s v="050 Mid-States Division"/>
    <x v="2"/>
    <x v="76"/>
    <x v="3"/>
    <n v="92144.5"/>
    <n v="567.46"/>
    <n v="-6893.13"/>
    <n v="0"/>
    <n v="0"/>
    <n v="0"/>
    <n v="0"/>
    <n v="85818.83"/>
  </r>
  <r>
    <s v="050 Mid-States Division"/>
    <x v="2"/>
    <x v="113"/>
    <x v="3"/>
    <n v="189698.71"/>
    <n v="4148.38"/>
    <n v="0"/>
    <n v="0"/>
    <n v="0"/>
    <n v="0"/>
    <n v="0"/>
    <n v="193847.09"/>
  </r>
  <r>
    <s v="050 Mid-States Division"/>
    <x v="2"/>
    <x v="56"/>
    <x v="3"/>
    <n v="1093665.43"/>
    <n v="25747.19"/>
    <n v="0"/>
    <n v="0"/>
    <n v="0"/>
    <n v="0"/>
    <n v="0"/>
    <n v="1119412.6200000001"/>
  </r>
  <r>
    <s v="050 Mid-States Division"/>
    <x v="2"/>
    <x v="105"/>
    <x v="3"/>
    <n v="4982.03"/>
    <n v="139.74"/>
    <n v="0"/>
    <n v="0"/>
    <n v="0"/>
    <n v="0"/>
    <n v="0"/>
    <n v="5121.7700000000004"/>
  </r>
  <r>
    <s v="050 Mid-States Division"/>
    <x v="2"/>
    <x v="94"/>
    <x v="3"/>
    <n v="51836.52"/>
    <n v="1338.96"/>
    <n v="0"/>
    <n v="0"/>
    <n v="0"/>
    <n v="0"/>
    <n v="0"/>
    <n v="53175.48"/>
  </r>
  <r>
    <s v="050 Mid-States Division"/>
    <x v="2"/>
    <x v="68"/>
    <x v="3"/>
    <n v="2832094.69"/>
    <n v="11738.43"/>
    <n v="0"/>
    <n v="0"/>
    <n v="0"/>
    <n v="0"/>
    <n v="0"/>
    <n v="2843833.12"/>
  </r>
  <r>
    <s v="050 Mid-States Division"/>
    <x v="2"/>
    <x v="69"/>
    <x v="3"/>
    <n v="111821.04999999999"/>
    <n v="160.93"/>
    <n v="0"/>
    <n v="0"/>
    <n v="0"/>
    <n v="0"/>
    <n v="0"/>
    <n v="111981.98"/>
  </r>
  <r>
    <s v="050 Mid-States Division"/>
    <x v="2"/>
    <x v="84"/>
    <x v="3"/>
    <n v="20272.609999999997"/>
    <n v="17.739999999999998"/>
    <n v="0"/>
    <n v="0"/>
    <n v="0"/>
    <n v="0"/>
    <n v="0"/>
    <n v="20290.349999999999"/>
  </r>
  <r>
    <s v="050 Mid-States Division"/>
    <x v="2"/>
    <x v="85"/>
    <x v="3"/>
    <n v="1029687.61"/>
    <n v="13433.11"/>
    <n v="0"/>
    <n v="0"/>
    <n v="0"/>
    <n v="0"/>
    <n v="0"/>
    <n v="1043120.72"/>
  </r>
  <r>
    <s v="050 Mid-States Division"/>
    <x v="2"/>
    <x v="112"/>
    <x v="3"/>
    <n v="183442.01"/>
    <n v="708.38000000000011"/>
    <n v="0"/>
    <n v="0"/>
    <n v="0"/>
    <n v="0"/>
    <n v="0"/>
    <n v="184150.39"/>
  </r>
  <r>
    <s v="050 Mid-States Division"/>
    <x v="2"/>
    <x v="75"/>
    <x v="3"/>
    <n v="52147.44"/>
    <n v="90.23"/>
    <n v="0"/>
    <n v="0"/>
    <n v="0"/>
    <n v="0"/>
    <n v="0"/>
    <n v="52237.67"/>
  </r>
  <r>
    <s v="050 Mid-States Division"/>
    <x v="2"/>
    <x v="91"/>
    <x v="3"/>
    <n v="340611.48"/>
    <n v="1404.15"/>
    <n v="0"/>
    <n v="0"/>
    <n v="0"/>
    <n v="0"/>
    <n v="0"/>
    <n v="342015.63"/>
  </r>
  <r>
    <s v="050 Mid-States Division"/>
    <x v="2"/>
    <x v="92"/>
    <x v="3"/>
    <n v="9442707.4000000004"/>
    <n v="74224.67"/>
    <n v="-32028.06"/>
    <n v="-141841.93"/>
    <n v="0"/>
    <n v="0"/>
    <n v="0"/>
    <n v="9343062.0800000001"/>
  </r>
  <r>
    <s v="050 Mid-States Division"/>
    <x v="2"/>
    <x v="115"/>
    <x v="3"/>
    <n v="882427.91"/>
    <n v="10305.32"/>
    <n v="0"/>
    <n v="0.01"/>
    <n v="0"/>
    <n v="0"/>
    <n v="0"/>
    <n v="892733.24"/>
  </r>
  <r>
    <s v="050 Mid-States Division"/>
    <x v="2"/>
    <x v="101"/>
    <x v="3"/>
    <n v="984539.65"/>
    <n v="3979.46"/>
    <n v="0"/>
    <n v="0"/>
    <n v="0"/>
    <n v="0"/>
    <n v="0"/>
    <n v="988519.11"/>
  </r>
  <r>
    <s v="050 Mid-States Division"/>
    <x v="2"/>
    <x v="102"/>
    <x v="3"/>
    <n v="25505843.5"/>
    <n v="192208.78"/>
    <n v="-148051.91"/>
    <n v="-75367.17"/>
    <n v="0"/>
    <n v="0"/>
    <n v="0"/>
    <n v="25474633.199999999"/>
  </r>
  <r>
    <s v="050 Mid-States Division"/>
    <x v="2"/>
    <x v="61"/>
    <x v="3"/>
    <n v="1029261.06"/>
    <n v="17871.620000000003"/>
    <n v="0"/>
    <n v="0"/>
    <n v="0"/>
    <n v="0"/>
    <n v="0"/>
    <n v="1047132.68"/>
  </r>
  <r>
    <s v="050 Mid-States Division"/>
    <x v="2"/>
    <x v="73"/>
    <x v="3"/>
    <n v="36441.269999999997"/>
    <n v="0"/>
    <n v="0"/>
    <n v="0"/>
    <n v="0"/>
    <n v="0"/>
    <n v="0"/>
    <n v="36441.269999999997"/>
  </r>
  <r>
    <s v="050 Mid-States Division"/>
    <x v="2"/>
    <x v="89"/>
    <x v="3"/>
    <n v="199566.93"/>
    <n v="116.06"/>
    <n v="0"/>
    <n v="0"/>
    <n v="0"/>
    <n v="0"/>
    <n v="0"/>
    <n v="199682.99"/>
  </r>
  <r>
    <s v="050 Mid-States Division"/>
    <x v="2"/>
    <x v="108"/>
    <x v="3"/>
    <n v="87342.49"/>
    <n v="423.03"/>
    <n v="0"/>
    <n v="0"/>
    <n v="0"/>
    <n v="0"/>
    <n v="0"/>
    <n v="87765.52"/>
  </r>
  <r>
    <s v="050 Mid-States Division"/>
    <x v="2"/>
    <x v="57"/>
    <x v="3"/>
    <n v="8329.7199999999993"/>
    <n v="0"/>
    <n v="0"/>
    <n v="0"/>
    <n v="0"/>
    <n v="0"/>
    <n v="0"/>
    <n v="8329.7199999999993"/>
  </r>
  <r>
    <s v="050 Mid-States Division"/>
    <x v="2"/>
    <x v="95"/>
    <x v="3"/>
    <n v="98364.01"/>
    <n v="148.88999999999999"/>
    <n v="0"/>
    <n v="0"/>
    <n v="0"/>
    <n v="0"/>
    <n v="0"/>
    <n v="98512.9"/>
  </r>
  <r>
    <s v="050 Mid-States Division"/>
    <x v="2"/>
    <x v="110"/>
    <x v="3"/>
    <n v="43475.01"/>
    <n v="40.049999999999997"/>
    <n v="0"/>
    <n v="0"/>
    <n v="0"/>
    <n v="0"/>
    <n v="0"/>
    <n v="43515.06"/>
  </r>
  <r>
    <s v="050 Mid-States Division"/>
    <x v="2"/>
    <x v="111"/>
    <x v="3"/>
    <n v="187376.56"/>
    <n v="141.29"/>
    <n v="0"/>
    <n v="0"/>
    <n v="0"/>
    <n v="0"/>
    <n v="0"/>
    <n v="187517.85"/>
  </r>
  <r>
    <s v="050 Mid-States Division"/>
    <x v="2"/>
    <x v="71"/>
    <x v="3"/>
    <n v="481692.39"/>
    <n v="1385.17"/>
    <n v="0"/>
    <n v="0"/>
    <n v="0"/>
    <n v="0"/>
    <n v="0"/>
    <n v="483077.56"/>
  </r>
  <r>
    <s v="050 Mid-States Division"/>
    <x v="2"/>
    <x v="67"/>
    <x v="3"/>
    <n v="16097.470000000001"/>
    <n v="72.679999999999993"/>
    <n v="0"/>
    <n v="0"/>
    <n v="0"/>
    <n v="0"/>
    <n v="0"/>
    <n v="16170.15"/>
  </r>
  <r>
    <s v="050 Mid-States Division"/>
    <x v="2"/>
    <x v="86"/>
    <x v="3"/>
    <n v="17671946.91"/>
    <n v="43000.899999999994"/>
    <n v="0"/>
    <n v="0"/>
    <n v="0"/>
    <n v="0"/>
    <n v="0"/>
    <n v="17714947.809999999"/>
  </r>
  <r>
    <s v="050 Mid-States Division"/>
    <x v="2"/>
    <x v="72"/>
    <x v="3"/>
    <n v="34508.769999999997"/>
    <n v="79.42"/>
    <n v="0"/>
    <n v="0"/>
    <n v="0"/>
    <n v="0"/>
    <n v="0"/>
    <n v="34588.19"/>
  </r>
  <r>
    <s v="050 Mid-States Division"/>
    <x v="2"/>
    <x v="100"/>
    <x v="3"/>
    <n v="15034398.529999999"/>
    <n v="215730.76"/>
    <n v="-784.38"/>
    <n v="-102265.62"/>
    <n v="0"/>
    <n v="0"/>
    <n v="0"/>
    <n v="15147079.289999999"/>
  </r>
  <r>
    <s v="050 Mid-States Division"/>
    <x v="2"/>
    <x v="87"/>
    <x v="3"/>
    <n v="1003714.77"/>
    <n v="24839.89"/>
    <n v="0"/>
    <n v="0"/>
    <n v="0"/>
    <n v="0"/>
    <n v="0"/>
    <n v="1028554.66"/>
  </r>
  <r>
    <s v="050 Mid-States Division"/>
    <x v="2"/>
    <x v="60"/>
    <x v="3"/>
    <n v="101541.04"/>
    <n v="542.43000000000006"/>
    <n v="0"/>
    <n v="0"/>
    <n v="0"/>
    <n v="0"/>
    <n v="0"/>
    <n v="102083.47"/>
  </r>
  <r>
    <s v="050 Mid-States Division"/>
    <x v="2"/>
    <x v="62"/>
    <x v="3"/>
    <n v="91368.57"/>
    <n v="2788.12"/>
    <n v="0"/>
    <n v="0"/>
    <n v="0"/>
    <n v="0"/>
    <n v="0"/>
    <n v="94156.69"/>
  </r>
  <r>
    <s v="050 Mid-States Division"/>
    <x v="2"/>
    <x v="93"/>
    <x v="3"/>
    <n v="17873.05"/>
    <n v="0"/>
    <n v="0"/>
    <n v="0"/>
    <n v="0"/>
    <n v="0"/>
    <n v="0"/>
    <n v="17873.05"/>
  </r>
  <r>
    <s v="050 Mid-States Division"/>
    <x v="2"/>
    <x v="107"/>
    <x v="3"/>
    <n v="3878003.04"/>
    <n v="29866.17"/>
    <n v="0"/>
    <n v="0"/>
    <n v="0"/>
    <n v="0"/>
    <n v="0"/>
    <n v="3907869.21"/>
  </r>
  <r>
    <s v="050 Mid-States Division"/>
    <x v="2"/>
    <x v="64"/>
    <x v="3"/>
    <n v="4436.5"/>
    <n v="0.98"/>
    <n v="0"/>
    <n v="0"/>
    <n v="0"/>
    <n v="0"/>
    <n v="0"/>
    <n v="4437.4799999999996"/>
  </r>
  <r>
    <s v="050 Mid-States Division"/>
    <x v="2"/>
    <x v="66"/>
    <x v="3"/>
    <n v="451639.74"/>
    <n v="348.21000000000004"/>
    <n v="0"/>
    <n v="0"/>
    <n v="0"/>
    <n v="0"/>
    <n v="0"/>
    <n v="451987.95"/>
  </r>
  <r>
    <s v="050 Mid-States Division"/>
    <x v="2"/>
    <x v="114"/>
    <x v="3"/>
    <n v="2007321.26"/>
    <n v="39288.68"/>
    <n v="-377.13"/>
    <n v="-3566.49"/>
    <n v="0"/>
    <n v="0"/>
    <n v="0"/>
    <n v="2042666.32"/>
  </r>
  <r>
    <s v="050 Mid-States Division"/>
    <x v="2"/>
    <x v="79"/>
    <x v="3"/>
    <n v="35602958.340000004"/>
    <n v="375558.05"/>
    <n v="-154085.37"/>
    <n v="-263450.64"/>
    <n v="0"/>
    <n v="0"/>
    <n v="0"/>
    <n v="35560980.380000003"/>
  </r>
  <r>
    <s v="050 Mid-States Division"/>
    <x v="2"/>
    <x v="106"/>
    <x v="3"/>
    <n v="565517.31999999995"/>
    <n v="21649.279999999999"/>
    <n v="0"/>
    <n v="0"/>
    <n v="0"/>
    <n v="0"/>
    <n v="0"/>
    <n v="587166.6"/>
  </r>
  <r>
    <s v="050 Mid-States Division"/>
    <x v="2"/>
    <x v="74"/>
    <x v="3"/>
    <n v="104385.85"/>
    <n v="-735.73"/>
    <n v="0"/>
    <n v="0"/>
    <n v="0"/>
    <n v="0"/>
    <n v="0"/>
    <n v="103650.12"/>
  </r>
  <r>
    <s v="050 Mid-States Division"/>
    <x v="2"/>
    <x v="96"/>
    <x v="3"/>
    <n v="1393755.5899999999"/>
    <n v="2139.17"/>
    <n v="0"/>
    <n v="0"/>
    <n v="0"/>
    <n v="0"/>
    <n v="0"/>
    <n v="1395894.76"/>
  </r>
  <r>
    <s v="050 Mid-States Division"/>
    <x v="2"/>
    <x v="70"/>
    <x v="3"/>
    <n v="731646.03"/>
    <n v="2542.25"/>
    <n v="0"/>
    <n v="0"/>
    <n v="0"/>
    <n v="0"/>
    <n v="0"/>
    <n v="734188.28"/>
  </r>
  <r>
    <s v="050 Mid-States Division"/>
    <x v="2"/>
    <x v="90"/>
    <x v="3"/>
    <n v="417769.08"/>
    <n v="961.78"/>
    <n v="0"/>
    <n v="0"/>
    <n v="0"/>
    <n v="0"/>
    <n v="0"/>
    <n v="418730.86"/>
  </r>
  <r>
    <s v="050 Mid-States Division"/>
    <x v="2"/>
    <x v="82"/>
    <x v="3"/>
    <n v="57727.51"/>
    <n v="0"/>
    <n v="0"/>
    <n v="0"/>
    <n v="0"/>
    <n v="0"/>
    <n v="0"/>
    <n v="57727.51"/>
  </r>
  <r>
    <s v="050 Mid-States Division"/>
    <x v="2"/>
    <x v="65"/>
    <x v="3"/>
    <n v="5990.28"/>
    <n v="24.93"/>
    <n v="0"/>
    <n v="0"/>
    <n v="0"/>
    <n v="0"/>
    <n v="0"/>
    <n v="6015.21"/>
  </r>
  <r>
    <s v="050 Mid-States Division"/>
    <x v="2"/>
    <x v="59"/>
    <x v="3"/>
    <n v="69527.39"/>
    <n v="171.35"/>
    <n v="0"/>
    <n v="0"/>
    <n v="0"/>
    <n v="0"/>
    <n v="0"/>
    <n v="69698.740000000005"/>
  </r>
  <r>
    <s v="050 Mid-States Division"/>
    <x v="2"/>
    <x v="78"/>
    <x v="3"/>
    <n v="29942637.460000001"/>
    <n v="277781.7"/>
    <n v="-108095.25"/>
    <n v="-199767.87"/>
    <n v="0"/>
    <n v="0"/>
    <n v="0"/>
    <n v="29912556.039999999"/>
  </r>
  <r>
    <s v="050 Mid-States Division"/>
    <x v="3"/>
    <x v="126"/>
    <x v="3"/>
    <n v="136406.07"/>
    <n v="498.29"/>
    <n v="0"/>
    <n v="0"/>
    <n v="0"/>
    <n v="0"/>
    <n v="0"/>
    <n v="136904.35999999999"/>
  </r>
  <r>
    <s v="050 Mid-States Division"/>
    <x v="3"/>
    <x v="127"/>
    <x v="3"/>
    <n v="39475.519999999997"/>
    <n v="223.97"/>
    <n v="0"/>
    <n v="0"/>
    <n v="0"/>
    <n v="0"/>
    <n v="0"/>
    <n v="39699.49"/>
  </r>
  <r>
    <s v="050 Mid-States Division"/>
    <x v="3"/>
    <x v="119"/>
    <x v="3"/>
    <n v="100967.27"/>
    <n v="400.52000000000004"/>
    <n v="0"/>
    <n v="0"/>
    <n v="0"/>
    <n v="0"/>
    <n v="0"/>
    <n v="101367.79"/>
  </r>
  <r>
    <s v="050 Mid-States Division"/>
    <x v="3"/>
    <x v="118"/>
    <x v="3"/>
    <n v="9096.69"/>
    <n v="93.97"/>
    <n v="0"/>
    <n v="0"/>
    <n v="0"/>
    <n v="0"/>
    <n v="0"/>
    <n v="9190.66"/>
  </r>
  <r>
    <s v="050 Mid-States Division"/>
    <x v="3"/>
    <x v="125"/>
    <x v="3"/>
    <n v="38834"/>
    <n v="0"/>
    <n v="0"/>
    <n v="0"/>
    <n v="0"/>
    <n v="0"/>
    <n v="0"/>
    <n v="38834"/>
  </r>
  <r>
    <s v="050 Mid-States Division"/>
    <x v="3"/>
    <x v="116"/>
    <x v="3"/>
    <n v="16079.26"/>
    <n v="151.66"/>
    <n v="0"/>
    <n v="0"/>
    <n v="0"/>
    <n v="0"/>
    <n v="0"/>
    <n v="16230.92"/>
  </r>
  <r>
    <s v="050 Mid-States Division"/>
    <x v="3"/>
    <x v="121"/>
    <x v="3"/>
    <n v="-8256.2099999999991"/>
    <n v="97.92"/>
    <n v="0"/>
    <n v="0"/>
    <n v="0"/>
    <n v="0"/>
    <n v="0"/>
    <n v="-8158.29"/>
  </r>
  <r>
    <s v="050 Mid-States Division"/>
    <x v="3"/>
    <x v="122"/>
    <x v="3"/>
    <n v="-34765.769999999997"/>
    <n v="0"/>
    <n v="0"/>
    <n v="0"/>
    <n v="0"/>
    <n v="0"/>
    <n v="0"/>
    <n v="-34765.769999999997"/>
  </r>
  <r>
    <s v="050 Mid-States Division"/>
    <x v="3"/>
    <x v="124"/>
    <x v="3"/>
    <n v="828509.36"/>
    <n v="0"/>
    <n v="0"/>
    <n v="0"/>
    <n v="0"/>
    <n v="0"/>
    <n v="0"/>
    <n v="828509.36"/>
  </r>
  <r>
    <s v="050 Mid-States Division"/>
    <x v="3"/>
    <x v="120"/>
    <x v="3"/>
    <n v="70196.03"/>
    <n v="0"/>
    <n v="0"/>
    <n v="0"/>
    <n v="0"/>
    <n v="0"/>
    <n v="0"/>
    <n v="70196.03"/>
  </r>
  <r>
    <s v="050 Mid-States Division"/>
    <x v="3"/>
    <x v="117"/>
    <x v="3"/>
    <n v="7731.32"/>
    <n v="74.540000000000006"/>
    <n v="0"/>
    <n v="0"/>
    <n v="0"/>
    <n v="0"/>
    <n v="0"/>
    <n v="7805.86"/>
  </r>
  <r>
    <s v="050 Mid-States Division"/>
    <x v="3"/>
    <x v="123"/>
    <x v="3"/>
    <n v="695438.36"/>
    <n v="2354.3000000000002"/>
    <n v="0"/>
    <n v="0"/>
    <n v="0"/>
    <n v="0"/>
    <n v="0"/>
    <n v="697792.66"/>
  </r>
  <r>
    <s v="050 Mid-States Division"/>
    <x v="3"/>
    <x v="128"/>
    <x v="3"/>
    <n v="24569.14"/>
    <n v="727.57"/>
    <n v="0"/>
    <n v="0"/>
    <n v="0"/>
    <n v="0"/>
    <n v="0"/>
    <n v="25296.71"/>
  </r>
  <r>
    <s v="050 Mid-States Division"/>
    <x v="2"/>
    <x v="129"/>
    <x v="0"/>
    <n v="-6374709.4599999981"/>
    <n v="-367131.63000000006"/>
    <n v="0"/>
    <n v="0"/>
    <n v="0"/>
    <n v="0"/>
    <n v="0"/>
    <n v="-6741841.089999998"/>
  </r>
  <r>
    <s v="050 Mid-States Division"/>
    <x v="2"/>
    <x v="129"/>
    <x v="1"/>
    <n v="-6741841.089999998"/>
    <n v="-837663.7100000002"/>
    <n v="0"/>
    <n v="0"/>
    <n v="0"/>
    <n v="0"/>
    <n v="0"/>
    <n v="-7579504.799999998"/>
  </r>
  <r>
    <s v="050 Mid-States Division"/>
    <x v="2"/>
    <x v="129"/>
    <x v="2"/>
    <n v="-7579504.799999998"/>
    <n v="1003338.1799999997"/>
    <n v="0"/>
    <n v="0"/>
    <n v="0"/>
    <n v="0"/>
    <n v="0"/>
    <n v="-6576166.6199999982"/>
  </r>
  <r>
    <s v="050 Mid-States Division"/>
    <x v="2"/>
    <x v="129"/>
    <x v="3"/>
    <n v="-6576166.6199999982"/>
    <n v="1116900.05"/>
    <n v="0"/>
    <n v="0"/>
    <n v="0"/>
    <n v="0"/>
    <n v="0"/>
    <n v="-5459266.5699999984"/>
  </r>
  <r>
    <s v="050 Mid-States Division"/>
    <x v="3"/>
    <x v="129"/>
    <x v="0"/>
    <n v="52517.30000000001"/>
    <n v="0"/>
    <n v="0"/>
    <n v="0"/>
    <n v="0"/>
    <n v="0"/>
    <n v="0"/>
    <n v="52517.30000000001"/>
  </r>
  <r>
    <s v="050 Mid-States Division"/>
    <x v="3"/>
    <x v="129"/>
    <x v="1"/>
    <n v="52517.30000000001"/>
    <n v="0"/>
    <n v="0"/>
    <n v="0"/>
    <n v="0"/>
    <n v="0"/>
    <n v="0"/>
    <n v="52517.30000000001"/>
  </r>
  <r>
    <s v="050 Mid-States Division"/>
    <x v="3"/>
    <x v="129"/>
    <x v="2"/>
    <n v="52517.30000000001"/>
    <n v="0"/>
    <n v="0"/>
    <n v="0"/>
    <n v="0"/>
    <n v="0"/>
    <n v="0"/>
    <n v="52517.30000000001"/>
  </r>
  <r>
    <s v="050 Mid-States Division"/>
    <x v="3"/>
    <x v="129"/>
    <x v="3"/>
    <n v="52517.30000000001"/>
    <n v="0"/>
    <n v="0"/>
    <n v="0"/>
    <n v="0"/>
    <n v="0"/>
    <n v="0"/>
    <n v="52517.30000000001"/>
  </r>
  <r>
    <s v="010 Atmos Regulated Shared Services"/>
    <x v="0"/>
    <x v="15"/>
    <x v="4"/>
    <n v="466963.95"/>
    <n v="3755"/>
    <n v="0"/>
    <n v="0"/>
    <n v="0"/>
    <n v="0"/>
    <n v="0"/>
    <n v="470718.95"/>
  </r>
  <r>
    <s v="010 Atmos Regulated Shared Services"/>
    <x v="0"/>
    <x v="16"/>
    <x v="4"/>
    <n v="3437743.64"/>
    <n v="23482.03"/>
    <n v="0"/>
    <n v="0"/>
    <n v="0"/>
    <n v="7234.98"/>
    <n v="0"/>
    <n v="3468460.65"/>
  </r>
  <r>
    <s v="010 Atmos Regulated Shared Services"/>
    <x v="0"/>
    <x v="32"/>
    <x v="4"/>
    <n v="9305256.7599999998"/>
    <n v="6631.5099999999984"/>
    <n v="0"/>
    <n v="0"/>
    <n v="0"/>
    <n v="0"/>
    <n v="0"/>
    <n v="9311888.2699999996"/>
  </r>
  <r>
    <s v="010 Atmos Regulated Shared Services"/>
    <x v="0"/>
    <x v="30"/>
    <x v="4"/>
    <n v="-0.04"/>
    <n v="0"/>
    <n v="0"/>
    <n v="0"/>
    <n v="0"/>
    <n v="0"/>
    <n v="0"/>
    <n v="-0.04"/>
  </r>
  <r>
    <s v="010 Atmos Regulated Shared Services"/>
    <x v="0"/>
    <x v="0"/>
    <x v="4"/>
    <n v="-0.08"/>
    <n v="0"/>
    <n v="0"/>
    <n v="0"/>
    <n v="0"/>
    <n v="0"/>
    <n v="0"/>
    <n v="-0.08"/>
  </r>
  <r>
    <s v="010 Atmos Regulated Shared Services"/>
    <x v="0"/>
    <x v="28"/>
    <x v="4"/>
    <n v="1730884.81"/>
    <n v="17025.73"/>
    <n v="0"/>
    <n v="0"/>
    <n v="0"/>
    <n v="0"/>
    <n v="0"/>
    <n v="1747910.54"/>
  </r>
  <r>
    <s v="010 Atmos Regulated Shared Services"/>
    <x v="0"/>
    <x v="13"/>
    <x v="4"/>
    <n v="1.26"/>
    <n v="0"/>
    <n v="0"/>
    <n v="0"/>
    <n v="0"/>
    <n v="0"/>
    <n v="0"/>
    <n v="1.26"/>
  </r>
  <r>
    <s v="010 Atmos Regulated Shared Services"/>
    <x v="0"/>
    <x v="2"/>
    <x v="4"/>
    <n v="0.45"/>
    <n v="0"/>
    <n v="0"/>
    <n v="0"/>
    <n v="0"/>
    <n v="0"/>
    <n v="0"/>
    <n v="0.45"/>
  </r>
  <r>
    <s v="010 Atmos Regulated Shared Services"/>
    <x v="0"/>
    <x v="5"/>
    <x v="4"/>
    <n v="29990.04"/>
    <n v="210.88"/>
    <n v="0"/>
    <n v="0"/>
    <n v="0"/>
    <n v="0"/>
    <n v="0"/>
    <n v="30200.92"/>
  </r>
  <r>
    <s v="010 Atmos Regulated Shared Services"/>
    <x v="0"/>
    <x v="29"/>
    <x v="4"/>
    <n v="95993.16"/>
    <n v="878.02"/>
    <n v="0"/>
    <n v="0"/>
    <n v="0"/>
    <n v="0"/>
    <n v="0"/>
    <n v="96871.18"/>
  </r>
  <r>
    <s v="010 Atmos Regulated Shared Services"/>
    <x v="0"/>
    <x v="10"/>
    <x v="4"/>
    <n v="4978.72"/>
    <n v="100.73"/>
    <n v="0"/>
    <n v="0"/>
    <n v="0"/>
    <n v="0"/>
    <n v="0"/>
    <n v="5079.45"/>
  </r>
  <r>
    <s v="010 Atmos Regulated Shared Services"/>
    <x v="0"/>
    <x v="27"/>
    <x v="4"/>
    <n v="28942.959999999999"/>
    <n v="549"/>
    <n v="0"/>
    <n v="0"/>
    <n v="0"/>
    <n v="0"/>
    <n v="0"/>
    <n v="29491.96"/>
  </r>
  <r>
    <s v="010 Atmos Regulated Shared Services"/>
    <x v="0"/>
    <x v="7"/>
    <x v="4"/>
    <n v="388.07"/>
    <n v="0"/>
    <n v="0"/>
    <n v="0"/>
    <n v="0"/>
    <n v="0"/>
    <n v="0"/>
    <n v="388.07"/>
  </r>
  <r>
    <s v="010 Atmos Regulated Shared Services"/>
    <x v="0"/>
    <x v="3"/>
    <x v="4"/>
    <n v="500673.14"/>
    <n v="4918.09"/>
    <n v="0"/>
    <n v="0"/>
    <n v="0"/>
    <n v="0"/>
    <n v="0"/>
    <n v="505591.23"/>
  </r>
  <r>
    <s v="010 Atmos Regulated Shared Services"/>
    <x v="0"/>
    <x v="24"/>
    <x v="4"/>
    <n v="3478.26"/>
    <n v="41.5"/>
    <n v="0"/>
    <n v="0"/>
    <n v="0"/>
    <n v="0"/>
    <n v="0"/>
    <n v="3519.76"/>
  </r>
  <r>
    <s v="010 Atmos Regulated Shared Services"/>
    <x v="0"/>
    <x v="26"/>
    <x v="4"/>
    <n v="42318.19"/>
    <n v="375.84"/>
    <n v="0"/>
    <n v="0"/>
    <n v="0"/>
    <n v="0"/>
    <n v="0"/>
    <n v="42694.03"/>
  </r>
  <r>
    <s v="010 Atmos Regulated Shared Services"/>
    <x v="0"/>
    <x v="31"/>
    <x v="4"/>
    <n v="687.79"/>
    <n v="17.829999999999998"/>
    <n v="0"/>
    <n v="0"/>
    <n v="0"/>
    <n v="0"/>
    <n v="0"/>
    <n v="705.62"/>
  </r>
  <r>
    <s v="010 Atmos Regulated Shared Services"/>
    <x v="0"/>
    <x v="22"/>
    <x v="4"/>
    <n v="169502.95"/>
    <n v="109.31999999999994"/>
    <n v="0"/>
    <n v="0"/>
    <n v="0"/>
    <n v="-7234.98"/>
    <n v="0"/>
    <n v="162377.29"/>
  </r>
  <r>
    <s v="010 Atmos Regulated Shared Services"/>
    <x v="0"/>
    <x v="18"/>
    <x v="4"/>
    <n v="19586631.23"/>
    <n v="267048.19"/>
    <n v="0"/>
    <n v="0"/>
    <n v="0"/>
    <n v="0"/>
    <n v="0"/>
    <n v="19853679.420000002"/>
  </r>
  <r>
    <s v="010 Atmos Regulated Shared Services"/>
    <x v="0"/>
    <x v="12"/>
    <x v="4"/>
    <n v="16466977.210000001"/>
    <n v="139375.94"/>
    <n v="0"/>
    <n v="0"/>
    <n v="0"/>
    <n v="0"/>
    <n v="0"/>
    <n v="16606353.15"/>
  </r>
  <r>
    <s v="010 Atmos Regulated Shared Services"/>
    <x v="0"/>
    <x v="17"/>
    <x v="4"/>
    <n v="2368623.0699999998"/>
    <n v="23616"/>
    <n v="0"/>
    <n v="0"/>
    <n v="0"/>
    <n v="0"/>
    <n v="0"/>
    <n v="2392239.0699999998"/>
  </r>
  <r>
    <s v="010 Atmos Regulated Shared Services"/>
    <x v="0"/>
    <x v="9"/>
    <x v="4"/>
    <n v="975945.61"/>
    <n v="17033.36"/>
    <n v="0"/>
    <n v="0"/>
    <n v="0"/>
    <n v="0"/>
    <n v="0"/>
    <n v="992978.97"/>
  </r>
  <r>
    <s v="010 Atmos Regulated Shared Services"/>
    <x v="0"/>
    <x v="14"/>
    <x v="4"/>
    <n v="191255.12"/>
    <n v="8213.2300000000014"/>
    <n v="0"/>
    <n v="0"/>
    <n v="0"/>
    <n v="0"/>
    <n v="0"/>
    <n v="199468.35"/>
  </r>
  <r>
    <s v="010 Atmos Regulated Shared Services"/>
    <x v="0"/>
    <x v="25"/>
    <x v="4"/>
    <n v="30920888.100000001"/>
    <n v="351320.77"/>
    <n v="0"/>
    <n v="0"/>
    <n v="0"/>
    <n v="-8076.13"/>
    <n v="0"/>
    <n v="31264132.739999998"/>
  </r>
  <r>
    <s v="010 Atmos Regulated Shared Services"/>
    <x v="0"/>
    <x v="4"/>
    <x v="4"/>
    <n v="43264.51"/>
    <n v="208.25"/>
    <n v="0"/>
    <n v="0"/>
    <n v="0"/>
    <n v="0"/>
    <n v="0"/>
    <n v="43472.76"/>
  </r>
  <r>
    <s v="010 Atmos Regulated Shared Services"/>
    <x v="0"/>
    <x v="8"/>
    <x v="4"/>
    <n v="1085191.6499999999"/>
    <n v="12011.78"/>
    <n v="0"/>
    <n v="0"/>
    <n v="0"/>
    <n v="0"/>
    <n v="0"/>
    <n v="1097203.43"/>
  </r>
  <r>
    <s v="010 Atmos Regulated Shared Services"/>
    <x v="0"/>
    <x v="1"/>
    <x v="4"/>
    <n v="423578.48"/>
    <n v="7029.86"/>
    <n v="0"/>
    <n v="0"/>
    <n v="0"/>
    <n v="0"/>
    <n v="0"/>
    <n v="430608.34"/>
  </r>
  <r>
    <s v="010 Atmos Regulated Shared Services"/>
    <x v="0"/>
    <x v="19"/>
    <x v="4"/>
    <n v="40902.160000000003"/>
    <n v="410.89"/>
    <n v="0"/>
    <n v="0"/>
    <n v="0"/>
    <n v="0"/>
    <n v="0"/>
    <n v="41313.050000000003"/>
  </r>
  <r>
    <s v="010 Atmos Regulated Shared Services"/>
    <x v="0"/>
    <x v="20"/>
    <x v="4"/>
    <n v="38136.43"/>
    <n v="2455.8200000000002"/>
    <n v="0"/>
    <n v="0"/>
    <n v="0"/>
    <n v="0"/>
    <n v="0"/>
    <n v="40592.25"/>
  </r>
  <r>
    <s v="010 Atmos Regulated Shared Services"/>
    <x v="0"/>
    <x v="21"/>
    <x v="4"/>
    <n v="11749854.140000001"/>
    <n v="109276.37"/>
    <n v="0"/>
    <n v="0"/>
    <n v="0"/>
    <n v="8076.13"/>
    <n v="0"/>
    <n v="11867206.640000001"/>
  </r>
  <r>
    <s v="010 Atmos Regulated Shared Services"/>
    <x v="0"/>
    <x v="6"/>
    <x v="4"/>
    <n v="37164.25"/>
    <n v="2359.31"/>
    <n v="0"/>
    <n v="0"/>
    <n v="0"/>
    <n v="0"/>
    <n v="0"/>
    <n v="39523.56"/>
  </r>
  <r>
    <s v="010 Atmos Regulated Shared Services"/>
    <x v="0"/>
    <x v="23"/>
    <x v="4"/>
    <n v="30375.42"/>
    <n v="2601.83"/>
    <n v="0"/>
    <n v="0"/>
    <n v="0"/>
    <n v="0"/>
    <n v="0"/>
    <n v="32977.25"/>
  </r>
  <r>
    <s v="010 Atmos Regulated Shared Services"/>
    <x v="0"/>
    <x v="11"/>
    <x v="4"/>
    <n v="2840852.56"/>
    <n v="95733.89"/>
    <n v="0"/>
    <n v="0"/>
    <n v="0"/>
    <n v="0"/>
    <n v="0"/>
    <n v="2936586.45"/>
  </r>
  <r>
    <s v="010 Atmos Regulated Shared Services"/>
    <x v="1"/>
    <x v="130"/>
    <x v="4"/>
    <n v="0"/>
    <n v="0"/>
    <n v="0"/>
    <n v="0"/>
    <n v="0"/>
    <n v="0"/>
    <n v="0"/>
    <n v="0"/>
  </r>
  <r>
    <s v="010 Atmos Regulated Shared Services"/>
    <x v="1"/>
    <x v="131"/>
    <x v="4"/>
    <n v="0"/>
    <n v="0"/>
    <n v="0"/>
    <n v="0"/>
    <n v="0"/>
    <n v="0"/>
    <n v="0"/>
    <n v="0"/>
  </r>
  <r>
    <s v="010 Atmos Regulated Shared Services"/>
    <x v="1"/>
    <x v="54"/>
    <x v="4"/>
    <n v="1589656.11"/>
    <n v="33899.9"/>
    <n v="0"/>
    <n v="0"/>
    <n v="0"/>
    <n v="0"/>
    <n v="0"/>
    <n v="1623556.01"/>
  </r>
  <r>
    <s v="010 Atmos Regulated Shared Services"/>
    <x v="1"/>
    <x v="50"/>
    <x v="4"/>
    <n v="1590186.59"/>
    <n v="8953.5400000000009"/>
    <n v="0"/>
    <n v="0"/>
    <n v="0"/>
    <n v="0"/>
    <n v="0"/>
    <n v="1599140.13"/>
  </r>
  <r>
    <s v="010 Atmos Regulated Shared Services"/>
    <x v="1"/>
    <x v="51"/>
    <x v="4"/>
    <n v="2524546.14"/>
    <n v="33587.08"/>
    <n v="0"/>
    <n v="0"/>
    <n v="0"/>
    <n v="0"/>
    <n v="0"/>
    <n v="2558133.2200000002"/>
  </r>
  <r>
    <s v="010 Atmos Regulated Shared Services"/>
    <x v="1"/>
    <x v="39"/>
    <x v="4"/>
    <n v="768325.94"/>
    <n v="7916.28"/>
    <n v="0"/>
    <n v="0"/>
    <n v="0"/>
    <n v="0"/>
    <n v="0"/>
    <n v="776242.22"/>
  </r>
  <r>
    <s v="010 Atmos Regulated Shared Services"/>
    <x v="1"/>
    <x v="36"/>
    <x v="4"/>
    <n v="31088.240000000002"/>
    <n v="1216.5899999999999"/>
    <n v="0"/>
    <n v="0"/>
    <n v="0"/>
    <n v="0"/>
    <n v="0"/>
    <n v="32304.83"/>
  </r>
  <r>
    <s v="010 Atmos Regulated Shared Services"/>
    <x v="1"/>
    <x v="42"/>
    <x v="4"/>
    <n v="91910.98"/>
    <n v="160.0300000000002"/>
    <n v="0"/>
    <n v="0"/>
    <n v="0"/>
    <n v="0"/>
    <n v="0"/>
    <n v="92071.01"/>
  </r>
  <r>
    <s v="010 Atmos Regulated Shared Services"/>
    <x v="1"/>
    <x v="53"/>
    <x v="4"/>
    <n v="83759.929999999993"/>
    <n v="2949.5"/>
    <n v="0"/>
    <n v="0"/>
    <n v="0"/>
    <n v="0"/>
    <n v="0"/>
    <n v="86709.43"/>
  </r>
  <r>
    <s v="010 Atmos Regulated Shared Services"/>
    <x v="1"/>
    <x v="49"/>
    <x v="4"/>
    <n v="14173.77"/>
    <n v="37.61"/>
    <n v="0"/>
    <n v="0"/>
    <n v="0"/>
    <n v="0"/>
    <n v="0"/>
    <n v="14211.38"/>
  </r>
  <r>
    <s v="010 Atmos Regulated Shared Services"/>
    <x v="1"/>
    <x v="33"/>
    <x v="4"/>
    <n v="970486.34"/>
    <n v="8970.5399999999991"/>
    <n v="0"/>
    <n v="0"/>
    <n v="0"/>
    <n v="0"/>
    <n v="0"/>
    <n v="979456.88"/>
  </r>
  <r>
    <s v="010 Atmos Regulated Shared Services"/>
    <x v="1"/>
    <x v="48"/>
    <x v="4"/>
    <n v="141619.31"/>
    <n v="1362.72"/>
    <n v="0"/>
    <n v="0"/>
    <n v="0"/>
    <n v="0"/>
    <n v="0"/>
    <n v="142982.03"/>
  </r>
  <r>
    <s v="010 Atmos Regulated Shared Services"/>
    <x v="1"/>
    <x v="43"/>
    <x v="4"/>
    <n v="10736.05"/>
    <n v="163.54"/>
    <n v="0"/>
    <n v="0"/>
    <n v="0"/>
    <n v="0"/>
    <n v="0"/>
    <n v="10899.59"/>
  </r>
  <r>
    <s v="010 Atmos Regulated Shared Services"/>
    <x v="1"/>
    <x v="38"/>
    <x v="4"/>
    <n v="129288"/>
    <n v="960.32"/>
    <n v="0"/>
    <n v="0"/>
    <n v="0"/>
    <n v="0"/>
    <n v="0"/>
    <n v="130248.32000000001"/>
  </r>
  <r>
    <s v="010 Atmos Regulated Shared Services"/>
    <x v="1"/>
    <x v="37"/>
    <x v="4"/>
    <n v="410780.97"/>
    <n v="7124.54"/>
    <n v="0"/>
    <n v="0"/>
    <n v="0"/>
    <n v="0"/>
    <n v="0"/>
    <n v="417905.51"/>
  </r>
  <r>
    <s v="010 Atmos Regulated Shared Services"/>
    <x v="1"/>
    <x v="40"/>
    <x v="4"/>
    <n v="4258351.53"/>
    <n v="72894.19"/>
    <n v="0"/>
    <n v="0"/>
    <n v="0"/>
    <n v="0"/>
    <n v="0"/>
    <n v="4331245.72"/>
  </r>
  <r>
    <s v="010 Atmos Regulated Shared Services"/>
    <x v="1"/>
    <x v="34"/>
    <x v="4"/>
    <n v="1044869.21"/>
    <n v="14370.640000000001"/>
    <n v="0"/>
    <n v="0"/>
    <n v="0"/>
    <n v="0"/>
    <n v="0"/>
    <n v="1059239.8500000001"/>
  </r>
  <r>
    <s v="010 Atmos Regulated Shared Services"/>
    <x v="1"/>
    <x v="35"/>
    <x v="4"/>
    <n v="322026.53999999998"/>
    <n v="4297.72"/>
    <n v="0"/>
    <n v="0"/>
    <n v="0"/>
    <n v="0"/>
    <n v="0"/>
    <n v="326324.26"/>
  </r>
  <r>
    <s v="010 Atmos Regulated Shared Services"/>
    <x v="1"/>
    <x v="44"/>
    <x v="4"/>
    <n v="476770.38"/>
    <n v="7212.65"/>
    <n v="0"/>
    <n v="0"/>
    <n v="0"/>
    <n v="0"/>
    <n v="0"/>
    <n v="483983.03"/>
  </r>
  <r>
    <s v="010 Atmos Regulated Shared Services"/>
    <x v="1"/>
    <x v="45"/>
    <x v="4"/>
    <n v="123590.52"/>
    <n v="1050.8300000000002"/>
    <n v="0"/>
    <n v="0"/>
    <n v="0"/>
    <n v="0"/>
    <n v="0"/>
    <n v="124641.35"/>
  </r>
  <r>
    <s v="010 Atmos Regulated Shared Services"/>
    <x v="1"/>
    <x v="46"/>
    <x v="4"/>
    <n v="25488278.52"/>
    <n v="483815.97"/>
    <n v="0"/>
    <n v="0"/>
    <n v="0"/>
    <n v="0"/>
    <n v="0"/>
    <n v="25972094.489999998"/>
  </r>
  <r>
    <s v="010 Atmos Regulated Shared Services"/>
    <x v="1"/>
    <x v="41"/>
    <x v="4"/>
    <n v="127170.35"/>
    <n v="3881.26"/>
    <n v="0"/>
    <n v="0"/>
    <n v="0"/>
    <n v="0"/>
    <n v="0"/>
    <n v="131051.61"/>
  </r>
  <r>
    <s v="010 Atmos Regulated Shared Services"/>
    <x v="1"/>
    <x v="52"/>
    <x v="4"/>
    <n v="223137.36"/>
    <n v="1807.65"/>
    <n v="0"/>
    <n v="0"/>
    <n v="0"/>
    <n v="0"/>
    <n v="0"/>
    <n v="224945.01"/>
  </r>
  <r>
    <s v="010 Atmos Regulated Shared Services"/>
    <x v="1"/>
    <x v="47"/>
    <x v="4"/>
    <n v="69066.34"/>
    <n v="574.29"/>
    <n v="0"/>
    <n v="0"/>
    <n v="0"/>
    <n v="0"/>
    <n v="0"/>
    <n v="69640.63"/>
  </r>
  <r>
    <s v="010 Atmos Regulated Shared Services"/>
    <x v="1"/>
    <x v="55"/>
    <x v="4"/>
    <n v="9588.1"/>
    <n v="111.81"/>
    <n v="0"/>
    <n v="0"/>
    <n v="0"/>
    <n v="0"/>
    <n v="0"/>
    <n v="9699.91"/>
  </r>
  <r>
    <s v="050 Mid-States Division"/>
    <x v="2"/>
    <x v="57"/>
    <x v="4"/>
    <n v="8329.7199999999993"/>
    <n v="0"/>
    <n v="0"/>
    <n v="0"/>
    <n v="0"/>
    <n v="0"/>
    <n v="0"/>
    <n v="8329.7199999999993"/>
  </r>
  <r>
    <s v="050 Mid-States Division"/>
    <x v="2"/>
    <x v="109"/>
    <x v="4"/>
    <n v="119852.69"/>
    <n v="0"/>
    <n v="0"/>
    <n v="0"/>
    <n v="0"/>
    <n v="0"/>
    <n v="0"/>
    <n v="119852.69"/>
  </r>
  <r>
    <s v="050 Mid-States Division"/>
    <x v="2"/>
    <x v="132"/>
    <x v="4"/>
    <n v="0"/>
    <n v="0"/>
    <n v="0"/>
    <n v="0"/>
    <n v="0"/>
    <n v="0"/>
    <n v="0"/>
    <n v="0"/>
  </r>
  <r>
    <s v="050 Mid-States Division"/>
    <x v="2"/>
    <x v="64"/>
    <x v="4"/>
    <n v="4426.7"/>
    <n v="0.98"/>
    <n v="0"/>
    <n v="0"/>
    <n v="0"/>
    <n v="0"/>
    <n v="0"/>
    <n v="4427.68"/>
  </r>
  <r>
    <s v="050 Mid-States Division"/>
    <x v="2"/>
    <x v="65"/>
    <x v="4"/>
    <n v="5740.9800000000005"/>
    <n v="24.93"/>
    <n v="0"/>
    <n v="0"/>
    <n v="0"/>
    <n v="0"/>
    <n v="0"/>
    <n v="5765.91"/>
  </r>
  <r>
    <s v="050 Mid-States Division"/>
    <x v="2"/>
    <x v="69"/>
    <x v="4"/>
    <n v="110211.75"/>
    <n v="160.93"/>
    <n v="0"/>
    <n v="0"/>
    <n v="0"/>
    <n v="0"/>
    <n v="0"/>
    <n v="110372.68"/>
  </r>
  <r>
    <s v="050 Mid-States Division"/>
    <x v="2"/>
    <x v="84"/>
    <x v="4"/>
    <n v="20095.21"/>
    <n v="17.739999999999998"/>
    <n v="0"/>
    <n v="0"/>
    <n v="0"/>
    <n v="0"/>
    <n v="0"/>
    <n v="20112.95"/>
  </r>
  <r>
    <s v="050 Mid-States Division"/>
    <x v="2"/>
    <x v="95"/>
    <x v="4"/>
    <n v="96875.11"/>
    <n v="148.88999999999999"/>
    <n v="0"/>
    <n v="0"/>
    <n v="0"/>
    <n v="0"/>
    <n v="0"/>
    <n v="97024"/>
  </r>
  <r>
    <s v="050 Mid-States Division"/>
    <x v="2"/>
    <x v="85"/>
    <x v="4"/>
    <n v="895350.99"/>
    <n v="13434.48"/>
    <n v="0"/>
    <n v="0"/>
    <n v="0"/>
    <n v="0"/>
    <n v="0"/>
    <n v="908785.47"/>
  </r>
  <r>
    <s v="050 Mid-States Division"/>
    <x v="2"/>
    <x v="96"/>
    <x v="4"/>
    <n v="1372363.8900000001"/>
    <n v="2139.17"/>
    <n v="0"/>
    <n v="0"/>
    <n v="0"/>
    <n v="0"/>
    <n v="0"/>
    <n v="1374503.06"/>
  </r>
  <r>
    <s v="050 Mid-States Division"/>
    <x v="2"/>
    <x v="66"/>
    <x v="4"/>
    <n v="448157.64"/>
    <n v="348.21000000000004"/>
    <n v="0"/>
    <n v="0"/>
    <n v="0"/>
    <n v="0"/>
    <n v="0"/>
    <n v="448505.85"/>
  </r>
  <r>
    <s v="050 Mid-States Division"/>
    <x v="2"/>
    <x v="70"/>
    <x v="4"/>
    <n v="706223.53"/>
    <n v="2542.25"/>
    <n v="0"/>
    <n v="0"/>
    <n v="0"/>
    <n v="0"/>
    <n v="0"/>
    <n v="708765.78"/>
  </r>
  <r>
    <s v="050 Mid-States Division"/>
    <x v="2"/>
    <x v="97"/>
    <x v="4"/>
    <n v="166951.85"/>
    <n v="52.07"/>
    <n v="0"/>
    <n v="0"/>
    <n v="0"/>
    <n v="0"/>
    <n v="0"/>
    <n v="167003.92000000001"/>
  </r>
  <r>
    <s v="050 Mid-States Division"/>
    <x v="2"/>
    <x v="110"/>
    <x v="4"/>
    <n v="43074.51"/>
    <n v="40.049999999999997"/>
    <n v="0"/>
    <n v="0"/>
    <n v="0"/>
    <n v="0"/>
    <n v="0"/>
    <n v="43114.559999999998"/>
  </r>
  <r>
    <s v="050 Mid-States Division"/>
    <x v="2"/>
    <x v="98"/>
    <x v="4"/>
    <n v="-91087.860000000015"/>
    <n v="118.36"/>
    <n v="0"/>
    <n v="0"/>
    <n v="0"/>
    <n v="0"/>
    <n v="0"/>
    <n v="-90969.5"/>
  </r>
  <r>
    <s v="050 Mid-States Division"/>
    <x v="2"/>
    <x v="111"/>
    <x v="4"/>
    <n v="185963.66"/>
    <n v="141.29"/>
    <n v="0"/>
    <n v="0"/>
    <n v="0"/>
    <n v="0"/>
    <n v="0"/>
    <n v="186104.95"/>
  </r>
  <r>
    <s v="050 Mid-States Division"/>
    <x v="2"/>
    <x v="71"/>
    <x v="4"/>
    <n v="467840.69"/>
    <n v="1385.17"/>
    <n v="0"/>
    <n v="0"/>
    <n v="0"/>
    <n v="0"/>
    <n v="0"/>
    <n v="469225.86"/>
  </r>
  <r>
    <s v="050 Mid-States Division"/>
    <x v="2"/>
    <x v="89"/>
    <x v="4"/>
    <n v="198406.33"/>
    <n v="116.06"/>
    <n v="0"/>
    <n v="0"/>
    <n v="0"/>
    <n v="0"/>
    <n v="0"/>
    <n v="198522.39"/>
  </r>
  <r>
    <s v="050 Mid-States Division"/>
    <x v="2"/>
    <x v="112"/>
    <x v="4"/>
    <n v="176358.21000000002"/>
    <n v="708.38000000000011"/>
    <n v="0"/>
    <n v="0"/>
    <n v="0"/>
    <n v="0"/>
    <n v="0"/>
    <n v="177066.59"/>
  </r>
  <r>
    <s v="050 Mid-States Division"/>
    <x v="2"/>
    <x v="133"/>
    <x v="4"/>
    <n v="0"/>
    <n v="0"/>
    <n v="0"/>
    <n v="0"/>
    <n v="0"/>
    <n v="0"/>
    <n v="0"/>
    <n v="0"/>
  </r>
  <r>
    <s v="050 Mid-States Division"/>
    <x v="2"/>
    <x v="90"/>
    <x v="4"/>
    <n v="408151.28"/>
    <n v="961.78"/>
    <n v="0"/>
    <n v="0"/>
    <n v="0"/>
    <n v="0"/>
    <n v="0"/>
    <n v="409113.06"/>
  </r>
  <r>
    <s v="050 Mid-States Division"/>
    <x v="2"/>
    <x v="67"/>
    <x v="4"/>
    <n v="15370.67"/>
    <n v="72.679999999999993"/>
    <n v="0"/>
    <n v="0"/>
    <n v="0"/>
    <n v="0"/>
    <n v="0"/>
    <n v="15443.35"/>
  </r>
  <r>
    <s v="050 Mid-States Division"/>
    <x v="2"/>
    <x v="75"/>
    <x v="4"/>
    <n v="51245.140000000007"/>
    <n v="90.23"/>
    <n v="0"/>
    <n v="0"/>
    <n v="0"/>
    <n v="0"/>
    <n v="0"/>
    <n v="51335.37"/>
  </r>
  <r>
    <s v="050 Mid-States Division"/>
    <x v="2"/>
    <x v="76"/>
    <x v="4"/>
    <n v="86326.3"/>
    <n v="581.82000000000005"/>
    <n v="0"/>
    <n v="0"/>
    <n v="0"/>
    <n v="0"/>
    <n v="0"/>
    <n v="86908.12"/>
  </r>
  <r>
    <s v="050 Mid-States Division"/>
    <x v="2"/>
    <x v="86"/>
    <x v="4"/>
    <n v="18209735.43"/>
    <n v="43530.630000000005"/>
    <n v="0"/>
    <n v="0"/>
    <n v="0"/>
    <n v="0"/>
    <n v="0"/>
    <n v="18253266.059999999"/>
  </r>
  <r>
    <s v="050 Mid-States Division"/>
    <x v="2"/>
    <x v="91"/>
    <x v="4"/>
    <n v="326965.69"/>
    <n v="1304.45"/>
    <n v="0"/>
    <n v="0"/>
    <n v="0"/>
    <n v="0"/>
    <n v="0"/>
    <n v="328270.14"/>
  </r>
  <r>
    <s v="050 Mid-States Division"/>
    <x v="2"/>
    <x v="58"/>
    <x v="4"/>
    <n v="1692017.32"/>
    <n v="4047.38"/>
    <n v="0"/>
    <n v="0"/>
    <n v="0"/>
    <n v="0"/>
    <n v="0"/>
    <n v="1696064.7"/>
  </r>
  <r>
    <s v="050 Mid-States Division"/>
    <x v="2"/>
    <x v="134"/>
    <x v="4"/>
    <n v="0"/>
    <n v="0"/>
    <n v="0"/>
    <n v="0"/>
    <n v="0"/>
    <n v="0"/>
    <n v="0"/>
    <n v="0"/>
  </r>
  <r>
    <s v="050 Mid-States Division"/>
    <x v="2"/>
    <x v="135"/>
    <x v="4"/>
    <n v="0"/>
    <n v="0"/>
    <n v="0"/>
    <n v="0"/>
    <n v="0"/>
    <n v="0"/>
    <n v="0"/>
    <n v="0"/>
  </r>
  <r>
    <s v="050 Mid-States Division"/>
    <x v="2"/>
    <x v="113"/>
    <x v="4"/>
    <n v="154176.29"/>
    <n v="3103.02"/>
    <n v="0"/>
    <n v="0"/>
    <n v="0"/>
    <n v="0"/>
    <n v="0"/>
    <n v="157279.31"/>
  </r>
  <r>
    <s v="050 Mid-States Division"/>
    <x v="2"/>
    <x v="136"/>
    <x v="4"/>
    <n v="0"/>
    <n v="0"/>
    <n v="0"/>
    <n v="0"/>
    <n v="0"/>
    <n v="0"/>
    <n v="0"/>
    <n v="0"/>
  </r>
  <r>
    <s v="050 Mid-States Division"/>
    <x v="2"/>
    <x v="99"/>
    <x v="4"/>
    <n v="101453.03"/>
    <n v="577.08999999999992"/>
    <n v="0"/>
    <n v="0"/>
    <n v="0"/>
    <n v="0"/>
    <n v="0"/>
    <n v="102030.12"/>
  </r>
  <r>
    <s v="050 Mid-States Division"/>
    <x v="2"/>
    <x v="59"/>
    <x v="4"/>
    <n v="67813.89"/>
    <n v="171.35"/>
    <n v="0"/>
    <n v="0"/>
    <n v="0"/>
    <n v="0"/>
    <n v="0"/>
    <n v="67985.240000000005"/>
  </r>
  <r>
    <s v="050 Mid-States Division"/>
    <x v="2"/>
    <x v="72"/>
    <x v="4"/>
    <n v="33714.57"/>
    <n v="79.42"/>
    <n v="0"/>
    <n v="0"/>
    <n v="0"/>
    <n v="0"/>
    <n v="0"/>
    <n v="33793.99"/>
  </r>
  <r>
    <s v="050 Mid-States Division"/>
    <x v="2"/>
    <x v="77"/>
    <x v="4"/>
    <n v="1774.3400000000001"/>
    <n v="6.8699999999999992"/>
    <n v="0"/>
    <n v="0"/>
    <n v="0"/>
    <n v="0"/>
    <n v="0"/>
    <n v="1781.21"/>
  </r>
  <r>
    <s v="050 Mid-States Division"/>
    <x v="2"/>
    <x v="92"/>
    <x v="4"/>
    <n v="12396871.35"/>
    <n v="87420.33"/>
    <n v="-64195.62"/>
    <n v="0"/>
    <n v="0"/>
    <n v="0"/>
    <n v="0"/>
    <n v="12420096.060000001"/>
  </r>
  <r>
    <s v="050 Mid-States Division"/>
    <x v="2"/>
    <x v="78"/>
    <x v="4"/>
    <n v="28883898.41"/>
    <n v="254503.05"/>
    <n v="-2611.5"/>
    <n v="-43655.49"/>
    <n v="0"/>
    <n v="0"/>
    <n v="0"/>
    <n v="29092134.469999999"/>
  </r>
  <r>
    <s v="050 Mid-States Division"/>
    <x v="2"/>
    <x v="100"/>
    <x v="4"/>
    <n v="14725184.17"/>
    <n v="178865.86"/>
    <n v="-52.51"/>
    <n v="-7488.39"/>
    <n v="0"/>
    <n v="0"/>
    <n v="0"/>
    <n v="14896509.130000001"/>
  </r>
  <r>
    <s v="050 Mid-States Division"/>
    <x v="2"/>
    <x v="114"/>
    <x v="4"/>
    <n v="2039994.6"/>
    <n v="27016.34"/>
    <n v="-13633.88"/>
    <n v="-295421.55"/>
    <n v="0"/>
    <n v="0"/>
    <n v="0"/>
    <n v="1757955.51"/>
  </r>
  <r>
    <s v="050 Mid-States Division"/>
    <x v="2"/>
    <x v="115"/>
    <x v="4"/>
    <n v="822883.02"/>
    <n v="9392.99"/>
    <n v="0"/>
    <n v="0"/>
    <n v="0"/>
    <n v="0"/>
    <n v="0"/>
    <n v="832276.01"/>
  </r>
  <r>
    <s v="050 Mid-States Division"/>
    <x v="2"/>
    <x v="101"/>
    <x v="4"/>
    <n v="957674.91999999993"/>
    <n v="3938.79"/>
    <n v="0"/>
    <n v="0"/>
    <n v="0"/>
    <n v="0"/>
    <n v="0"/>
    <n v="961613.71"/>
  </r>
  <r>
    <s v="050 Mid-States Division"/>
    <x v="2"/>
    <x v="79"/>
    <x v="4"/>
    <n v="36045415.979999997"/>
    <n v="344318.55"/>
    <n v="-72572.94"/>
    <n v="-82267.520000000004"/>
    <n v="0"/>
    <n v="0"/>
    <n v="0"/>
    <n v="36234894.07"/>
  </r>
  <r>
    <s v="050 Mid-States Division"/>
    <x v="2"/>
    <x v="80"/>
    <x v="4"/>
    <n v="16837225.68"/>
    <n v="219572.39"/>
    <n v="-2809.22"/>
    <n v="-1189.8599999999999"/>
    <n v="0"/>
    <n v="0"/>
    <n v="0"/>
    <n v="17052798.989999998"/>
  </r>
  <r>
    <s v="050 Mid-States Division"/>
    <x v="2"/>
    <x v="102"/>
    <x v="4"/>
    <n v="24060019.120000001"/>
    <n v="190432.13999999998"/>
    <n v="-5293.86"/>
    <n v="-3634.15"/>
    <n v="0"/>
    <n v="0"/>
    <n v="0"/>
    <n v="24241523.25"/>
  </r>
  <r>
    <s v="050 Mid-States Division"/>
    <x v="2"/>
    <x v="107"/>
    <x v="4"/>
    <n v="3598591.23"/>
    <n v="28374.05"/>
    <n v="0"/>
    <n v="-3187.54"/>
    <n v="0"/>
    <n v="0"/>
    <n v="0"/>
    <n v="3623777.74"/>
  </r>
  <r>
    <s v="050 Mid-States Division"/>
    <x v="2"/>
    <x v="108"/>
    <x v="4"/>
    <n v="83244"/>
    <n v="396.28"/>
    <n v="0"/>
    <n v="0"/>
    <n v="0"/>
    <n v="0"/>
    <n v="0"/>
    <n v="83640.28"/>
  </r>
  <r>
    <s v="050 Mid-States Division"/>
    <x v="2"/>
    <x v="68"/>
    <x v="4"/>
    <n v="2715072.56"/>
    <n v="11674.95"/>
    <n v="0"/>
    <n v="0"/>
    <n v="0"/>
    <n v="0"/>
    <n v="0"/>
    <n v="2726747.51"/>
  </r>
  <r>
    <s v="050 Mid-States Division"/>
    <x v="2"/>
    <x v="137"/>
    <x v="4"/>
    <n v="0"/>
    <n v="0"/>
    <n v="0"/>
    <n v="0"/>
    <n v="0"/>
    <n v="0"/>
    <n v="0"/>
    <n v="0"/>
  </r>
  <r>
    <s v="050 Mid-States Division"/>
    <x v="2"/>
    <x v="87"/>
    <x v="4"/>
    <n v="765282.78"/>
    <n v="22493.65"/>
    <n v="0"/>
    <n v="0"/>
    <n v="0"/>
    <n v="0"/>
    <n v="0"/>
    <n v="787776.43"/>
  </r>
  <r>
    <s v="050 Mid-States Division"/>
    <x v="2"/>
    <x v="60"/>
    <x v="4"/>
    <n v="96116.74"/>
    <n v="542.43000000000006"/>
    <n v="0"/>
    <n v="0"/>
    <n v="0"/>
    <n v="0"/>
    <n v="0"/>
    <n v="96659.17"/>
  </r>
  <r>
    <s v="050 Mid-States Division"/>
    <x v="2"/>
    <x v="103"/>
    <x v="4"/>
    <n v="245757.28000000003"/>
    <n v="2222.16"/>
    <n v="0"/>
    <n v="0"/>
    <n v="0"/>
    <n v="0"/>
    <n v="0"/>
    <n v="247979.44"/>
  </r>
  <r>
    <s v="050 Mid-States Division"/>
    <x v="2"/>
    <x v="81"/>
    <x v="4"/>
    <n v="4034.62"/>
    <n v="40.590000000000003"/>
    <n v="0"/>
    <n v="0"/>
    <n v="0"/>
    <n v="0"/>
    <n v="0"/>
    <n v="4075.21"/>
  </r>
  <r>
    <s v="050 Mid-States Division"/>
    <x v="2"/>
    <x v="88"/>
    <x v="4"/>
    <n v="1073237.6399999999"/>
    <n v="19430.240000000002"/>
    <n v="0"/>
    <n v="0"/>
    <n v="0"/>
    <n v="0"/>
    <n v="0"/>
    <n v="1092667.8799999999"/>
  </r>
  <r>
    <s v="050 Mid-States Division"/>
    <x v="2"/>
    <x v="61"/>
    <x v="4"/>
    <n v="882077.37"/>
    <n v="17929.080000000002"/>
    <n v="0"/>
    <n v="0"/>
    <n v="0"/>
    <n v="0"/>
    <n v="0"/>
    <n v="900006.45"/>
  </r>
  <r>
    <s v="050 Mid-States Division"/>
    <x v="2"/>
    <x v="62"/>
    <x v="4"/>
    <n v="63487.37"/>
    <n v="2788.12"/>
    <n v="0"/>
    <n v="0"/>
    <n v="0"/>
    <n v="0"/>
    <n v="0"/>
    <n v="66275.490000000005"/>
  </r>
  <r>
    <s v="050 Mid-States Division"/>
    <x v="2"/>
    <x v="63"/>
    <x v="4"/>
    <n v="-2529.39"/>
    <n v="0"/>
    <n v="0"/>
    <n v="0"/>
    <n v="0"/>
    <n v="0"/>
    <n v="0"/>
    <n v="-2529.39"/>
  </r>
  <r>
    <s v="050 Mid-States Division"/>
    <x v="2"/>
    <x v="56"/>
    <x v="4"/>
    <n v="855867.82"/>
    <n v="23750.01"/>
    <n v="0"/>
    <n v="0"/>
    <n v="0"/>
    <n v="0"/>
    <n v="0"/>
    <n v="879617.83"/>
  </r>
  <r>
    <s v="050 Mid-States Division"/>
    <x v="2"/>
    <x v="73"/>
    <x v="4"/>
    <n v="33976.720000000001"/>
    <n v="642.66999999999996"/>
    <n v="0"/>
    <n v="0"/>
    <n v="0"/>
    <n v="0"/>
    <n v="0"/>
    <n v="34619.39"/>
  </r>
  <r>
    <s v="050 Mid-States Division"/>
    <x v="2"/>
    <x v="82"/>
    <x v="4"/>
    <n v="53724.41"/>
    <n v="1018.07"/>
    <n v="0"/>
    <n v="0"/>
    <n v="0"/>
    <n v="0"/>
    <n v="0"/>
    <n v="54742.48"/>
  </r>
  <r>
    <s v="050 Mid-States Division"/>
    <x v="2"/>
    <x v="93"/>
    <x v="4"/>
    <n v="15043.51"/>
    <n v="315.20999999999998"/>
    <n v="0"/>
    <n v="0"/>
    <n v="0"/>
    <n v="0"/>
    <n v="0"/>
    <n v="15358.72"/>
  </r>
  <r>
    <s v="050 Mid-States Division"/>
    <x v="2"/>
    <x v="104"/>
    <x v="4"/>
    <n v="193953.4"/>
    <n v="4478.1499999999996"/>
    <n v="0"/>
    <n v="0"/>
    <n v="0"/>
    <n v="0"/>
    <n v="0"/>
    <n v="198431.55"/>
  </r>
  <r>
    <s v="050 Mid-States Division"/>
    <x v="2"/>
    <x v="83"/>
    <x v="4"/>
    <n v="1613544.18"/>
    <n v="31669.59"/>
    <n v="0"/>
    <n v="0"/>
    <n v="0"/>
    <n v="0"/>
    <n v="0"/>
    <n v="1645213.77"/>
  </r>
  <r>
    <s v="050 Mid-States Division"/>
    <x v="2"/>
    <x v="105"/>
    <x v="4"/>
    <n v="3584.63"/>
    <n v="139.74"/>
    <n v="0"/>
    <n v="0"/>
    <n v="0"/>
    <n v="0"/>
    <n v="0"/>
    <n v="3724.37"/>
  </r>
  <r>
    <s v="050 Mid-States Division"/>
    <x v="2"/>
    <x v="94"/>
    <x v="4"/>
    <n v="38446.92"/>
    <n v="1338.96"/>
    <n v="0"/>
    <n v="0"/>
    <n v="0"/>
    <n v="0"/>
    <n v="0"/>
    <n v="39785.879999999997"/>
  </r>
  <r>
    <s v="050 Mid-States Division"/>
    <x v="2"/>
    <x v="106"/>
    <x v="4"/>
    <n v="530234.29"/>
    <n v="23052.989999999998"/>
    <n v="0"/>
    <n v="0"/>
    <n v="0"/>
    <n v="0"/>
    <n v="0"/>
    <n v="553287.28"/>
  </r>
  <r>
    <s v="050 Mid-States Division"/>
    <x v="2"/>
    <x v="74"/>
    <x v="4"/>
    <n v="111743.15"/>
    <n v="-735.73"/>
    <n v="0"/>
    <n v="0"/>
    <n v="0"/>
    <n v="0"/>
    <n v="0"/>
    <n v="111007.42"/>
  </r>
  <r>
    <s v="050 Mid-States Division"/>
    <x v="2"/>
    <x v="129"/>
    <x v="4"/>
    <n v="-5173810.299999998"/>
    <n v="232401.12999999995"/>
    <n v="0"/>
    <n v="0"/>
    <n v="0"/>
    <n v="0"/>
    <n v="0"/>
    <n v="-4941409.1699999981"/>
  </r>
  <r>
    <s v="050 Mid-States Division"/>
    <x v="3"/>
    <x v="138"/>
    <x v="4"/>
    <n v="0"/>
    <n v="0"/>
    <n v="0"/>
    <n v="0"/>
    <n v="0"/>
    <n v="0"/>
    <n v="0"/>
    <n v="0"/>
  </r>
  <r>
    <s v="050 Mid-States Division"/>
    <x v="3"/>
    <x v="139"/>
    <x v="4"/>
    <n v="0"/>
    <n v="0"/>
    <n v="0"/>
    <n v="0"/>
    <n v="0"/>
    <n v="0"/>
    <n v="0"/>
    <n v="0"/>
  </r>
  <r>
    <s v="050 Mid-States Division"/>
    <x v="3"/>
    <x v="119"/>
    <x v="4"/>
    <n v="96962.069999999992"/>
    <n v="400.52000000000004"/>
    <n v="0"/>
    <n v="0"/>
    <n v="0"/>
    <n v="0"/>
    <n v="0"/>
    <n v="97362.59"/>
  </r>
  <r>
    <s v="050 Mid-States Division"/>
    <x v="3"/>
    <x v="118"/>
    <x v="4"/>
    <n v="8156.99"/>
    <n v="93.97"/>
    <n v="0"/>
    <n v="0"/>
    <n v="0"/>
    <n v="0"/>
    <n v="0"/>
    <n v="8250.9599999999991"/>
  </r>
  <r>
    <s v="050 Mid-States Division"/>
    <x v="3"/>
    <x v="125"/>
    <x v="4"/>
    <n v="38834"/>
    <n v="0"/>
    <n v="0"/>
    <n v="0"/>
    <n v="0"/>
    <n v="0"/>
    <n v="0"/>
    <n v="38834"/>
  </r>
  <r>
    <s v="050 Mid-States Division"/>
    <x v="3"/>
    <x v="127"/>
    <x v="4"/>
    <n v="41397.21"/>
    <n v="0"/>
    <n v="0"/>
    <n v="0"/>
    <n v="0"/>
    <n v="0"/>
    <n v="0"/>
    <n v="41397.21"/>
  </r>
  <r>
    <s v="050 Mid-States Division"/>
    <x v="3"/>
    <x v="116"/>
    <x v="4"/>
    <n v="14562.66"/>
    <n v="151.66"/>
    <n v="0"/>
    <n v="0"/>
    <n v="0"/>
    <n v="0"/>
    <n v="0"/>
    <n v="14714.32"/>
  </r>
  <r>
    <s v="050 Mid-States Division"/>
    <x v="3"/>
    <x v="126"/>
    <x v="4"/>
    <n v="131423.17000000001"/>
    <n v="498.29"/>
    <n v="0"/>
    <n v="0"/>
    <n v="0"/>
    <n v="0"/>
    <n v="0"/>
    <n v="131921.46"/>
  </r>
  <r>
    <s v="050 Mid-States Division"/>
    <x v="3"/>
    <x v="117"/>
    <x v="4"/>
    <n v="6985.92"/>
    <n v="74.540000000000006"/>
    <n v="0"/>
    <n v="0"/>
    <n v="0"/>
    <n v="0"/>
    <n v="0"/>
    <n v="7060.46"/>
  </r>
  <r>
    <s v="050 Mid-States Division"/>
    <x v="3"/>
    <x v="121"/>
    <x v="4"/>
    <n v="-9235.41"/>
    <n v="97.92"/>
    <n v="0"/>
    <n v="0"/>
    <n v="0"/>
    <n v="0"/>
    <n v="0"/>
    <n v="-9137.49"/>
  </r>
  <r>
    <s v="050 Mid-States Division"/>
    <x v="3"/>
    <x v="123"/>
    <x v="4"/>
    <n v="671895.36"/>
    <n v="2354.3000000000002"/>
    <n v="0"/>
    <n v="0"/>
    <n v="0"/>
    <n v="0"/>
    <n v="0"/>
    <n v="674249.66"/>
  </r>
  <r>
    <s v="050 Mid-States Division"/>
    <x v="3"/>
    <x v="122"/>
    <x v="4"/>
    <n v="-34765.769999999997"/>
    <n v="0"/>
    <n v="0"/>
    <n v="0"/>
    <n v="0"/>
    <n v="0"/>
    <n v="0"/>
    <n v="-34765.769999999997"/>
  </r>
  <r>
    <s v="050 Mid-States Division"/>
    <x v="3"/>
    <x v="120"/>
    <x v="4"/>
    <n v="74207.98"/>
    <n v="0"/>
    <n v="-4011.95"/>
    <n v="0"/>
    <n v="0"/>
    <n v="0"/>
    <n v="0"/>
    <n v="70196.03"/>
  </r>
  <r>
    <s v="050 Mid-States Division"/>
    <x v="3"/>
    <x v="128"/>
    <x v="4"/>
    <n v="18905.169999999998"/>
    <n v="324.63"/>
    <n v="0"/>
    <n v="0"/>
    <n v="0"/>
    <n v="0"/>
    <n v="0"/>
    <n v="19229.8"/>
  </r>
  <r>
    <s v="050 Mid-States Division"/>
    <x v="3"/>
    <x v="124"/>
    <x v="4"/>
    <n v="828509.36"/>
    <n v="0"/>
    <n v="0"/>
    <n v="0"/>
    <n v="0"/>
    <n v="0"/>
    <n v="0"/>
    <n v="828509.36"/>
  </r>
  <r>
    <s v="050 Mid-States Division"/>
    <x v="3"/>
    <x v="129"/>
    <x v="4"/>
    <n v="52517.30000000001"/>
    <n v="0"/>
    <n v="0"/>
    <n v="0"/>
    <n v="0"/>
    <n v="0"/>
    <n v="0"/>
    <n v="52517.30000000001"/>
  </r>
  <r>
    <s v="010 Atmos Regulated Shared Services"/>
    <x v="0"/>
    <x v="15"/>
    <x v="5"/>
    <n v="470718.95"/>
    <n v="3755"/>
    <n v="0"/>
    <n v="0"/>
    <n v="0"/>
    <n v="0"/>
    <n v="0"/>
    <n v="474473.95"/>
  </r>
  <r>
    <s v="010 Atmos Regulated Shared Services"/>
    <x v="0"/>
    <x v="16"/>
    <x v="5"/>
    <n v="3468460.65"/>
    <n v="23482.03"/>
    <n v="0"/>
    <n v="0"/>
    <n v="0"/>
    <n v="0"/>
    <n v="0"/>
    <n v="3491942.68"/>
  </r>
  <r>
    <s v="010 Atmos Regulated Shared Services"/>
    <x v="0"/>
    <x v="32"/>
    <x v="5"/>
    <n v="9311888.2699999996"/>
    <n v="3132.8199999999997"/>
    <n v="0"/>
    <n v="0"/>
    <n v="0"/>
    <n v="0"/>
    <n v="0"/>
    <n v="9315021.0899999999"/>
  </r>
  <r>
    <s v="010 Atmos Regulated Shared Services"/>
    <x v="0"/>
    <x v="30"/>
    <x v="5"/>
    <n v="-0.04"/>
    <n v="0"/>
    <n v="0"/>
    <n v="0"/>
    <n v="0"/>
    <n v="0"/>
    <n v="0"/>
    <n v="-0.04"/>
  </r>
  <r>
    <s v="010 Atmos Regulated Shared Services"/>
    <x v="0"/>
    <x v="0"/>
    <x v="5"/>
    <n v="-0.08"/>
    <n v="0"/>
    <n v="0"/>
    <n v="0"/>
    <n v="0"/>
    <n v="0"/>
    <n v="0"/>
    <n v="-0.08"/>
  </r>
  <r>
    <s v="010 Atmos Regulated Shared Services"/>
    <x v="0"/>
    <x v="28"/>
    <x v="5"/>
    <n v="1747910.54"/>
    <n v="17025.73"/>
    <n v="0"/>
    <n v="0"/>
    <n v="0"/>
    <n v="0"/>
    <n v="0"/>
    <n v="1764936.27"/>
  </r>
  <r>
    <s v="010 Atmos Regulated Shared Services"/>
    <x v="0"/>
    <x v="13"/>
    <x v="5"/>
    <n v="1.26"/>
    <n v="0"/>
    <n v="0"/>
    <n v="0"/>
    <n v="0"/>
    <n v="0"/>
    <n v="0"/>
    <n v="1.26"/>
  </r>
  <r>
    <s v="010 Atmos Regulated Shared Services"/>
    <x v="0"/>
    <x v="2"/>
    <x v="5"/>
    <n v="0.45"/>
    <n v="0"/>
    <n v="0"/>
    <n v="0"/>
    <n v="0"/>
    <n v="0"/>
    <n v="0"/>
    <n v="0.45"/>
  </r>
  <r>
    <s v="010 Atmos Regulated Shared Services"/>
    <x v="0"/>
    <x v="5"/>
    <x v="5"/>
    <n v="30200.92"/>
    <n v="210.88"/>
    <n v="0"/>
    <n v="0"/>
    <n v="0"/>
    <n v="0"/>
    <n v="0"/>
    <n v="30411.8"/>
  </r>
  <r>
    <s v="010 Atmos Regulated Shared Services"/>
    <x v="0"/>
    <x v="29"/>
    <x v="5"/>
    <n v="96871.18"/>
    <n v="878.02"/>
    <n v="0"/>
    <n v="0"/>
    <n v="0"/>
    <n v="0"/>
    <n v="0"/>
    <n v="97749.2"/>
  </r>
  <r>
    <s v="010 Atmos Regulated Shared Services"/>
    <x v="0"/>
    <x v="10"/>
    <x v="5"/>
    <n v="5079.45"/>
    <n v="100.73"/>
    <n v="0"/>
    <n v="0"/>
    <n v="0"/>
    <n v="0"/>
    <n v="0"/>
    <n v="5180.18"/>
  </r>
  <r>
    <s v="010 Atmos Regulated Shared Services"/>
    <x v="0"/>
    <x v="27"/>
    <x v="5"/>
    <n v="29491.96"/>
    <n v="549"/>
    <n v="0"/>
    <n v="0"/>
    <n v="0"/>
    <n v="0"/>
    <n v="0"/>
    <n v="30040.959999999999"/>
  </r>
  <r>
    <s v="010 Atmos Regulated Shared Services"/>
    <x v="0"/>
    <x v="7"/>
    <x v="5"/>
    <n v="388.07"/>
    <n v="0"/>
    <n v="0"/>
    <n v="0"/>
    <n v="0"/>
    <n v="0"/>
    <n v="0"/>
    <n v="388.07"/>
  </r>
  <r>
    <s v="010 Atmos Regulated Shared Services"/>
    <x v="0"/>
    <x v="3"/>
    <x v="5"/>
    <n v="505591.23"/>
    <n v="4918.09"/>
    <n v="0"/>
    <n v="0"/>
    <n v="0"/>
    <n v="0"/>
    <n v="0"/>
    <n v="510509.32"/>
  </r>
  <r>
    <s v="010 Atmos Regulated Shared Services"/>
    <x v="0"/>
    <x v="24"/>
    <x v="5"/>
    <n v="3519.76"/>
    <n v="41.5"/>
    <n v="0"/>
    <n v="0"/>
    <n v="0"/>
    <n v="0"/>
    <n v="0"/>
    <n v="3561.26"/>
  </r>
  <r>
    <s v="010 Atmos Regulated Shared Services"/>
    <x v="0"/>
    <x v="26"/>
    <x v="5"/>
    <n v="42694.03"/>
    <n v="375.84"/>
    <n v="0"/>
    <n v="0"/>
    <n v="0"/>
    <n v="0"/>
    <n v="0"/>
    <n v="43069.87"/>
  </r>
  <r>
    <s v="010 Atmos Regulated Shared Services"/>
    <x v="0"/>
    <x v="31"/>
    <x v="5"/>
    <n v="705.62"/>
    <n v="17.829999999999998"/>
    <n v="0"/>
    <n v="0"/>
    <n v="0"/>
    <n v="0"/>
    <n v="0"/>
    <n v="723.45"/>
  </r>
  <r>
    <s v="010 Atmos Regulated Shared Services"/>
    <x v="0"/>
    <x v="22"/>
    <x v="5"/>
    <n v="162377.29"/>
    <n v="109.29999999999995"/>
    <n v="0"/>
    <n v="0"/>
    <n v="0"/>
    <n v="0"/>
    <n v="0"/>
    <n v="162486.59"/>
  </r>
  <r>
    <s v="010 Atmos Regulated Shared Services"/>
    <x v="0"/>
    <x v="18"/>
    <x v="5"/>
    <n v="19853679.420000002"/>
    <n v="267048.19"/>
    <n v="0"/>
    <n v="0"/>
    <n v="0"/>
    <n v="0"/>
    <n v="0"/>
    <n v="20120727.609999999"/>
  </r>
  <r>
    <s v="010 Atmos Regulated Shared Services"/>
    <x v="0"/>
    <x v="12"/>
    <x v="5"/>
    <n v="16606353.15"/>
    <n v="134717.14000000001"/>
    <n v="0"/>
    <n v="0"/>
    <n v="0"/>
    <n v="0"/>
    <n v="0"/>
    <n v="16741070.289999999"/>
  </r>
  <r>
    <s v="010 Atmos Regulated Shared Services"/>
    <x v="0"/>
    <x v="17"/>
    <x v="5"/>
    <n v="2392239.0699999998"/>
    <n v="23616"/>
    <n v="0"/>
    <n v="0"/>
    <n v="0"/>
    <n v="0"/>
    <n v="0"/>
    <n v="2415855.0699999998"/>
  </r>
  <r>
    <s v="010 Atmos Regulated Shared Services"/>
    <x v="0"/>
    <x v="9"/>
    <x v="5"/>
    <n v="992978.97"/>
    <n v="17033.36"/>
    <n v="0"/>
    <n v="0"/>
    <n v="0"/>
    <n v="0"/>
    <n v="0"/>
    <n v="1010012.33"/>
  </r>
  <r>
    <s v="010 Atmos Regulated Shared Services"/>
    <x v="0"/>
    <x v="14"/>
    <x v="5"/>
    <n v="199468.35"/>
    <n v="8213.2300000000014"/>
    <n v="0"/>
    <n v="0"/>
    <n v="0"/>
    <n v="0"/>
    <n v="0"/>
    <n v="207681.58"/>
  </r>
  <r>
    <s v="010 Atmos Regulated Shared Services"/>
    <x v="0"/>
    <x v="25"/>
    <x v="5"/>
    <n v="31264132.739999998"/>
    <n v="351456.26"/>
    <n v="0"/>
    <n v="0"/>
    <n v="0"/>
    <n v="0"/>
    <n v="0"/>
    <n v="31615589"/>
  </r>
  <r>
    <s v="010 Atmos Regulated Shared Services"/>
    <x v="0"/>
    <x v="4"/>
    <x v="5"/>
    <n v="43472.76"/>
    <n v="192.72"/>
    <n v="0"/>
    <n v="0"/>
    <n v="0"/>
    <n v="0"/>
    <n v="0"/>
    <n v="43665.48"/>
  </r>
  <r>
    <s v="010 Atmos Regulated Shared Services"/>
    <x v="0"/>
    <x v="8"/>
    <x v="5"/>
    <n v="1097203.43"/>
    <n v="12011.78"/>
    <n v="0"/>
    <n v="0"/>
    <n v="0"/>
    <n v="0"/>
    <n v="0"/>
    <n v="1109215.21"/>
  </r>
  <r>
    <s v="010 Atmos Regulated Shared Services"/>
    <x v="0"/>
    <x v="1"/>
    <x v="5"/>
    <n v="430608.34"/>
    <n v="7029.86"/>
    <n v="0"/>
    <n v="0"/>
    <n v="0"/>
    <n v="0"/>
    <n v="0"/>
    <n v="437638.2"/>
  </r>
  <r>
    <s v="010 Atmos Regulated Shared Services"/>
    <x v="0"/>
    <x v="19"/>
    <x v="5"/>
    <n v="41313.050000000003"/>
    <n v="410.89"/>
    <n v="0"/>
    <n v="0"/>
    <n v="0"/>
    <n v="0"/>
    <n v="0"/>
    <n v="41723.94"/>
  </r>
  <r>
    <s v="010 Atmos Regulated Shared Services"/>
    <x v="0"/>
    <x v="20"/>
    <x v="5"/>
    <n v="40592.25"/>
    <n v="2455.8200000000002"/>
    <n v="0"/>
    <n v="0"/>
    <n v="0"/>
    <n v="0"/>
    <n v="0"/>
    <n v="43048.07"/>
  </r>
  <r>
    <s v="010 Atmos Regulated Shared Services"/>
    <x v="0"/>
    <x v="21"/>
    <x v="5"/>
    <n v="11867206.640000001"/>
    <n v="109277.4"/>
    <n v="0"/>
    <n v="0"/>
    <n v="0"/>
    <n v="0"/>
    <n v="0"/>
    <n v="11976484.039999999"/>
  </r>
  <r>
    <s v="010 Atmos Regulated Shared Services"/>
    <x v="0"/>
    <x v="6"/>
    <x v="5"/>
    <n v="39523.56"/>
    <n v="2359.31"/>
    <n v="0"/>
    <n v="0"/>
    <n v="0"/>
    <n v="0"/>
    <n v="0"/>
    <n v="41882.870000000003"/>
  </r>
  <r>
    <s v="010 Atmos Regulated Shared Services"/>
    <x v="0"/>
    <x v="23"/>
    <x v="5"/>
    <n v="32977.25"/>
    <n v="2601.83"/>
    <n v="0"/>
    <n v="0"/>
    <n v="0"/>
    <n v="0"/>
    <n v="0"/>
    <n v="35579.08"/>
  </r>
  <r>
    <s v="010 Atmos Regulated Shared Services"/>
    <x v="0"/>
    <x v="11"/>
    <x v="5"/>
    <n v="2936586.45"/>
    <n v="95733.89"/>
    <n v="0"/>
    <n v="0"/>
    <n v="0"/>
    <n v="0"/>
    <n v="0"/>
    <n v="3032320.34"/>
  </r>
  <r>
    <s v="010 Atmos Regulated Shared Services"/>
    <x v="1"/>
    <x v="130"/>
    <x v="5"/>
    <n v="0"/>
    <n v="0"/>
    <n v="0"/>
    <n v="0"/>
    <n v="0"/>
    <n v="0"/>
    <n v="0"/>
    <n v="0"/>
  </r>
  <r>
    <s v="010 Atmos Regulated Shared Services"/>
    <x v="1"/>
    <x v="131"/>
    <x v="5"/>
    <n v="0"/>
    <n v="0"/>
    <n v="0"/>
    <n v="0"/>
    <n v="0"/>
    <n v="0"/>
    <n v="0"/>
    <n v="0"/>
  </r>
  <r>
    <s v="010 Atmos Regulated Shared Services"/>
    <x v="1"/>
    <x v="54"/>
    <x v="5"/>
    <n v="1623556.01"/>
    <n v="33899.9"/>
    <n v="0"/>
    <n v="0"/>
    <n v="0"/>
    <n v="0"/>
    <n v="0"/>
    <n v="1657455.91"/>
  </r>
  <r>
    <s v="010 Atmos Regulated Shared Services"/>
    <x v="1"/>
    <x v="50"/>
    <x v="5"/>
    <n v="1599140.13"/>
    <n v="8953.5400000000009"/>
    <n v="0"/>
    <n v="0"/>
    <n v="0"/>
    <n v="0"/>
    <n v="0"/>
    <n v="1608093.67"/>
  </r>
  <r>
    <s v="010 Atmos Regulated Shared Services"/>
    <x v="1"/>
    <x v="51"/>
    <x v="5"/>
    <n v="2558133.2200000002"/>
    <n v="33625.97"/>
    <n v="0"/>
    <n v="0"/>
    <n v="0"/>
    <n v="0"/>
    <n v="0"/>
    <n v="2591759.19"/>
  </r>
  <r>
    <s v="010 Atmos Regulated Shared Services"/>
    <x v="1"/>
    <x v="39"/>
    <x v="5"/>
    <n v="776242.22"/>
    <n v="7916.28"/>
    <n v="0"/>
    <n v="0"/>
    <n v="0"/>
    <n v="0"/>
    <n v="0"/>
    <n v="784158.5"/>
  </r>
  <r>
    <s v="010 Atmos Regulated Shared Services"/>
    <x v="1"/>
    <x v="36"/>
    <x v="5"/>
    <n v="32304.83"/>
    <n v="1236.79"/>
    <n v="0"/>
    <n v="0"/>
    <n v="0"/>
    <n v="0"/>
    <n v="0"/>
    <n v="33541.620000000003"/>
  </r>
  <r>
    <s v="010 Atmos Regulated Shared Services"/>
    <x v="1"/>
    <x v="42"/>
    <x v="5"/>
    <n v="92071.01"/>
    <n v="169.3599999999999"/>
    <n v="0"/>
    <n v="0"/>
    <n v="0"/>
    <n v="0"/>
    <n v="0"/>
    <n v="92240.37"/>
  </r>
  <r>
    <s v="010 Atmos Regulated Shared Services"/>
    <x v="1"/>
    <x v="53"/>
    <x v="5"/>
    <n v="86709.43"/>
    <n v="2952.73"/>
    <n v="0"/>
    <n v="0"/>
    <n v="0"/>
    <n v="0"/>
    <n v="0"/>
    <n v="89662.16"/>
  </r>
  <r>
    <s v="010 Atmos Regulated Shared Services"/>
    <x v="1"/>
    <x v="49"/>
    <x v="5"/>
    <n v="14211.38"/>
    <n v="196.66"/>
    <n v="0"/>
    <n v="0"/>
    <n v="0"/>
    <n v="0"/>
    <n v="0"/>
    <n v="14408.04"/>
  </r>
  <r>
    <s v="010 Atmos Regulated Shared Services"/>
    <x v="1"/>
    <x v="33"/>
    <x v="5"/>
    <n v="979456.88"/>
    <n v="8970.5399999999991"/>
    <n v="0"/>
    <n v="0"/>
    <n v="0"/>
    <n v="0"/>
    <n v="0"/>
    <n v="988427.42"/>
  </r>
  <r>
    <s v="010 Atmos Regulated Shared Services"/>
    <x v="1"/>
    <x v="48"/>
    <x v="5"/>
    <n v="142982.03"/>
    <n v="1361.09"/>
    <n v="0"/>
    <n v="0"/>
    <n v="0"/>
    <n v="0"/>
    <n v="0"/>
    <n v="144343.12"/>
  </r>
  <r>
    <s v="010 Atmos Regulated Shared Services"/>
    <x v="1"/>
    <x v="43"/>
    <x v="5"/>
    <n v="10899.59"/>
    <n v="163.54"/>
    <n v="0"/>
    <n v="0"/>
    <n v="0"/>
    <n v="0"/>
    <n v="0"/>
    <n v="11063.13"/>
  </r>
  <r>
    <s v="010 Atmos Regulated Shared Services"/>
    <x v="1"/>
    <x v="38"/>
    <x v="5"/>
    <n v="130248.32000000001"/>
    <n v="930.78"/>
    <n v="0"/>
    <n v="0"/>
    <n v="0"/>
    <n v="0"/>
    <n v="0"/>
    <n v="131179.1"/>
  </r>
  <r>
    <s v="010 Atmos Regulated Shared Services"/>
    <x v="1"/>
    <x v="37"/>
    <x v="5"/>
    <n v="417905.51"/>
    <n v="7124.54"/>
    <n v="0"/>
    <n v="0"/>
    <n v="0"/>
    <n v="0"/>
    <n v="0"/>
    <n v="425030.05"/>
  </r>
  <r>
    <s v="010 Atmos Regulated Shared Services"/>
    <x v="1"/>
    <x v="40"/>
    <x v="5"/>
    <n v="4331245.72"/>
    <n v="72894.19"/>
    <n v="0"/>
    <n v="0"/>
    <n v="0"/>
    <n v="0"/>
    <n v="0"/>
    <n v="4404139.91"/>
  </r>
  <r>
    <s v="010 Atmos Regulated Shared Services"/>
    <x v="1"/>
    <x v="34"/>
    <x v="5"/>
    <n v="1059239.8500000001"/>
    <n v="14370.640000000001"/>
    <n v="0"/>
    <n v="0"/>
    <n v="0"/>
    <n v="0"/>
    <n v="0"/>
    <n v="1073610.49"/>
  </r>
  <r>
    <s v="010 Atmos Regulated Shared Services"/>
    <x v="1"/>
    <x v="35"/>
    <x v="5"/>
    <n v="326324.26"/>
    <n v="4297.72"/>
    <n v="0"/>
    <n v="0"/>
    <n v="0"/>
    <n v="0"/>
    <n v="0"/>
    <n v="330621.98"/>
  </r>
  <r>
    <s v="010 Atmos Regulated Shared Services"/>
    <x v="1"/>
    <x v="44"/>
    <x v="5"/>
    <n v="483983.03"/>
    <n v="7212.65"/>
    <n v="0"/>
    <n v="0"/>
    <n v="0"/>
    <n v="0"/>
    <n v="0"/>
    <n v="491195.68"/>
  </r>
  <r>
    <s v="010 Atmos Regulated Shared Services"/>
    <x v="1"/>
    <x v="45"/>
    <x v="5"/>
    <n v="124641.35"/>
    <n v="1050.8300000000002"/>
    <n v="0"/>
    <n v="0"/>
    <n v="0"/>
    <n v="0"/>
    <n v="0"/>
    <n v="125692.18"/>
  </r>
  <r>
    <s v="010 Atmos Regulated Shared Services"/>
    <x v="1"/>
    <x v="46"/>
    <x v="5"/>
    <n v="25972094.489999998"/>
    <n v="483997.36"/>
    <n v="0"/>
    <n v="0"/>
    <n v="0"/>
    <n v="0"/>
    <n v="0"/>
    <n v="26456091.850000001"/>
  </r>
  <r>
    <s v="010 Atmos Regulated Shared Services"/>
    <x v="1"/>
    <x v="41"/>
    <x v="5"/>
    <n v="131051.61"/>
    <n v="3885.17"/>
    <n v="0"/>
    <n v="0"/>
    <n v="0"/>
    <n v="0"/>
    <n v="0"/>
    <n v="134936.78"/>
  </r>
  <r>
    <s v="010 Atmos Regulated Shared Services"/>
    <x v="1"/>
    <x v="52"/>
    <x v="5"/>
    <n v="224945.01"/>
    <n v="1836.42"/>
    <n v="0"/>
    <n v="0"/>
    <n v="0"/>
    <n v="0"/>
    <n v="0"/>
    <n v="226781.43"/>
  </r>
  <r>
    <s v="010 Atmos Regulated Shared Services"/>
    <x v="1"/>
    <x v="47"/>
    <x v="5"/>
    <n v="69640.63"/>
    <n v="574.24"/>
    <n v="0"/>
    <n v="0"/>
    <n v="0"/>
    <n v="0"/>
    <n v="0"/>
    <n v="70214.87"/>
  </r>
  <r>
    <s v="010 Atmos Regulated Shared Services"/>
    <x v="1"/>
    <x v="55"/>
    <x v="5"/>
    <n v="9699.91"/>
    <n v="111.73"/>
    <n v="0"/>
    <n v="0"/>
    <n v="0"/>
    <n v="0"/>
    <n v="0"/>
    <n v="9811.64"/>
  </r>
  <r>
    <s v="050 Mid-States Division"/>
    <x v="2"/>
    <x v="57"/>
    <x v="5"/>
    <n v="8329.7199999999993"/>
    <n v="0"/>
    <n v="0"/>
    <n v="0"/>
    <n v="0"/>
    <n v="0"/>
    <n v="0"/>
    <n v="8329.7199999999993"/>
  </r>
  <r>
    <s v="050 Mid-States Division"/>
    <x v="2"/>
    <x v="109"/>
    <x v="5"/>
    <n v="119852.69"/>
    <n v="0"/>
    <n v="0"/>
    <n v="0"/>
    <n v="0"/>
    <n v="0"/>
    <n v="0"/>
    <n v="119852.69"/>
  </r>
  <r>
    <s v="050 Mid-States Division"/>
    <x v="2"/>
    <x v="132"/>
    <x v="5"/>
    <n v="0"/>
    <n v="0"/>
    <n v="0"/>
    <n v="0"/>
    <n v="0"/>
    <n v="0"/>
    <n v="0"/>
    <n v="0"/>
  </r>
  <r>
    <s v="050 Mid-States Division"/>
    <x v="2"/>
    <x v="64"/>
    <x v="5"/>
    <n v="4427.68"/>
    <n v="0.98"/>
    <n v="0"/>
    <n v="0"/>
    <n v="0"/>
    <n v="0"/>
    <n v="0"/>
    <n v="4428.66"/>
  </r>
  <r>
    <s v="050 Mid-States Division"/>
    <x v="2"/>
    <x v="65"/>
    <x v="5"/>
    <n v="5765.91"/>
    <n v="24.93"/>
    <n v="0"/>
    <n v="0"/>
    <n v="0"/>
    <n v="0"/>
    <n v="0"/>
    <n v="5790.84"/>
  </r>
  <r>
    <s v="050 Mid-States Division"/>
    <x v="2"/>
    <x v="69"/>
    <x v="5"/>
    <n v="110372.68"/>
    <n v="160.93"/>
    <n v="0"/>
    <n v="0"/>
    <n v="0"/>
    <n v="0"/>
    <n v="0"/>
    <n v="110533.61"/>
  </r>
  <r>
    <s v="050 Mid-States Division"/>
    <x v="2"/>
    <x v="84"/>
    <x v="5"/>
    <n v="20112.95"/>
    <n v="17.739999999999998"/>
    <n v="0"/>
    <n v="0"/>
    <n v="0"/>
    <n v="0"/>
    <n v="0"/>
    <n v="20130.689999999999"/>
  </r>
  <r>
    <s v="050 Mid-States Division"/>
    <x v="2"/>
    <x v="95"/>
    <x v="5"/>
    <n v="97024"/>
    <n v="148.88999999999999"/>
    <n v="0"/>
    <n v="0"/>
    <n v="0"/>
    <n v="0"/>
    <n v="0"/>
    <n v="97172.89"/>
  </r>
  <r>
    <s v="050 Mid-States Division"/>
    <x v="2"/>
    <x v="85"/>
    <x v="5"/>
    <n v="908785.47"/>
    <n v="13433.61"/>
    <n v="0"/>
    <n v="0"/>
    <n v="0"/>
    <n v="0"/>
    <n v="0"/>
    <n v="922219.08"/>
  </r>
  <r>
    <s v="050 Mid-States Division"/>
    <x v="2"/>
    <x v="96"/>
    <x v="5"/>
    <n v="1374503.06"/>
    <n v="2139.17"/>
    <n v="0"/>
    <n v="0"/>
    <n v="0"/>
    <n v="0"/>
    <n v="0"/>
    <n v="1376642.23"/>
  </r>
  <r>
    <s v="050 Mid-States Division"/>
    <x v="2"/>
    <x v="66"/>
    <x v="5"/>
    <n v="448505.85"/>
    <n v="348.21000000000004"/>
    <n v="0"/>
    <n v="0"/>
    <n v="0"/>
    <n v="0"/>
    <n v="0"/>
    <n v="448854.06"/>
  </r>
  <r>
    <s v="050 Mid-States Division"/>
    <x v="2"/>
    <x v="70"/>
    <x v="5"/>
    <n v="708765.78"/>
    <n v="2542.25"/>
    <n v="0"/>
    <n v="0"/>
    <n v="0"/>
    <n v="0"/>
    <n v="0"/>
    <n v="711308.03"/>
  </r>
  <r>
    <s v="050 Mid-States Division"/>
    <x v="2"/>
    <x v="97"/>
    <x v="5"/>
    <n v="167003.92000000001"/>
    <n v="52.07"/>
    <n v="0"/>
    <n v="0"/>
    <n v="0"/>
    <n v="0"/>
    <n v="0"/>
    <n v="167055.99"/>
  </r>
  <r>
    <s v="050 Mid-States Division"/>
    <x v="2"/>
    <x v="110"/>
    <x v="5"/>
    <n v="43114.559999999998"/>
    <n v="40.049999999999997"/>
    <n v="0"/>
    <n v="0"/>
    <n v="0"/>
    <n v="0"/>
    <n v="0"/>
    <n v="43154.61"/>
  </r>
  <r>
    <s v="050 Mid-States Division"/>
    <x v="2"/>
    <x v="98"/>
    <x v="5"/>
    <n v="-90969.5"/>
    <n v="118.36"/>
    <n v="0"/>
    <n v="0"/>
    <n v="0"/>
    <n v="0"/>
    <n v="0"/>
    <n v="-90851.14"/>
  </r>
  <r>
    <s v="050 Mid-States Division"/>
    <x v="2"/>
    <x v="111"/>
    <x v="5"/>
    <n v="186104.95"/>
    <n v="141.29"/>
    <n v="0"/>
    <n v="0"/>
    <n v="0"/>
    <n v="0"/>
    <n v="0"/>
    <n v="186246.24"/>
  </r>
  <r>
    <s v="050 Mid-States Division"/>
    <x v="2"/>
    <x v="71"/>
    <x v="5"/>
    <n v="469225.86"/>
    <n v="1385.17"/>
    <n v="0"/>
    <n v="0"/>
    <n v="0"/>
    <n v="0"/>
    <n v="0"/>
    <n v="470611.03"/>
  </r>
  <r>
    <s v="050 Mid-States Division"/>
    <x v="2"/>
    <x v="89"/>
    <x v="5"/>
    <n v="198522.39"/>
    <n v="116.06"/>
    <n v="0"/>
    <n v="0"/>
    <n v="0"/>
    <n v="0"/>
    <n v="0"/>
    <n v="198638.45"/>
  </r>
  <r>
    <s v="050 Mid-States Division"/>
    <x v="2"/>
    <x v="112"/>
    <x v="5"/>
    <n v="177066.59"/>
    <n v="708.38000000000011"/>
    <n v="0"/>
    <n v="0"/>
    <n v="0"/>
    <n v="0"/>
    <n v="0"/>
    <n v="177774.97"/>
  </r>
  <r>
    <s v="050 Mid-States Division"/>
    <x v="2"/>
    <x v="133"/>
    <x v="5"/>
    <n v="0"/>
    <n v="0"/>
    <n v="0"/>
    <n v="0"/>
    <n v="0"/>
    <n v="0"/>
    <n v="0"/>
    <n v="0"/>
  </r>
  <r>
    <s v="050 Mid-States Division"/>
    <x v="2"/>
    <x v="90"/>
    <x v="5"/>
    <n v="409113.06"/>
    <n v="961.78"/>
    <n v="0"/>
    <n v="0"/>
    <n v="0"/>
    <n v="0"/>
    <n v="0"/>
    <n v="410074.84"/>
  </r>
  <r>
    <s v="050 Mid-States Division"/>
    <x v="2"/>
    <x v="67"/>
    <x v="5"/>
    <n v="15443.349999999999"/>
    <n v="72.679999999999993"/>
    <n v="0"/>
    <n v="0"/>
    <n v="0"/>
    <n v="0"/>
    <n v="0"/>
    <n v="15516.03"/>
  </r>
  <r>
    <s v="050 Mid-States Division"/>
    <x v="2"/>
    <x v="75"/>
    <x v="5"/>
    <n v="51335.369999999995"/>
    <n v="90.23"/>
    <n v="0"/>
    <n v="0"/>
    <n v="0"/>
    <n v="0"/>
    <n v="0"/>
    <n v="51425.599999999999"/>
  </r>
  <r>
    <s v="050 Mid-States Division"/>
    <x v="2"/>
    <x v="76"/>
    <x v="5"/>
    <n v="86908.12"/>
    <n v="581.82000000000005"/>
    <n v="0"/>
    <n v="0"/>
    <n v="0"/>
    <n v="0"/>
    <n v="0"/>
    <n v="87489.94"/>
  </r>
  <r>
    <s v="050 Mid-States Division"/>
    <x v="2"/>
    <x v="86"/>
    <x v="5"/>
    <n v="18253266.059999999"/>
    <n v="43061.62"/>
    <n v="-446671.66"/>
    <n v="-121180"/>
    <n v="0"/>
    <n v="0"/>
    <n v="0"/>
    <n v="17728476.02"/>
  </r>
  <r>
    <s v="050 Mid-States Division"/>
    <x v="2"/>
    <x v="91"/>
    <x v="5"/>
    <n v="328270.13999999996"/>
    <n v="1304.45"/>
    <n v="0"/>
    <n v="0"/>
    <n v="0"/>
    <n v="0"/>
    <n v="0"/>
    <n v="329574.59000000003"/>
  </r>
  <r>
    <s v="050 Mid-States Division"/>
    <x v="2"/>
    <x v="58"/>
    <x v="5"/>
    <n v="1696064.7000000002"/>
    <n v="4047.38"/>
    <n v="0"/>
    <n v="0"/>
    <n v="0"/>
    <n v="0"/>
    <n v="0"/>
    <n v="1700112.08"/>
  </r>
  <r>
    <s v="050 Mid-States Division"/>
    <x v="2"/>
    <x v="134"/>
    <x v="5"/>
    <n v="0"/>
    <n v="0"/>
    <n v="0"/>
    <n v="0"/>
    <n v="0"/>
    <n v="0"/>
    <n v="0"/>
    <n v="0"/>
  </r>
  <r>
    <s v="050 Mid-States Division"/>
    <x v="2"/>
    <x v="135"/>
    <x v="5"/>
    <n v="0"/>
    <n v="0"/>
    <n v="0"/>
    <n v="0"/>
    <n v="0"/>
    <n v="0"/>
    <n v="0"/>
    <n v="0"/>
  </r>
  <r>
    <s v="050 Mid-States Division"/>
    <x v="2"/>
    <x v="113"/>
    <x v="5"/>
    <n v="157279.31"/>
    <n v="3102.74"/>
    <n v="0"/>
    <n v="0"/>
    <n v="0"/>
    <n v="0"/>
    <n v="0"/>
    <n v="160382.04999999999"/>
  </r>
  <r>
    <s v="050 Mid-States Division"/>
    <x v="2"/>
    <x v="136"/>
    <x v="5"/>
    <n v="0"/>
    <n v="0"/>
    <n v="0"/>
    <n v="0"/>
    <n v="0"/>
    <n v="0"/>
    <n v="0"/>
    <n v="0"/>
  </r>
  <r>
    <s v="050 Mid-States Division"/>
    <x v="2"/>
    <x v="99"/>
    <x v="5"/>
    <n v="102030.12"/>
    <n v="577.08999999999992"/>
    <n v="0"/>
    <n v="0"/>
    <n v="0"/>
    <n v="0"/>
    <n v="0"/>
    <n v="102607.21"/>
  </r>
  <r>
    <s v="050 Mid-States Division"/>
    <x v="2"/>
    <x v="59"/>
    <x v="5"/>
    <n v="67985.240000000005"/>
    <n v="171.35"/>
    <n v="0"/>
    <n v="0"/>
    <n v="0"/>
    <n v="0"/>
    <n v="0"/>
    <n v="68156.59"/>
  </r>
  <r>
    <s v="050 Mid-States Division"/>
    <x v="2"/>
    <x v="72"/>
    <x v="5"/>
    <n v="33793.99"/>
    <n v="79.42"/>
    <n v="0"/>
    <n v="0"/>
    <n v="0"/>
    <n v="0"/>
    <n v="0"/>
    <n v="33873.410000000003"/>
  </r>
  <r>
    <s v="050 Mid-States Division"/>
    <x v="2"/>
    <x v="77"/>
    <x v="5"/>
    <n v="1781.21"/>
    <n v="6.8699999999999992"/>
    <n v="0"/>
    <n v="0"/>
    <n v="0"/>
    <n v="0"/>
    <n v="0"/>
    <n v="1788.08"/>
  </r>
  <r>
    <s v="050 Mid-States Division"/>
    <x v="2"/>
    <x v="92"/>
    <x v="5"/>
    <n v="12420096.060000001"/>
    <n v="87366.8"/>
    <n v="-33146.120000000003"/>
    <n v="0"/>
    <n v="0"/>
    <n v="0"/>
    <n v="0"/>
    <n v="12474316.74"/>
  </r>
  <r>
    <s v="050 Mid-States Division"/>
    <x v="2"/>
    <x v="78"/>
    <x v="5"/>
    <n v="29092134.469999999"/>
    <n v="260352.42"/>
    <n v="-7097.21"/>
    <n v="9459.89"/>
    <n v="0"/>
    <n v="0"/>
    <n v="0"/>
    <n v="29354849.57"/>
  </r>
  <r>
    <s v="050 Mid-States Division"/>
    <x v="2"/>
    <x v="100"/>
    <x v="5"/>
    <n v="14896509.129999999"/>
    <n v="179589.92"/>
    <n v="-5683.19"/>
    <n v="-1717.75"/>
    <n v="0"/>
    <n v="0"/>
    <n v="0"/>
    <n v="15068698.109999999"/>
  </r>
  <r>
    <s v="050 Mid-States Division"/>
    <x v="2"/>
    <x v="114"/>
    <x v="5"/>
    <n v="1757955.51"/>
    <n v="27780.31"/>
    <n v="-1204.25"/>
    <n v="96730.34"/>
    <n v="0"/>
    <n v="0"/>
    <n v="0"/>
    <n v="1881261.91"/>
  </r>
  <r>
    <s v="050 Mid-States Division"/>
    <x v="2"/>
    <x v="115"/>
    <x v="5"/>
    <n v="832276.01"/>
    <n v="9392.99"/>
    <n v="0"/>
    <n v="0"/>
    <n v="0"/>
    <n v="0"/>
    <n v="0"/>
    <n v="841669"/>
  </r>
  <r>
    <s v="050 Mid-States Division"/>
    <x v="2"/>
    <x v="101"/>
    <x v="5"/>
    <n v="961613.71"/>
    <n v="3938.79"/>
    <n v="0"/>
    <n v="0"/>
    <n v="0"/>
    <n v="0"/>
    <n v="0"/>
    <n v="965552.5"/>
  </r>
  <r>
    <s v="050 Mid-States Division"/>
    <x v="2"/>
    <x v="79"/>
    <x v="5"/>
    <n v="36234894.07"/>
    <n v="345640.19"/>
    <n v="-85289.600000000006"/>
    <n v="0"/>
    <n v="0"/>
    <n v="0"/>
    <n v="0"/>
    <n v="36495244.659999996"/>
  </r>
  <r>
    <s v="050 Mid-States Division"/>
    <x v="2"/>
    <x v="80"/>
    <x v="5"/>
    <n v="17052798.990000002"/>
    <n v="220180.99"/>
    <n v="-8390.57"/>
    <n v="0"/>
    <n v="0"/>
    <n v="0"/>
    <n v="0"/>
    <n v="17264589.41"/>
  </r>
  <r>
    <s v="050 Mid-States Division"/>
    <x v="2"/>
    <x v="102"/>
    <x v="5"/>
    <n v="24241523.25"/>
    <n v="190665.62"/>
    <n v="-17683.099999999999"/>
    <n v="0"/>
    <n v="0"/>
    <n v="0"/>
    <n v="0"/>
    <n v="24414505.77"/>
  </r>
  <r>
    <s v="050 Mid-States Division"/>
    <x v="2"/>
    <x v="107"/>
    <x v="5"/>
    <n v="3623777.7399999998"/>
    <n v="28390.51"/>
    <n v="0"/>
    <n v="0"/>
    <n v="0"/>
    <n v="0"/>
    <n v="0"/>
    <n v="3652168.25"/>
  </r>
  <r>
    <s v="050 Mid-States Division"/>
    <x v="2"/>
    <x v="108"/>
    <x v="5"/>
    <n v="83640.28"/>
    <n v="398.76"/>
    <n v="0"/>
    <n v="0"/>
    <n v="0"/>
    <n v="0"/>
    <n v="0"/>
    <n v="84039.039999999994"/>
  </r>
  <r>
    <s v="050 Mid-States Division"/>
    <x v="2"/>
    <x v="68"/>
    <x v="5"/>
    <n v="2726747.51"/>
    <n v="11679.34"/>
    <n v="0"/>
    <n v="0"/>
    <n v="0"/>
    <n v="0"/>
    <n v="0"/>
    <n v="2738426.85"/>
  </r>
  <r>
    <s v="050 Mid-States Division"/>
    <x v="2"/>
    <x v="137"/>
    <x v="5"/>
    <n v="0"/>
    <n v="0"/>
    <n v="0"/>
    <n v="0"/>
    <n v="0"/>
    <n v="0"/>
    <n v="0"/>
    <n v="0"/>
  </r>
  <r>
    <s v="050 Mid-States Division"/>
    <x v="2"/>
    <x v="87"/>
    <x v="5"/>
    <n v="787776.43"/>
    <n v="22493.65"/>
    <n v="0"/>
    <n v="0"/>
    <n v="0"/>
    <n v="0"/>
    <n v="0"/>
    <n v="810270.08"/>
  </r>
  <r>
    <s v="050 Mid-States Division"/>
    <x v="2"/>
    <x v="60"/>
    <x v="5"/>
    <n v="96659.170000000013"/>
    <n v="542.43000000000006"/>
    <n v="0"/>
    <n v="0"/>
    <n v="0"/>
    <n v="0"/>
    <n v="0"/>
    <n v="97201.600000000006"/>
  </r>
  <r>
    <s v="050 Mid-States Division"/>
    <x v="2"/>
    <x v="103"/>
    <x v="5"/>
    <n v="247979.44"/>
    <n v="2222.16"/>
    <n v="0"/>
    <n v="0"/>
    <n v="0"/>
    <n v="0"/>
    <n v="0"/>
    <n v="250201.60000000001"/>
  </r>
  <r>
    <s v="050 Mid-States Division"/>
    <x v="2"/>
    <x v="81"/>
    <x v="5"/>
    <n v="4075.21"/>
    <n v="40.590000000000003"/>
    <n v="0"/>
    <n v="0"/>
    <n v="0"/>
    <n v="0"/>
    <n v="0"/>
    <n v="4115.8"/>
  </r>
  <r>
    <s v="050 Mid-States Division"/>
    <x v="2"/>
    <x v="88"/>
    <x v="5"/>
    <n v="1092667.8799999999"/>
    <n v="19430.240000000002"/>
    <n v="0"/>
    <n v="0"/>
    <n v="0"/>
    <n v="0"/>
    <n v="0"/>
    <n v="1112098.1200000001"/>
  </r>
  <r>
    <s v="050 Mid-States Division"/>
    <x v="2"/>
    <x v="61"/>
    <x v="5"/>
    <n v="900006.45"/>
    <n v="17929.080000000002"/>
    <n v="0"/>
    <n v="0"/>
    <n v="0"/>
    <n v="0"/>
    <n v="0"/>
    <n v="917935.53"/>
  </r>
  <r>
    <s v="050 Mid-States Division"/>
    <x v="2"/>
    <x v="62"/>
    <x v="5"/>
    <n v="66275.490000000005"/>
    <n v="2788.12"/>
    <n v="0"/>
    <n v="0"/>
    <n v="0"/>
    <n v="0"/>
    <n v="0"/>
    <n v="69063.61"/>
  </r>
  <r>
    <s v="050 Mid-States Division"/>
    <x v="2"/>
    <x v="63"/>
    <x v="5"/>
    <n v="-2529.39"/>
    <n v="0"/>
    <n v="0"/>
    <n v="0"/>
    <n v="0"/>
    <n v="0"/>
    <n v="0"/>
    <n v="-2529.39"/>
  </r>
  <r>
    <s v="050 Mid-States Division"/>
    <x v="2"/>
    <x v="56"/>
    <x v="5"/>
    <n v="879617.83"/>
    <n v="23863.02"/>
    <n v="-3767.2"/>
    <n v="0"/>
    <n v="0"/>
    <n v="0"/>
    <n v="0"/>
    <n v="899713.65"/>
  </r>
  <r>
    <s v="050 Mid-States Division"/>
    <x v="2"/>
    <x v="73"/>
    <x v="5"/>
    <n v="34619.39"/>
    <n v="642.66999999999996"/>
    <n v="0"/>
    <n v="0"/>
    <n v="0"/>
    <n v="0"/>
    <n v="0"/>
    <n v="35262.06"/>
  </r>
  <r>
    <s v="050 Mid-States Division"/>
    <x v="2"/>
    <x v="82"/>
    <x v="5"/>
    <n v="54742.48"/>
    <n v="1018.07"/>
    <n v="0"/>
    <n v="0"/>
    <n v="0"/>
    <n v="0"/>
    <n v="0"/>
    <n v="55760.55"/>
  </r>
  <r>
    <s v="050 Mid-States Division"/>
    <x v="2"/>
    <x v="93"/>
    <x v="5"/>
    <n v="15358.72"/>
    <n v="315.20999999999998"/>
    <n v="0"/>
    <n v="0"/>
    <n v="0"/>
    <n v="0"/>
    <n v="0"/>
    <n v="15673.93"/>
  </r>
  <r>
    <s v="050 Mid-States Division"/>
    <x v="2"/>
    <x v="104"/>
    <x v="5"/>
    <n v="198431.55"/>
    <n v="4478.1499999999996"/>
    <n v="0"/>
    <n v="0"/>
    <n v="0"/>
    <n v="0"/>
    <n v="0"/>
    <n v="202909.7"/>
  </r>
  <r>
    <s v="050 Mid-States Division"/>
    <x v="2"/>
    <x v="83"/>
    <x v="5"/>
    <n v="1645213.77"/>
    <n v="31654.34"/>
    <n v="-5492.43"/>
    <n v="0"/>
    <n v="0"/>
    <n v="0"/>
    <n v="0"/>
    <n v="1671375.68"/>
  </r>
  <r>
    <s v="050 Mid-States Division"/>
    <x v="2"/>
    <x v="105"/>
    <x v="5"/>
    <n v="3724.37"/>
    <n v="139.74"/>
    <n v="0"/>
    <n v="0"/>
    <n v="0"/>
    <n v="0"/>
    <n v="0"/>
    <n v="3864.11"/>
  </r>
  <r>
    <s v="050 Mid-States Division"/>
    <x v="2"/>
    <x v="94"/>
    <x v="5"/>
    <n v="39785.879999999997"/>
    <n v="1338.96"/>
    <n v="0"/>
    <n v="0"/>
    <n v="0"/>
    <n v="0"/>
    <n v="0"/>
    <n v="41124.839999999997"/>
  </r>
  <r>
    <s v="050 Mid-States Division"/>
    <x v="2"/>
    <x v="106"/>
    <x v="5"/>
    <n v="553287.28"/>
    <n v="23052.989999999998"/>
    <n v="0"/>
    <n v="0"/>
    <n v="0"/>
    <n v="0"/>
    <n v="0"/>
    <n v="576340.27"/>
  </r>
  <r>
    <s v="050 Mid-States Division"/>
    <x v="2"/>
    <x v="74"/>
    <x v="5"/>
    <n v="111007.42"/>
    <n v="-735.73"/>
    <n v="0"/>
    <n v="0"/>
    <n v="0"/>
    <n v="0"/>
    <n v="0"/>
    <n v="110271.69"/>
  </r>
  <r>
    <s v="050 Mid-States Division"/>
    <x v="2"/>
    <x v="129"/>
    <x v="5"/>
    <n v="-4941409.1699999981"/>
    <n v="-236724.59999999998"/>
    <n v="0"/>
    <n v="0"/>
    <n v="0"/>
    <n v="0"/>
    <n v="0"/>
    <n v="-5178133.7699999977"/>
  </r>
  <r>
    <s v="050 Mid-States Division"/>
    <x v="3"/>
    <x v="138"/>
    <x v="5"/>
    <n v="0"/>
    <n v="0"/>
    <n v="0"/>
    <n v="0"/>
    <n v="0"/>
    <n v="0"/>
    <n v="0"/>
    <n v="0"/>
  </r>
  <r>
    <s v="050 Mid-States Division"/>
    <x v="3"/>
    <x v="139"/>
    <x v="5"/>
    <n v="0"/>
    <n v="0"/>
    <n v="0"/>
    <n v="0"/>
    <n v="0"/>
    <n v="0"/>
    <n v="0"/>
    <n v="0"/>
  </r>
  <r>
    <s v="050 Mid-States Division"/>
    <x v="3"/>
    <x v="119"/>
    <x v="5"/>
    <n v="97362.59"/>
    <n v="400.52000000000004"/>
    <n v="0"/>
    <n v="0"/>
    <n v="0"/>
    <n v="0"/>
    <n v="0"/>
    <n v="97763.11"/>
  </r>
  <r>
    <s v="050 Mid-States Division"/>
    <x v="3"/>
    <x v="118"/>
    <x v="5"/>
    <n v="8250.9599999999991"/>
    <n v="93.97"/>
    <n v="0"/>
    <n v="0"/>
    <n v="0"/>
    <n v="0"/>
    <n v="0"/>
    <n v="8344.93"/>
  </r>
  <r>
    <s v="050 Mid-States Division"/>
    <x v="3"/>
    <x v="125"/>
    <x v="5"/>
    <n v="38834"/>
    <n v="0"/>
    <n v="0"/>
    <n v="0"/>
    <n v="0"/>
    <n v="0"/>
    <n v="0"/>
    <n v="38834"/>
  </r>
  <r>
    <s v="050 Mid-States Division"/>
    <x v="3"/>
    <x v="127"/>
    <x v="5"/>
    <n v="41397.21"/>
    <n v="0"/>
    <n v="0"/>
    <n v="0"/>
    <n v="0"/>
    <n v="0"/>
    <n v="0"/>
    <n v="41397.21"/>
  </r>
  <r>
    <s v="050 Mid-States Division"/>
    <x v="3"/>
    <x v="116"/>
    <x v="5"/>
    <n v="14714.32"/>
    <n v="151.66"/>
    <n v="0"/>
    <n v="0"/>
    <n v="0"/>
    <n v="0"/>
    <n v="0"/>
    <n v="14865.98"/>
  </r>
  <r>
    <s v="050 Mid-States Division"/>
    <x v="3"/>
    <x v="126"/>
    <x v="5"/>
    <n v="131921.46"/>
    <n v="498.29"/>
    <n v="0"/>
    <n v="0"/>
    <n v="0"/>
    <n v="0"/>
    <n v="0"/>
    <n v="132419.75"/>
  </r>
  <r>
    <s v="050 Mid-States Division"/>
    <x v="3"/>
    <x v="117"/>
    <x v="5"/>
    <n v="7060.46"/>
    <n v="74.540000000000006"/>
    <n v="0"/>
    <n v="0"/>
    <n v="0"/>
    <n v="0"/>
    <n v="0"/>
    <n v="7135"/>
  </r>
  <r>
    <s v="050 Mid-States Division"/>
    <x v="3"/>
    <x v="121"/>
    <x v="5"/>
    <n v="-9137.49"/>
    <n v="97.92"/>
    <n v="0"/>
    <n v="0"/>
    <n v="0"/>
    <n v="0"/>
    <n v="0"/>
    <n v="-9039.57"/>
  </r>
  <r>
    <s v="050 Mid-States Division"/>
    <x v="3"/>
    <x v="123"/>
    <x v="5"/>
    <n v="674249.66"/>
    <n v="2354.3000000000002"/>
    <n v="0"/>
    <n v="0"/>
    <n v="0"/>
    <n v="0"/>
    <n v="0"/>
    <n v="676603.96"/>
  </r>
  <r>
    <s v="050 Mid-States Division"/>
    <x v="3"/>
    <x v="122"/>
    <x v="5"/>
    <n v="-34765.769999999997"/>
    <n v="0"/>
    <n v="0"/>
    <n v="0"/>
    <n v="0"/>
    <n v="0"/>
    <n v="0"/>
    <n v="-34765.769999999997"/>
  </r>
  <r>
    <s v="050 Mid-States Division"/>
    <x v="3"/>
    <x v="120"/>
    <x v="5"/>
    <n v="70196.03"/>
    <n v="0"/>
    <n v="0"/>
    <n v="0"/>
    <n v="0"/>
    <n v="0"/>
    <n v="0"/>
    <n v="70196.03"/>
  </r>
  <r>
    <s v="050 Mid-States Division"/>
    <x v="3"/>
    <x v="128"/>
    <x v="5"/>
    <n v="19229.8"/>
    <n v="590.26"/>
    <n v="0"/>
    <n v="0"/>
    <n v="0"/>
    <n v="0"/>
    <n v="0"/>
    <n v="19820.060000000001"/>
  </r>
  <r>
    <s v="050 Mid-States Division"/>
    <x v="3"/>
    <x v="124"/>
    <x v="5"/>
    <n v="828509.36"/>
    <n v="0"/>
    <n v="0"/>
    <n v="0"/>
    <n v="0"/>
    <n v="0"/>
    <n v="0"/>
    <n v="828509.36"/>
  </r>
  <r>
    <s v="050 Mid-States Division"/>
    <x v="3"/>
    <x v="129"/>
    <x v="5"/>
    <n v="52517.30000000001"/>
    <n v="0"/>
    <n v="0"/>
    <n v="0"/>
    <n v="0"/>
    <n v="0"/>
    <n v="0"/>
    <n v="52517.30000000001"/>
  </r>
  <r>
    <s v="010 Atmos Regulated Shared Services"/>
    <x v="0"/>
    <x v="15"/>
    <x v="6"/>
    <n v="474473.95"/>
    <n v="3755"/>
    <n v="0"/>
    <n v="0"/>
    <n v="0"/>
    <n v="0"/>
    <n v="0"/>
    <n v="478228.95"/>
  </r>
  <r>
    <s v="010 Atmos Regulated Shared Services"/>
    <x v="0"/>
    <x v="16"/>
    <x v="6"/>
    <n v="3491942.68"/>
    <n v="23482.03"/>
    <n v="0"/>
    <n v="0"/>
    <n v="0"/>
    <n v="0"/>
    <n v="0"/>
    <n v="3515424.71"/>
  </r>
  <r>
    <s v="010 Atmos Regulated Shared Services"/>
    <x v="0"/>
    <x v="32"/>
    <x v="6"/>
    <n v="9315021.0899999999"/>
    <n v="730.05999999999767"/>
    <n v="0"/>
    <n v="0"/>
    <n v="0"/>
    <n v="0"/>
    <n v="0"/>
    <n v="9315751.1500000004"/>
  </r>
  <r>
    <s v="010 Atmos Regulated Shared Services"/>
    <x v="0"/>
    <x v="30"/>
    <x v="6"/>
    <n v="-0.04"/>
    <n v="0"/>
    <n v="0"/>
    <n v="0"/>
    <n v="0"/>
    <n v="0"/>
    <n v="0"/>
    <n v="-0.04"/>
  </r>
  <r>
    <s v="010 Atmos Regulated Shared Services"/>
    <x v="0"/>
    <x v="0"/>
    <x v="6"/>
    <n v="-0.08"/>
    <n v="0"/>
    <n v="0"/>
    <n v="0"/>
    <n v="0"/>
    <n v="0"/>
    <n v="0"/>
    <n v="-0.08"/>
  </r>
  <r>
    <s v="010 Atmos Regulated Shared Services"/>
    <x v="0"/>
    <x v="28"/>
    <x v="6"/>
    <n v="1764936.27"/>
    <n v="17025.73"/>
    <n v="0"/>
    <n v="0"/>
    <n v="0"/>
    <n v="0"/>
    <n v="0"/>
    <n v="1781962"/>
  </r>
  <r>
    <s v="010 Atmos Regulated Shared Services"/>
    <x v="0"/>
    <x v="13"/>
    <x v="6"/>
    <n v="1.26"/>
    <n v="0"/>
    <n v="0"/>
    <n v="0"/>
    <n v="0"/>
    <n v="0"/>
    <n v="0"/>
    <n v="1.26"/>
  </r>
  <r>
    <s v="010 Atmos Regulated Shared Services"/>
    <x v="0"/>
    <x v="2"/>
    <x v="6"/>
    <n v="0.45"/>
    <n v="0"/>
    <n v="0"/>
    <n v="0"/>
    <n v="0"/>
    <n v="0"/>
    <n v="0"/>
    <n v="0.45"/>
  </r>
  <r>
    <s v="010 Atmos Regulated Shared Services"/>
    <x v="0"/>
    <x v="5"/>
    <x v="6"/>
    <n v="30411.8"/>
    <n v="210.88"/>
    <n v="0"/>
    <n v="0"/>
    <n v="0"/>
    <n v="0"/>
    <n v="0"/>
    <n v="30622.68"/>
  </r>
  <r>
    <s v="010 Atmos Regulated Shared Services"/>
    <x v="0"/>
    <x v="29"/>
    <x v="6"/>
    <n v="97749.2"/>
    <n v="878.02"/>
    <n v="0"/>
    <n v="0"/>
    <n v="0"/>
    <n v="0"/>
    <n v="0"/>
    <n v="98627.22"/>
  </r>
  <r>
    <s v="010 Atmos Regulated Shared Services"/>
    <x v="0"/>
    <x v="10"/>
    <x v="6"/>
    <n v="5180.18"/>
    <n v="100.73"/>
    <n v="0"/>
    <n v="0"/>
    <n v="0"/>
    <n v="0"/>
    <n v="0"/>
    <n v="5280.91"/>
  </r>
  <r>
    <s v="010 Atmos Regulated Shared Services"/>
    <x v="0"/>
    <x v="27"/>
    <x v="6"/>
    <n v="30040.959999999999"/>
    <n v="549"/>
    <n v="0"/>
    <n v="0"/>
    <n v="0"/>
    <n v="0"/>
    <n v="0"/>
    <n v="30589.96"/>
  </r>
  <r>
    <s v="010 Atmos Regulated Shared Services"/>
    <x v="0"/>
    <x v="7"/>
    <x v="6"/>
    <n v="388.07"/>
    <n v="0"/>
    <n v="0"/>
    <n v="0"/>
    <n v="0"/>
    <n v="0"/>
    <n v="0"/>
    <n v="388.07"/>
  </r>
  <r>
    <s v="010 Atmos Regulated Shared Services"/>
    <x v="0"/>
    <x v="3"/>
    <x v="6"/>
    <n v="510509.32"/>
    <n v="4918.09"/>
    <n v="0"/>
    <n v="0"/>
    <n v="0"/>
    <n v="0"/>
    <n v="0"/>
    <n v="515427.41"/>
  </r>
  <r>
    <s v="010 Atmos Regulated Shared Services"/>
    <x v="0"/>
    <x v="24"/>
    <x v="6"/>
    <n v="3561.26"/>
    <n v="41.5"/>
    <n v="0"/>
    <n v="0"/>
    <n v="0"/>
    <n v="0"/>
    <n v="0"/>
    <n v="3602.76"/>
  </r>
  <r>
    <s v="010 Atmos Regulated Shared Services"/>
    <x v="0"/>
    <x v="26"/>
    <x v="6"/>
    <n v="43069.87"/>
    <n v="375.84"/>
    <n v="0"/>
    <n v="0"/>
    <n v="0"/>
    <n v="0"/>
    <n v="0"/>
    <n v="43445.71"/>
  </r>
  <r>
    <s v="010 Atmos Regulated Shared Services"/>
    <x v="0"/>
    <x v="31"/>
    <x v="6"/>
    <n v="723.45"/>
    <n v="17.829999999999998"/>
    <n v="0"/>
    <n v="0"/>
    <n v="0"/>
    <n v="0"/>
    <n v="0"/>
    <n v="741.28"/>
  </r>
  <r>
    <s v="010 Atmos Regulated Shared Services"/>
    <x v="0"/>
    <x v="22"/>
    <x v="6"/>
    <n v="162486.59"/>
    <n v="109.29999999999995"/>
    <n v="0"/>
    <n v="0"/>
    <n v="0"/>
    <n v="0"/>
    <n v="0"/>
    <n v="162595.89000000001"/>
  </r>
  <r>
    <s v="010 Atmos Regulated Shared Services"/>
    <x v="0"/>
    <x v="18"/>
    <x v="6"/>
    <n v="20120727.609999999"/>
    <n v="267048.19"/>
    <n v="0"/>
    <n v="0"/>
    <n v="0"/>
    <n v="0"/>
    <n v="0"/>
    <n v="20387775.800000001"/>
  </r>
  <r>
    <s v="010 Atmos Regulated Shared Services"/>
    <x v="0"/>
    <x v="12"/>
    <x v="6"/>
    <n v="16741070.289999999"/>
    <n v="130801.22"/>
    <n v="0"/>
    <n v="0"/>
    <n v="0"/>
    <n v="0"/>
    <n v="0"/>
    <n v="16871871.510000002"/>
  </r>
  <r>
    <s v="010 Atmos Regulated Shared Services"/>
    <x v="0"/>
    <x v="17"/>
    <x v="6"/>
    <n v="2415855.0699999998"/>
    <n v="23616"/>
    <n v="0"/>
    <n v="0"/>
    <n v="0"/>
    <n v="0"/>
    <n v="0"/>
    <n v="2439471.0699999998"/>
  </r>
  <r>
    <s v="010 Atmos Regulated Shared Services"/>
    <x v="0"/>
    <x v="9"/>
    <x v="6"/>
    <n v="1010012.33"/>
    <n v="17033.36"/>
    <n v="0"/>
    <n v="0"/>
    <n v="0"/>
    <n v="0"/>
    <n v="0"/>
    <n v="1027045.69"/>
  </r>
  <r>
    <s v="010 Atmos Regulated Shared Services"/>
    <x v="0"/>
    <x v="14"/>
    <x v="6"/>
    <n v="207681.58"/>
    <n v="8213.2300000000014"/>
    <n v="0"/>
    <n v="0"/>
    <n v="0"/>
    <n v="0"/>
    <n v="0"/>
    <n v="215894.81"/>
  </r>
  <r>
    <s v="010 Atmos Regulated Shared Services"/>
    <x v="0"/>
    <x v="25"/>
    <x v="6"/>
    <n v="31615589"/>
    <n v="351459.99"/>
    <n v="0"/>
    <n v="0"/>
    <n v="0"/>
    <n v="0"/>
    <n v="0"/>
    <n v="31967048.989999998"/>
  </r>
  <r>
    <s v="010 Atmos Regulated Shared Services"/>
    <x v="0"/>
    <x v="4"/>
    <x v="6"/>
    <n v="43665.48"/>
    <n v="192.72"/>
    <n v="0"/>
    <n v="0"/>
    <n v="0"/>
    <n v="0"/>
    <n v="0"/>
    <n v="43858.2"/>
  </r>
  <r>
    <s v="010 Atmos Regulated Shared Services"/>
    <x v="0"/>
    <x v="8"/>
    <x v="6"/>
    <n v="1109215.21"/>
    <n v="12011.78"/>
    <n v="0"/>
    <n v="0"/>
    <n v="0"/>
    <n v="0"/>
    <n v="0"/>
    <n v="1121226.99"/>
  </r>
  <r>
    <s v="010 Atmos Regulated Shared Services"/>
    <x v="0"/>
    <x v="1"/>
    <x v="6"/>
    <n v="437638.2"/>
    <n v="7029.86"/>
    <n v="0"/>
    <n v="0"/>
    <n v="0"/>
    <n v="0"/>
    <n v="0"/>
    <n v="444668.06"/>
  </r>
  <r>
    <s v="010 Atmos Regulated Shared Services"/>
    <x v="0"/>
    <x v="19"/>
    <x v="6"/>
    <n v="41723.94"/>
    <n v="410.89"/>
    <n v="0"/>
    <n v="0"/>
    <n v="0"/>
    <n v="0"/>
    <n v="0"/>
    <n v="42134.83"/>
  </r>
  <r>
    <s v="010 Atmos Regulated Shared Services"/>
    <x v="0"/>
    <x v="20"/>
    <x v="6"/>
    <n v="43048.07"/>
    <n v="2455.8200000000002"/>
    <n v="0"/>
    <n v="0"/>
    <n v="0"/>
    <n v="0"/>
    <n v="0"/>
    <n v="45503.89"/>
  </r>
  <r>
    <s v="010 Atmos Regulated Shared Services"/>
    <x v="0"/>
    <x v="21"/>
    <x v="6"/>
    <n v="11976484.039999999"/>
    <n v="109276.95"/>
    <n v="0"/>
    <n v="0"/>
    <n v="0"/>
    <n v="0"/>
    <n v="0"/>
    <n v="12085760.99"/>
  </r>
  <r>
    <s v="010 Atmos Regulated Shared Services"/>
    <x v="0"/>
    <x v="6"/>
    <x v="6"/>
    <n v="41882.870000000003"/>
    <n v="2359.31"/>
    <n v="0"/>
    <n v="0"/>
    <n v="0"/>
    <n v="0"/>
    <n v="0"/>
    <n v="44242.18"/>
  </r>
  <r>
    <s v="010 Atmos Regulated Shared Services"/>
    <x v="0"/>
    <x v="23"/>
    <x v="6"/>
    <n v="35579.08"/>
    <n v="2601.83"/>
    <n v="0"/>
    <n v="0"/>
    <n v="0"/>
    <n v="0"/>
    <n v="0"/>
    <n v="38180.910000000003"/>
  </r>
  <r>
    <s v="010 Atmos Regulated Shared Services"/>
    <x v="0"/>
    <x v="11"/>
    <x v="6"/>
    <n v="3032320.34"/>
    <n v="96645.51"/>
    <n v="0"/>
    <n v="0"/>
    <n v="0"/>
    <n v="0"/>
    <n v="0"/>
    <n v="3128965.85"/>
  </r>
  <r>
    <s v="010 Atmos Regulated Shared Services"/>
    <x v="1"/>
    <x v="130"/>
    <x v="6"/>
    <n v="0"/>
    <n v="0"/>
    <n v="0"/>
    <n v="0"/>
    <n v="0"/>
    <n v="0"/>
    <n v="0"/>
    <n v="0"/>
  </r>
  <r>
    <s v="010 Atmos Regulated Shared Services"/>
    <x v="1"/>
    <x v="131"/>
    <x v="6"/>
    <n v="0"/>
    <n v="0"/>
    <n v="0"/>
    <n v="0"/>
    <n v="0"/>
    <n v="0"/>
    <n v="0"/>
    <n v="0"/>
  </r>
  <r>
    <s v="010 Atmos Regulated Shared Services"/>
    <x v="1"/>
    <x v="54"/>
    <x v="6"/>
    <n v="1657455.91"/>
    <n v="33899.9"/>
    <n v="0"/>
    <n v="0"/>
    <n v="0"/>
    <n v="0"/>
    <n v="0"/>
    <n v="1691355.81"/>
  </r>
  <r>
    <s v="010 Atmos Regulated Shared Services"/>
    <x v="1"/>
    <x v="50"/>
    <x v="6"/>
    <n v="1608093.67"/>
    <n v="8953.5400000000009"/>
    <n v="0"/>
    <n v="0"/>
    <n v="0"/>
    <n v="0"/>
    <n v="0"/>
    <n v="1617047.21"/>
  </r>
  <r>
    <s v="010 Atmos Regulated Shared Services"/>
    <x v="1"/>
    <x v="51"/>
    <x v="6"/>
    <n v="2591759.19"/>
    <n v="33625.97"/>
    <n v="0"/>
    <n v="0"/>
    <n v="0"/>
    <n v="0"/>
    <n v="0"/>
    <n v="2625385.16"/>
  </r>
  <r>
    <s v="010 Atmos Regulated Shared Services"/>
    <x v="1"/>
    <x v="39"/>
    <x v="6"/>
    <n v="784158.5"/>
    <n v="7916.28"/>
    <n v="0"/>
    <n v="0"/>
    <n v="0"/>
    <n v="0"/>
    <n v="0"/>
    <n v="792074.78"/>
  </r>
  <r>
    <s v="010 Atmos Regulated Shared Services"/>
    <x v="1"/>
    <x v="36"/>
    <x v="6"/>
    <n v="33541.620000000003"/>
    <n v="1236.79"/>
    <n v="0"/>
    <n v="0"/>
    <n v="0"/>
    <n v="0"/>
    <n v="0"/>
    <n v="34778.410000000003"/>
  </r>
  <r>
    <s v="010 Atmos Regulated Shared Services"/>
    <x v="1"/>
    <x v="42"/>
    <x v="6"/>
    <n v="92240.37"/>
    <n v="168.53999999999996"/>
    <n v="0"/>
    <n v="0"/>
    <n v="0"/>
    <n v="0"/>
    <n v="0"/>
    <n v="92408.91"/>
  </r>
  <r>
    <s v="010 Atmos Regulated Shared Services"/>
    <x v="1"/>
    <x v="53"/>
    <x v="6"/>
    <n v="89662.16"/>
    <n v="2952.73"/>
    <n v="0"/>
    <n v="0"/>
    <n v="0"/>
    <n v="0"/>
    <n v="0"/>
    <n v="92614.89"/>
  </r>
  <r>
    <s v="010 Atmos Regulated Shared Services"/>
    <x v="1"/>
    <x v="49"/>
    <x v="6"/>
    <n v="14408.04"/>
    <n v="196.66"/>
    <n v="0"/>
    <n v="0"/>
    <n v="0"/>
    <n v="0"/>
    <n v="0"/>
    <n v="14604.7"/>
  </r>
  <r>
    <s v="010 Atmos Regulated Shared Services"/>
    <x v="1"/>
    <x v="33"/>
    <x v="6"/>
    <n v="988427.42"/>
    <n v="8970.5399999999991"/>
    <n v="0"/>
    <n v="0"/>
    <n v="0"/>
    <n v="0"/>
    <n v="0"/>
    <n v="997397.96"/>
  </r>
  <r>
    <s v="010 Atmos Regulated Shared Services"/>
    <x v="1"/>
    <x v="48"/>
    <x v="6"/>
    <n v="144343.12"/>
    <n v="1361.09"/>
    <n v="0"/>
    <n v="0"/>
    <n v="0"/>
    <n v="0"/>
    <n v="0"/>
    <n v="145704.21"/>
  </r>
  <r>
    <s v="010 Atmos Regulated Shared Services"/>
    <x v="1"/>
    <x v="43"/>
    <x v="6"/>
    <n v="11063.13"/>
    <n v="163.54"/>
    <n v="0"/>
    <n v="0"/>
    <n v="0"/>
    <n v="0"/>
    <n v="0"/>
    <n v="11226.67"/>
  </r>
  <r>
    <s v="010 Atmos Regulated Shared Services"/>
    <x v="1"/>
    <x v="38"/>
    <x v="6"/>
    <n v="131179.1"/>
    <n v="930.78"/>
    <n v="0"/>
    <n v="0"/>
    <n v="0"/>
    <n v="0"/>
    <n v="0"/>
    <n v="132109.88"/>
  </r>
  <r>
    <s v="010 Atmos Regulated Shared Services"/>
    <x v="1"/>
    <x v="37"/>
    <x v="6"/>
    <n v="425030.05"/>
    <n v="7124.54"/>
    <n v="0"/>
    <n v="0"/>
    <n v="0"/>
    <n v="0"/>
    <n v="0"/>
    <n v="432154.59"/>
  </r>
  <r>
    <s v="010 Atmos Regulated Shared Services"/>
    <x v="1"/>
    <x v="40"/>
    <x v="6"/>
    <n v="4404139.91"/>
    <n v="72894.19"/>
    <n v="0"/>
    <n v="0"/>
    <n v="0"/>
    <n v="0"/>
    <n v="0"/>
    <n v="4477034.0999999996"/>
  </r>
  <r>
    <s v="010 Atmos Regulated Shared Services"/>
    <x v="1"/>
    <x v="34"/>
    <x v="6"/>
    <n v="1073610.49"/>
    <n v="14370.640000000001"/>
    <n v="0"/>
    <n v="0"/>
    <n v="0"/>
    <n v="0"/>
    <n v="0"/>
    <n v="1087981.1299999999"/>
  </r>
  <r>
    <s v="010 Atmos Regulated Shared Services"/>
    <x v="1"/>
    <x v="35"/>
    <x v="6"/>
    <n v="330621.98"/>
    <n v="4297.72"/>
    <n v="0"/>
    <n v="0"/>
    <n v="0"/>
    <n v="0"/>
    <n v="0"/>
    <n v="334919.7"/>
  </r>
  <r>
    <s v="010 Atmos Regulated Shared Services"/>
    <x v="1"/>
    <x v="44"/>
    <x v="6"/>
    <n v="491195.68"/>
    <n v="7212.65"/>
    <n v="0"/>
    <n v="0"/>
    <n v="0"/>
    <n v="0"/>
    <n v="0"/>
    <n v="498408.33"/>
  </r>
  <r>
    <s v="010 Atmos Regulated Shared Services"/>
    <x v="1"/>
    <x v="45"/>
    <x v="6"/>
    <n v="125692.18"/>
    <n v="1050.8300000000002"/>
    <n v="0"/>
    <n v="0"/>
    <n v="0"/>
    <n v="0"/>
    <n v="0"/>
    <n v="126743.01"/>
  </r>
  <r>
    <s v="010 Atmos Regulated Shared Services"/>
    <x v="1"/>
    <x v="46"/>
    <x v="6"/>
    <n v="26456091.850000001"/>
    <n v="484166.62"/>
    <n v="0"/>
    <n v="0"/>
    <n v="0"/>
    <n v="0"/>
    <n v="0"/>
    <n v="26940258.469999999"/>
  </r>
  <r>
    <s v="010 Atmos Regulated Shared Services"/>
    <x v="1"/>
    <x v="41"/>
    <x v="6"/>
    <n v="134936.78"/>
    <n v="3885.17"/>
    <n v="0"/>
    <n v="0"/>
    <n v="0"/>
    <n v="0"/>
    <n v="0"/>
    <n v="138821.95000000001"/>
  </r>
  <r>
    <s v="010 Atmos Regulated Shared Services"/>
    <x v="1"/>
    <x v="52"/>
    <x v="6"/>
    <n v="226781.43"/>
    <n v="1836.38"/>
    <n v="0"/>
    <n v="0"/>
    <n v="0"/>
    <n v="0"/>
    <n v="0"/>
    <n v="228617.81"/>
  </r>
  <r>
    <s v="010 Atmos Regulated Shared Services"/>
    <x v="1"/>
    <x v="47"/>
    <x v="6"/>
    <n v="70214.87"/>
    <n v="574.24"/>
    <n v="0"/>
    <n v="0"/>
    <n v="0"/>
    <n v="0"/>
    <n v="0"/>
    <n v="70789.11"/>
  </r>
  <r>
    <s v="010 Atmos Regulated Shared Services"/>
    <x v="1"/>
    <x v="55"/>
    <x v="6"/>
    <n v="9811.64"/>
    <n v="111.73"/>
    <n v="0"/>
    <n v="0"/>
    <n v="0"/>
    <n v="0"/>
    <n v="0"/>
    <n v="9923.3700000000008"/>
  </r>
  <r>
    <s v="050 Mid-States Division"/>
    <x v="2"/>
    <x v="57"/>
    <x v="6"/>
    <n v="8329.7199999999993"/>
    <n v="0"/>
    <n v="0"/>
    <n v="0"/>
    <n v="0"/>
    <n v="0"/>
    <n v="0"/>
    <n v="8329.7199999999993"/>
  </r>
  <r>
    <s v="050 Mid-States Division"/>
    <x v="2"/>
    <x v="109"/>
    <x v="6"/>
    <n v="119852.69"/>
    <n v="0"/>
    <n v="0"/>
    <n v="0"/>
    <n v="0"/>
    <n v="0"/>
    <n v="0"/>
    <n v="119852.69"/>
  </r>
  <r>
    <s v="050 Mid-States Division"/>
    <x v="2"/>
    <x v="132"/>
    <x v="6"/>
    <n v="0"/>
    <n v="0"/>
    <n v="0"/>
    <n v="0"/>
    <n v="0"/>
    <n v="0"/>
    <n v="0"/>
    <n v="0"/>
  </r>
  <r>
    <s v="050 Mid-States Division"/>
    <x v="2"/>
    <x v="64"/>
    <x v="6"/>
    <n v="4428.66"/>
    <n v="0.98"/>
    <n v="0"/>
    <n v="0"/>
    <n v="0"/>
    <n v="0"/>
    <n v="0"/>
    <n v="4429.6400000000003"/>
  </r>
  <r>
    <s v="050 Mid-States Division"/>
    <x v="2"/>
    <x v="65"/>
    <x v="6"/>
    <n v="5790.84"/>
    <n v="24.93"/>
    <n v="0"/>
    <n v="0"/>
    <n v="0"/>
    <n v="0"/>
    <n v="0"/>
    <n v="5815.77"/>
  </r>
  <r>
    <s v="050 Mid-States Division"/>
    <x v="2"/>
    <x v="69"/>
    <x v="6"/>
    <n v="110533.61"/>
    <n v="160.93"/>
    <n v="0"/>
    <n v="0"/>
    <n v="0"/>
    <n v="0"/>
    <n v="0"/>
    <n v="110694.54"/>
  </r>
  <r>
    <s v="050 Mid-States Division"/>
    <x v="2"/>
    <x v="84"/>
    <x v="6"/>
    <n v="20130.689999999999"/>
    <n v="17.739999999999998"/>
    <n v="0"/>
    <n v="0"/>
    <n v="0"/>
    <n v="0"/>
    <n v="0"/>
    <n v="20148.43"/>
  </r>
  <r>
    <s v="050 Mid-States Division"/>
    <x v="2"/>
    <x v="95"/>
    <x v="6"/>
    <n v="97172.89"/>
    <n v="148.88999999999999"/>
    <n v="0"/>
    <n v="0"/>
    <n v="0"/>
    <n v="0"/>
    <n v="0"/>
    <n v="97321.78"/>
  </r>
  <r>
    <s v="050 Mid-States Division"/>
    <x v="2"/>
    <x v="85"/>
    <x v="6"/>
    <n v="922219.08"/>
    <n v="13433.61"/>
    <n v="0"/>
    <n v="0"/>
    <n v="0"/>
    <n v="0"/>
    <n v="0"/>
    <n v="935652.69"/>
  </r>
  <r>
    <s v="050 Mid-States Division"/>
    <x v="2"/>
    <x v="96"/>
    <x v="6"/>
    <n v="1376642.23"/>
    <n v="2139.17"/>
    <n v="0"/>
    <n v="0"/>
    <n v="0"/>
    <n v="0"/>
    <n v="0"/>
    <n v="1378781.4"/>
  </r>
  <r>
    <s v="050 Mid-States Division"/>
    <x v="2"/>
    <x v="66"/>
    <x v="6"/>
    <n v="448854.06"/>
    <n v="348.21000000000004"/>
    <n v="0"/>
    <n v="0"/>
    <n v="0"/>
    <n v="0"/>
    <n v="0"/>
    <n v="449202.27"/>
  </r>
  <r>
    <s v="050 Mid-States Division"/>
    <x v="2"/>
    <x v="70"/>
    <x v="6"/>
    <n v="711308.03"/>
    <n v="2542.25"/>
    <n v="0"/>
    <n v="0"/>
    <n v="0"/>
    <n v="0"/>
    <n v="0"/>
    <n v="713850.28"/>
  </r>
  <r>
    <s v="050 Mid-States Division"/>
    <x v="2"/>
    <x v="97"/>
    <x v="6"/>
    <n v="167055.99"/>
    <n v="52.07"/>
    <n v="0"/>
    <n v="0"/>
    <n v="0"/>
    <n v="0"/>
    <n v="0"/>
    <n v="167108.06"/>
  </r>
  <r>
    <s v="050 Mid-States Division"/>
    <x v="2"/>
    <x v="110"/>
    <x v="6"/>
    <n v="43154.61"/>
    <n v="40.049999999999997"/>
    <n v="0"/>
    <n v="0"/>
    <n v="0"/>
    <n v="0"/>
    <n v="0"/>
    <n v="43194.66"/>
  </r>
  <r>
    <s v="050 Mid-States Division"/>
    <x v="2"/>
    <x v="98"/>
    <x v="6"/>
    <n v="-90851.14"/>
    <n v="118.36"/>
    <n v="0"/>
    <n v="0"/>
    <n v="0"/>
    <n v="0"/>
    <n v="0"/>
    <n v="-90732.78"/>
  </r>
  <r>
    <s v="050 Mid-States Division"/>
    <x v="2"/>
    <x v="111"/>
    <x v="6"/>
    <n v="186246.24"/>
    <n v="141.29"/>
    <n v="0"/>
    <n v="0"/>
    <n v="0"/>
    <n v="0"/>
    <n v="0"/>
    <n v="186387.53"/>
  </r>
  <r>
    <s v="050 Mid-States Division"/>
    <x v="2"/>
    <x v="71"/>
    <x v="6"/>
    <n v="470611.03"/>
    <n v="1385.17"/>
    <n v="0"/>
    <n v="0"/>
    <n v="0"/>
    <n v="0"/>
    <n v="0"/>
    <n v="471996.2"/>
  </r>
  <r>
    <s v="050 Mid-States Division"/>
    <x v="2"/>
    <x v="89"/>
    <x v="6"/>
    <n v="198638.45"/>
    <n v="116.06"/>
    <n v="0"/>
    <n v="0"/>
    <n v="0"/>
    <n v="0"/>
    <n v="0"/>
    <n v="198754.51"/>
  </r>
  <r>
    <s v="050 Mid-States Division"/>
    <x v="2"/>
    <x v="112"/>
    <x v="6"/>
    <n v="177774.97"/>
    <n v="708.38000000000011"/>
    <n v="0"/>
    <n v="0"/>
    <n v="0"/>
    <n v="0"/>
    <n v="0"/>
    <n v="178483.35"/>
  </r>
  <r>
    <s v="050 Mid-States Division"/>
    <x v="2"/>
    <x v="133"/>
    <x v="6"/>
    <n v="0"/>
    <n v="0"/>
    <n v="0"/>
    <n v="0"/>
    <n v="0"/>
    <n v="0"/>
    <n v="0"/>
    <n v="0"/>
  </r>
  <r>
    <s v="050 Mid-States Division"/>
    <x v="2"/>
    <x v="90"/>
    <x v="6"/>
    <n v="410074.84"/>
    <n v="961.78"/>
    <n v="0"/>
    <n v="0"/>
    <n v="0"/>
    <n v="0"/>
    <n v="0"/>
    <n v="411036.62"/>
  </r>
  <r>
    <s v="050 Mid-States Division"/>
    <x v="2"/>
    <x v="67"/>
    <x v="6"/>
    <n v="15516.029999999999"/>
    <n v="72.679999999999993"/>
    <n v="0"/>
    <n v="0"/>
    <n v="0"/>
    <n v="0"/>
    <n v="0"/>
    <n v="15588.71"/>
  </r>
  <r>
    <s v="050 Mid-States Division"/>
    <x v="2"/>
    <x v="75"/>
    <x v="6"/>
    <n v="51425.599999999999"/>
    <n v="90.23"/>
    <n v="0"/>
    <n v="0"/>
    <n v="0"/>
    <n v="0"/>
    <n v="0"/>
    <n v="51515.83"/>
  </r>
  <r>
    <s v="050 Mid-States Division"/>
    <x v="2"/>
    <x v="76"/>
    <x v="6"/>
    <n v="87489.94"/>
    <n v="581.82000000000005"/>
    <n v="0"/>
    <n v="0"/>
    <n v="0"/>
    <n v="0"/>
    <n v="0"/>
    <n v="88071.76"/>
  </r>
  <r>
    <s v="050 Mid-States Division"/>
    <x v="2"/>
    <x v="86"/>
    <x v="6"/>
    <n v="17728476.02"/>
    <n v="43061.62"/>
    <n v="0"/>
    <n v="0"/>
    <n v="0"/>
    <n v="0"/>
    <n v="0"/>
    <n v="17771537.640000001"/>
  </r>
  <r>
    <s v="050 Mid-States Division"/>
    <x v="2"/>
    <x v="91"/>
    <x v="6"/>
    <n v="329574.59000000003"/>
    <n v="1304.45"/>
    <n v="0"/>
    <n v="0"/>
    <n v="0"/>
    <n v="0"/>
    <n v="0"/>
    <n v="330879.03999999998"/>
  </r>
  <r>
    <s v="050 Mid-States Division"/>
    <x v="2"/>
    <x v="58"/>
    <x v="6"/>
    <n v="1700112.08"/>
    <n v="4047.38"/>
    <n v="0"/>
    <n v="0"/>
    <n v="0"/>
    <n v="0"/>
    <n v="0"/>
    <n v="1704159.46"/>
  </r>
  <r>
    <s v="050 Mid-States Division"/>
    <x v="2"/>
    <x v="134"/>
    <x v="6"/>
    <n v="0"/>
    <n v="0"/>
    <n v="0"/>
    <n v="0"/>
    <n v="0"/>
    <n v="0"/>
    <n v="0"/>
    <n v="0"/>
  </r>
  <r>
    <s v="050 Mid-States Division"/>
    <x v="2"/>
    <x v="135"/>
    <x v="6"/>
    <n v="0"/>
    <n v="0"/>
    <n v="0"/>
    <n v="0"/>
    <n v="0"/>
    <n v="0"/>
    <n v="0"/>
    <n v="0"/>
  </r>
  <r>
    <s v="050 Mid-States Division"/>
    <x v="2"/>
    <x v="113"/>
    <x v="6"/>
    <n v="160382.04999999999"/>
    <n v="3102.74"/>
    <n v="0"/>
    <n v="0"/>
    <n v="0"/>
    <n v="0"/>
    <n v="0"/>
    <n v="163484.79"/>
  </r>
  <r>
    <s v="050 Mid-States Division"/>
    <x v="2"/>
    <x v="136"/>
    <x v="6"/>
    <n v="0"/>
    <n v="0"/>
    <n v="0"/>
    <n v="0"/>
    <n v="0"/>
    <n v="0"/>
    <n v="0"/>
    <n v="0"/>
  </r>
  <r>
    <s v="050 Mid-States Division"/>
    <x v="2"/>
    <x v="99"/>
    <x v="6"/>
    <n v="102607.21"/>
    <n v="577.08999999999992"/>
    <n v="0"/>
    <n v="0"/>
    <n v="0"/>
    <n v="0"/>
    <n v="0"/>
    <n v="103184.3"/>
  </r>
  <r>
    <s v="050 Mid-States Division"/>
    <x v="2"/>
    <x v="59"/>
    <x v="6"/>
    <n v="68156.59"/>
    <n v="171.35"/>
    <n v="0"/>
    <n v="0"/>
    <n v="0"/>
    <n v="0"/>
    <n v="0"/>
    <n v="68327.94"/>
  </r>
  <r>
    <s v="050 Mid-States Division"/>
    <x v="2"/>
    <x v="72"/>
    <x v="6"/>
    <n v="33873.409999999996"/>
    <n v="79.42"/>
    <n v="0"/>
    <n v="0"/>
    <n v="0"/>
    <n v="0"/>
    <n v="0"/>
    <n v="33952.83"/>
  </r>
  <r>
    <s v="050 Mid-States Division"/>
    <x v="2"/>
    <x v="77"/>
    <x v="6"/>
    <n v="1788.08"/>
    <n v="6.8699999999999992"/>
    <n v="0"/>
    <n v="0"/>
    <n v="0"/>
    <n v="0"/>
    <n v="0"/>
    <n v="1794.95"/>
  </r>
  <r>
    <s v="050 Mid-States Division"/>
    <x v="2"/>
    <x v="92"/>
    <x v="6"/>
    <n v="12474316.74"/>
    <n v="87219.23"/>
    <n v="-63893.09"/>
    <n v="0"/>
    <n v="0"/>
    <n v="0"/>
    <n v="0"/>
    <n v="12497642.880000001"/>
  </r>
  <r>
    <s v="050 Mid-States Division"/>
    <x v="2"/>
    <x v="78"/>
    <x v="6"/>
    <n v="29354849.569999997"/>
    <n v="260792.07"/>
    <n v="-21979.85"/>
    <n v="-34076.519999999997"/>
    <n v="0"/>
    <n v="0"/>
    <n v="0"/>
    <n v="29559585.27"/>
  </r>
  <r>
    <s v="050 Mid-States Division"/>
    <x v="2"/>
    <x v="100"/>
    <x v="6"/>
    <n v="15068698.109999999"/>
    <n v="179897.83"/>
    <n v="-109.29"/>
    <n v="-1119.29"/>
    <n v="0"/>
    <n v="0"/>
    <n v="0"/>
    <n v="15247367.359999999"/>
  </r>
  <r>
    <s v="050 Mid-States Division"/>
    <x v="2"/>
    <x v="114"/>
    <x v="6"/>
    <n v="1881261.91"/>
    <n v="29184.199999999997"/>
    <n v="0"/>
    <n v="5.75"/>
    <n v="0"/>
    <n v="0"/>
    <n v="0"/>
    <n v="1910451.86"/>
  </r>
  <r>
    <s v="050 Mid-States Division"/>
    <x v="2"/>
    <x v="115"/>
    <x v="6"/>
    <n v="841669"/>
    <n v="9392.99"/>
    <n v="0"/>
    <n v="0"/>
    <n v="0"/>
    <n v="0"/>
    <n v="0"/>
    <n v="851061.99"/>
  </r>
  <r>
    <s v="050 Mid-States Division"/>
    <x v="2"/>
    <x v="101"/>
    <x v="6"/>
    <n v="965552.5"/>
    <n v="3938.79"/>
    <n v="0"/>
    <n v="0"/>
    <n v="0"/>
    <n v="0"/>
    <n v="0"/>
    <n v="969491.29"/>
  </r>
  <r>
    <s v="050 Mid-States Division"/>
    <x v="2"/>
    <x v="79"/>
    <x v="6"/>
    <n v="36495244.659999996"/>
    <n v="344759.72000000003"/>
    <n v="-1632824.21"/>
    <n v="0"/>
    <n v="0"/>
    <n v="0"/>
    <n v="0"/>
    <n v="35207180.170000002"/>
  </r>
  <r>
    <s v="050 Mid-States Division"/>
    <x v="2"/>
    <x v="80"/>
    <x v="6"/>
    <n v="17264589.41"/>
    <n v="220990.53"/>
    <n v="-9683.19"/>
    <n v="0"/>
    <n v="0"/>
    <n v="0"/>
    <n v="0"/>
    <n v="17475896.75"/>
  </r>
  <r>
    <s v="050 Mid-States Division"/>
    <x v="2"/>
    <x v="102"/>
    <x v="6"/>
    <n v="24414505.77"/>
    <n v="190949.46"/>
    <n v="-21640.17"/>
    <n v="0"/>
    <n v="0"/>
    <n v="0"/>
    <n v="0"/>
    <n v="24583815.059999999"/>
  </r>
  <r>
    <s v="050 Mid-States Division"/>
    <x v="2"/>
    <x v="107"/>
    <x v="6"/>
    <n v="3652168.25"/>
    <n v="28430.44"/>
    <n v="0"/>
    <n v="0"/>
    <n v="0"/>
    <n v="0"/>
    <n v="0"/>
    <n v="3680598.69"/>
  </r>
  <r>
    <s v="050 Mid-States Division"/>
    <x v="2"/>
    <x v="108"/>
    <x v="6"/>
    <n v="84039.039999999994"/>
    <n v="402.5"/>
    <n v="0"/>
    <n v="0"/>
    <n v="0"/>
    <n v="0"/>
    <n v="0"/>
    <n v="84441.54"/>
  </r>
  <r>
    <s v="050 Mid-States Division"/>
    <x v="2"/>
    <x v="68"/>
    <x v="6"/>
    <n v="2738426.85"/>
    <n v="11687.4"/>
    <n v="0"/>
    <n v="0"/>
    <n v="0"/>
    <n v="0"/>
    <n v="0"/>
    <n v="2750114.25"/>
  </r>
  <r>
    <s v="050 Mid-States Division"/>
    <x v="2"/>
    <x v="137"/>
    <x v="6"/>
    <n v="0"/>
    <n v="0"/>
    <n v="0"/>
    <n v="0"/>
    <n v="0"/>
    <n v="0"/>
    <n v="0"/>
    <n v="0"/>
  </r>
  <r>
    <s v="050 Mid-States Division"/>
    <x v="2"/>
    <x v="87"/>
    <x v="6"/>
    <n v="810270.08"/>
    <n v="22493.65"/>
    <n v="0"/>
    <n v="0"/>
    <n v="0"/>
    <n v="0"/>
    <n v="0"/>
    <n v="832763.73"/>
  </r>
  <r>
    <s v="050 Mid-States Division"/>
    <x v="2"/>
    <x v="60"/>
    <x v="6"/>
    <n v="97201.599999999991"/>
    <n v="542.43000000000006"/>
    <n v="0"/>
    <n v="0"/>
    <n v="0"/>
    <n v="0"/>
    <n v="0"/>
    <n v="97744.03"/>
  </r>
  <r>
    <s v="050 Mid-States Division"/>
    <x v="2"/>
    <x v="103"/>
    <x v="6"/>
    <n v="250201.59999999998"/>
    <n v="2222.16"/>
    <n v="0"/>
    <n v="0"/>
    <n v="0"/>
    <n v="0"/>
    <n v="0"/>
    <n v="252423.76"/>
  </r>
  <r>
    <s v="050 Mid-States Division"/>
    <x v="2"/>
    <x v="81"/>
    <x v="6"/>
    <n v="4115.8"/>
    <n v="40.590000000000003"/>
    <n v="0"/>
    <n v="0"/>
    <n v="0"/>
    <n v="0"/>
    <n v="0"/>
    <n v="4156.3900000000003"/>
  </r>
  <r>
    <s v="050 Mid-States Division"/>
    <x v="2"/>
    <x v="88"/>
    <x v="6"/>
    <n v="1112098.1200000001"/>
    <n v="19430.240000000002"/>
    <n v="0"/>
    <n v="0"/>
    <n v="0"/>
    <n v="0"/>
    <n v="0"/>
    <n v="1131528.3600000001"/>
  </r>
  <r>
    <s v="050 Mid-States Division"/>
    <x v="2"/>
    <x v="61"/>
    <x v="6"/>
    <n v="917935.53"/>
    <n v="17929.080000000002"/>
    <n v="0"/>
    <n v="0"/>
    <n v="0"/>
    <n v="0"/>
    <n v="0"/>
    <n v="935864.61"/>
  </r>
  <r>
    <s v="050 Mid-States Division"/>
    <x v="2"/>
    <x v="62"/>
    <x v="6"/>
    <n v="69063.61"/>
    <n v="2788.12"/>
    <n v="0"/>
    <n v="0"/>
    <n v="0"/>
    <n v="0"/>
    <n v="0"/>
    <n v="71851.73"/>
  </r>
  <r>
    <s v="050 Mid-States Division"/>
    <x v="2"/>
    <x v="63"/>
    <x v="6"/>
    <n v="-2529.39"/>
    <n v="0"/>
    <n v="0"/>
    <n v="0"/>
    <n v="0"/>
    <n v="0"/>
    <n v="0"/>
    <n v="-2529.39"/>
  </r>
  <r>
    <s v="050 Mid-States Division"/>
    <x v="2"/>
    <x v="56"/>
    <x v="6"/>
    <n v="899713.65"/>
    <n v="23890.73"/>
    <n v="0"/>
    <n v="0"/>
    <n v="0"/>
    <n v="0"/>
    <n v="0"/>
    <n v="923604.38"/>
  </r>
  <r>
    <s v="050 Mid-States Division"/>
    <x v="2"/>
    <x v="73"/>
    <x v="6"/>
    <n v="35262.06"/>
    <n v="642.66999999999996"/>
    <n v="0"/>
    <n v="0"/>
    <n v="0"/>
    <n v="0"/>
    <n v="0"/>
    <n v="35904.730000000003"/>
  </r>
  <r>
    <s v="050 Mid-States Division"/>
    <x v="2"/>
    <x v="82"/>
    <x v="6"/>
    <n v="55760.55"/>
    <n v="1018.07"/>
    <n v="0"/>
    <n v="0"/>
    <n v="0"/>
    <n v="0"/>
    <n v="0"/>
    <n v="56778.62"/>
  </r>
  <r>
    <s v="050 Mid-States Division"/>
    <x v="2"/>
    <x v="93"/>
    <x v="6"/>
    <n v="15673.93"/>
    <n v="315.20999999999998"/>
    <n v="0"/>
    <n v="0"/>
    <n v="0"/>
    <n v="0"/>
    <n v="0"/>
    <n v="15989.14"/>
  </r>
  <r>
    <s v="050 Mid-States Division"/>
    <x v="2"/>
    <x v="104"/>
    <x v="6"/>
    <n v="202909.7"/>
    <n v="4478.1499999999996"/>
    <n v="0"/>
    <n v="0"/>
    <n v="0"/>
    <n v="0"/>
    <n v="0"/>
    <n v="207387.85"/>
  </r>
  <r>
    <s v="050 Mid-States Division"/>
    <x v="2"/>
    <x v="83"/>
    <x v="6"/>
    <n v="1671375.68"/>
    <n v="31654.34"/>
    <n v="0"/>
    <n v="0"/>
    <n v="0"/>
    <n v="0"/>
    <n v="0"/>
    <n v="1703030.02"/>
  </r>
  <r>
    <s v="050 Mid-States Division"/>
    <x v="2"/>
    <x v="105"/>
    <x v="6"/>
    <n v="3864.11"/>
    <n v="139.74"/>
    <n v="0"/>
    <n v="0"/>
    <n v="0"/>
    <n v="0"/>
    <n v="0"/>
    <n v="4003.85"/>
  </r>
  <r>
    <s v="050 Mid-States Division"/>
    <x v="2"/>
    <x v="94"/>
    <x v="6"/>
    <n v="41124.839999999997"/>
    <n v="1338.96"/>
    <n v="0"/>
    <n v="0"/>
    <n v="0"/>
    <n v="0"/>
    <n v="0"/>
    <n v="42463.8"/>
  </r>
  <r>
    <s v="050 Mid-States Division"/>
    <x v="2"/>
    <x v="106"/>
    <x v="6"/>
    <n v="576340.27"/>
    <n v="21662.739999999998"/>
    <n v="-135507.23000000001"/>
    <n v="0"/>
    <n v="0"/>
    <n v="0"/>
    <n v="0"/>
    <n v="462495.78"/>
  </r>
  <r>
    <s v="050 Mid-States Division"/>
    <x v="2"/>
    <x v="74"/>
    <x v="6"/>
    <n v="110271.69"/>
    <n v="-735.73"/>
    <n v="0"/>
    <n v="0"/>
    <n v="0"/>
    <n v="0"/>
    <n v="0"/>
    <n v="109535.96"/>
  </r>
  <r>
    <s v="050 Mid-States Division"/>
    <x v="2"/>
    <x v="129"/>
    <x v="6"/>
    <n v="-5178133.7699999977"/>
    <n v="-188038.49"/>
    <n v="0"/>
    <n v="0"/>
    <n v="0"/>
    <n v="0"/>
    <n v="0"/>
    <n v="-5366172.2599999979"/>
  </r>
  <r>
    <s v="050 Mid-States Division"/>
    <x v="3"/>
    <x v="138"/>
    <x v="6"/>
    <n v="0"/>
    <n v="0"/>
    <n v="0"/>
    <n v="0"/>
    <n v="0"/>
    <n v="0"/>
    <n v="0"/>
    <n v="0"/>
  </r>
  <r>
    <s v="050 Mid-States Division"/>
    <x v="3"/>
    <x v="139"/>
    <x v="6"/>
    <n v="0"/>
    <n v="0"/>
    <n v="0"/>
    <n v="0"/>
    <n v="0"/>
    <n v="0"/>
    <n v="0"/>
    <n v="0"/>
  </r>
  <r>
    <s v="050 Mid-States Division"/>
    <x v="3"/>
    <x v="119"/>
    <x v="6"/>
    <n v="97763.11"/>
    <n v="400.52000000000004"/>
    <n v="0"/>
    <n v="0"/>
    <n v="0"/>
    <n v="0"/>
    <n v="0"/>
    <n v="98163.63"/>
  </r>
  <r>
    <s v="050 Mid-States Division"/>
    <x v="3"/>
    <x v="118"/>
    <x v="6"/>
    <n v="8344.93"/>
    <n v="93.97"/>
    <n v="0"/>
    <n v="0"/>
    <n v="0"/>
    <n v="0"/>
    <n v="0"/>
    <n v="8438.9"/>
  </r>
  <r>
    <s v="050 Mid-States Division"/>
    <x v="3"/>
    <x v="125"/>
    <x v="6"/>
    <n v="38834"/>
    <n v="0"/>
    <n v="0"/>
    <n v="0"/>
    <n v="0"/>
    <n v="0"/>
    <n v="0"/>
    <n v="38834"/>
  </r>
  <r>
    <s v="050 Mid-States Division"/>
    <x v="3"/>
    <x v="127"/>
    <x v="6"/>
    <n v="41397.21"/>
    <n v="0"/>
    <n v="0"/>
    <n v="0"/>
    <n v="0"/>
    <n v="0"/>
    <n v="0"/>
    <n v="41397.21"/>
  </r>
  <r>
    <s v="050 Mid-States Division"/>
    <x v="3"/>
    <x v="116"/>
    <x v="6"/>
    <n v="14865.98"/>
    <n v="151.66"/>
    <n v="0"/>
    <n v="0"/>
    <n v="0"/>
    <n v="0"/>
    <n v="0"/>
    <n v="15017.64"/>
  </r>
  <r>
    <s v="050 Mid-States Division"/>
    <x v="3"/>
    <x v="126"/>
    <x v="6"/>
    <n v="132419.75"/>
    <n v="498.29"/>
    <n v="0"/>
    <n v="0"/>
    <n v="0"/>
    <n v="0"/>
    <n v="0"/>
    <n v="132918.04"/>
  </r>
  <r>
    <s v="050 Mid-States Division"/>
    <x v="3"/>
    <x v="117"/>
    <x v="6"/>
    <n v="7135"/>
    <n v="74.540000000000006"/>
    <n v="0"/>
    <n v="0"/>
    <n v="0"/>
    <n v="0"/>
    <n v="0"/>
    <n v="7209.54"/>
  </r>
  <r>
    <s v="050 Mid-States Division"/>
    <x v="3"/>
    <x v="121"/>
    <x v="6"/>
    <n v="-9039.57"/>
    <n v="97.92"/>
    <n v="0"/>
    <n v="0"/>
    <n v="0"/>
    <n v="0"/>
    <n v="0"/>
    <n v="-8941.65"/>
  </r>
  <r>
    <s v="050 Mid-States Division"/>
    <x v="3"/>
    <x v="123"/>
    <x v="6"/>
    <n v="676603.96000000008"/>
    <n v="2354.3000000000002"/>
    <n v="0"/>
    <n v="0"/>
    <n v="0"/>
    <n v="0"/>
    <n v="0"/>
    <n v="678958.26"/>
  </r>
  <r>
    <s v="050 Mid-States Division"/>
    <x v="3"/>
    <x v="122"/>
    <x v="6"/>
    <n v="-34765.769999999997"/>
    <n v="0"/>
    <n v="0"/>
    <n v="0"/>
    <n v="0"/>
    <n v="0"/>
    <n v="0"/>
    <n v="-34765.769999999997"/>
  </r>
  <r>
    <s v="050 Mid-States Division"/>
    <x v="3"/>
    <x v="120"/>
    <x v="6"/>
    <n v="70196.03"/>
    <n v="0"/>
    <n v="0"/>
    <n v="0"/>
    <n v="0"/>
    <n v="0"/>
    <n v="0"/>
    <n v="70196.03"/>
  </r>
  <r>
    <s v="050 Mid-States Division"/>
    <x v="3"/>
    <x v="128"/>
    <x v="6"/>
    <n v="19820.060000000001"/>
    <n v="590.26"/>
    <n v="0"/>
    <n v="0"/>
    <n v="0"/>
    <n v="0"/>
    <n v="0"/>
    <n v="20410.32"/>
  </r>
  <r>
    <s v="050 Mid-States Division"/>
    <x v="3"/>
    <x v="124"/>
    <x v="6"/>
    <n v="828509.36"/>
    <n v="0"/>
    <n v="0"/>
    <n v="0"/>
    <n v="0"/>
    <n v="0"/>
    <n v="0"/>
    <n v="828509.36"/>
  </r>
  <r>
    <s v="050 Mid-States Division"/>
    <x v="3"/>
    <x v="129"/>
    <x v="6"/>
    <n v="52517.30000000001"/>
    <n v="0"/>
    <n v="0"/>
    <n v="0"/>
    <n v="0"/>
    <n v="0"/>
    <n v="0"/>
    <n v="52517.30000000001"/>
  </r>
  <r>
    <s v="010 Atmos Regulated Shared Services"/>
    <x v="0"/>
    <x v="15"/>
    <x v="7"/>
    <n v="478228.95"/>
    <n v="3755"/>
    <n v="0"/>
    <n v="0"/>
    <n v="0"/>
    <n v="0"/>
    <n v="0"/>
    <n v="481983.95"/>
  </r>
  <r>
    <s v="010 Atmos Regulated Shared Services"/>
    <x v="0"/>
    <x v="16"/>
    <x v="7"/>
    <n v="3515424.71"/>
    <n v="23482.03"/>
    <n v="0"/>
    <n v="0"/>
    <n v="0"/>
    <n v="0"/>
    <n v="0"/>
    <n v="3538906.74"/>
  </r>
  <r>
    <s v="010 Atmos Regulated Shared Services"/>
    <x v="0"/>
    <x v="32"/>
    <x v="7"/>
    <n v="9315751.1500000004"/>
    <n v="253.79999999999927"/>
    <n v="0"/>
    <n v="0"/>
    <n v="0"/>
    <n v="0"/>
    <n v="0"/>
    <n v="9316004.9499999993"/>
  </r>
  <r>
    <s v="010 Atmos Regulated Shared Services"/>
    <x v="0"/>
    <x v="30"/>
    <x v="7"/>
    <n v="-0.04"/>
    <n v="0"/>
    <n v="0"/>
    <n v="0"/>
    <n v="0"/>
    <n v="0"/>
    <n v="0"/>
    <n v="-0.04"/>
  </r>
  <r>
    <s v="010 Atmos Regulated Shared Services"/>
    <x v="0"/>
    <x v="0"/>
    <x v="7"/>
    <n v="-0.08"/>
    <n v="0"/>
    <n v="0"/>
    <n v="0"/>
    <n v="0"/>
    <n v="0"/>
    <n v="0"/>
    <n v="-0.08"/>
  </r>
  <r>
    <s v="010 Atmos Regulated Shared Services"/>
    <x v="0"/>
    <x v="28"/>
    <x v="7"/>
    <n v="1781962"/>
    <n v="17022.370000000003"/>
    <n v="0"/>
    <n v="0"/>
    <n v="0"/>
    <n v="0"/>
    <n v="0"/>
    <n v="1798984.37"/>
  </r>
  <r>
    <s v="010 Atmos Regulated Shared Services"/>
    <x v="0"/>
    <x v="13"/>
    <x v="7"/>
    <n v="1.26"/>
    <n v="0"/>
    <n v="0"/>
    <n v="0"/>
    <n v="0"/>
    <n v="0"/>
    <n v="0"/>
    <n v="1.26"/>
  </r>
  <r>
    <s v="010 Atmos Regulated Shared Services"/>
    <x v="0"/>
    <x v="2"/>
    <x v="7"/>
    <n v="0.45"/>
    <n v="0"/>
    <n v="0"/>
    <n v="0"/>
    <n v="0"/>
    <n v="0"/>
    <n v="0"/>
    <n v="0.45"/>
  </r>
  <r>
    <s v="010 Atmos Regulated Shared Services"/>
    <x v="0"/>
    <x v="5"/>
    <x v="7"/>
    <n v="30622.68"/>
    <n v="231.57"/>
    <n v="0"/>
    <n v="0"/>
    <n v="0"/>
    <n v="0"/>
    <n v="0"/>
    <n v="30854.25"/>
  </r>
  <r>
    <s v="010 Atmos Regulated Shared Services"/>
    <x v="0"/>
    <x v="29"/>
    <x v="7"/>
    <n v="98627.22"/>
    <n v="878.02"/>
    <n v="0"/>
    <n v="0"/>
    <n v="0"/>
    <n v="0"/>
    <n v="0"/>
    <n v="99505.24"/>
  </r>
  <r>
    <s v="010 Atmos Regulated Shared Services"/>
    <x v="0"/>
    <x v="10"/>
    <x v="7"/>
    <n v="5280.91"/>
    <n v="100.73"/>
    <n v="0"/>
    <n v="0"/>
    <n v="0"/>
    <n v="0"/>
    <n v="0"/>
    <n v="5381.64"/>
  </r>
  <r>
    <s v="010 Atmos Regulated Shared Services"/>
    <x v="0"/>
    <x v="27"/>
    <x v="7"/>
    <n v="30589.96"/>
    <n v="549"/>
    <n v="0"/>
    <n v="0"/>
    <n v="0"/>
    <n v="0"/>
    <n v="0"/>
    <n v="31138.959999999999"/>
  </r>
  <r>
    <s v="010 Atmos Regulated Shared Services"/>
    <x v="0"/>
    <x v="7"/>
    <x v="7"/>
    <n v="388.07"/>
    <n v="0"/>
    <n v="0"/>
    <n v="0"/>
    <n v="0"/>
    <n v="0"/>
    <n v="0"/>
    <n v="388.07"/>
  </r>
  <r>
    <s v="010 Atmos Regulated Shared Services"/>
    <x v="0"/>
    <x v="3"/>
    <x v="7"/>
    <n v="515427.41"/>
    <n v="4918.09"/>
    <n v="0"/>
    <n v="0"/>
    <n v="0"/>
    <n v="0"/>
    <n v="0"/>
    <n v="520345.5"/>
  </r>
  <r>
    <s v="010 Atmos Regulated Shared Services"/>
    <x v="0"/>
    <x v="24"/>
    <x v="7"/>
    <n v="3602.76"/>
    <n v="41.5"/>
    <n v="0"/>
    <n v="0"/>
    <n v="0"/>
    <n v="0"/>
    <n v="0"/>
    <n v="3644.26"/>
  </r>
  <r>
    <s v="010 Atmos Regulated Shared Services"/>
    <x v="0"/>
    <x v="26"/>
    <x v="7"/>
    <n v="43445.71"/>
    <n v="375.84"/>
    <n v="0"/>
    <n v="0"/>
    <n v="0"/>
    <n v="0"/>
    <n v="0"/>
    <n v="43821.55"/>
  </r>
  <r>
    <s v="010 Atmos Regulated Shared Services"/>
    <x v="0"/>
    <x v="31"/>
    <x v="7"/>
    <n v="741.28"/>
    <n v="17.829999999999998"/>
    <n v="0"/>
    <n v="0"/>
    <n v="0"/>
    <n v="0"/>
    <n v="0"/>
    <n v="759.11"/>
  </r>
  <r>
    <s v="010 Atmos Regulated Shared Services"/>
    <x v="0"/>
    <x v="22"/>
    <x v="7"/>
    <n v="162595.89000000001"/>
    <n v="109.29999999999995"/>
    <n v="0"/>
    <n v="0"/>
    <n v="0"/>
    <n v="0"/>
    <n v="0"/>
    <n v="162705.19"/>
  </r>
  <r>
    <s v="010 Atmos Regulated Shared Services"/>
    <x v="0"/>
    <x v="18"/>
    <x v="7"/>
    <n v="20387775.800000001"/>
    <n v="267048.19"/>
    <n v="0"/>
    <n v="0"/>
    <n v="0"/>
    <n v="0"/>
    <n v="0"/>
    <n v="20654823.989999998"/>
  </r>
  <r>
    <s v="010 Atmos Regulated Shared Services"/>
    <x v="0"/>
    <x v="12"/>
    <x v="7"/>
    <n v="16871871.510000002"/>
    <n v="129698.78"/>
    <n v="0"/>
    <n v="0"/>
    <n v="0"/>
    <n v="0"/>
    <n v="0"/>
    <n v="17001570.289999999"/>
  </r>
  <r>
    <s v="010 Atmos Regulated Shared Services"/>
    <x v="0"/>
    <x v="17"/>
    <x v="7"/>
    <n v="2439471.0699999998"/>
    <n v="23616"/>
    <n v="0"/>
    <n v="0"/>
    <n v="0"/>
    <n v="0"/>
    <n v="0"/>
    <n v="2463087.0699999998"/>
  </r>
  <r>
    <s v="010 Atmos Regulated Shared Services"/>
    <x v="0"/>
    <x v="9"/>
    <x v="7"/>
    <n v="1027045.69"/>
    <n v="17044.21"/>
    <n v="0"/>
    <n v="0"/>
    <n v="0"/>
    <n v="0"/>
    <n v="0"/>
    <n v="1044089.9"/>
  </r>
  <r>
    <s v="010 Atmos Regulated Shared Services"/>
    <x v="0"/>
    <x v="14"/>
    <x v="7"/>
    <n v="215894.81"/>
    <n v="8213.2300000000014"/>
    <n v="0"/>
    <n v="0"/>
    <n v="0"/>
    <n v="0"/>
    <n v="0"/>
    <n v="224108.04"/>
  </r>
  <r>
    <s v="010 Atmos Regulated Shared Services"/>
    <x v="0"/>
    <x v="25"/>
    <x v="7"/>
    <n v="31967048.989999998"/>
    <n v="351457.32"/>
    <n v="0"/>
    <n v="0"/>
    <n v="0"/>
    <n v="0"/>
    <n v="0"/>
    <n v="32318506.309999999"/>
  </r>
  <r>
    <s v="010 Atmos Regulated Shared Services"/>
    <x v="0"/>
    <x v="4"/>
    <x v="7"/>
    <n v="43858.2"/>
    <n v="192.72"/>
    <n v="0"/>
    <n v="0"/>
    <n v="0"/>
    <n v="0"/>
    <n v="0"/>
    <n v="44050.92"/>
  </r>
  <r>
    <s v="010 Atmos Regulated Shared Services"/>
    <x v="0"/>
    <x v="8"/>
    <x v="7"/>
    <n v="1121226.99"/>
    <n v="12011.78"/>
    <n v="0"/>
    <n v="0"/>
    <n v="0"/>
    <n v="0"/>
    <n v="0"/>
    <n v="1133238.77"/>
  </r>
  <r>
    <s v="010 Atmos Regulated Shared Services"/>
    <x v="0"/>
    <x v="1"/>
    <x v="7"/>
    <n v="444668.06"/>
    <n v="7029.86"/>
    <n v="0"/>
    <n v="0"/>
    <n v="0"/>
    <n v="0"/>
    <n v="0"/>
    <n v="451697.91999999998"/>
  </r>
  <r>
    <s v="010 Atmos Regulated Shared Services"/>
    <x v="0"/>
    <x v="19"/>
    <x v="7"/>
    <n v="42134.83"/>
    <n v="410.89"/>
    <n v="0"/>
    <n v="0"/>
    <n v="0"/>
    <n v="0"/>
    <n v="0"/>
    <n v="42545.72"/>
  </r>
  <r>
    <s v="010 Atmos Regulated Shared Services"/>
    <x v="0"/>
    <x v="20"/>
    <x v="7"/>
    <n v="45503.89"/>
    <n v="2455.8200000000002"/>
    <n v="0"/>
    <n v="0"/>
    <n v="0"/>
    <n v="0"/>
    <n v="0"/>
    <n v="47959.71"/>
  </r>
  <r>
    <s v="010 Atmos Regulated Shared Services"/>
    <x v="0"/>
    <x v="21"/>
    <x v="7"/>
    <n v="12085760.99"/>
    <n v="109276.93"/>
    <n v="0"/>
    <n v="0"/>
    <n v="0"/>
    <n v="0"/>
    <n v="0"/>
    <n v="12195037.92"/>
  </r>
  <r>
    <s v="010 Atmos Regulated Shared Services"/>
    <x v="0"/>
    <x v="6"/>
    <x v="7"/>
    <n v="44242.18"/>
    <n v="2359.31"/>
    <n v="0"/>
    <n v="0"/>
    <n v="0"/>
    <n v="0"/>
    <n v="0"/>
    <n v="46601.49"/>
  </r>
  <r>
    <s v="010 Atmos Regulated Shared Services"/>
    <x v="0"/>
    <x v="23"/>
    <x v="7"/>
    <n v="38180.910000000003"/>
    <n v="2601.83"/>
    <n v="0"/>
    <n v="0"/>
    <n v="0"/>
    <n v="0"/>
    <n v="0"/>
    <n v="40782.74"/>
  </r>
  <r>
    <s v="010 Atmos Regulated Shared Services"/>
    <x v="0"/>
    <x v="11"/>
    <x v="7"/>
    <n v="3128965.85"/>
    <n v="96645.51"/>
    <n v="0"/>
    <n v="0"/>
    <n v="0"/>
    <n v="0"/>
    <n v="0"/>
    <n v="3225611.36"/>
  </r>
  <r>
    <s v="010 Atmos Regulated Shared Services"/>
    <x v="1"/>
    <x v="130"/>
    <x v="7"/>
    <n v="0"/>
    <n v="0"/>
    <n v="0"/>
    <n v="0"/>
    <n v="0"/>
    <n v="0"/>
    <n v="0"/>
    <n v="0"/>
  </r>
  <r>
    <s v="010 Atmos Regulated Shared Services"/>
    <x v="1"/>
    <x v="131"/>
    <x v="7"/>
    <n v="0"/>
    <n v="0"/>
    <n v="0"/>
    <n v="0"/>
    <n v="0"/>
    <n v="0"/>
    <n v="0"/>
    <n v="0"/>
  </r>
  <r>
    <s v="010 Atmos Regulated Shared Services"/>
    <x v="1"/>
    <x v="54"/>
    <x v="7"/>
    <n v="1691355.81"/>
    <n v="33899.9"/>
    <n v="0"/>
    <n v="0"/>
    <n v="0"/>
    <n v="0"/>
    <n v="0"/>
    <n v="1725255.71"/>
  </r>
  <r>
    <s v="010 Atmos Regulated Shared Services"/>
    <x v="1"/>
    <x v="50"/>
    <x v="7"/>
    <n v="1617047.21"/>
    <n v="8953.5400000000009"/>
    <n v="0"/>
    <n v="0"/>
    <n v="0"/>
    <n v="0"/>
    <n v="0"/>
    <n v="1626000.75"/>
  </r>
  <r>
    <s v="010 Atmos Regulated Shared Services"/>
    <x v="1"/>
    <x v="51"/>
    <x v="7"/>
    <n v="2625385.16"/>
    <n v="33625.97"/>
    <n v="0"/>
    <n v="0"/>
    <n v="0"/>
    <n v="0"/>
    <n v="0"/>
    <n v="2659011.13"/>
  </r>
  <r>
    <s v="010 Atmos Regulated Shared Services"/>
    <x v="1"/>
    <x v="39"/>
    <x v="7"/>
    <n v="792074.78"/>
    <n v="7916.28"/>
    <n v="0"/>
    <n v="0"/>
    <n v="0"/>
    <n v="0"/>
    <n v="0"/>
    <n v="799991.06"/>
  </r>
  <r>
    <s v="010 Atmos Regulated Shared Services"/>
    <x v="1"/>
    <x v="36"/>
    <x v="7"/>
    <n v="34778.410000000003"/>
    <n v="1236.79"/>
    <n v="0"/>
    <n v="0"/>
    <n v="0"/>
    <n v="0"/>
    <n v="0"/>
    <n v="36015.199999999997"/>
  </r>
  <r>
    <s v="010 Atmos Regulated Shared Services"/>
    <x v="1"/>
    <x v="42"/>
    <x v="7"/>
    <n v="92408.91"/>
    <n v="157.58999999999992"/>
    <n v="0"/>
    <n v="0"/>
    <n v="0"/>
    <n v="0"/>
    <n v="0"/>
    <n v="92566.5"/>
  </r>
  <r>
    <s v="010 Atmos Regulated Shared Services"/>
    <x v="1"/>
    <x v="53"/>
    <x v="7"/>
    <n v="92614.89"/>
    <n v="2952.73"/>
    <n v="0"/>
    <n v="0"/>
    <n v="0"/>
    <n v="0"/>
    <n v="0"/>
    <n v="95567.62"/>
  </r>
  <r>
    <s v="010 Atmos Regulated Shared Services"/>
    <x v="1"/>
    <x v="49"/>
    <x v="7"/>
    <n v="14604.7"/>
    <n v="196.66"/>
    <n v="0"/>
    <n v="0"/>
    <n v="0"/>
    <n v="0"/>
    <n v="0"/>
    <n v="14801.36"/>
  </r>
  <r>
    <s v="010 Atmos Regulated Shared Services"/>
    <x v="1"/>
    <x v="33"/>
    <x v="7"/>
    <n v="997397.96"/>
    <n v="8970.5399999999991"/>
    <n v="0"/>
    <n v="0"/>
    <n v="0"/>
    <n v="0"/>
    <n v="0"/>
    <n v="1006368.5"/>
  </r>
  <r>
    <s v="010 Atmos Regulated Shared Services"/>
    <x v="1"/>
    <x v="48"/>
    <x v="7"/>
    <n v="145704.21"/>
    <n v="1361.09"/>
    <n v="0"/>
    <n v="0"/>
    <n v="0"/>
    <n v="0"/>
    <n v="0"/>
    <n v="147065.29999999999"/>
  </r>
  <r>
    <s v="010 Atmos Regulated Shared Services"/>
    <x v="1"/>
    <x v="43"/>
    <x v="7"/>
    <n v="11226.67"/>
    <n v="163.54"/>
    <n v="0"/>
    <n v="0"/>
    <n v="0"/>
    <n v="0"/>
    <n v="0"/>
    <n v="11390.21"/>
  </r>
  <r>
    <s v="010 Atmos Regulated Shared Services"/>
    <x v="1"/>
    <x v="38"/>
    <x v="7"/>
    <n v="132109.88"/>
    <n v="930.78"/>
    <n v="0"/>
    <n v="0"/>
    <n v="0"/>
    <n v="0"/>
    <n v="0"/>
    <n v="133040.66"/>
  </r>
  <r>
    <s v="010 Atmos Regulated Shared Services"/>
    <x v="1"/>
    <x v="37"/>
    <x v="7"/>
    <n v="432154.59"/>
    <n v="7124.54"/>
    <n v="0"/>
    <n v="0"/>
    <n v="0"/>
    <n v="0"/>
    <n v="0"/>
    <n v="439279.13"/>
  </r>
  <r>
    <s v="010 Atmos Regulated Shared Services"/>
    <x v="1"/>
    <x v="40"/>
    <x v="7"/>
    <n v="4477034.0999999996"/>
    <n v="72894.19"/>
    <n v="0"/>
    <n v="0"/>
    <n v="0"/>
    <n v="0"/>
    <n v="0"/>
    <n v="4549928.29"/>
  </r>
  <r>
    <s v="010 Atmos Regulated Shared Services"/>
    <x v="1"/>
    <x v="34"/>
    <x v="7"/>
    <n v="1087981.1299999999"/>
    <n v="14370.640000000001"/>
    <n v="0"/>
    <n v="0"/>
    <n v="0"/>
    <n v="0"/>
    <n v="0"/>
    <n v="1102351.77"/>
  </r>
  <r>
    <s v="010 Atmos Regulated Shared Services"/>
    <x v="1"/>
    <x v="35"/>
    <x v="7"/>
    <n v="334919.7"/>
    <n v="4297.72"/>
    <n v="0"/>
    <n v="0"/>
    <n v="0"/>
    <n v="0"/>
    <n v="0"/>
    <n v="339217.42"/>
  </r>
  <r>
    <s v="010 Atmos Regulated Shared Services"/>
    <x v="1"/>
    <x v="44"/>
    <x v="7"/>
    <n v="498408.33"/>
    <n v="7210.3099999999995"/>
    <n v="0"/>
    <n v="0"/>
    <n v="0"/>
    <n v="0"/>
    <n v="0"/>
    <n v="505618.64"/>
  </r>
  <r>
    <s v="010 Atmos Regulated Shared Services"/>
    <x v="1"/>
    <x v="45"/>
    <x v="7"/>
    <n v="126743.01"/>
    <n v="1050.8300000000002"/>
    <n v="0"/>
    <n v="0"/>
    <n v="0"/>
    <n v="0"/>
    <n v="0"/>
    <n v="127793.84"/>
  </r>
  <r>
    <s v="010 Atmos Regulated Shared Services"/>
    <x v="1"/>
    <x v="46"/>
    <x v="7"/>
    <n v="26940258.469999999"/>
    <n v="484137.04"/>
    <n v="0"/>
    <n v="0"/>
    <n v="0"/>
    <n v="0"/>
    <n v="0"/>
    <n v="27424395.510000002"/>
  </r>
  <r>
    <s v="010 Atmos Regulated Shared Services"/>
    <x v="1"/>
    <x v="41"/>
    <x v="7"/>
    <n v="138821.95000000001"/>
    <n v="3885.17"/>
    <n v="0"/>
    <n v="0"/>
    <n v="0"/>
    <n v="0"/>
    <n v="0"/>
    <n v="142707.12"/>
  </r>
  <r>
    <s v="010 Atmos Regulated Shared Services"/>
    <x v="1"/>
    <x v="52"/>
    <x v="7"/>
    <n v="228617.81"/>
    <n v="1928.3700000000001"/>
    <n v="0"/>
    <n v="0"/>
    <n v="0"/>
    <n v="0"/>
    <n v="0"/>
    <n v="230546.18"/>
  </r>
  <r>
    <s v="010 Atmos Regulated Shared Services"/>
    <x v="1"/>
    <x v="47"/>
    <x v="7"/>
    <n v="70789.11"/>
    <n v="574.24"/>
    <n v="0"/>
    <n v="0"/>
    <n v="0"/>
    <n v="0"/>
    <n v="0"/>
    <n v="71363.350000000006"/>
  </r>
  <r>
    <s v="010 Atmos Regulated Shared Services"/>
    <x v="1"/>
    <x v="55"/>
    <x v="7"/>
    <n v="9923.3700000000008"/>
    <n v="111.73"/>
    <n v="0"/>
    <n v="0"/>
    <n v="0"/>
    <n v="0"/>
    <n v="0"/>
    <n v="10035.1"/>
  </r>
  <r>
    <s v="050 Mid-States Division"/>
    <x v="2"/>
    <x v="57"/>
    <x v="7"/>
    <n v="8329.7199999999993"/>
    <n v="0"/>
    <n v="0"/>
    <n v="0"/>
    <n v="0"/>
    <n v="0"/>
    <n v="0"/>
    <n v="8329.7199999999993"/>
  </r>
  <r>
    <s v="050 Mid-States Division"/>
    <x v="2"/>
    <x v="109"/>
    <x v="7"/>
    <n v="119852.69"/>
    <n v="0"/>
    <n v="0"/>
    <n v="0"/>
    <n v="0"/>
    <n v="0"/>
    <n v="0"/>
    <n v="119852.69"/>
  </r>
  <r>
    <s v="050 Mid-States Division"/>
    <x v="2"/>
    <x v="132"/>
    <x v="7"/>
    <n v="0"/>
    <n v="0"/>
    <n v="0"/>
    <n v="0"/>
    <n v="0"/>
    <n v="0"/>
    <n v="0"/>
    <n v="0"/>
  </r>
  <r>
    <s v="050 Mid-States Division"/>
    <x v="2"/>
    <x v="64"/>
    <x v="7"/>
    <n v="4429.6400000000003"/>
    <n v="0.98"/>
    <n v="0"/>
    <n v="0"/>
    <n v="0"/>
    <n v="0"/>
    <n v="0"/>
    <n v="4430.62"/>
  </r>
  <r>
    <s v="050 Mid-States Division"/>
    <x v="2"/>
    <x v="65"/>
    <x v="7"/>
    <n v="5815.77"/>
    <n v="24.93"/>
    <n v="0"/>
    <n v="0"/>
    <n v="0"/>
    <n v="0"/>
    <n v="0"/>
    <n v="5840.7"/>
  </r>
  <r>
    <s v="050 Mid-States Division"/>
    <x v="2"/>
    <x v="69"/>
    <x v="7"/>
    <n v="110694.54000000001"/>
    <n v="160.93"/>
    <n v="0"/>
    <n v="0"/>
    <n v="0"/>
    <n v="0"/>
    <n v="0"/>
    <n v="110855.47"/>
  </r>
  <r>
    <s v="050 Mid-States Division"/>
    <x v="2"/>
    <x v="84"/>
    <x v="7"/>
    <n v="20148.43"/>
    <n v="17.739999999999998"/>
    <n v="0"/>
    <n v="0"/>
    <n v="0"/>
    <n v="0"/>
    <n v="0"/>
    <n v="20166.169999999998"/>
  </r>
  <r>
    <s v="050 Mid-States Division"/>
    <x v="2"/>
    <x v="95"/>
    <x v="7"/>
    <n v="97321.78"/>
    <n v="148.88999999999999"/>
    <n v="0"/>
    <n v="0"/>
    <n v="0"/>
    <n v="0"/>
    <n v="0"/>
    <n v="97470.67"/>
  </r>
  <r>
    <s v="050 Mid-States Division"/>
    <x v="2"/>
    <x v="85"/>
    <x v="7"/>
    <n v="935652.69000000006"/>
    <n v="13433.56"/>
    <n v="0"/>
    <n v="0"/>
    <n v="0"/>
    <n v="0"/>
    <n v="0"/>
    <n v="949086.25"/>
  </r>
  <r>
    <s v="050 Mid-States Division"/>
    <x v="2"/>
    <x v="96"/>
    <x v="7"/>
    <n v="1378781.4"/>
    <n v="2139.17"/>
    <n v="0"/>
    <n v="0"/>
    <n v="0"/>
    <n v="0"/>
    <n v="0"/>
    <n v="1380920.57"/>
  </r>
  <r>
    <s v="050 Mid-States Division"/>
    <x v="2"/>
    <x v="66"/>
    <x v="7"/>
    <n v="449202.26999999996"/>
    <n v="348.21000000000004"/>
    <n v="0"/>
    <n v="0"/>
    <n v="0"/>
    <n v="0"/>
    <n v="0"/>
    <n v="449550.48"/>
  </r>
  <r>
    <s v="050 Mid-States Division"/>
    <x v="2"/>
    <x v="70"/>
    <x v="7"/>
    <n v="713850.28"/>
    <n v="2542.25"/>
    <n v="0"/>
    <n v="0"/>
    <n v="0"/>
    <n v="0"/>
    <n v="0"/>
    <n v="716392.53"/>
  </r>
  <r>
    <s v="050 Mid-States Division"/>
    <x v="2"/>
    <x v="97"/>
    <x v="7"/>
    <n v="167108.06"/>
    <n v="52.07"/>
    <n v="0"/>
    <n v="0"/>
    <n v="0"/>
    <n v="0"/>
    <n v="0"/>
    <n v="167160.13"/>
  </r>
  <r>
    <s v="050 Mid-States Division"/>
    <x v="2"/>
    <x v="110"/>
    <x v="7"/>
    <n v="43194.66"/>
    <n v="40.049999999999997"/>
    <n v="0"/>
    <n v="0"/>
    <n v="0"/>
    <n v="0"/>
    <n v="0"/>
    <n v="43234.71"/>
  </r>
  <r>
    <s v="050 Mid-States Division"/>
    <x v="2"/>
    <x v="98"/>
    <x v="7"/>
    <n v="-90732.78"/>
    <n v="118.36"/>
    <n v="0"/>
    <n v="0"/>
    <n v="0"/>
    <n v="0"/>
    <n v="0"/>
    <n v="-90614.42"/>
  </r>
  <r>
    <s v="050 Mid-States Division"/>
    <x v="2"/>
    <x v="111"/>
    <x v="7"/>
    <n v="186387.53"/>
    <n v="141.29"/>
    <n v="0"/>
    <n v="0"/>
    <n v="0"/>
    <n v="0"/>
    <n v="0"/>
    <n v="186528.82"/>
  </r>
  <r>
    <s v="050 Mid-States Division"/>
    <x v="2"/>
    <x v="71"/>
    <x v="7"/>
    <n v="471996.2"/>
    <n v="1385.17"/>
    <n v="0"/>
    <n v="0"/>
    <n v="0"/>
    <n v="0"/>
    <n v="0"/>
    <n v="473381.37"/>
  </r>
  <r>
    <s v="050 Mid-States Division"/>
    <x v="2"/>
    <x v="89"/>
    <x v="7"/>
    <n v="198754.50999999998"/>
    <n v="116.06"/>
    <n v="0"/>
    <n v="0"/>
    <n v="0"/>
    <n v="0"/>
    <n v="0"/>
    <n v="198870.57"/>
  </r>
  <r>
    <s v="050 Mid-States Division"/>
    <x v="2"/>
    <x v="112"/>
    <x v="7"/>
    <n v="178483.35"/>
    <n v="708.38000000000011"/>
    <n v="0"/>
    <n v="0"/>
    <n v="0"/>
    <n v="0"/>
    <n v="0"/>
    <n v="179191.73"/>
  </r>
  <r>
    <s v="050 Mid-States Division"/>
    <x v="2"/>
    <x v="133"/>
    <x v="7"/>
    <n v="0"/>
    <n v="0"/>
    <n v="0"/>
    <n v="0"/>
    <n v="0"/>
    <n v="0"/>
    <n v="0"/>
    <n v="0"/>
  </r>
  <r>
    <s v="050 Mid-States Division"/>
    <x v="2"/>
    <x v="90"/>
    <x v="7"/>
    <n v="411036.62"/>
    <n v="961.78"/>
    <n v="0"/>
    <n v="0"/>
    <n v="0"/>
    <n v="0"/>
    <n v="0"/>
    <n v="411998.4"/>
  </r>
  <r>
    <s v="050 Mid-States Division"/>
    <x v="2"/>
    <x v="67"/>
    <x v="7"/>
    <n v="15588.710000000001"/>
    <n v="72.679999999999993"/>
    <n v="0"/>
    <n v="0"/>
    <n v="0"/>
    <n v="0"/>
    <n v="0"/>
    <n v="15661.39"/>
  </r>
  <r>
    <s v="050 Mid-States Division"/>
    <x v="2"/>
    <x v="75"/>
    <x v="7"/>
    <n v="51515.83"/>
    <n v="90.23"/>
    <n v="0"/>
    <n v="0"/>
    <n v="0"/>
    <n v="0"/>
    <n v="0"/>
    <n v="51606.06"/>
  </r>
  <r>
    <s v="050 Mid-States Division"/>
    <x v="2"/>
    <x v="76"/>
    <x v="7"/>
    <n v="88071.76"/>
    <n v="581.82000000000005"/>
    <n v="0"/>
    <n v="0"/>
    <n v="0"/>
    <n v="0"/>
    <n v="0"/>
    <n v="88653.58"/>
  </r>
  <r>
    <s v="050 Mid-States Division"/>
    <x v="2"/>
    <x v="86"/>
    <x v="7"/>
    <n v="17771537.640000001"/>
    <n v="43061.62"/>
    <n v="0"/>
    <n v="-118075.17"/>
    <n v="0"/>
    <n v="0"/>
    <n v="0"/>
    <n v="17696524.09"/>
  </r>
  <r>
    <s v="050 Mid-States Division"/>
    <x v="2"/>
    <x v="91"/>
    <x v="7"/>
    <n v="330879.03999999998"/>
    <n v="1304.45"/>
    <n v="0"/>
    <n v="0"/>
    <n v="0"/>
    <n v="0"/>
    <n v="0"/>
    <n v="332183.49"/>
  </r>
  <r>
    <s v="050 Mid-States Division"/>
    <x v="2"/>
    <x v="58"/>
    <x v="7"/>
    <n v="1704159.4600000002"/>
    <n v="4047.38"/>
    <n v="0"/>
    <n v="0"/>
    <n v="0"/>
    <n v="0"/>
    <n v="0"/>
    <n v="1708206.84"/>
  </r>
  <r>
    <s v="050 Mid-States Division"/>
    <x v="2"/>
    <x v="134"/>
    <x v="7"/>
    <n v="0"/>
    <n v="0"/>
    <n v="0"/>
    <n v="0"/>
    <n v="0"/>
    <n v="0"/>
    <n v="0"/>
    <n v="0"/>
  </r>
  <r>
    <s v="050 Mid-States Division"/>
    <x v="2"/>
    <x v="135"/>
    <x v="7"/>
    <n v="0"/>
    <n v="0"/>
    <n v="0"/>
    <n v="0"/>
    <n v="0"/>
    <n v="0"/>
    <n v="0"/>
    <n v="0"/>
  </r>
  <r>
    <s v="050 Mid-States Division"/>
    <x v="2"/>
    <x v="113"/>
    <x v="7"/>
    <n v="163484.79"/>
    <n v="3270.87"/>
    <n v="0"/>
    <n v="0"/>
    <n v="0"/>
    <n v="0"/>
    <n v="0"/>
    <n v="166755.66"/>
  </r>
  <r>
    <s v="050 Mid-States Division"/>
    <x v="2"/>
    <x v="136"/>
    <x v="7"/>
    <n v="0"/>
    <n v="0"/>
    <n v="0"/>
    <n v="0"/>
    <n v="0"/>
    <n v="0"/>
    <n v="0"/>
    <n v="0"/>
  </r>
  <r>
    <s v="050 Mid-States Division"/>
    <x v="2"/>
    <x v="99"/>
    <x v="7"/>
    <n v="103184.29999999999"/>
    <n v="577.08999999999992"/>
    <n v="0"/>
    <n v="0"/>
    <n v="0"/>
    <n v="0"/>
    <n v="0"/>
    <n v="103761.39"/>
  </r>
  <r>
    <s v="050 Mid-States Division"/>
    <x v="2"/>
    <x v="59"/>
    <x v="7"/>
    <n v="68327.94"/>
    <n v="171.35"/>
    <n v="0"/>
    <n v="0"/>
    <n v="0"/>
    <n v="0"/>
    <n v="0"/>
    <n v="68499.289999999994"/>
  </r>
  <r>
    <s v="050 Mid-States Division"/>
    <x v="2"/>
    <x v="72"/>
    <x v="7"/>
    <n v="33952.83"/>
    <n v="79.42"/>
    <n v="0"/>
    <n v="0"/>
    <n v="0"/>
    <n v="0"/>
    <n v="0"/>
    <n v="34032.25"/>
  </r>
  <r>
    <s v="050 Mid-States Division"/>
    <x v="2"/>
    <x v="77"/>
    <x v="7"/>
    <n v="1794.95"/>
    <n v="6.8699999999999992"/>
    <n v="0"/>
    <n v="0"/>
    <n v="0"/>
    <n v="0"/>
    <n v="0"/>
    <n v="1801.82"/>
  </r>
  <r>
    <s v="050 Mid-States Division"/>
    <x v="2"/>
    <x v="92"/>
    <x v="7"/>
    <n v="12497642.880000001"/>
    <n v="87219.27"/>
    <n v="-19267.63"/>
    <n v="0"/>
    <n v="0"/>
    <n v="0"/>
    <n v="0"/>
    <n v="12565594.52"/>
  </r>
  <r>
    <s v="050 Mid-States Division"/>
    <x v="2"/>
    <x v="78"/>
    <x v="7"/>
    <n v="29559585.27"/>
    <n v="258998.42"/>
    <n v="-143037.78"/>
    <n v="-69053.679999999993"/>
    <n v="0"/>
    <n v="0"/>
    <n v="0"/>
    <n v="29606492.23"/>
  </r>
  <r>
    <s v="050 Mid-States Division"/>
    <x v="2"/>
    <x v="100"/>
    <x v="7"/>
    <n v="15247367.359999999"/>
    <n v="182065.29"/>
    <n v="-17359"/>
    <n v="-55007.3"/>
    <n v="0"/>
    <n v="0"/>
    <n v="0"/>
    <n v="15357066.35"/>
  </r>
  <r>
    <s v="050 Mid-States Division"/>
    <x v="2"/>
    <x v="114"/>
    <x v="7"/>
    <n v="1910451.8599999999"/>
    <n v="29510.47"/>
    <n v="-1956.36"/>
    <n v="-6800.91"/>
    <n v="0"/>
    <n v="0"/>
    <n v="0"/>
    <n v="1931205.06"/>
  </r>
  <r>
    <s v="050 Mid-States Division"/>
    <x v="2"/>
    <x v="115"/>
    <x v="7"/>
    <n v="851061.99"/>
    <n v="9858.48"/>
    <n v="-2055.5"/>
    <n v="0"/>
    <n v="0"/>
    <n v="0"/>
    <n v="0"/>
    <n v="858864.97"/>
  </r>
  <r>
    <s v="050 Mid-States Division"/>
    <x v="2"/>
    <x v="101"/>
    <x v="7"/>
    <n v="969491.29"/>
    <n v="3938.01"/>
    <n v="-380.81"/>
    <n v="-5546.33"/>
    <n v="0"/>
    <n v="0"/>
    <n v="0"/>
    <n v="967502.16"/>
  </r>
  <r>
    <s v="050 Mid-States Division"/>
    <x v="2"/>
    <x v="79"/>
    <x v="7"/>
    <n v="35207180.170000002"/>
    <n v="348268.49"/>
    <n v="-165089.54"/>
    <n v="-117172.31"/>
    <n v="0"/>
    <n v="0"/>
    <n v="0"/>
    <n v="35273186.810000002"/>
  </r>
  <r>
    <s v="050 Mid-States Division"/>
    <x v="2"/>
    <x v="80"/>
    <x v="7"/>
    <n v="17475896.75"/>
    <n v="222836.11"/>
    <n v="-34060.47"/>
    <n v="-1521.6"/>
    <n v="0"/>
    <n v="0"/>
    <n v="0"/>
    <n v="17663150.789999999"/>
  </r>
  <r>
    <s v="050 Mid-States Division"/>
    <x v="2"/>
    <x v="102"/>
    <x v="7"/>
    <n v="24583815.060000002"/>
    <n v="190568.53999999998"/>
    <n v="-74919.88"/>
    <n v="-5317.64"/>
    <n v="0"/>
    <n v="0"/>
    <n v="0"/>
    <n v="24694146.079999998"/>
  </r>
  <r>
    <s v="050 Mid-States Division"/>
    <x v="2"/>
    <x v="107"/>
    <x v="7"/>
    <n v="3680598.69"/>
    <n v="28924.18"/>
    <n v="0"/>
    <n v="-4632"/>
    <n v="0"/>
    <n v="0"/>
    <n v="0"/>
    <n v="3704890.87"/>
  </r>
  <r>
    <s v="050 Mid-States Division"/>
    <x v="2"/>
    <x v="108"/>
    <x v="7"/>
    <n v="84441.54"/>
    <n v="405.5"/>
    <n v="0"/>
    <n v="0"/>
    <n v="0"/>
    <n v="0"/>
    <n v="0"/>
    <n v="84847.039999999994"/>
  </r>
  <r>
    <s v="050 Mid-States Division"/>
    <x v="2"/>
    <x v="68"/>
    <x v="7"/>
    <n v="2750114.25"/>
    <n v="11686.26"/>
    <n v="0"/>
    <n v="0"/>
    <n v="0"/>
    <n v="0"/>
    <n v="0"/>
    <n v="2761800.51"/>
  </r>
  <r>
    <s v="050 Mid-States Division"/>
    <x v="2"/>
    <x v="137"/>
    <x v="7"/>
    <n v="0"/>
    <n v="0"/>
    <n v="0"/>
    <n v="0"/>
    <n v="0"/>
    <n v="0"/>
    <n v="0"/>
    <n v="0"/>
  </r>
  <r>
    <s v="050 Mid-States Division"/>
    <x v="2"/>
    <x v="87"/>
    <x v="7"/>
    <n v="832763.73"/>
    <n v="22493.65"/>
    <n v="0"/>
    <n v="0"/>
    <n v="0"/>
    <n v="0"/>
    <n v="0"/>
    <n v="855257.38"/>
  </r>
  <r>
    <s v="050 Mid-States Division"/>
    <x v="2"/>
    <x v="60"/>
    <x v="7"/>
    <n v="97744.03"/>
    <n v="542.43000000000006"/>
    <n v="0"/>
    <n v="0"/>
    <n v="0"/>
    <n v="0"/>
    <n v="0"/>
    <n v="98286.46"/>
  </r>
  <r>
    <s v="050 Mid-States Division"/>
    <x v="2"/>
    <x v="103"/>
    <x v="7"/>
    <n v="252423.76"/>
    <n v="2222.16"/>
    <n v="0"/>
    <n v="0"/>
    <n v="0"/>
    <n v="0"/>
    <n v="0"/>
    <n v="254645.92"/>
  </r>
  <r>
    <s v="050 Mid-States Division"/>
    <x v="2"/>
    <x v="81"/>
    <x v="7"/>
    <n v="4156.3900000000003"/>
    <n v="40.590000000000003"/>
    <n v="0"/>
    <n v="0"/>
    <n v="0"/>
    <n v="0"/>
    <n v="0"/>
    <n v="4196.9799999999996"/>
  </r>
  <r>
    <s v="050 Mid-States Division"/>
    <x v="2"/>
    <x v="88"/>
    <x v="7"/>
    <n v="1131528.3600000001"/>
    <n v="19430.240000000002"/>
    <n v="0"/>
    <n v="0"/>
    <n v="0"/>
    <n v="0"/>
    <n v="0"/>
    <n v="1150958.6000000001"/>
  </r>
  <r>
    <s v="050 Mid-States Division"/>
    <x v="2"/>
    <x v="61"/>
    <x v="7"/>
    <n v="935864.61"/>
    <n v="17929.080000000002"/>
    <n v="0"/>
    <n v="0"/>
    <n v="0"/>
    <n v="0"/>
    <n v="0"/>
    <n v="953793.69"/>
  </r>
  <r>
    <s v="050 Mid-States Division"/>
    <x v="2"/>
    <x v="62"/>
    <x v="7"/>
    <n v="71851.73"/>
    <n v="2788.12"/>
    <n v="0"/>
    <n v="0"/>
    <n v="0"/>
    <n v="0"/>
    <n v="0"/>
    <n v="74639.850000000006"/>
  </r>
  <r>
    <s v="050 Mid-States Division"/>
    <x v="2"/>
    <x v="63"/>
    <x v="7"/>
    <n v="-2529.39"/>
    <n v="0"/>
    <n v="0"/>
    <n v="0"/>
    <n v="0"/>
    <n v="0"/>
    <n v="0"/>
    <n v="-2529.39"/>
  </r>
  <r>
    <s v="050 Mid-States Division"/>
    <x v="2"/>
    <x v="56"/>
    <x v="7"/>
    <n v="923604.38"/>
    <n v="23966.079999999998"/>
    <n v="0"/>
    <n v="0"/>
    <n v="0"/>
    <n v="0"/>
    <n v="0"/>
    <n v="947570.46"/>
  </r>
  <r>
    <s v="050 Mid-States Division"/>
    <x v="2"/>
    <x v="73"/>
    <x v="7"/>
    <n v="35904.730000000003"/>
    <n v="536.54"/>
    <n v="0"/>
    <n v="0"/>
    <n v="0"/>
    <n v="0"/>
    <n v="0"/>
    <n v="36441.269999999997"/>
  </r>
  <r>
    <s v="050 Mid-States Division"/>
    <x v="2"/>
    <x v="82"/>
    <x v="7"/>
    <n v="56778.62"/>
    <n v="948.8900000000001"/>
    <n v="0"/>
    <n v="0"/>
    <n v="0"/>
    <n v="0"/>
    <n v="0"/>
    <n v="57727.51"/>
  </r>
  <r>
    <s v="050 Mid-States Division"/>
    <x v="2"/>
    <x v="93"/>
    <x v="7"/>
    <n v="15989.14"/>
    <n v="315.20999999999998"/>
    <n v="0"/>
    <n v="0"/>
    <n v="0"/>
    <n v="0"/>
    <n v="0"/>
    <n v="16304.35"/>
  </r>
  <r>
    <s v="050 Mid-States Division"/>
    <x v="2"/>
    <x v="104"/>
    <x v="7"/>
    <n v="207387.85"/>
    <n v="4478.1499999999996"/>
    <n v="0"/>
    <n v="0"/>
    <n v="0"/>
    <n v="0"/>
    <n v="0"/>
    <n v="211866"/>
  </r>
  <r>
    <s v="050 Mid-States Division"/>
    <x v="2"/>
    <x v="83"/>
    <x v="7"/>
    <n v="1703030.02"/>
    <n v="31654.34"/>
    <n v="0"/>
    <n v="0"/>
    <n v="0"/>
    <n v="0"/>
    <n v="0"/>
    <n v="1734684.36"/>
  </r>
  <r>
    <s v="050 Mid-States Division"/>
    <x v="2"/>
    <x v="105"/>
    <x v="7"/>
    <n v="4003.85"/>
    <n v="139.74"/>
    <n v="0"/>
    <n v="0"/>
    <n v="0"/>
    <n v="0"/>
    <n v="0"/>
    <n v="4143.59"/>
  </r>
  <r>
    <s v="050 Mid-States Division"/>
    <x v="2"/>
    <x v="94"/>
    <x v="7"/>
    <n v="42463.8"/>
    <n v="1338.96"/>
    <n v="0"/>
    <n v="0"/>
    <n v="0"/>
    <n v="0"/>
    <n v="0"/>
    <n v="43802.76"/>
  </r>
  <r>
    <s v="050 Mid-States Division"/>
    <x v="2"/>
    <x v="106"/>
    <x v="7"/>
    <n v="462495.78"/>
    <n v="21664.3"/>
    <n v="0"/>
    <n v="0"/>
    <n v="0"/>
    <n v="0"/>
    <n v="0"/>
    <n v="484160.08"/>
  </r>
  <r>
    <s v="050 Mid-States Division"/>
    <x v="2"/>
    <x v="74"/>
    <x v="7"/>
    <n v="109535.96"/>
    <n v="-735.73"/>
    <n v="0"/>
    <n v="0"/>
    <n v="0"/>
    <n v="0"/>
    <n v="0"/>
    <n v="108800.23"/>
  </r>
  <r>
    <s v="050 Mid-States Division"/>
    <x v="2"/>
    <x v="129"/>
    <x v="7"/>
    <n v="-5366172.2599999979"/>
    <n v="113014.46999999999"/>
    <n v="0"/>
    <n v="0"/>
    <n v="0"/>
    <n v="0"/>
    <n v="0"/>
    <n v="-5253157.7899999982"/>
  </r>
  <r>
    <s v="050 Mid-States Division"/>
    <x v="3"/>
    <x v="138"/>
    <x v="7"/>
    <n v="0"/>
    <n v="0"/>
    <n v="0"/>
    <n v="0"/>
    <n v="0"/>
    <n v="0"/>
    <n v="0"/>
    <n v="0"/>
  </r>
  <r>
    <s v="050 Mid-States Division"/>
    <x v="3"/>
    <x v="139"/>
    <x v="7"/>
    <n v="0"/>
    <n v="0"/>
    <n v="0"/>
    <n v="0"/>
    <n v="0"/>
    <n v="0"/>
    <n v="0"/>
    <n v="0"/>
  </r>
  <r>
    <s v="050 Mid-States Division"/>
    <x v="3"/>
    <x v="119"/>
    <x v="7"/>
    <n v="98163.63"/>
    <n v="400.52000000000004"/>
    <n v="0"/>
    <n v="0"/>
    <n v="0"/>
    <n v="0"/>
    <n v="0"/>
    <n v="98564.15"/>
  </r>
  <r>
    <s v="050 Mid-States Division"/>
    <x v="3"/>
    <x v="118"/>
    <x v="7"/>
    <n v="8438.9"/>
    <n v="93.97"/>
    <n v="0"/>
    <n v="0"/>
    <n v="0"/>
    <n v="0"/>
    <n v="0"/>
    <n v="8532.8700000000008"/>
  </r>
  <r>
    <s v="050 Mid-States Division"/>
    <x v="3"/>
    <x v="125"/>
    <x v="7"/>
    <n v="38834"/>
    <n v="0"/>
    <n v="0"/>
    <n v="0"/>
    <n v="0"/>
    <n v="0"/>
    <n v="0"/>
    <n v="38834"/>
  </r>
  <r>
    <s v="050 Mid-States Division"/>
    <x v="3"/>
    <x v="127"/>
    <x v="7"/>
    <n v="41397.21"/>
    <n v="0"/>
    <n v="-2787.88"/>
    <n v="0"/>
    <n v="0"/>
    <n v="0"/>
    <n v="0"/>
    <n v="38609.33"/>
  </r>
  <r>
    <s v="050 Mid-States Division"/>
    <x v="3"/>
    <x v="116"/>
    <x v="7"/>
    <n v="15017.64"/>
    <n v="151.66"/>
    <n v="0"/>
    <n v="0"/>
    <n v="0"/>
    <n v="0"/>
    <n v="0"/>
    <n v="15169.3"/>
  </r>
  <r>
    <s v="050 Mid-States Division"/>
    <x v="3"/>
    <x v="126"/>
    <x v="7"/>
    <n v="132918.04"/>
    <n v="498.29"/>
    <n v="0"/>
    <n v="0"/>
    <n v="0"/>
    <n v="0"/>
    <n v="0"/>
    <n v="133416.32999999999"/>
  </r>
  <r>
    <s v="050 Mid-States Division"/>
    <x v="3"/>
    <x v="117"/>
    <x v="7"/>
    <n v="7209.54"/>
    <n v="74.540000000000006"/>
    <n v="0"/>
    <n v="0"/>
    <n v="0"/>
    <n v="0"/>
    <n v="0"/>
    <n v="7284.08"/>
  </r>
  <r>
    <s v="050 Mid-States Division"/>
    <x v="3"/>
    <x v="121"/>
    <x v="7"/>
    <n v="-8941.65"/>
    <n v="97.92"/>
    <n v="0"/>
    <n v="0"/>
    <n v="0"/>
    <n v="0"/>
    <n v="0"/>
    <n v="-8843.73"/>
  </r>
  <r>
    <s v="050 Mid-States Division"/>
    <x v="3"/>
    <x v="123"/>
    <x v="7"/>
    <n v="678958.26"/>
    <n v="2354.3000000000002"/>
    <n v="0"/>
    <n v="0"/>
    <n v="0"/>
    <n v="0"/>
    <n v="0"/>
    <n v="681312.56"/>
  </r>
  <r>
    <s v="050 Mid-States Division"/>
    <x v="3"/>
    <x v="122"/>
    <x v="7"/>
    <n v="-34765.769999999997"/>
    <n v="0"/>
    <n v="0"/>
    <n v="0"/>
    <n v="0"/>
    <n v="0"/>
    <n v="0"/>
    <n v="-34765.769999999997"/>
  </r>
  <r>
    <s v="050 Mid-States Division"/>
    <x v="3"/>
    <x v="120"/>
    <x v="7"/>
    <n v="70196.03"/>
    <n v="0"/>
    <n v="0"/>
    <n v="0"/>
    <n v="0"/>
    <n v="0"/>
    <n v="0"/>
    <n v="70196.03"/>
  </r>
  <r>
    <s v="050 Mid-States Division"/>
    <x v="3"/>
    <x v="128"/>
    <x v="7"/>
    <n v="20410.32"/>
    <n v="591.64"/>
    <n v="0"/>
    <n v="0"/>
    <n v="0"/>
    <n v="0"/>
    <n v="0"/>
    <n v="21001.96"/>
  </r>
  <r>
    <s v="050 Mid-States Division"/>
    <x v="3"/>
    <x v="124"/>
    <x v="7"/>
    <n v="828509.36"/>
    <n v="0"/>
    <n v="0"/>
    <n v="0"/>
    <n v="0"/>
    <n v="0"/>
    <n v="0"/>
    <n v="828509.36"/>
  </r>
  <r>
    <s v="050 Mid-States Division"/>
    <x v="3"/>
    <x v="129"/>
    <x v="7"/>
    <n v="52517.30000000001"/>
    <n v="0"/>
    <n v="0"/>
    <n v="0"/>
    <n v="0"/>
    <n v="0"/>
    <n v="0"/>
    <n v="52517.30000000001"/>
  </r>
  <r>
    <s v="010 Atmos Regulated Shared Services"/>
    <x v="0"/>
    <x v="15"/>
    <x v="8"/>
    <n v="481983.95"/>
    <n v="3755"/>
    <n v="0"/>
    <n v="0"/>
    <n v="0"/>
    <n v="0"/>
    <n v="0"/>
    <n v="485738.95"/>
  </r>
  <r>
    <s v="010 Atmos Regulated Shared Services"/>
    <x v="0"/>
    <x v="16"/>
    <x v="8"/>
    <n v="3538906.74"/>
    <n v="23482.03"/>
    <n v="0"/>
    <n v="0"/>
    <n v="0"/>
    <n v="0"/>
    <n v="0"/>
    <n v="3562388.77"/>
  </r>
  <r>
    <s v="010 Atmos Regulated Shared Services"/>
    <x v="0"/>
    <x v="32"/>
    <x v="8"/>
    <n v="9316004.9499999993"/>
    <n v="253.79999999999927"/>
    <n v="0"/>
    <n v="0"/>
    <n v="0"/>
    <n v="0"/>
    <n v="0"/>
    <n v="9316258.75"/>
  </r>
  <r>
    <s v="010 Atmos Regulated Shared Services"/>
    <x v="0"/>
    <x v="30"/>
    <x v="8"/>
    <n v="-0.04"/>
    <n v="0"/>
    <n v="0"/>
    <n v="0"/>
    <n v="0"/>
    <n v="0"/>
    <n v="0"/>
    <n v="-0.04"/>
  </r>
  <r>
    <s v="010 Atmos Regulated Shared Services"/>
    <x v="0"/>
    <x v="0"/>
    <x v="8"/>
    <n v="-0.08"/>
    <n v="5.78"/>
    <n v="0"/>
    <n v="0"/>
    <n v="0"/>
    <n v="0"/>
    <n v="0"/>
    <n v="5.7"/>
  </r>
  <r>
    <s v="010 Atmos Regulated Shared Services"/>
    <x v="0"/>
    <x v="28"/>
    <x v="8"/>
    <n v="1798984.37"/>
    <n v="17041.740000000002"/>
    <n v="0"/>
    <n v="0"/>
    <n v="0"/>
    <n v="0"/>
    <n v="0"/>
    <n v="1816026.11"/>
  </r>
  <r>
    <s v="010 Atmos Regulated Shared Services"/>
    <x v="0"/>
    <x v="13"/>
    <x v="8"/>
    <n v="1.26"/>
    <n v="0"/>
    <n v="0"/>
    <n v="0"/>
    <n v="0"/>
    <n v="0"/>
    <n v="0"/>
    <n v="1.26"/>
  </r>
  <r>
    <s v="010 Atmos Regulated Shared Services"/>
    <x v="0"/>
    <x v="2"/>
    <x v="8"/>
    <n v="0.45"/>
    <n v="0"/>
    <n v="0"/>
    <n v="0"/>
    <n v="0"/>
    <n v="0"/>
    <n v="0"/>
    <n v="0.45"/>
  </r>
  <r>
    <s v="010 Atmos Regulated Shared Services"/>
    <x v="0"/>
    <x v="5"/>
    <x v="8"/>
    <n v="30854.25"/>
    <n v="231.57"/>
    <n v="0"/>
    <n v="0"/>
    <n v="0"/>
    <n v="0"/>
    <n v="0"/>
    <n v="31085.82"/>
  </r>
  <r>
    <s v="010 Atmos Regulated Shared Services"/>
    <x v="0"/>
    <x v="29"/>
    <x v="8"/>
    <n v="99505.24"/>
    <n v="878.02"/>
    <n v="0"/>
    <n v="0"/>
    <n v="0"/>
    <n v="0"/>
    <n v="0"/>
    <n v="100383.26"/>
  </r>
  <r>
    <s v="010 Atmos Regulated Shared Services"/>
    <x v="0"/>
    <x v="10"/>
    <x v="8"/>
    <n v="5381.64"/>
    <n v="50.879999999999995"/>
    <n v="0"/>
    <n v="0"/>
    <n v="0"/>
    <n v="0"/>
    <n v="0"/>
    <n v="5432.52"/>
  </r>
  <r>
    <s v="010 Atmos Regulated Shared Services"/>
    <x v="0"/>
    <x v="27"/>
    <x v="8"/>
    <n v="31138.959999999999"/>
    <n v="549"/>
    <n v="0"/>
    <n v="0"/>
    <n v="0"/>
    <n v="0"/>
    <n v="0"/>
    <n v="31687.96"/>
  </r>
  <r>
    <s v="010 Atmos Regulated Shared Services"/>
    <x v="0"/>
    <x v="7"/>
    <x v="8"/>
    <n v="388.07"/>
    <n v="0"/>
    <n v="0"/>
    <n v="0"/>
    <n v="0"/>
    <n v="0"/>
    <n v="0"/>
    <n v="388.07"/>
  </r>
  <r>
    <s v="010 Atmos Regulated Shared Services"/>
    <x v="0"/>
    <x v="3"/>
    <x v="8"/>
    <n v="520345.5"/>
    <n v="4915.03"/>
    <n v="0"/>
    <n v="0"/>
    <n v="0"/>
    <n v="0"/>
    <n v="0"/>
    <n v="525260.53"/>
  </r>
  <r>
    <s v="010 Atmos Regulated Shared Services"/>
    <x v="0"/>
    <x v="24"/>
    <x v="8"/>
    <n v="3644.26"/>
    <n v="41.5"/>
    <n v="0"/>
    <n v="0"/>
    <n v="0"/>
    <n v="0"/>
    <n v="0"/>
    <n v="3685.76"/>
  </r>
  <r>
    <s v="010 Atmos Regulated Shared Services"/>
    <x v="0"/>
    <x v="26"/>
    <x v="8"/>
    <n v="43821.55"/>
    <n v="375.84"/>
    <n v="0"/>
    <n v="0"/>
    <n v="0"/>
    <n v="0"/>
    <n v="0"/>
    <n v="44197.39"/>
  </r>
  <r>
    <s v="010 Atmos Regulated Shared Services"/>
    <x v="0"/>
    <x v="31"/>
    <x v="8"/>
    <n v="759.11"/>
    <n v="17.829999999999998"/>
    <n v="0"/>
    <n v="0"/>
    <n v="0"/>
    <n v="0"/>
    <n v="0"/>
    <n v="776.94"/>
  </r>
  <r>
    <s v="010 Atmos Regulated Shared Services"/>
    <x v="0"/>
    <x v="22"/>
    <x v="8"/>
    <n v="162705.19"/>
    <n v="109.29999999999995"/>
    <n v="0"/>
    <n v="0"/>
    <n v="0"/>
    <n v="0"/>
    <n v="0"/>
    <n v="162814.49"/>
  </r>
  <r>
    <s v="010 Atmos Regulated Shared Services"/>
    <x v="0"/>
    <x v="18"/>
    <x v="8"/>
    <n v="20654823.989999998"/>
    <n v="267048.19"/>
    <n v="0"/>
    <n v="0"/>
    <n v="0"/>
    <n v="0"/>
    <n v="0"/>
    <n v="20921872.18"/>
  </r>
  <r>
    <s v="010 Atmos Regulated Shared Services"/>
    <x v="0"/>
    <x v="12"/>
    <x v="8"/>
    <n v="17001570.289999999"/>
    <n v="129698.78"/>
    <n v="0"/>
    <n v="0"/>
    <n v="0"/>
    <n v="0"/>
    <n v="0"/>
    <n v="17131269.07"/>
  </r>
  <r>
    <s v="010 Atmos Regulated Shared Services"/>
    <x v="0"/>
    <x v="17"/>
    <x v="8"/>
    <n v="2463087.0699999998"/>
    <n v="23616"/>
    <n v="0"/>
    <n v="0"/>
    <n v="0"/>
    <n v="0"/>
    <n v="0"/>
    <n v="2486703.0699999998"/>
  </r>
  <r>
    <s v="010 Atmos Regulated Shared Services"/>
    <x v="0"/>
    <x v="9"/>
    <x v="8"/>
    <n v="1044089.9"/>
    <n v="17038.36"/>
    <n v="0"/>
    <n v="0"/>
    <n v="0"/>
    <n v="0"/>
    <n v="0"/>
    <n v="1061128.26"/>
  </r>
  <r>
    <s v="010 Atmos Regulated Shared Services"/>
    <x v="0"/>
    <x v="14"/>
    <x v="8"/>
    <n v="224108.04"/>
    <n v="8304.67"/>
    <n v="0"/>
    <n v="0"/>
    <n v="0"/>
    <n v="0"/>
    <n v="0"/>
    <n v="232412.71"/>
  </r>
  <r>
    <s v="010 Atmos Regulated Shared Services"/>
    <x v="0"/>
    <x v="25"/>
    <x v="8"/>
    <n v="32318506.309999999"/>
    <n v="351426.42"/>
    <n v="0"/>
    <n v="0"/>
    <n v="0"/>
    <n v="0"/>
    <n v="0"/>
    <n v="32669932.73"/>
  </r>
  <r>
    <s v="010 Atmos Regulated Shared Services"/>
    <x v="0"/>
    <x v="4"/>
    <x v="8"/>
    <n v="44050.92"/>
    <n v="192.72"/>
    <n v="0"/>
    <n v="0"/>
    <n v="0"/>
    <n v="0"/>
    <n v="0"/>
    <n v="44243.64"/>
  </r>
  <r>
    <s v="010 Atmos Regulated Shared Services"/>
    <x v="0"/>
    <x v="8"/>
    <x v="8"/>
    <n v="1133238.77"/>
    <n v="12011.78"/>
    <n v="0"/>
    <n v="0"/>
    <n v="0"/>
    <n v="0"/>
    <n v="0"/>
    <n v="1145250.55"/>
  </r>
  <r>
    <s v="010 Atmos Regulated Shared Services"/>
    <x v="0"/>
    <x v="1"/>
    <x v="8"/>
    <n v="451697.91999999998"/>
    <n v="7029.86"/>
    <n v="0"/>
    <n v="0"/>
    <n v="0"/>
    <n v="0"/>
    <n v="0"/>
    <n v="458727.78"/>
  </r>
  <r>
    <s v="010 Atmos Regulated Shared Services"/>
    <x v="0"/>
    <x v="19"/>
    <x v="8"/>
    <n v="42545.72"/>
    <n v="410.89"/>
    <n v="0"/>
    <n v="0"/>
    <n v="0"/>
    <n v="0"/>
    <n v="0"/>
    <n v="42956.61"/>
  </r>
  <r>
    <s v="010 Atmos Regulated Shared Services"/>
    <x v="0"/>
    <x v="20"/>
    <x v="8"/>
    <n v="47959.71"/>
    <n v="2455.8200000000002"/>
    <n v="0"/>
    <n v="0"/>
    <n v="0"/>
    <n v="0"/>
    <n v="0"/>
    <n v="50415.53"/>
  </r>
  <r>
    <s v="010 Atmos Regulated Shared Services"/>
    <x v="0"/>
    <x v="21"/>
    <x v="8"/>
    <n v="12195037.92"/>
    <n v="109315.98000000001"/>
    <n v="0"/>
    <n v="0"/>
    <n v="0"/>
    <n v="0"/>
    <n v="0"/>
    <n v="12304353.9"/>
  </r>
  <r>
    <s v="010 Atmos Regulated Shared Services"/>
    <x v="0"/>
    <x v="6"/>
    <x v="8"/>
    <n v="46601.49"/>
    <n v="2359.31"/>
    <n v="0"/>
    <n v="0"/>
    <n v="0"/>
    <n v="0"/>
    <n v="0"/>
    <n v="48960.800000000003"/>
  </r>
  <r>
    <s v="010 Atmos Regulated Shared Services"/>
    <x v="0"/>
    <x v="23"/>
    <x v="8"/>
    <n v="40782.74"/>
    <n v="2601.83"/>
    <n v="0"/>
    <n v="0"/>
    <n v="0"/>
    <n v="0"/>
    <n v="0"/>
    <n v="43384.57"/>
  </r>
  <r>
    <s v="010 Atmos Regulated Shared Services"/>
    <x v="0"/>
    <x v="11"/>
    <x v="8"/>
    <n v="3225611.36"/>
    <n v="96645.51"/>
    <n v="0"/>
    <n v="0"/>
    <n v="0"/>
    <n v="0"/>
    <n v="0"/>
    <n v="3322256.87"/>
  </r>
  <r>
    <s v="010 Atmos Regulated Shared Services"/>
    <x v="1"/>
    <x v="130"/>
    <x v="8"/>
    <n v="0"/>
    <n v="0"/>
    <n v="0"/>
    <n v="0"/>
    <n v="0"/>
    <n v="0"/>
    <n v="0"/>
    <n v="0"/>
  </r>
  <r>
    <s v="010 Atmos Regulated Shared Services"/>
    <x v="1"/>
    <x v="131"/>
    <x v="8"/>
    <n v="0"/>
    <n v="0"/>
    <n v="0"/>
    <n v="0"/>
    <n v="0"/>
    <n v="0"/>
    <n v="0"/>
    <n v="0"/>
  </r>
  <r>
    <s v="010 Atmos Regulated Shared Services"/>
    <x v="1"/>
    <x v="54"/>
    <x v="8"/>
    <n v="1725255.71"/>
    <n v="33899.9"/>
    <n v="0"/>
    <n v="0"/>
    <n v="0"/>
    <n v="0"/>
    <n v="0"/>
    <n v="1759155.61"/>
  </r>
  <r>
    <s v="010 Atmos Regulated Shared Services"/>
    <x v="1"/>
    <x v="50"/>
    <x v="8"/>
    <n v="1626000.75"/>
    <n v="8953.5400000000009"/>
    <n v="0"/>
    <n v="0"/>
    <n v="0"/>
    <n v="0"/>
    <n v="0"/>
    <n v="1634954.29"/>
  </r>
  <r>
    <s v="010 Atmos Regulated Shared Services"/>
    <x v="1"/>
    <x v="51"/>
    <x v="8"/>
    <n v="2659011.13"/>
    <n v="33625.97"/>
    <n v="0"/>
    <n v="0"/>
    <n v="0"/>
    <n v="0"/>
    <n v="0"/>
    <n v="2692637.1"/>
  </r>
  <r>
    <s v="010 Atmos Regulated Shared Services"/>
    <x v="1"/>
    <x v="39"/>
    <x v="8"/>
    <n v="799991.06"/>
    <n v="7916.28"/>
    <n v="0"/>
    <n v="0"/>
    <n v="0"/>
    <n v="0"/>
    <n v="0"/>
    <n v="807907.34"/>
  </r>
  <r>
    <s v="010 Atmos Regulated Shared Services"/>
    <x v="1"/>
    <x v="36"/>
    <x v="8"/>
    <n v="36015.199999999997"/>
    <n v="1236.79"/>
    <n v="0"/>
    <n v="0"/>
    <n v="0"/>
    <n v="0"/>
    <n v="0"/>
    <n v="37251.99"/>
  </r>
  <r>
    <s v="010 Atmos Regulated Shared Services"/>
    <x v="1"/>
    <x v="42"/>
    <x v="8"/>
    <n v="92566.5"/>
    <n v="157.58999999999992"/>
    <n v="0"/>
    <n v="0"/>
    <n v="0"/>
    <n v="0"/>
    <n v="0"/>
    <n v="92724.09"/>
  </r>
  <r>
    <s v="010 Atmos Regulated Shared Services"/>
    <x v="1"/>
    <x v="53"/>
    <x v="8"/>
    <n v="95567.62"/>
    <n v="2952.73"/>
    <n v="0"/>
    <n v="0"/>
    <n v="0"/>
    <n v="0"/>
    <n v="0"/>
    <n v="98520.35"/>
  </r>
  <r>
    <s v="010 Atmos Regulated Shared Services"/>
    <x v="1"/>
    <x v="49"/>
    <x v="8"/>
    <n v="14801.36"/>
    <n v="196.66"/>
    <n v="0"/>
    <n v="0"/>
    <n v="0"/>
    <n v="0"/>
    <n v="0"/>
    <n v="14998.02"/>
  </r>
  <r>
    <s v="010 Atmos Regulated Shared Services"/>
    <x v="1"/>
    <x v="33"/>
    <x v="8"/>
    <n v="1006368.5"/>
    <n v="8970.5399999999991"/>
    <n v="0"/>
    <n v="0"/>
    <n v="0"/>
    <n v="0"/>
    <n v="0"/>
    <n v="1015339.04"/>
  </r>
  <r>
    <s v="010 Atmos Regulated Shared Services"/>
    <x v="1"/>
    <x v="48"/>
    <x v="8"/>
    <n v="147065.29999999999"/>
    <n v="1361.09"/>
    <n v="0"/>
    <n v="0"/>
    <n v="0"/>
    <n v="0"/>
    <n v="0"/>
    <n v="148426.39000000001"/>
  </r>
  <r>
    <s v="010 Atmos Regulated Shared Services"/>
    <x v="1"/>
    <x v="43"/>
    <x v="8"/>
    <n v="11390.21"/>
    <n v="163.54"/>
    <n v="0"/>
    <n v="0"/>
    <n v="0"/>
    <n v="0"/>
    <n v="0"/>
    <n v="11553.75"/>
  </r>
  <r>
    <s v="010 Atmos Regulated Shared Services"/>
    <x v="1"/>
    <x v="38"/>
    <x v="8"/>
    <n v="133040.66"/>
    <n v="930.78"/>
    <n v="0"/>
    <n v="0"/>
    <n v="0"/>
    <n v="0"/>
    <n v="0"/>
    <n v="133971.44"/>
  </r>
  <r>
    <s v="010 Atmos Regulated Shared Services"/>
    <x v="1"/>
    <x v="37"/>
    <x v="8"/>
    <n v="439279.13"/>
    <n v="7124.54"/>
    <n v="0"/>
    <n v="0"/>
    <n v="0"/>
    <n v="0"/>
    <n v="0"/>
    <n v="446403.67"/>
  </r>
  <r>
    <s v="010 Atmos Regulated Shared Services"/>
    <x v="1"/>
    <x v="40"/>
    <x v="8"/>
    <n v="4549928.29"/>
    <n v="72894.19"/>
    <n v="0"/>
    <n v="0"/>
    <n v="0"/>
    <n v="0"/>
    <n v="0"/>
    <n v="4622822.4800000004"/>
  </r>
  <r>
    <s v="010 Atmos Regulated Shared Services"/>
    <x v="1"/>
    <x v="34"/>
    <x v="8"/>
    <n v="1102351.77"/>
    <n v="14370.640000000001"/>
    <n v="0"/>
    <n v="0"/>
    <n v="0"/>
    <n v="0"/>
    <n v="0"/>
    <n v="1116722.4099999999"/>
  </r>
  <r>
    <s v="010 Atmos Regulated Shared Services"/>
    <x v="1"/>
    <x v="35"/>
    <x v="8"/>
    <n v="339217.42"/>
    <n v="4297.72"/>
    <n v="0"/>
    <n v="0"/>
    <n v="0"/>
    <n v="0"/>
    <n v="0"/>
    <n v="343515.14"/>
  </r>
  <r>
    <s v="010 Atmos Regulated Shared Services"/>
    <x v="1"/>
    <x v="44"/>
    <x v="8"/>
    <n v="505618.64"/>
    <n v="7210.3099999999995"/>
    <n v="0"/>
    <n v="0"/>
    <n v="0"/>
    <n v="0"/>
    <n v="0"/>
    <n v="512828.95"/>
  </r>
  <r>
    <s v="010 Atmos Regulated Shared Services"/>
    <x v="1"/>
    <x v="45"/>
    <x v="8"/>
    <n v="127793.84"/>
    <n v="1050.8300000000002"/>
    <n v="0"/>
    <n v="0"/>
    <n v="0"/>
    <n v="0"/>
    <n v="0"/>
    <n v="128844.67"/>
  </r>
  <r>
    <s v="010 Atmos Regulated Shared Services"/>
    <x v="1"/>
    <x v="46"/>
    <x v="8"/>
    <n v="27424395.510000002"/>
    <n v="484136.65"/>
    <n v="0"/>
    <n v="0"/>
    <n v="0"/>
    <n v="0"/>
    <n v="0"/>
    <n v="27908532.16"/>
  </r>
  <r>
    <s v="010 Atmos Regulated Shared Services"/>
    <x v="1"/>
    <x v="41"/>
    <x v="8"/>
    <n v="142707.12"/>
    <n v="3885.17"/>
    <n v="0"/>
    <n v="0"/>
    <n v="0"/>
    <n v="0"/>
    <n v="0"/>
    <n v="146592.29"/>
  </r>
  <r>
    <s v="010 Atmos Regulated Shared Services"/>
    <x v="1"/>
    <x v="52"/>
    <x v="8"/>
    <n v="230546.18"/>
    <n v="1879.46"/>
    <n v="0"/>
    <n v="0"/>
    <n v="0"/>
    <n v="0"/>
    <n v="0"/>
    <n v="232425.64"/>
  </r>
  <r>
    <s v="010 Atmos Regulated Shared Services"/>
    <x v="1"/>
    <x v="47"/>
    <x v="8"/>
    <n v="71363.350000000006"/>
    <n v="574.24"/>
    <n v="0"/>
    <n v="0"/>
    <n v="0"/>
    <n v="0"/>
    <n v="0"/>
    <n v="71937.59"/>
  </r>
  <r>
    <s v="010 Atmos Regulated Shared Services"/>
    <x v="1"/>
    <x v="55"/>
    <x v="8"/>
    <n v="10035.1"/>
    <n v="111.73"/>
    <n v="0"/>
    <n v="0"/>
    <n v="0"/>
    <n v="0"/>
    <n v="0"/>
    <n v="10146.83"/>
  </r>
  <r>
    <s v="050 Mid-States Division"/>
    <x v="2"/>
    <x v="57"/>
    <x v="8"/>
    <n v="8329.7199999999993"/>
    <n v="0"/>
    <n v="0"/>
    <n v="0"/>
    <n v="0"/>
    <n v="0"/>
    <n v="0"/>
    <n v="8329.7199999999993"/>
  </r>
  <r>
    <s v="050 Mid-States Division"/>
    <x v="2"/>
    <x v="109"/>
    <x v="8"/>
    <n v="119852.69"/>
    <n v="0"/>
    <n v="0"/>
    <n v="0"/>
    <n v="0"/>
    <n v="0"/>
    <n v="0"/>
    <n v="119852.69"/>
  </r>
  <r>
    <s v="050 Mid-States Division"/>
    <x v="2"/>
    <x v="132"/>
    <x v="8"/>
    <n v="0"/>
    <n v="0"/>
    <n v="0"/>
    <n v="0"/>
    <n v="0"/>
    <n v="0"/>
    <n v="0"/>
    <n v="0"/>
  </r>
  <r>
    <s v="050 Mid-States Division"/>
    <x v="2"/>
    <x v="64"/>
    <x v="8"/>
    <n v="4430.62"/>
    <n v="0.98"/>
    <n v="0"/>
    <n v="0"/>
    <n v="0"/>
    <n v="0"/>
    <n v="0"/>
    <n v="4431.6000000000004"/>
  </r>
  <r>
    <s v="050 Mid-States Division"/>
    <x v="2"/>
    <x v="65"/>
    <x v="8"/>
    <n v="5840.7"/>
    <n v="24.93"/>
    <n v="0"/>
    <n v="0"/>
    <n v="0"/>
    <n v="0"/>
    <n v="0"/>
    <n v="5865.63"/>
  </r>
  <r>
    <s v="050 Mid-States Division"/>
    <x v="2"/>
    <x v="69"/>
    <x v="8"/>
    <n v="110855.47"/>
    <n v="160.93"/>
    <n v="0"/>
    <n v="0"/>
    <n v="0"/>
    <n v="0"/>
    <n v="0"/>
    <n v="111016.4"/>
  </r>
  <r>
    <s v="050 Mid-States Division"/>
    <x v="2"/>
    <x v="84"/>
    <x v="8"/>
    <n v="20166.170000000002"/>
    <n v="17.739999999999998"/>
    <n v="0"/>
    <n v="0"/>
    <n v="0"/>
    <n v="0"/>
    <n v="0"/>
    <n v="20183.91"/>
  </r>
  <r>
    <s v="050 Mid-States Division"/>
    <x v="2"/>
    <x v="95"/>
    <x v="8"/>
    <n v="97470.670000000013"/>
    <n v="148.88999999999999"/>
    <n v="0"/>
    <n v="0"/>
    <n v="0"/>
    <n v="0"/>
    <n v="0"/>
    <n v="97619.56"/>
  </r>
  <r>
    <s v="050 Mid-States Division"/>
    <x v="2"/>
    <x v="85"/>
    <x v="8"/>
    <n v="949086.25"/>
    <n v="13433.56"/>
    <n v="0"/>
    <n v="0"/>
    <n v="0"/>
    <n v="0"/>
    <n v="0"/>
    <n v="962519.81"/>
  </r>
  <r>
    <s v="050 Mid-States Division"/>
    <x v="2"/>
    <x v="96"/>
    <x v="8"/>
    <n v="1380920.5699999998"/>
    <n v="2139.17"/>
    <n v="0"/>
    <n v="0"/>
    <n v="0"/>
    <n v="0"/>
    <n v="0"/>
    <n v="1383059.74"/>
  </r>
  <r>
    <s v="050 Mid-States Division"/>
    <x v="2"/>
    <x v="66"/>
    <x v="8"/>
    <n v="449550.48"/>
    <n v="348.21000000000004"/>
    <n v="0"/>
    <n v="0"/>
    <n v="0"/>
    <n v="0"/>
    <n v="0"/>
    <n v="449898.69"/>
  </r>
  <r>
    <s v="050 Mid-States Division"/>
    <x v="2"/>
    <x v="70"/>
    <x v="8"/>
    <n v="716392.53"/>
    <n v="2542.25"/>
    <n v="0"/>
    <n v="0"/>
    <n v="0"/>
    <n v="0"/>
    <n v="0"/>
    <n v="718934.78"/>
  </r>
  <r>
    <s v="050 Mid-States Division"/>
    <x v="2"/>
    <x v="97"/>
    <x v="8"/>
    <n v="167160.13"/>
    <n v="52.07"/>
    <n v="0"/>
    <n v="0"/>
    <n v="0"/>
    <n v="0"/>
    <n v="0"/>
    <n v="167212.20000000001"/>
  </r>
  <r>
    <s v="050 Mid-States Division"/>
    <x v="2"/>
    <x v="110"/>
    <x v="8"/>
    <n v="43234.71"/>
    <n v="40.049999999999997"/>
    <n v="0"/>
    <n v="0"/>
    <n v="0"/>
    <n v="0"/>
    <n v="0"/>
    <n v="43274.76"/>
  </r>
  <r>
    <s v="050 Mid-States Division"/>
    <x v="2"/>
    <x v="98"/>
    <x v="8"/>
    <n v="-90614.42"/>
    <n v="118.36"/>
    <n v="0"/>
    <n v="0"/>
    <n v="0"/>
    <n v="0"/>
    <n v="0"/>
    <n v="-90496.06"/>
  </r>
  <r>
    <s v="050 Mid-States Division"/>
    <x v="2"/>
    <x v="111"/>
    <x v="8"/>
    <n v="186528.82"/>
    <n v="141.29"/>
    <n v="0"/>
    <n v="0"/>
    <n v="0"/>
    <n v="0"/>
    <n v="0"/>
    <n v="186670.11"/>
  </r>
  <r>
    <s v="050 Mid-States Division"/>
    <x v="2"/>
    <x v="71"/>
    <x v="8"/>
    <n v="473381.37"/>
    <n v="1385.17"/>
    <n v="0"/>
    <n v="0"/>
    <n v="0"/>
    <n v="0"/>
    <n v="0"/>
    <n v="474766.54"/>
  </r>
  <r>
    <s v="050 Mid-States Division"/>
    <x v="2"/>
    <x v="89"/>
    <x v="8"/>
    <n v="198870.57"/>
    <n v="116.06"/>
    <n v="0"/>
    <n v="0"/>
    <n v="0"/>
    <n v="0"/>
    <n v="0"/>
    <n v="198986.63"/>
  </r>
  <r>
    <s v="050 Mid-States Division"/>
    <x v="2"/>
    <x v="112"/>
    <x v="8"/>
    <n v="179191.72999999998"/>
    <n v="708.38000000000011"/>
    <n v="0"/>
    <n v="0"/>
    <n v="0"/>
    <n v="0"/>
    <n v="0"/>
    <n v="179900.11"/>
  </r>
  <r>
    <s v="050 Mid-States Division"/>
    <x v="2"/>
    <x v="133"/>
    <x v="8"/>
    <n v="0"/>
    <n v="0"/>
    <n v="0"/>
    <n v="0"/>
    <n v="0"/>
    <n v="0"/>
    <n v="0"/>
    <n v="0"/>
  </r>
  <r>
    <s v="050 Mid-States Division"/>
    <x v="2"/>
    <x v="90"/>
    <x v="8"/>
    <n v="411998.4"/>
    <n v="961.78"/>
    <n v="0"/>
    <n v="0"/>
    <n v="0"/>
    <n v="0"/>
    <n v="0"/>
    <n v="412960.18"/>
  </r>
  <r>
    <s v="050 Mid-States Division"/>
    <x v="2"/>
    <x v="67"/>
    <x v="8"/>
    <n v="15661.390000000001"/>
    <n v="72.679999999999993"/>
    <n v="0"/>
    <n v="0"/>
    <n v="0"/>
    <n v="0"/>
    <n v="0"/>
    <n v="15734.07"/>
  </r>
  <r>
    <s v="050 Mid-States Division"/>
    <x v="2"/>
    <x v="75"/>
    <x v="8"/>
    <n v="51606.060000000005"/>
    <n v="90.23"/>
    <n v="0"/>
    <n v="0"/>
    <n v="0"/>
    <n v="0"/>
    <n v="0"/>
    <n v="51696.29"/>
  </r>
  <r>
    <s v="050 Mid-States Division"/>
    <x v="2"/>
    <x v="76"/>
    <x v="8"/>
    <n v="88653.58"/>
    <n v="581.82000000000005"/>
    <n v="0"/>
    <n v="0"/>
    <n v="0"/>
    <n v="0"/>
    <n v="0"/>
    <n v="89235.4"/>
  </r>
  <r>
    <s v="050 Mid-States Division"/>
    <x v="2"/>
    <x v="86"/>
    <x v="8"/>
    <n v="17696524.09"/>
    <n v="43054.2"/>
    <n v="-4715.37"/>
    <n v="0"/>
    <n v="0"/>
    <n v="0"/>
    <n v="0"/>
    <n v="17734862.920000002"/>
  </r>
  <r>
    <s v="050 Mid-States Division"/>
    <x v="2"/>
    <x v="91"/>
    <x v="8"/>
    <n v="332183.49"/>
    <n v="1304.45"/>
    <n v="0"/>
    <n v="0"/>
    <n v="0"/>
    <n v="0"/>
    <n v="0"/>
    <n v="333487.94"/>
  </r>
  <r>
    <s v="050 Mid-States Division"/>
    <x v="2"/>
    <x v="58"/>
    <x v="8"/>
    <n v="1708206.8399999999"/>
    <n v="4047.38"/>
    <n v="0"/>
    <n v="0"/>
    <n v="0"/>
    <n v="0"/>
    <n v="0"/>
    <n v="1712254.22"/>
  </r>
  <r>
    <s v="050 Mid-States Division"/>
    <x v="2"/>
    <x v="134"/>
    <x v="8"/>
    <n v="0"/>
    <n v="0"/>
    <n v="0"/>
    <n v="0"/>
    <n v="0"/>
    <n v="0"/>
    <n v="0"/>
    <n v="0"/>
  </r>
  <r>
    <s v="050 Mid-States Division"/>
    <x v="2"/>
    <x v="135"/>
    <x v="8"/>
    <n v="0"/>
    <n v="0"/>
    <n v="0"/>
    <n v="0"/>
    <n v="0"/>
    <n v="0"/>
    <n v="0"/>
    <n v="0"/>
  </r>
  <r>
    <s v="050 Mid-States Division"/>
    <x v="2"/>
    <x v="113"/>
    <x v="8"/>
    <n v="166755.66"/>
    <n v="3270.87"/>
    <n v="0"/>
    <n v="0"/>
    <n v="0"/>
    <n v="0"/>
    <n v="0"/>
    <n v="170026.53"/>
  </r>
  <r>
    <s v="050 Mid-States Division"/>
    <x v="2"/>
    <x v="136"/>
    <x v="8"/>
    <n v="0"/>
    <n v="0"/>
    <n v="0"/>
    <n v="0"/>
    <n v="0"/>
    <n v="0"/>
    <n v="0"/>
    <n v="0"/>
  </r>
  <r>
    <s v="050 Mid-States Division"/>
    <x v="2"/>
    <x v="99"/>
    <x v="8"/>
    <n v="103761.39"/>
    <n v="577.08999999999992"/>
    <n v="0"/>
    <n v="0"/>
    <n v="0"/>
    <n v="0"/>
    <n v="0"/>
    <n v="104338.48"/>
  </r>
  <r>
    <s v="050 Mid-States Division"/>
    <x v="2"/>
    <x v="59"/>
    <x v="8"/>
    <n v="68499.289999999994"/>
    <n v="171.35"/>
    <n v="0"/>
    <n v="0"/>
    <n v="0"/>
    <n v="0"/>
    <n v="0"/>
    <n v="68670.64"/>
  </r>
  <r>
    <s v="050 Mid-States Division"/>
    <x v="2"/>
    <x v="72"/>
    <x v="8"/>
    <n v="34032.25"/>
    <n v="79.42"/>
    <n v="0"/>
    <n v="0"/>
    <n v="0"/>
    <n v="0"/>
    <n v="0"/>
    <n v="34111.67"/>
  </r>
  <r>
    <s v="050 Mid-States Division"/>
    <x v="2"/>
    <x v="77"/>
    <x v="8"/>
    <n v="1801.82"/>
    <n v="6.8699999999999992"/>
    <n v="0"/>
    <n v="0"/>
    <n v="0"/>
    <n v="0"/>
    <n v="0"/>
    <n v="1808.69"/>
  </r>
  <r>
    <s v="050 Mid-States Division"/>
    <x v="2"/>
    <x v="92"/>
    <x v="8"/>
    <n v="12565594.52"/>
    <n v="87260.24"/>
    <n v="-8294.69"/>
    <n v="0"/>
    <n v="0"/>
    <n v="0"/>
    <n v="0"/>
    <n v="12644560.07"/>
  </r>
  <r>
    <s v="050 Mid-States Division"/>
    <x v="2"/>
    <x v="78"/>
    <x v="8"/>
    <n v="29606492.23"/>
    <n v="259055.82"/>
    <n v="-62210.51"/>
    <n v="-2689.81"/>
    <n v="0"/>
    <n v="0"/>
    <n v="0"/>
    <n v="29800647.73"/>
  </r>
  <r>
    <s v="050 Mid-States Division"/>
    <x v="2"/>
    <x v="100"/>
    <x v="8"/>
    <n v="15357066.35"/>
    <n v="184594.19"/>
    <n v="-964.44"/>
    <n v="-152.27000000000001"/>
    <n v="0"/>
    <n v="0"/>
    <n v="0"/>
    <n v="15540543.83"/>
  </r>
  <r>
    <s v="050 Mid-States Division"/>
    <x v="2"/>
    <x v="114"/>
    <x v="8"/>
    <n v="1931205.06"/>
    <n v="33742"/>
    <n v="0"/>
    <n v="-26.77"/>
    <n v="0"/>
    <n v="0"/>
    <n v="0"/>
    <n v="1964920.29"/>
  </r>
  <r>
    <s v="050 Mid-States Division"/>
    <x v="2"/>
    <x v="115"/>
    <x v="8"/>
    <n v="858864.97"/>
    <n v="9858.48"/>
    <n v="0"/>
    <n v="0"/>
    <n v="0"/>
    <n v="0"/>
    <n v="0"/>
    <n v="868723.45"/>
  </r>
  <r>
    <s v="050 Mid-States Division"/>
    <x v="2"/>
    <x v="101"/>
    <x v="8"/>
    <n v="967502.16"/>
    <n v="3938.01"/>
    <n v="0"/>
    <n v="-0.01"/>
    <n v="0"/>
    <n v="0"/>
    <n v="0"/>
    <n v="971440.16"/>
  </r>
  <r>
    <s v="050 Mid-States Division"/>
    <x v="2"/>
    <x v="79"/>
    <x v="8"/>
    <n v="35273186.810000002"/>
    <n v="352074.68999999994"/>
    <n v="-59073.06"/>
    <n v="0"/>
    <n v="0"/>
    <n v="0"/>
    <n v="0"/>
    <n v="35566188.439999998"/>
  </r>
  <r>
    <s v="050 Mid-States Division"/>
    <x v="2"/>
    <x v="80"/>
    <x v="8"/>
    <n v="17663150.789999999"/>
    <n v="223897.08000000002"/>
    <n v="0"/>
    <n v="0"/>
    <n v="0"/>
    <n v="0"/>
    <n v="0"/>
    <n v="17887047.870000001"/>
  </r>
  <r>
    <s v="050 Mid-States Division"/>
    <x v="2"/>
    <x v="102"/>
    <x v="8"/>
    <n v="24694146.080000002"/>
    <n v="190938.26"/>
    <n v="0"/>
    <n v="0"/>
    <n v="0"/>
    <n v="0"/>
    <n v="0"/>
    <n v="24885084.34"/>
  </r>
  <r>
    <s v="050 Mid-States Division"/>
    <x v="2"/>
    <x v="107"/>
    <x v="8"/>
    <n v="3704890.8699999996"/>
    <n v="28951.439999999999"/>
    <n v="0"/>
    <n v="0"/>
    <n v="0"/>
    <n v="0"/>
    <n v="0"/>
    <n v="3733842.31"/>
  </r>
  <r>
    <s v="050 Mid-States Division"/>
    <x v="2"/>
    <x v="108"/>
    <x v="8"/>
    <n v="84847.039999999994"/>
    <n v="406.85"/>
    <n v="0"/>
    <n v="0"/>
    <n v="0"/>
    <n v="0"/>
    <n v="0"/>
    <n v="85253.89"/>
  </r>
  <r>
    <s v="050 Mid-States Division"/>
    <x v="2"/>
    <x v="68"/>
    <x v="8"/>
    <n v="2761800.51"/>
    <n v="11697.91"/>
    <n v="0"/>
    <n v="0"/>
    <n v="0"/>
    <n v="0"/>
    <n v="0"/>
    <n v="2773498.42"/>
  </r>
  <r>
    <s v="050 Mid-States Division"/>
    <x v="2"/>
    <x v="137"/>
    <x v="8"/>
    <n v="0"/>
    <n v="0"/>
    <n v="0"/>
    <n v="0"/>
    <n v="0"/>
    <n v="0"/>
    <n v="0"/>
    <n v="0"/>
  </r>
  <r>
    <s v="050 Mid-States Division"/>
    <x v="2"/>
    <x v="87"/>
    <x v="8"/>
    <n v="855257.38"/>
    <n v="22493.65"/>
    <n v="0"/>
    <n v="0"/>
    <n v="0"/>
    <n v="0"/>
    <n v="0"/>
    <n v="877751.03"/>
  </r>
  <r>
    <s v="050 Mid-States Division"/>
    <x v="2"/>
    <x v="60"/>
    <x v="8"/>
    <n v="98286.459999999992"/>
    <n v="542.43000000000006"/>
    <n v="0"/>
    <n v="0"/>
    <n v="0"/>
    <n v="0"/>
    <n v="0"/>
    <n v="98828.89"/>
  </r>
  <r>
    <s v="050 Mid-States Division"/>
    <x v="2"/>
    <x v="103"/>
    <x v="8"/>
    <n v="254645.91999999998"/>
    <n v="2222.16"/>
    <n v="0"/>
    <n v="0"/>
    <n v="0"/>
    <n v="0"/>
    <n v="0"/>
    <n v="256868.08"/>
  </r>
  <r>
    <s v="050 Mid-States Division"/>
    <x v="2"/>
    <x v="81"/>
    <x v="8"/>
    <n v="4196.9799999999996"/>
    <n v="40.590000000000003"/>
    <n v="0"/>
    <n v="0"/>
    <n v="0"/>
    <n v="0"/>
    <n v="0"/>
    <n v="4237.57"/>
  </r>
  <r>
    <s v="050 Mid-States Division"/>
    <x v="2"/>
    <x v="88"/>
    <x v="8"/>
    <n v="1150958.6000000001"/>
    <n v="19430.240000000002"/>
    <n v="0"/>
    <n v="0"/>
    <n v="0"/>
    <n v="0"/>
    <n v="0"/>
    <n v="1170388.8400000001"/>
  </r>
  <r>
    <s v="050 Mid-States Division"/>
    <x v="2"/>
    <x v="61"/>
    <x v="8"/>
    <n v="953793.69"/>
    <n v="17929.080000000002"/>
    <n v="0"/>
    <n v="0"/>
    <n v="0"/>
    <n v="0"/>
    <n v="0"/>
    <n v="971722.77"/>
  </r>
  <r>
    <s v="050 Mid-States Division"/>
    <x v="2"/>
    <x v="62"/>
    <x v="8"/>
    <n v="74639.850000000006"/>
    <n v="2788.12"/>
    <n v="0"/>
    <n v="0"/>
    <n v="0"/>
    <n v="0"/>
    <n v="0"/>
    <n v="77427.97"/>
  </r>
  <r>
    <s v="050 Mid-States Division"/>
    <x v="2"/>
    <x v="63"/>
    <x v="8"/>
    <n v="-2529.39"/>
    <n v="0"/>
    <n v="0"/>
    <n v="0"/>
    <n v="0"/>
    <n v="0"/>
    <n v="0"/>
    <n v="-2529.39"/>
  </r>
  <r>
    <s v="050 Mid-States Division"/>
    <x v="2"/>
    <x v="56"/>
    <x v="8"/>
    <n v="947570.46"/>
    <n v="24443.07"/>
    <n v="0"/>
    <n v="0"/>
    <n v="0"/>
    <n v="0"/>
    <n v="0"/>
    <n v="972013.53"/>
  </r>
  <r>
    <s v="050 Mid-States Division"/>
    <x v="2"/>
    <x v="73"/>
    <x v="8"/>
    <n v="36441.269999999997"/>
    <n v="0"/>
    <n v="0"/>
    <n v="0"/>
    <n v="0"/>
    <n v="0"/>
    <n v="0"/>
    <n v="36441.269999999997"/>
  </r>
  <r>
    <s v="050 Mid-States Division"/>
    <x v="2"/>
    <x v="82"/>
    <x v="8"/>
    <n v="57727.51"/>
    <n v="0"/>
    <n v="0"/>
    <n v="0"/>
    <n v="0"/>
    <n v="0"/>
    <n v="0"/>
    <n v="57727.51"/>
  </r>
  <r>
    <s v="050 Mid-States Division"/>
    <x v="2"/>
    <x v="93"/>
    <x v="8"/>
    <n v="16304.35"/>
    <n v="315.20999999999998"/>
    <n v="0"/>
    <n v="0"/>
    <n v="0"/>
    <n v="0"/>
    <n v="0"/>
    <n v="16619.560000000001"/>
  </r>
  <r>
    <s v="050 Mid-States Division"/>
    <x v="2"/>
    <x v="104"/>
    <x v="8"/>
    <n v="211866"/>
    <n v="4478.1499999999996"/>
    <n v="0"/>
    <n v="0"/>
    <n v="0"/>
    <n v="0"/>
    <n v="0"/>
    <n v="216344.15"/>
  </r>
  <r>
    <s v="050 Mid-States Division"/>
    <x v="2"/>
    <x v="83"/>
    <x v="8"/>
    <n v="1734684.3599999999"/>
    <n v="31654.34"/>
    <n v="0"/>
    <n v="0"/>
    <n v="0"/>
    <n v="0"/>
    <n v="0"/>
    <n v="1766338.7"/>
  </r>
  <r>
    <s v="050 Mid-States Division"/>
    <x v="2"/>
    <x v="105"/>
    <x v="8"/>
    <n v="4143.59"/>
    <n v="139.74"/>
    <n v="0"/>
    <n v="0"/>
    <n v="0"/>
    <n v="0"/>
    <n v="0"/>
    <n v="4283.33"/>
  </r>
  <r>
    <s v="050 Mid-States Division"/>
    <x v="2"/>
    <x v="94"/>
    <x v="8"/>
    <n v="43802.76"/>
    <n v="1338.96"/>
    <n v="0"/>
    <n v="0"/>
    <n v="0"/>
    <n v="0"/>
    <n v="0"/>
    <n v="45141.72"/>
  </r>
  <r>
    <s v="050 Mid-States Division"/>
    <x v="2"/>
    <x v="106"/>
    <x v="8"/>
    <n v="484160.08"/>
    <n v="21664.3"/>
    <n v="0"/>
    <n v="0"/>
    <n v="0"/>
    <n v="0"/>
    <n v="0"/>
    <n v="505824.38"/>
  </r>
  <r>
    <s v="050 Mid-States Division"/>
    <x v="2"/>
    <x v="74"/>
    <x v="8"/>
    <n v="108800.23"/>
    <n v="-735.73"/>
    <n v="0"/>
    <n v="0"/>
    <n v="0"/>
    <n v="0"/>
    <n v="0"/>
    <n v="108064.5"/>
  </r>
  <r>
    <s v="050 Mid-States Division"/>
    <x v="2"/>
    <x v="129"/>
    <x v="8"/>
    <n v="-5253157.7899999982"/>
    <n v="-417840.21000000008"/>
    <n v="0"/>
    <n v="0"/>
    <n v="0"/>
    <n v="0"/>
    <n v="0"/>
    <n v="-5670997.9999999981"/>
  </r>
  <r>
    <s v="050 Mid-States Division"/>
    <x v="3"/>
    <x v="138"/>
    <x v="8"/>
    <n v="0"/>
    <n v="0"/>
    <n v="0"/>
    <n v="0"/>
    <n v="0"/>
    <n v="0"/>
    <n v="0"/>
    <n v="0"/>
  </r>
  <r>
    <s v="050 Mid-States Division"/>
    <x v="3"/>
    <x v="139"/>
    <x v="8"/>
    <n v="0"/>
    <n v="0"/>
    <n v="0"/>
    <n v="0"/>
    <n v="0"/>
    <n v="0"/>
    <n v="0"/>
    <n v="0"/>
  </r>
  <r>
    <s v="050 Mid-States Division"/>
    <x v="3"/>
    <x v="119"/>
    <x v="8"/>
    <n v="98564.15"/>
    <n v="400.52000000000004"/>
    <n v="0"/>
    <n v="0"/>
    <n v="0"/>
    <n v="0"/>
    <n v="0"/>
    <n v="98964.67"/>
  </r>
  <r>
    <s v="050 Mid-States Division"/>
    <x v="3"/>
    <x v="118"/>
    <x v="8"/>
    <n v="8532.8700000000008"/>
    <n v="93.97"/>
    <n v="0"/>
    <n v="0"/>
    <n v="0"/>
    <n v="0"/>
    <n v="0"/>
    <n v="8626.84"/>
  </r>
  <r>
    <s v="050 Mid-States Division"/>
    <x v="3"/>
    <x v="125"/>
    <x v="8"/>
    <n v="38834"/>
    <n v="0"/>
    <n v="0"/>
    <n v="0"/>
    <n v="0"/>
    <n v="0"/>
    <n v="0"/>
    <n v="38834"/>
  </r>
  <r>
    <s v="050 Mid-States Division"/>
    <x v="3"/>
    <x v="127"/>
    <x v="8"/>
    <n v="38609.33"/>
    <n v="0"/>
    <n v="0"/>
    <n v="0"/>
    <n v="0"/>
    <n v="0"/>
    <n v="0"/>
    <n v="38609.33"/>
  </r>
  <r>
    <s v="050 Mid-States Division"/>
    <x v="3"/>
    <x v="116"/>
    <x v="8"/>
    <n v="15169.3"/>
    <n v="151.66"/>
    <n v="0"/>
    <n v="0"/>
    <n v="0"/>
    <n v="0"/>
    <n v="0"/>
    <n v="15320.96"/>
  </r>
  <r>
    <s v="050 Mid-States Division"/>
    <x v="3"/>
    <x v="126"/>
    <x v="8"/>
    <n v="133416.32999999999"/>
    <n v="498.29"/>
    <n v="0"/>
    <n v="0"/>
    <n v="0"/>
    <n v="0"/>
    <n v="0"/>
    <n v="133914.62"/>
  </r>
  <r>
    <s v="050 Mid-States Division"/>
    <x v="3"/>
    <x v="117"/>
    <x v="8"/>
    <n v="7284.08"/>
    <n v="74.540000000000006"/>
    <n v="0"/>
    <n v="0"/>
    <n v="0"/>
    <n v="0"/>
    <n v="0"/>
    <n v="7358.62"/>
  </r>
  <r>
    <s v="050 Mid-States Division"/>
    <x v="3"/>
    <x v="121"/>
    <x v="8"/>
    <n v="-8843.73"/>
    <n v="97.92"/>
    <n v="0"/>
    <n v="0"/>
    <n v="0"/>
    <n v="0"/>
    <n v="0"/>
    <n v="-8745.81"/>
  </r>
  <r>
    <s v="050 Mid-States Division"/>
    <x v="3"/>
    <x v="123"/>
    <x v="8"/>
    <n v="681312.56"/>
    <n v="2354.3000000000002"/>
    <n v="0"/>
    <n v="0"/>
    <n v="0"/>
    <n v="0"/>
    <n v="0"/>
    <n v="683666.86"/>
  </r>
  <r>
    <s v="050 Mid-States Division"/>
    <x v="3"/>
    <x v="122"/>
    <x v="8"/>
    <n v="-34765.769999999997"/>
    <n v="0"/>
    <n v="0"/>
    <n v="0"/>
    <n v="0"/>
    <n v="0"/>
    <n v="0"/>
    <n v="-34765.769999999997"/>
  </r>
  <r>
    <s v="050 Mid-States Division"/>
    <x v="3"/>
    <x v="120"/>
    <x v="8"/>
    <n v="70196.03"/>
    <n v="0"/>
    <n v="0"/>
    <n v="0"/>
    <n v="0"/>
    <n v="0"/>
    <n v="0"/>
    <n v="70196.03"/>
  </r>
  <r>
    <s v="050 Mid-States Division"/>
    <x v="3"/>
    <x v="128"/>
    <x v="8"/>
    <n v="21001.96"/>
    <n v="591.64"/>
    <n v="0"/>
    <n v="0"/>
    <n v="0"/>
    <n v="0"/>
    <n v="0"/>
    <n v="21593.599999999999"/>
  </r>
  <r>
    <s v="050 Mid-States Division"/>
    <x v="3"/>
    <x v="124"/>
    <x v="8"/>
    <n v="828509.36"/>
    <n v="0"/>
    <n v="0"/>
    <n v="0"/>
    <n v="0"/>
    <n v="0"/>
    <n v="0"/>
    <n v="828509.36"/>
  </r>
  <r>
    <s v="050 Mid-States Division"/>
    <x v="3"/>
    <x v="129"/>
    <x v="8"/>
    <n v="52517.30000000001"/>
    <n v="0"/>
    <n v="0"/>
    <n v="0"/>
    <n v="0"/>
    <n v="0"/>
    <n v="0"/>
    <n v="52517.30000000001"/>
  </r>
  <r>
    <s v="010 Atmos Regulated Shared Services"/>
    <x v="0"/>
    <x v="15"/>
    <x v="9"/>
    <n v="485738.95"/>
    <n v="3755"/>
    <n v="0"/>
    <n v="0"/>
    <n v="0"/>
    <n v="0"/>
    <n v="0"/>
    <n v="489493.95"/>
  </r>
  <r>
    <s v="010 Atmos Regulated Shared Services"/>
    <x v="0"/>
    <x v="16"/>
    <x v="9"/>
    <n v="3562388.77"/>
    <n v="23481.919999999998"/>
    <n v="0"/>
    <n v="0"/>
    <n v="0"/>
    <n v="42.31"/>
    <n v="0"/>
    <n v="3585913"/>
  </r>
  <r>
    <s v="010 Atmos Regulated Shared Services"/>
    <x v="0"/>
    <x v="32"/>
    <x v="9"/>
    <n v="9316258.75"/>
    <n v="253.79999999999927"/>
    <n v="0"/>
    <n v="0"/>
    <n v="0"/>
    <n v="0"/>
    <n v="0"/>
    <n v="9316512.5500000007"/>
  </r>
  <r>
    <s v="010 Atmos Regulated Shared Services"/>
    <x v="0"/>
    <x v="30"/>
    <x v="9"/>
    <n v="-0.04"/>
    <n v="0"/>
    <n v="0"/>
    <n v="0"/>
    <n v="0"/>
    <n v="0"/>
    <n v="0"/>
    <n v="-0.04"/>
  </r>
  <r>
    <s v="010 Atmos Regulated Shared Services"/>
    <x v="0"/>
    <x v="0"/>
    <x v="9"/>
    <n v="5.7"/>
    <n v="5.78"/>
    <n v="0"/>
    <n v="0"/>
    <n v="0"/>
    <n v="0"/>
    <n v="0"/>
    <n v="11.48"/>
  </r>
  <r>
    <s v="010 Atmos Regulated Shared Services"/>
    <x v="0"/>
    <x v="28"/>
    <x v="9"/>
    <n v="1816026.11"/>
    <n v="17041.740000000002"/>
    <n v="0"/>
    <n v="0"/>
    <n v="0"/>
    <n v="0"/>
    <n v="0"/>
    <n v="1833067.85"/>
  </r>
  <r>
    <s v="010 Atmos Regulated Shared Services"/>
    <x v="0"/>
    <x v="13"/>
    <x v="9"/>
    <n v="1.26"/>
    <n v="0"/>
    <n v="0"/>
    <n v="0"/>
    <n v="0"/>
    <n v="0"/>
    <n v="0"/>
    <n v="1.26"/>
  </r>
  <r>
    <s v="010 Atmos Regulated Shared Services"/>
    <x v="0"/>
    <x v="2"/>
    <x v="9"/>
    <n v="0.45"/>
    <n v="0"/>
    <n v="0"/>
    <n v="0"/>
    <n v="0"/>
    <n v="0"/>
    <n v="0"/>
    <n v="0.45"/>
  </r>
  <r>
    <s v="010 Atmos Regulated Shared Services"/>
    <x v="0"/>
    <x v="5"/>
    <x v="9"/>
    <n v="31085.82"/>
    <n v="231.57"/>
    <n v="0"/>
    <n v="0"/>
    <n v="0"/>
    <n v="0"/>
    <n v="0"/>
    <n v="31317.39"/>
  </r>
  <r>
    <s v="010 Atmos Regulated Shared Services"/>
    <x v="0"/>
    <x v="29"/>
    <x v="9"/>
    <n v="100383.26"/>
    <n v="878.02"/>
    <n v="0"/>
    <n v="0"/>
    <n v="0"/>
    <n v="0"/>
    <n v="0"/>
    <n v="101261.28"/>
  </r>
  <r>
    <s v="010 Atmos Regulated Shared Services"/>
    <x v="0"/>
    <x v="10"/>
    <x v="9"/>
    <n v="5432.52"/>
    <n v="31.239999999999995"/>
    <n v="0"/>
    <n v="0"/>
    <n v="0"/>
    <n v="0"/>
    <n v="0"/>
    <n v="5463.76"/>
  </r>
  <r>
    <s v="010 Atmos Regulated Shared Services"/>
    <x v="0"/>
    <x v="27"/>
    <x v="9"/>
    <n v="31687.96"/>
    <n v="549"/>
    <n v="0"/>
    <n v="0"/>
    <n v="0"/>
    <n v="0"/>
    <n v="0"/>
    <n v="32236.959999999999"/>
  </r>
  <r>
    <s v="010 Atmos Regulated Shared Services"/>
    <x v="0"/>
    <x v="7"/>
    <x v="9"/>
    <n v="388.07"/>
    <n v="0"/>
    <n v="0"/>
    <n v="0"/>
    <n v="0"/>
    <n v="0"/>
    <n v="0"/>
    <n v="388.07"/>
  </r>
  <r>
    <s v="010 Atmos Regulated Shared Services"/>
    <x v="0"/>
    <x v="3"/>
    <x v="9"/>
    <n v="525260.53"/>
    <n v="4914.3900000000003"/>
    <n v="0"/>
    <n v="0"/>
    <n v="0"/>
    <n v="0"/>
    <n v="0"/>
    <n v="530174.92000000004"/>
  </r>
  <r>
    <s v="010 Atmos Regulated Shared Services"/>
    <x v="0"/>
    <x v="24"/>
    <x v="9"/>
    <n v="3685.76"/>
    <n v="41.5"/>
    <n v="0"/>
    <n v="0"/>
    <n v="0"/>
    <n v="0"/>
    <n v="0"/>
    <n v="3727.26"/>
  </r>
  <r>
    <s v="010 Atmos Regulated Shared Services"/>
    <x v="0"/>
    <x v="26"/>
    <x v="9"/>
    <n v="44197.39"/>
    <n v="375.84"/>
    <n v="0"/>
    <n v="0"/>
    <n v="0"/>
    <n v="0"/>
    <n v="0"/>
    <n v="44573.23"/>
  </r>
  <r>
    <s v="010 Atmos Regulated Shared Services"/>
    <x v="0"/>
    <x v="31"/>
    <x v="9"/>
    <n v="776.94"/>
    <n v="17.829999999999998"/>
    <n v="0"/>
    <n v="0"/>
    <n v="0"/>
    <n v="0"/>
    <n v="0"/>
    <n v="794.77"/>
  </r>
  <r>
    <s v="010 Atmos Regulated Shared Services"/>
    <x v="0"/>
    <x v="22"/>
    <x v="9"/>
    <n v="162814.49"/>
    <n v="106.6400000000001"/>
    <n v="0"/>
    <n v="0"/>
    <n v="0"/>
    <n v="-42.31"/>
    <n v="0"/>
    <n v="162878.82"/>
  </r>
  <r>
    <s v="010 Atmos Regulated Shared Services"/>
    <x v="0"/>
    <x v="18"/>
    <x v="9"/>
    <n v="20921872.18"/>
    <n v="267048.19"/>
    <n v="0"/>
    <n v="0"/>
    <n v="0"/>
    <n v="0"/>
    <n v="0"/>
    <n v="21188920.370000001"/>
  </r>
  <r>
    <s v="010 Atmos Regulated Shared Services"/>
    <x v="0"/>
    <x v="12"/>
    <x v="9"/>
    <n v="17131269.07"/>
    <n v="129698.78"/>
    <n v="0"/>
    <n v="0"/>
    <n v="0"/>
    <n v="0"/>
    <n v="0"/>
    <n v="17260967.850000001"/>
  </r>
  <r>
    <s v="010 Atmos Regulated Shared Services"/>
    <x v="0"/>
    <x v="17"/>
    <x v="9"/>
    <n v="2486703.0699999998"/>
    <n v="23616"/>
    <n v="0"/>
    <n v="0"/>
    <n v="0"/>
    <n v="0"/>
    <n v="0"/>
    <n v="2510319.0699999998"/>
  </r>
  <r>
    <s v="010 Atmos Regulated Shared Services"/>
    <x v="0"/>
    <x v="9"/>
    <x v="9"/>
    <n v="1061128.26"/>
    <n v="17154.82"/>
    <n v="0"/>
    <n v="0"/>
    <n v="0"/>
    <n v="0"/>
    <n v="0"/>
    <n v="1078283.08"/>
  </r>
  <r>
    <s v="010 Atmos Regulated Shared Services"/>
    <x v="0"/>
    <x v="14"/>
    <x v="9"/>
    <n v="232412.71"/>
    <n v="8304.67"/>
    <n v="0"/>
    <n v="0"/>
    <n v="0"/>
    <n v="0"/>
    <n v="0"/>
    <n v="240717.38"/>
  </r>
  <r>
    <s v="010 Atmos Regulated Shared Services"/>
    <x v="0"/>
    <x v="25"/>
    <x v="9"/>
    <n v="32669932.73"/>
    <n v="351425.36"/>
    <n v="0"/>
    <n v="0"/>
    <n v="0"/>
    <n v="0"/>
    <n v="0"/>
    <n v="33021358.09"/>
  </r>
  <r>
    <s v="010 Atmos Regulated Shared Services"/>
    <x v="0"/>
    <x v="4"/>
    <x v="9"/>
    <n v="44243.64"/>
    <n v="192.72"/>
    <n v="0"/>
    <n v="0"/>
    <n v="0"/>
    <n v="0"/>
    <n v="0"/>
    <n v="44436.36"/>
  </r>
  <r>
    <s v="010 Atmos Regulated Shared Services"/>
    <x v="0"/>
    <x v="8"/>
    <x v="9"/>
    <n v="1145250.55"/>
    <n v="12011.78"/>
    <n v="0"/>
    <n v="0"/>
    <n v="0"/>
    <n v="0"/>
    <n v="0"/>
    <n v="1157262.33"/>
  </r>
  <r>
    <s v="010 Atmos Regulated Shared Services"/>
    <x v="0"/>
    <x v="1"/>
    <x v="9"/>
    <n v="458727.78"/>
    <n v="7029.86"/>
    <n v="0"/>
    <n v="0"/>
    <n v="0"/>
    <n v="0"/>
    <n v="0"/>
    <n v="465757.64"/>
  </r>
  <r>
    <s v="010 Atmos Regulated Shared Services"/>
    <x v="0"/>
    <x v="19"/>
    <x v="9"/>
    <n v="42956.61"/>
    <n v="410.89"/>
    <n v="0"/>
    <n v="0"/>
    <n v="0"/>
    <n v="0"/>
    <n v="0"/>
    <n v="43367.5"/>
  </r>
  <r>
    <s v="010 Atmos Regulated Shared Services"/>
    <x v="0"/>
    <x v="20"/>
    <x v="9"/>
    <n v="50415.53"/>
    <n v="2455.8200000000002"/>
    <n v="0"/>
    <n v="0"/>
    <n v="0"/>
    <n v="0"/>
    <n v="0"/>
    <n v="52871.35"/>
  </r>
  <r>
    <s v="010 Atmos Regulated Shared Services"/>
    <x v="0"/>
    <x v="21"/>
    <x v="9"/>
    <n v="12304353.9"/>
    <n v="109315.98000000001"/>
    <n v="0"/>
    <n v="0"/>
    <n v="0"/>
    <n v="0"/>
    <n v="0"/>
    <n v="12413669.880000001"/>
  </r>
  <r>
    <s v="010 Atmos Regulated Shared Services"/>
    <x v="0"/>
    <x v="6"/>
    <x v="9"/>
    <n v="48960.800000000003"/>
    <n v="2359.31"/>
    <n v="0"/>
    <n v="0"/>
    <n v="0"/>
    <n v="0"/>
    <n v="0"/>
    <n v="51320.11"/>
  </r>
  <r>
    <s v="010 Atmos Regulated Shared Services"/>
    <x v="0"/>
    <x v="23"/>
    <x v="9"/>
    <n v="43384.57"/>
    <n v="2601.83"/>
    <n v="0"/>
    <n v="0"/>
    <n v="0"/>
    <n v="0"/>
    <n v="0"/>
    <n v="45986.400000000001"/>
  </r>
  <r>
    <s v="010 Atmos Regulated Shared Services"/>
    <x v="0"/>
    <x v="11"/>
    <x v="9"/>
    <n v="3322256.87"/>
    <n v="96645.51"/>
    <n v="0"/>
    <n v="0"/>
    <n v="0"/>
    <n v="0"/>
    <n v="0"/>
    <n v="3418902.38"/>
  </r>
  <r>
    <s v="010 Atmos Regulated Shared Services"/>
    <x v="1"/>
    <x v="130"/>
    <x v="9"/>
    <n v="0"/>
    <n v="0"/>
    <n v="0"/>
    <n v="0"/>
    <n v="0"/>
    <n v="0"/>
    <n v="0"/>
    <n v="0"/>
  </r>
  <r>
    <s v="010 Atmos Regulated Shared Services"/>
    <x v="1"/>
    <x v="131"/>
    <x v="9"/>
    <n v="0"/>
    <n v="0"/>
    <n v="0"/>
    <n v="0"/>
    <n v="0"/>
    <n v="0"/>
    <n v="0"/>
    <n v="0"/>
  </r>
  <r>
    <s v="010 Atmos Regulated Shared Services"/>
    <x v="1"/>
    <x v="54"/>
    <x v="9"/>
    <n v="1759155.61"/>
    <n v="33899.9"/>
    <n v="0"/>
    <n v="0"/>
    <n v="0"/>
    <n v="0"/>
    <n v="0"/>
    <n v="1793055.51"/>
  </r>
  <r>
    <s v="010 Atmos Regulated Shared Services"/>
    <x v="1"/>
    <x v="50"/>
    <x v="9"/>
    <n v="1634954.29"/>
    <n v="8953.5400000000009"/>
    <n v="0"/>
    <n v="0"/>
    <n v="0"/>
    <n v="0"/>
    <n v="0"/>
    <n v="1643907.83"/>
  </r>
  <r>
    <s v="010 Atmos Regulated Shared Services"/>
    <x v="1"/>
    <x v="51"/>
    <x v="9"/>
    <n v="2692637.1"/>
    <n v="33625.97"/>
    <n v="0"/>
    <n v="0"/>
    <n v="0"/>
    <n v="0"/>
    <n v="0"/>
    <n v="2726263.07"/>
  </r>
  <r>
    <s v="010 Atmos Regulated Shared Services"/>
    <x v="1"/>
    <x v="39"/>
    <x v="9"/>
    <n v="807907.34"/>
    <n v="7916.28"/>
    <n v="0"/>
    <n v="0"/>
    <n v="0"/>
    <n v="0"/>
    <n v="0"/>
    <n v="815823.62"/>
  </r>
  <r>
    <s v="010 Atmos Regulated Shared Services"/>
    <x v="1"/>
    <x v="36"/>
    <x v="9"/>
    <n v="37251.99"/>
    <n v="1236.79"/>
    <n v="0"/>
    <n v="0"/>
    <n v="0"/>
    <n v="0"/>
    <n v="0"/>
    <n v="38488.78"/>
  </r>
  <r>
    <s v="010 Atmos Regulated Shared Services"/>
    <x v="1"/>
    <x v="42"/>
    <x v="9"/>
    <n v="92724.09"/>
    <n v="157.58999999999992"/>
    <n v="0"/>
    <n v="0"/>
    <n v="0"/>
    <n v="0"/>
    <n v="0"/>
    <n v="92881.68"/>
  </r>
  <r>
    <s v="010 Atmos Regulated Shared Services"/>
    <x v="1"/>
    <x v="53"/>
    <x v="9"/>
    <n v="98520.35"/>
    <n v="3052.38"/>
    <n v="0"/>
    <n v="0"/>
    <n v="0"/>
    <n v="0"/>
    <n v="0"/>
    <n v="101572.73"/>
  </r>
  <r>
    <s v="010 Atmos Regulated Shared Services"/>
    <x v="1"/>
    <x v="49"/>
    <x v="9"/>
    <n v="14998.02"/>
    <n v="196.66"/>
    <n v="0"/>
    <n v="0"/>
    <n v="0"/>
    <n v="0"/>
    <n v="0"/>
    <n v="15194.68"/>
  </r>
  <r>
    <s v="010 Atmos Regulated Shared Services"/>
    <x v="1"/>
    <x v="33"/>
    <x v="9"/>
    <n v="1015339.04"/>
    <n v="8970.5399999999991"/>
    <n v="0"/>
    <n v="0"/>
    <n v="0"/>
    <n v="0"/>
    <n v="0"/>
    <n v="1024309.58"/>
  </r>
  <r>
    <s v="010 Atmos Regulated Shared Services"/>
    <x v="1"/>
    <x v="48"/>
    <x v="9"/>
    <n v="148426.39000000001"/>
    <n v="1361.09"/>
    <n v="0"/>
    <n v="0"/>
    <n v="0"/>
    <n v="0"/>
    <n v="0"/>
    <n v="149787.48000000001"/>
  </r>
  <r>
    <s v="010 Atmos Regulated Shared Services"/>
    <x v="1"/>
    <x v="43"/>
    <x v="9"/>
    <n v="11553.75"/>
    <n v="163.54"/>
    <n v="0"/>
    <n v="0"/>
    <n v="0"/>
    <n v="0"/>
    <n v="0"/>
    <n v="11717.29"/>
  </r>
  <r>
    <s v="010 Atmos Regulated Shared Services"/>
    <x v="1"/>
    <x v="38"/>
    <x v="9"/>
    <n v="133971.44"/>
    <n v="930.78"/>
    <n v="0"/>
    <n v="0"/>
    <n v="0"/>
    <n v="0"/>
    <n v="0"/>
    <n v="134902.22"/>
  </r>
  <r>
    <s v="010 Atmos Regulated Shared Services"/>
    <x v="1"/>
    <x v="37"/>
    <x v="9"/>
    <n v="446403.67"/>
    <n v="7124.54"/>
    <n v="0"/>
    <n v="0"/>
    <n v="0"/>
    <n v="0"/>
    <n v="0"/>
    <n v="453528.21"/>
  </r>
  <r>
    <s v="010 Atmos Regulated Shared Services"/>
    <x v="1"/>
    <x v="40"/>
    <x v="9"/>
    <n v="4622822.4800000004"/>
    <n v="72894.19"/>
    <n v="0"/>
    <n v="0"/>
    <n v="0"/>
    <n v="0"/>
    <n v="0"/>
    <n v="4695716.67"/>
  </r>
  <r>
    <s v="010 Atmos Regulated Shared Services"/>
    <x v="1"/>
    <x v="34"/>
    <x v="9"/>
    <n v="1116722.4099999999"/>
    <n v="14370.640000000001"/>
    <n v="0"/>
    <n v="0"/>
    <n v="0"/>
    <n v="0"/>
    <n v="0"/>
    <n v="1131093.05"/>
  </r>
  <r>
    <s v="010 Atmos Regulated Shared Services"/>
    <x v="1"/>
    <x v="35"/>
    <x v="9"/>
    <n v="343515.14"/>
    <n v="4297.72"/>
    <n v="0"/>
    <n v="0"/>
    <n v="0"/>
    <n v="0"/>
    <n v="0"/>
    <n v="347812.86"/>
  </r>
  <r>
    <s v="010 Atmos Regulated Shared Services"/>
    <x v="1"/>
    <x v="44"/>
    <x v="9"/>
    <n v="512828.95"/>
    <n v="7242.82"/>
    <n v="0"/>
    <n v="0"/>
    <n v="0"/>
    <n v="0"/>
    <n v="0"/>
    <n v="520071.77"/>
  </r>
  <r>
    <s v="010 Atmos Regulated Shared Services"/>
    <x v="1"/>
    <x v="45"/>
    <x v="9"/>
    <n v="128844.67"/>
    <n v="1050.8300000000002"/>
    <n v="0"/>
    <n v="0"/>
    <n v="0"/>
    <n v="0"/>
    <n v="0"/>
    <n v="129895.5"/>
  </r>
  <r>
    <s v="010 Atmos Regulated Shared Services"/>
    <x v="1"/>
    <x v="46"/>
    <x v="9"/>
    <n v="27908532.16"/>
    <n v="484136.65"/>
    <n v="0"/>
    <n v="0"/>
    <n v="0"/>
    <n v="0"/>
    <n v="0"/>
    <n v="28392668.809999999"/>
  </r>
  <r>
    <s v="010 Atmos Regulated Shared Services"/>
    <x v="1"/>
    <x v="41"/>
    <x v="9"/>
    <n v="146592.29"/>
    <n v="3885.17"/>
    <n v="0"/>
    <n v="0"/>
    <n v="0"/>
    <n v="0"/>
    <n v="0"/>
    <n v="150477.46"/>
  </r>
  <r>
    <s v="010 Atmos Regulated Shared Services"/>
    <x v="1"/>
    <x v="52"/>
    <x v="9"/>
    <n v="232425.64"/>
    <n v="2015.59"/>
    <n v="0"/>
    <n v="0"/>
    <n v="0"/>
    <n v="0"/>
    <n v="0"/>
    <n v="234441.23"/>
  </r>
  <r>
    <s v="010 Atmos Regulated Shared Services"/>
    <x v="1"/>
    <x v="47"/>
    <x v="9"/>
    <n v="71937.59"/>
    <n v="574.24"/>
    <n v="0"/>
    <n v="0"/>
    <n v="0"/>
    <n v="0"/>
    <n v="0"/>
    <n v="72511.83"/>
  </r>
  <r>
    <s v="010 Atmos Regulated Shared Services"/>
    <x v="1"/>
    <x v="55"/>
    <x v="9"/>
    <n v="10146.83"/>
    <n v="111.73"/>
    <n v="0"/>
    <n v="0"/>
    <n v="0"/>
    <n v="0"/>
    <n v="0"/>
    <n v="10258.56"/>
  </r>
  <r>
    <s v="050 Mid-States Division"/>
    <x v="2"/>
    <x v="57"/>
    <x v="9"/>
    <n v="8329.7199999999993"/>
    <n v="0"/>
    <n v="0"/>
    <n v="0"/>
    <n v="0"/>
    <n v="0"/>
    <n v="0"/>
    <n v="8329.7199999999993"/>
  </r>
  <r>
    <s v="050 Mid-States Division"/>
    <x v="2"/>
    <x v="109"/>
    <x v="9"/>
    <n v="119852.69"/>
    <n v="0"/>
    <n v="0"/>
    <n v="0"/>
    <n v="0"/>
    <n v="0"/>
    <n v="0"/>
    <n v="119852.69"/>
  </r>
  <r>
    <s v="050 Mid-States Division"/>
    <x v="2"/>
    <x v="132"/>
    <x v="9"/>
    <n v="0"/>
    <n v="0"/>
    <n v="0"/>
    <n v="0"/>
    <n v="0"/>
    <n v="0"/>
    <n v="0"/>
    <n v="0"/>
  </r>
  <r>
    <s v="050 Mid-States Division"/>
    <x v="2"/>
    <x v="64"/>
    <x v="9"/>
    <n v="4431.6000000000004"/>
    <n v="0.98"/>
    <n v="0"/>
    <n v="0"/>
    <n v="0"/>
    <n v="0"/>
    <n v="0"/>
    <n v="4432.58"/>
  </r>
  <r>
    <s v="050 Mid-States Division"/>
    <x v="2"/>
    <x v="65"/>
    <x v="9"/>
    <n v="5865.63"/>
    <n v="24.93"/>
    <n v="0"/>
    <n v="0"/>
    <n v="0"/>
    <n v="0"/>
    <n v="0"/>
    <n v="5890.56"/>
  </r>
  <r>
    <s v="050 Mid-States Division"/>
    <x v="2"/>
    <x v="69"/>
    <x v="9"/>
    <n v="111016.40000000001"/>
    <n v="160.93"/>
    <n v="0"/>
    <n v="0"/>
    <n v="0"/>
    <n v="0"/>
    <n v="0"/>
    <n v="111177.33"/>
  </r>
  <r>
    <s v="050 Mid-States Division"/>
    <x v="2"/>
    <x v="84"/>
    <x v="9"/>
    <n v="20183.91"/>
    <n v="17.739999999999998"/>
    <n v="0"/>
    <n v="0"/>
    <n v="0"/>
    <n v="0"/>
    <n v="0"/>
    <n v="20201.650000000001"/>
  </r>
  <r>
    <s v="050 Mid-States Division"/>
    <x v="2"/>
    <x v="95"/>
    <x v="9"/>
    <n v="97619.56"/>
    <n v="148.88999999999999"/>
    <n v="0"/>
    <n v="0"/>
    <n v="0"/>
    <n v="0"/>
    <n v="0"/>
    <n v="97768.45"/>
  </r>
  <r>
    <s v="050 Mid-States Division"/>
    <x v="2"/>
    <x v="85"/>
    <x v="9"/>
    <n v="962519.81"/>
    <n v="13433.56"/>
    <n v="0"/>
    <n v="0"/>
    <n v="0"/>
    <n v="0"/>
    <n v="0"/>
    <n v="975953.37"/>
  </r>
  <r>
    <s v="050 Mid-States Division"/>
    <x v="2"/>
    <x v="96"/>
    <x v="9"/>
    <n v="1383059.7400000002"/>
    <n v="2139.17"/>
    <n v="0"/>
    <n v="0"/>
    <n v="0"/>
    <n v="0"/>
    <n v="0"/>
    <n v="1385198.91"/>
  </r>
  <r>
    <s v="050 Mid-States Division"/>
    <x v="2"/>
    <x v="66"/>
    <x v="9"/>
    <n v="449898.69"/>
    <n v="348.21000000000004"/>
    <n v="0"/>
    <n v="0"/>
    <n v="0"/>
    <n v="0"/>
    <n v="0"/>
    <n v="450246.9"/>
  </r>
  <r>
    <s v="050 Mid-States Division"/>
    <x v="2"/>
    <x v="70"/>
    <x v="9"/>
    <n v="718934.78"/>
    <n v="2542.25"/>
    <n v="0"/>
    <n v="0"/>
    <n v="0"/>
    <n v="0"/>
    <n v="0"/>
    <n v="721477.03"/>
  </r>
  <r>
    <s v="050 Mid-States Division"/>
    <x v="2"/>
    <x v="97"/>
    <x v="9"/>
    <n v="167212.20000000001"/>
    <n v="52.07"/>
    <n v="0"/>
    <n v="0"/>
    <n v="0"/>
    <n v="0"/>
    <n v="0"/>
    <n v="167264.26999999999"/>
  </r>
  <r>
    <s v="050 Mid-States Division"/>
    <x v="2"/>
    <x v="110"/>
    <x v="9"/>
    <n v="43274.76"/>
    <n v="40.049999999999997"/>
    <n v="0"/>
    <n v="0"/>
    <n v="0"/>
    <n v="0"/>
    <n v="0"/>
    <n v="43314.81"/>
  </r>
  <r>
    <s v="050 Mid-States Division"/>
    <x v="2"/>
    <x v="98"/>
    <x v="9"/>
    <n v="-90496.06"/>
    <n v="118.36"/>
    <n v="0"/>
    <n v="0"/>
    <n v="0"/>
    <n v="0"/>
    <n v="0"/>
    <n v="-90377.7"/>
  </r>
  <r>
    <s v="050 Mid-States Division"/>
    <x v="2"/>
    <x v="111"/>
    <x v="9"/>
    <n v="186670.11"/>
    <n v="141.29"/>
    <n v="0"/>
    <n v="0"/>
    <n v="0"/>
    <n v="0"/>
    <n v="0"/>
    <n v="186811.4"/>
  </r>
  <r>
    <s v="050 Mid-States Division"/>
    <x v="2"/>
    <x v="71"/>
    <x v="9"/>
    <n v="474766.54"/>
    <n v="1385.17"/>
    <n v="0"/>
    <n v="0"/>
    <n v="0"/>
    <n v="0"/>
    <n v="0"/>
    <n v="476151.71"/>
  </r>
  <r>
    <s v="050 Mid-States Division"/>
    <x v="2"/>
    <x v="89"/>
    <x v="9"/>
    <n v="198986.63"/>
    <n v="116.06"/>
    <n v="0"/>
    <n v="0"/>
    <n v="0"/>
    <n v="0"/>
    <n v="0"/>
    <n v="199102.69"/>
  </r>
  <r>
    <s v="050 Mid-States Division"/>
    <x v="2"/>
    <x v="112"/>
    <x v="9"/>
    <n v="179900.11"/>
    <n v="708.38000000000011"/>
    <n v="0"/>
    <n v="0"/>
    <n v="0"/>
    <n v="0"/>
    <n v="0"/>
    <n v="180608.49"/>
  </r>
  <r>
    <s v="050 Mid-States Division"/>
    <x v="2"/>
    <x v="133"/>
    <x v="9"/>
    <n v="0"/>
    <n v="0"/>
    <n v="0"/>
    <n v="0"/>
    <n v="0"/>
    <n v="0"/>
    <n v="0"/>
    <n v="0"/>
  </r>
  <r>
    <s v="050 Mid-States Division"/>
    <x v="2"/>
    <x v="90"/>
    <x v="9"/>
    <n v="412960.18"/>
    <n v="961.78"/>
    <n v="0"/>
    <n v="0"/>
    <n v="0"/>
    <n v="0"/>
    <n v="0"/>
    <n v="413921.96"/>
  </r>
  <r>
    <s v="050 Mid-States Division"/>
    <x v="2"/>
    <x v="67"/>
    <x v="9"/>
    <n v="15734.07"/>
    <n v="72.679999999999993"/>
    <n v="0"/>
    <n v="0"/>
    <n v="0"/>
    <n v="0"/>
    <n v="0"/>
    <n v="15806.75"/>
  </r>
  <r>
    <s v="050 Mid-States Division"/>
    <x v="2"/>
    <x v="75"/>
    <x v="9"/>
    <n v="51696.29"/>
    <n v="90.23"/>
    <n v="0"/>
    <n v="0"/>
    <n v="0"/>
    <n v="0"/>
    <n v="0"/>
    <n v="51786.52"/>
  </r>
  <r>
    <s v="050 Mid-States Division"/>
    <x v="2"/>
    <x v="76"/>
    <x v="9"/>
    <n v="89235.4"/>
    <n v="581.82000000000005"/>
    <n v="0"/>
    <n v="0"/>
    <n v="0"/>
    <n v="0"/>
    <n v="0"/>
    <n v="89817.22"/>
  </r>
  <r>
    <s v="050 Mid-States Division"/>
    <x v="2"/>
    <x v="86"/>
    <x v="9"/>
    <n v="17734862.920000002"/>
    <n v="43054.2"/>
    <n v="0"/>
    <n v="0"/>
    <n v="0"/>
    <n v="0"/>
    <n v="0"/>
    <n v="17777917.120000001"/>
  </r>
  <r>
    <s v="050 Mid-States Division"/>
    <x v="2"/>
    <x v="91"/>
    <x v="9"/>
    <n v="333487.94"/>
    <n v="1304.45"/>
    <n v="0"/>
    <n v="0"/>
    <n v="0"/>
    <n v="0"/>
    <n v="0"/>
    <n v="334792.39"/>
  </r>
  <r>
    <s v="050 Mid-States Division"/>
    <x v="2"/>
    <x v="58"/>
    <x v="9"/>
    <n v="1712254.22"/>
    <n v="4047.38"/>
    <n v="0"/>
    <n v="0"/>
    <n v="0"/>
    <n v="0"/>
    <n v="0"/>
    <n v="1716301.6"/>
  </r>
  <r>
    <s v="050 Mid-States Division"/>
    <x v="2"/>
    <x v="134"/>
    <x v="9"/>
    <n v="0"/>
    <n v="0"/>
    <n v="0"/>
    <n v="0"/>
    <n v="0"/>
    <n v="0"/>
    <n v="0"/>
    <n v="0"/>
  </r>
  <r>
    <s v="050 Mid-States Division"/>
    <x v="2"/>
    <x v="135"/>
    <x v="9"/>
    <n v="0"/>
    <n v="0"/>
    <n v="0"/>
    <n v="0"/>
    <n v="0"/>
    <n v="0"/>
    <n v="0"/>
    <n v="0"/>
  </r>
  <r>
    <s v="050 Mid-States Division"/>
    <x v="2"/>
    <x v="113"/>
    <x v="9"/>
    <n v="170026.53"/>
    <n v="3270.89"/>
    <n v="0"/>
    <n v="0"/>
    <n v="0"/>
    <n v="0"/>
    <n v="0"/>
    <n v="173297.42"/>
  </r>
  <r>
    <s v="050 Mid-States Division"/>
    <x v="2"/>
    <x v="136"/>
    <x v="9"/>
    <n v="0"/>
    <n v="0"/>
    <n v="0"/>
    <n v="0"/>
    <n v="0"/>
    <n v="0"/>
    <n v="0"/>
    <n v="0"/>
  </r>
  <r>
    <s v="050 Mid-States Division"/>
    <x v="2"/>
    <x v="99"/>
    <x v="9"/>
    <n v="104338.48"/>
    <n v="577.08999999999992"/>
    <n v="0"/>
    <n v="0"/>
    <n v="0"/>
    <n v="0"/>
    <n v="0"/>
    <n v="104915.57"/>
  </r>
  <r>
    <s v="050 Mid-States Division"/>
    <x v="2"/>
    <x v="59"/>
    <x v="9"/>
    <n v="68670.64"/>
    <n v="171.35"/>
    <n v="0"/>
    <n v="0"/>
    <n v="0"/>
    <n v="0"/>
    <n v="0"/>
    <n v="68841.990000000005"/>
  </r>
  <r>
    <s v="050 Mid-States Division"/>
    <x v="2"/>
    <x v="72"/>
    <x v="9"/>
    <n v="34111.67"/>
    <n v="79.42"/>
    <n v="0"/>
    <n v="0"/>
    <n v="0"/>
    <n v="0"/>
    <n v="0"/>
    <n v="34191.089999999997"/>
  </r>
  <r>
    <s v="050 Mid-States Division"/>
    <x v="2"/>
    <x v="77"/>
    <x v="9"/>
    <n v="1808.69"/>
    <n v="6.8699999999999992"/>
    <n v="0"/>
    <n v="0"/>
    <n v="0"/>
    <n v="0"/>
    <n v="0"/>
    <n v="1815.56"/>
  </r>
  <r>
    <s v="050 Mid-States Division"/>
    <x v="2"/>
    <x v="92"/>
    <x v="9"/>
    <n v="12644560.07"/>
    <n v="87243.37"/>
    <n v="-23361.040000000001"/>
    <n v="0"/>
    <n v="0"/>
    <n v="0"/>
    <n v="0"/>
    <n v="12708442.4"/>
  </r>
  <r>
    <s v="050 Mid-States Division"/>
    <x v="2"/>
    <x v="78"/>
    <x v="9"/>
    <n v="29800647.729999997"/>
    <n v="261580.32"/>
    <n v="-5589.52"/>
    <n v="-210.52"/>
    <n v="0"/>
    <n v="0"/>
    <n v="0"/>
    <n v="30056428.010000002"/>
  </r>
  <r>
    <s v="050 Mid-States Division"/>
    <x v="2"/>
    <x v="100"/>
    <x v="9"/>
    <n v="15540543.83"/>
    <n v="185137.28"/>
    <n v="-117.47"/>
    <n v="0.27"/>
    <n v="0"/>
    <n v="0"/>
    <n v="0"/>
    <n v="15725563.91"/>
  </r>
  <r>
    <s v="050 Mid-States Division"/>
    <x v="2"/>
    <x v="114"/>
    <x v="9"/>
    <n v="1964920.29"/>
    <n v="33800.33"/>
    <n v="0"/>
    <n v="0.03"/>
    <n v="0"/>
    <n v="0"/>
    <n v="0"/>
    <n v="1998720.65"/>
  </r>
  <r>
    <s v="050 Mid-States Division"/>
    <x v="2"/>
    <x v="115"/>
    <x v="9"/>
    <n v="868723.45"/>
    <n v="9858.48"/>
    <n v="0"/>
    <n v="-3929.03"/>
    <n v="0"/>
    <n v="0"/>
    <n v="0"/>
    <n v="874652.9"/>
  </r>
  <r>
    <s v="050 Mid-States Division"/>
    <x v="2"/>
    <x v="101"/>
    <x v="9"/>
    <n v="971440.15999999992"/>
    <n v="3938.01"/>
    <n v="0"/>
    <n v="0"/>
    <n v="0"/>
    <n v="0"/>
    <n v="0"/>
    <n v="975378.17"/>
  </r>
  <r>
    <s v="050 Mid-States Division"/>
    <x v="2"/>
    <x v="79"/>
    <x v="9"/>
    <n v="35566188.439999998"/>
    <n v="356514.6"/>
    <n v="-58143.9"/>
    <n v="0"/>
    <n v="0"/>
    <n v="0"/>
    <n v="0"/>
    <n v="35864559.140000001"/>
  </r>
  <r>
    <s v="050 Mid-States Division"/>
    <x v="2"/>
    <x v="80"/>
    <x v="9"/>
    <n v="17887047.869999997"/>
    <n v="225518.3"/>
    <n v="-20329.18"/>
    <n v="0"/>
    <n v="0"/>
    <n v="0"/>
    <n v="0"/>
    <n v="18092236.989999998"/>
  </r>
  <r>
    <s v="050 Mid-States Division"/>
    <x v="2"/>
    <x v="102"/>
    <x v="9"/>
    <n v="24885084.34"/>
    <n v="191395.52000000002"/>
    <n v="-44427.89"/>
    <n v="0"/>
    <n v="0"/>
    <n v="0"/>
    <n v="0"/>
    <n v="25032051.969999999"/>
  </r>
  <r>
    <s v="050 Mid-States Division"/>
    <x v="2"/>
    <x v="107"/>
    <x v="9"/>
    <n v="3733842.31"/>
    <n v="29068.86"/>
    <n v="0"/>
    <n v="0"/>
    <n v="0"/>
    <n v="0"/>
    <n v="0"/>
    <n v="3762911.17"/>
  </r>
  <r>
    <s v="050 Mid-States Division"/>
    <x v="2"/>
    <x v="108"/>
    <x v="9"/>
    <n v="85253.89"/>
    <n v="409.47"/>
    <n v="0"/>
    <n v="0"/>
    <n v="0"/>
    <n v="0"/>
    <n v="0"/>
    <n v="85663.360000000001"/>
  </r>
  <r>
    <s v="050 Mid-States Division"/>
    <x v="2"/>
    <x v="68"/>
    <x v="9"/>
    <n v="2773498.42"/>
    <n v="11710.539999999999"/>
    <n v="0"/>
    <n v="0"/>
    <n v="0"/>
    <n v="0"/>
    <n v="0"/>
    <n v="2785208.96"/>
  </r>
  <r>
    <s v="050 Mid-States Division"/>
    <x v="2"/>
    <x v="137"/>
    <x v="9"/>
    <n v="0"/>
    <n v="0"/>
    <n v="0"/>
    <n v="0"/>
    <n v="0"/>
    <n v="0"/>
    <n v="0"/>
    <n v="0"/>
  </r>
  <r>
    <s v="050 Mid-States Division"/>
    <x v="2"/>
    <x v="87"/>
    <x v="9"/>
    <n v="877751.03"/>
    <n v="22547.93"/>
    <n v="0"/>
    <n v="0"/>
    <n v="0"/>
    <n v="0"/>
    <n v="0"/>
    <n v="900298.96"/>
  </r>
  <r>
    <s v="050 Mid-States Division"/>
    <x v="2"/>
    <x v="60"/>
    <x v="9"/>
    <n v="98828.89"/>
    <n v="542.43000000000006"/>
    <n v="0"/>
    <n v="0"/>
    <n v="0"/>
    <n v="0"/>
    <n v="0"/>
    <n v="99371.32"/>
  </r>
  <r>
    <s v="050 Mid-States Division"/>
    <x v="2"/>
    <x v="103"/>
    <x v="9"/>
    <n v="256868.08000000002"/>
    <n v="2222.16"/>
    <n v="0"/>
    <n v="0"/>
    <n v="0"/>
    <n v="0"/>
    <n v="0"/>
    <n v="259090.24"/>
  </r>
  <r>
    <s v="050 Mid-States Division"/>
    <x v="2"/>
    <x v="81"/>
    <x v="9"/>
    <n v="4237.57"/>
    <n v="40.590000000000003"/>
    <n v="0"/>
    <n v="0"/>
    <n v="0"/>
    <n v="0"/>
    <n v="0"/>
    <n v="4278.16"/>
  </r>
  <r>
    <s v="050 Mid-States Division"/>
    <x v="2"/>
    <x v="88"/>
    <x v="9"/>
    <n v="1170388.8400000001"/>
    <n v="19430.240000000002"/>
    <n v="0"/>
    <n v="0"/>
    <n v="0"/>
    <n v="0"/>
    <n v="0"/>
    <n v="1189819.08"/>
  </r>
  <r>
    <s v="050 Mid-States Division"/>
    <x v="2"/>
    <x v="61"/>
    <x v="9"/>
    <n v="971722.77"/>
    <n v="18071.73"/>
    <n v="0"/>
    <n v="0"/>
    <n v="0"/>
    <n v="0"/>
    <n v="0"/>
    <n v="989794.5"/>
  </r>
  <r>
    <s v="050 Mid-States Division"/>
    <x v="2"/>
    <x v="62"/>
    <x v="9"/>
    <n v="77427.97"/>
    <n v="2788.12"/>
    <n v="0"/>
    <n v="0"/>
    <n v="0"/>
    <n v="0"/>
    <n v="0"/>
    <n v="80216.09"/>
  </r>
  <r>
    <s v="050 Mid-States Division"/>
    <x v="2"/>
    <x v="63"/>
    <x v="9"/>
    <n v="-2529.39"/>
    <n v="0"/>
    <n v="0"/>
    <n v="0"/>
    <n v="0"/>
    <n v="0"/>
    <n v="0"/>
    <n v="-2529.39"/>
  </r>
  <r>
    <s v="050 Mid-States Division"/>
    <x v="2"/>
    <x v="56"/>
    <x v="9"/>
    <n v="972013.53"/>
    <n v="24457.399999999998"/>
    <n v="0"/>
    <n v="0"/>
    <n v="0"/>
    <n v="0"/>
    <n v="0"/>
    <n v="996470.93"/>
  </r>
  <r>
    <s v="050 Mid-States Division"/>
    <x v="2"/>
    <x v="73"/>
    <x v="9"/>
    <n v="36441.269999999997"/>
    <n v="0"/>
    <n v="0"/>
    <n v="0"/>
    <n v="0"/>
    <n v="0"/>
    <n v="0"/>
    <n v="36441.269999999997"/>
  </r>
  <r>
    <s v="050 Mid-States Division"/>
    <x v="2"/>
    <x v="82"/>
    <x v="9"/>
    <n v="57727.51"/>
    <n v="0"/>
    <n v="0"/>
    <n v="0"/>
    <n v="0"/>
    <n v="0"/>
    <n v="0"/>
    <n v="57727.51"/>
  </r>
  <r>
    <s v="050 Mid-States Division"/>
    <x v="2"/>
    <x v="93"/>
    <x v="9"/>
    <n v="16619.560000000001"/>
    <n v="315.20999999999998"/>
    <n v="0"/>
    <n v="0"/>
    <n v="0"/>
    <n v="0"/>
    <n v="0"/>
    <n v="16934.77"/>
  </r>
  <r>
    <s v="050 Mid-States Division"/>
    <x v="2"/>
    <x v="104"/>
    <x v="9"/>
    <n v="216344.15"/>
    <n v="4478.1499999999996"/>
    <n v="0"/>
    <n v="0"/>
    <n v="0"/>
    <n v="0"/>
    <n v="0"/>
    <n v="220822.3"/>
  </r>
  <r>
    <s v="050 Mid-States Division"/>
    <x v="2"/>
    <x v="83"/>
    <x v="9"/>
    <n v="1766338.7"/>
    <n v="31654.34"/>
    <n v="0"/>
    <n v="0"/>
    <n v="0"/>
    <n v="0"/>
    <n v="0"/>
    <n v="1797993.04"/>
  </r>
  <r>
    <s v="050 Mid-States Division"/>
    <x v="2"/>
    <x v="105"/>
    <x v="9"/>
    <n v="4283.33"/>
    <n v="139.74"/>
    <n v="0"/>
    <n v="0"/>
    <n v="0"/>
    <n v="0"/>
    <n v="0"/>
    <n v="4423.07"/>
  </r>
  <r>
    <s v="050 Mid-States Division"/>
    <x v="2"/>
    <x v="94"/>
    <x v="9"/>
    <n v="45141.72"/>
    <n v="1338.96"/>
    <n v="0"/>
    <n v="0"/>
    <n v="0"/>
    <n v="0"/>
    <n v="0"/>
    <n v="46480.68"/>
  </r>
  <r>
    <s v="050 Mid-States Division"/>
    <x v="2"/>
    <x v="106"/>
    <x v="9"/>
    <n v="505824.38"/>
    <n v="21664.3"/>
    <n v="0"/>
    <n v="0"/>
    <n v="0"/>
    <n v="0"/>
    <n v="0"/>
    <n v="527488.68000000005"/>
  </r>
  <r>
    <s v="050 Mid-States Division"/>
    <x v="2"/>
    <x v="74"/>
    <x v="9"/>
    <n v="108064.5"/>
    <n v="-735.73"/>
    <n v="0"/>
    <n v="0"/>
    <n v="0"/>
    <n v="0"/>
    <n v="0"/>
    <n v="107328.77"/>
  </r>
  <r>
    <s v="050 Mid-States Division"/>
    <x v="2"/>
    <x v="129"/>
    <x v="9"/>
    <n v="-5670997.9999999981"/>
    <n v="-430888.12999999995"/>
    <n v="0"/>
    <n v="0"/>
    <n v="0"/>
    <n v="0"/>
    <n v="0"/>
    <n v="-6101886.129999998"/>
  </r>
  <r>
    <s v="050 Mid-States Division"/>
    <x v="3"/>
    <x v="138"/>
    <x v="9"/>
    <n v="0"/>
    <n v="0"/>
    <n v="0"/>
    <n v="0"/>
    <n v="0"/>
    <n v="0"/>
    <n v="0"/>
    <n v="0"/>
  </r>
  <r>
    <s v="050 Mid-States Division"/>
    <x v="3"/>
    <x v="139"/>
    <x v="9"/>
    <n v="0"/>
    <n v="0"/>
    <n v="0"/>
    <n v="0"/>
    <n v="0"/>
    <n v="0"/>
    <n v="0"/>
    <n v="0"/>
  </r>
  <r>
    <s v="050 Mid-States Division"/>
    <x v="3"/>
    <x v="119"/>
    <x v="9"/>
    <n v="98964.67"/>
    <n v="400.52000000000004"/>
    <n v="0"/>
    <n v="0"/>
    <n v="0"/>
    <n v="0"/>
    <n v="0"/>
    <n v="99365.19"/>
  </r>
  <r>
    <s v="050 Mid-States Division"/>
    <x v="3"/>
    <x v="118"/>
    <x v="9"/>
    <n v="8626.84"/>
    <n v="93.97"/>
    <n v="0"/>
    <n v="0"/>
    <n v="0"/>
    <n v="0"/>
    <n v="0"/>
    <n v="8720.81"/>
  </r>
  <r>
    <s v="050 Mid-States Division"/>
    <x v="3"/>
    <x v="125"/>
    <x v="9"/>
    <n v="38834"/>
    <n v="0"/>
    <n v="0"/>
    <n v="0"/>
    <n v="0"/>
    <n v="0"/>
    <n v="0"/>
    <n v="38834"/>
  </r>
  <r>
    <s v="050 Mid-States Division"/>
    <x v="3"/>
    <x v="127"/>
    <x v="9"/>
    <n v="38609.33"/>
    <n v="0"/>
    <n v="0"/>
    <n v="0"/>
    <n v="0"/>
    <n v="0"/>
    <n v="0"/>
    <n v="38609.33"/>
  </r>
  <r>
    <s v="050 Mid-States Division"/>
    <x v="3"/>
    <x v="116"/>
    <x v="9"/>
    <n v="15320.96"/>
    <n v="151.66"/>
    <n v="0"/>
    <n v="0"/>
    <n v="0"/>
    <n v="0"/>
    <n v="0"/>
    <n v="15472.62"/>
  </r>
  <r>
    <s v="050 Mid-States Division"/>
    <x v="3"/>
    <x v="126"/>
    <x v="9"/>
    <n v="133914.62"/>
    <n v="498.29"/>
    <n v="0"/>
    <n v="0"/>
    <n v="0"/>
    <n v="0"/>
    <n v="0"/>
    <n v="134412.91"/>
  </r>
  <r>
    <s v="050 Mid-States Division"/>
    <x v="3"/>
    <x v="117"/>
    <x v="9"/>
    <n v="7358.62"/>
    <n v="74.540000000000006"/>
    <n v="0"/>
    <n v="0"/>
    <n v="0"/>
    <n v="0"/>
    <n v="0"/>
    <n v="7433.16"/>
  </r>
  <r>
    <s v="050 Mid-States Division"/>
    <x v="3"/>
    <x v="121"/>
    <x v="9"/>
    <n v="-8745.81"/>
    <n v="97.92"/>
    <n v="0"/>
    <n v="0"/>
    <n v="0"/>
    <n v="0"/>
    <n v="0"/>
    <n v="-8647.89"/>
  </r>
  <r>
    <s v="050 Mid-States Division"/>
    <x v="3"/>
    <x v="123"/>
    <x v="9"/>
    <n v="683666.86"/>
    <n v="2354.3000000000002"/>
    <n v="0"/>
    <n v="0"/>
    <n v="0"/>
    <n v="0"/>
    <n v="0"/>
    <n v="686021.16"/>
  </r>
  <r>
    <s v="050 Mid-States Division"/>
    <x v="3"/>
    <x v="122"/>
    <x v="9"/>
    <n v="-34765.769999999997"/>
    <n v="0"/>
    <n v="0"/>
    <n v="0"/>
    <n v="0"/>
    <n v="0"/>
    <n v="0"/>
    <n v="-34765.769999999997"/>
  </r>
  <r>
    <s v="050 Mid-States Division"/>
    <x v="3"/>
    <x v="120"/>
    <x v="9"/>
    <n v="70196.03"/>
    <n v="0"/>
    <n v="0"/>
    <n v="0"/>
    <n v="0"/>
    <n v="0"/>
    <n v="0"/>
    <n v="70196.03"/>
  </r>
  <r>
    <s v="050 Mid-States Division"/>
    <x v="3"/>
    <x v="128"/>
    <x v="9"/>
    <n v="21593.599999999999"/>
    <n v="595.1"/>
    <n v="0"/>
    <n v="0"/>
    <n v="0"/>
    <n v="0"/>
    <n v="0"/>
    <n v="22188.7"/>
  </r>
  <r>
    <s v="050 Mid-States Division"/>
    <x v="3"/>
    <x v="124"/>
    <x v="9"/>
    <n v="828509.36"/>
    <n v="0"/>
    <n v="0"/>
    <n v="0"/>
    <n v="0"/>
    <n v="0"/>
    <n v="0"/>
    <n v="828509.36"/>
  </r>
  <r>
    <s v="050 Mid-States Division"/>
    <x v="3"/>
    <x v="129"/>
    <x v="9"/>
    <n v="52517.30000000001"/>
    <n v="0"/>
    <n v="0"/>
    <n v="0"/>
    <n v="0"/>
    <n v="0"/>
    <n v="0"/>
    <n v="52517.30000000001"/>
  </r>
  <r>
    <s v="010 Atmos Regulated Shared Services"/>
    <x v="0"/>
    <x v="15"/>
    <x v="10"/>
    <n v="489493.95"/>
    <n v="3880.5"/>
    <n v="0"/>
    <n v="0"/>
    <n v="0"/>
    <n v="0"/>
    <n v="0"/>
    <n v="493374.45"/>
  </r>
  <r>
    <s v="010 Atmos Regulated Shared Services"/>
    <x v="0"/>
    <x v="16"/>
    <x v="10"/>
    <n v="3585913"/>
    <n v="23481.919999999998"/>
    <n v="0"/>
    <n v="0"/>
    <n v="0"/>
    <n v="0"/>
    <n v="0"/>
    <n v="3609394.92"/>
  </r>
  <r>
    <s v="010 Atmos Regulated Shared Services"/>
    <x v="0"/>
    <x v="32"/>
    <x v="10"/>
    <n v="9316512.5500000007"/>
    <n v="253.79999999999927"/>
    <n v="0"/>
    <n v="0"/>
    <n v="0"/>
    <n v="0"/>
    <n v="0"/>
    <n v="9316766.3499999996"/>
  </r>
  <r>
    <s v="010 Atmos Regulated Shared Services"/>
    <x v="0"/>
    <x v="30"/>
    <x v="10"/>
    <n v="-0.04"/>
    <n v="0"/>
    <n v="0"/>
    <n v="0"/>
    <n v="0"/>
    <n v="0"/>
    <n v="0"/>
    <n v="-0.04"/>
  </r>
  <r>
    <s v="010 Atmos Regulated Shared Services"/>
    <x v="0"/>
    <x v="0"/>
    <x v="10"/>
    <n v="11.48"/>
    <n v="3.89"/>
    <n v="0"/>
    <n v="0"/>
    <n v="0"/>
    <n v="0"/>
    <n v="0"/>
    <n v="15.37"/>
  </r>
  <r>
    <s v="010 Atmos Regulated Shared Services"/>
    <x v="0"/>
    <x v="28"/>
    <x v="10"/>
    <n v="1833067.85"/>
    <n v="17041.740000000002"/>
    <n v="0"/>
    <n v="0"/>
    <n v="0"/>
    <n v="0"/>
    <n v="0"/>
    <n v="1850109.59"/>
  </r>
  <r>
    <s v="010 Atmos Regulated Shared Services"/>
    <x v="0"/>
    <x v="13"/>
    <x v="10"/>
    <n v="1.26"/>
    <n v="0"/>
    <n v="0"/>
    <n v="0"/>
    <n v="0"/>
    <n v="0"/>
    <n v="0"/>
    <n v="1.26"/>
  </r>
  <r>
    <s v="010 Atmos Regulated Shared Services"/>
    <x v="0"/>
    <x v="2"/>
    <x v="10"/>
    <n v="0.45"/>
    <n v="0"/>
    <n v="0"/>
    <n v="0"/>
    <n v="0"/>
    <n v="0"/>
    <n v="0"/>
    <n v="0.45"/>
  </r>
  <r>
    <s v="010 Atmos Regulated Shared Services"/>
    <x v="0"/>
    <x v="5"/>
    <x v="10"/>
    <n v="31317.39"/>
    <n v="231.57"/>
    <n v="0"/>
    <n v="0"/>
    <n v="0"/>
    <n v="0"/>
    <n v="0"/>
    <n v="31548.959999999999"/>
  </r>
  <r>
    <s v="010 Atmos Regulated Shared Services"/>
    <x v="0"/>
    <x v="29"/>
    <x v="10"/>
    <n v="101261.28"/>
    <n v="878.02"/>
    <n v="0"/>
    <n v="0"/>
    <n v="0"/>
    <n v="0"/>
    <n v="0"/>
    <n v="102139.3"/>
  </r>
  <r>
    <s v="010 Atmos Regulated Shared Services"/>
    <x v="0"/>
    <x v="10"/>
    <x v="10"/>
    <n v="5463.76"/>
    <n v="31.239999999999995"/>
    <n v="0"/>
    <n v="0"/>
    <n v="0"/>
    <n v="0"/>
    <n v="0"/>
    <n v="5495"/>
  </r>
  <r>
    <s v="010 Atmos Regulated Shared Services"/>
    <x v="0"/>
    <x v="27"/>
    <x v="10"/>
    <n v="32236.959999999999"/>
    <n v="549"/>
    <n v="0"/>
    <n v="0"/>
    <n v="0"/>
    <n v="0"/>
    <n v="0"/>
    <n v="32785.96"/>
  </r>
  <r>
    <s v="010 Atmos Regulated Shared Services"/>
    <x v="0"/>
    <x v="7"/>
    <x v="10"/>
    <n v="388.07"/>
    <n v="0"/>
    <n v="0"/>
    <n v="0"/>
    <n v="0"/>
    <n v="0"/>
    <n v="0"/>
    <n v="388.07"/>
  </r>
  <r>
    <s v="010 Atmos Regulated Shared Services"/>
    <x v="0"/>
    <x v="3"/>
    <x v="10"/>
    <n v="530174.92000000004"/>
    <n v="4914.3900000000003"/>
    <n v="0"/>
    <n v="0"/>
    <n v="0"/>
    <n v="0"/>
    <n v="0"/>
    <n v="535089.31000000006"/>
  </r>
  <r>
    <s v="010 Atmos Regulated Shared Services"/>
    <x v="0"/>
    <x v="24"/>
    <x v="10"/>
    <n v="3727.26"/>
    <n v="41.5"/>
    <n v="0"/>
    <n v="0"/>
    <n v="0"/>
    <n v="0"/>
    <n v="0"/>
    <n v="3768.76"/>
  </r>
  <r>
    <s v="010 Atmos Regulated Shared Services"/>
    <x v="0"/>
    <x v="26"/>
    <x v="10"/>
    <n v="44573.23"/>
    <n v="375.84"/>
    <n v="0"/>
    <n v="0"/>
    <n v="0"/>
    <n v="0"/>
    <n v="0"/>
    <n v="44949.07"/>
  </r>
  <r>
    <s v="010 Atmos Regulated Shared Services"/>
    <x v="0"/>
    <x v="31"/>
    <x v="10"/>
    <n v="794.77"/>
    <n v="17.829999999999998"/>
    <n v="0"/>
    <n v="0"/>
    <n v="0"/>
    <n v="0"/>
    <n v="0"/>
    <n v="812.6"/>
  </r>
  <r>
    <s v="010 Atmos Regulated Shared Services"/>
    <x v="0"/>
    <x v="22"/>
    <x v="10"/>
    <n v="162878.82"/>
    <n v="105.6099999999999"/>
    <n v="0"/>
    <n v="0"/>
    <n v="0"/>
    <n v="0"/>
    <n v="0"/>
    <n v="162984.43"/>
  </r>
  <r>
    <s v="010 Atmos Regulated Shared Services"/>
    <x v="0"/>
    <x v="18"/>
    <x v="10"/>
    <n v="21188920.370000001"/>
    <n v="272636.65999999997"/>
    <n v="0"/>
    <n v="0"/>
    <n v="0"/>
    <n v="0"/>
    <n v="0"/>
    <n v="21461557.030000001"/>
  </r>
  <r>
    <s v="010 Atmos Regulated Shared Services"/>
    <x v="0"/>
    <x v="12"/>
    <x v="10"/>
    <n v="17260967.850000001"/>
    <n v="145773.53000000003"/>
    <n v="0"/>
    <n v="0"/>
    <n v="0"/>
    <n v="0"/>
    <n v="0"/>
    <n v="17406741.379999999"/>
  </r>
  <r>
    <s v="010 Atmos Regulated Shared Services"/>
    <x v="0"/>
    <x v="17"/>
    <x v="10"/>
    <n v="2510319.0699999998"/>
    <n v="27814.38"/>
    <n v="0"/>
    <n v="0"/>
    <n v="0"/>
    <n v="0"/>
    <n v="0"/>
    <n v="2538133.4500000002"/>
  </r>
  <r>
    <s v="010 Atmos Regulated Shared Services"/>
    <x v="0"/>
    <x v="9"/>
    <x v="10"/>
    <n v="1078283.08"/>
    <n v="17146.43"/>
    <n v="0"/>
    <n v="0"/>
    <n v="0"/>
    <n v="0"/>
    <n v="0"/>
    <n v="1095429.51"/>
  </r>
  <r>
    <s v="010 Atmos Regulated Shared Services"/>
    <x v="0"/>
    <x v="14"/>
    <x v="10"/>
    <n v="240717.38"/>
    <n v="8304.67"/>
    <n v="0"/>
    <n v="0"/>
    <n v="0"/>
    <n v="0"/>
    <n v="0"/>
    <n v="249022.05"/>
  </r>
  <r>
    <s v="010 Atmos Regulated Shared Services"/>
    <x v="0"/>
    <x v="25"/>
    <x v="10"/>
    <n v="33021358.09"/>
    <n v="356528.61"/>
    <n v="0"/>
    <n v="0"/>
    <n v="0"/>
    <n v="0"/>
    <n v="0"/>
    <n v="33377886.699999999"/>
  </r>
  <r>
    <s v="010 Atmos Regulated Shared Services"/>
    <x v="0"/>
    <x v="4"/>
    <x v="10"/>
    <n v="44436.36"/>
    <n v="192.72"/>
    <n v="0"/>
    <n v="0"/>
    <n v="0"/>
    <n v="0"/>
    <n v="0"/>
    <n v="44629.08"/>
  </r>
  <r>
    <s v="010 Atmos Regulated Shared Services"/>
    <x v="0"/>
    <x v="8"/>
    <x v="10"/>
    <n v="1157262.33"/>
    <n v="12011.78"/>
    <n v="0"/>
    <n v="0"/>
    <n v="0"/>
    <n v="0"/>
    <n v="0"/>
    <n v="1169274.1100000001"/>
  </r>
  <r>
    <s v="010 Atmos Regulated Shared Services"/>
    <x v="0"/>
    <x v="1"/>
    <x v="10"/>
    <n v="465757.64"/>
    <n v="7029.86"/>
    <n v="0"/>
    <n v="0"/>
    <n v="0"/>
    <n v="0"/>
    <n v="0"/>
    <n v="472787.5"/>
  </r>
  <r>
    <s v="010 Atmos Regulated Shared Services"/>
    <x v="0"/>
    <x v="19"/>
    <x v="10"/>
    <n v="43367.5"/>
    <n v="410.89"/>
    <n v="0"/>
    <n v="0"/>
    <n v="0"/>
    <n v="0"/>
    <n v="0"/>
    <n v="43778.39"/>
  </r>
  <r>
    <s v="010 Atmos Regulated Shared Services"/>
    <x v="0"/>
    <x v="20"/>
    <x v="10"/>
    <n v="52871.35"/>
    <n v="2455.8200000000002"/>
    <n v="0"/>
    <n v="0"/>
    <n v="0"/>
    <n v="0"/>
    <n v="0"/>
    <n v="55327.17"/>
  </r>
  <r>
    <s v="010 Atmos Regulated Shared Services"/>
    <x v="0"/>
    <x v="21"/>
    <x v="10"/>
    <n v="12413669.880000001"/>
    <n v="109315.68000000001"/>
    <n v="0"/>
    <n v="0"/>
    <n v="0"/>
    <n v="0"/>
    <n v="0"/>
    <n v="12522985.560000001"/>
  </r>
  <r>
    <s v="010 Atmos Regulated Shared Services"/>
    <x v="0"/>
    <x v="6"/>
    <x v="10"/>
    <n v="51320.11"/>
    <n v="2359.31"/>
    <n v="0"/>
    <n v="0"/>
    <n v="0"/>
    <n v="0"/>
    <n v="0"/>
    <n v="53679.42"/>
  </r>
  <r>
    <s v="010 Atmos Regulated Shared Services"/>
    <x v="0"/>
    <x v="23"/>
    <x v="10"/>
    <n v="45986.400000000001"/>
    <n v="2601.83"/>
    <n v="0"/>
    <n v="0"/>
    <n v="0"/>
    <n v="0"/>
    <n v="0"/>
    <n v="48588.23"/>
  </r>
  <r>
    <s v="010 Atmos Regulated Shared Services"/>
    <x v="0"/>
    <x v="11"/>
    <x v="10"/>
    <n v="3418902.38"/>
    <n v="96645.51"/>
    <n v="0"/>
    <n v="0"/>
    <n v="0"/>
    <n v="0"/>
    <n v="0"/>
    <n v="3515547.89"/>
  </r>
  <r>
    <s v="010 Atmos Regulated Shared Services"/>
    <x v="1"/>
    <x v="130"/>
    <x v="10"/>
    <n v="0"/>
    <n v="0"/>
    <n v="0"/>
    <n v="0"/>
    <n v="0"/>
    <n v="0"/>
    <n v="0"/>
    <n v="0"/>
  </r>
  <r>
    <s v="010 Atmos Regulated Shared Services"/>
    <x v="1"/>
    <x v="131"/>
    <x v="10"/>
    <n v="0"/>
    <n v="0"/>
    <n v="0"/>
    <n v="0"/>
    <n v="0"/>
    <n v="0"/>
    <n v="0"/>
    <n v="0"/>
  </r>
  <r>
    <s v="010 Atmos Regulated Shared Services"/>
    <x v="1"/>
    <x v="54"/>
    <x v="10"/>
    <n v="1793055.51"/>
    <n v="33899.9"/>
    <n v="0"/>
    <n v="0"/>
    <n v="0"/>
    <n v="0"/>
    <n v="0"/>
    <n v="1826955.41"/>
  </r>
  <r>
    <s v="010 Atmos Regulated Shared Services"/>
    <x v="1"/>
    <x v="50"/>
    <x v="10"/>
    <n v="1643907.83"/>
    <n v="8953.5400000000009"/>
    <n v="0"/>
    <n v="0"/>
    <n v="0"/>
    <n v="0"/>
    <n v="0"/>
    <n v="1652861.37"/>
  </r>
  <r>
    <s v="010 Atmos Regulated Shared Services"/>
    <x v="1"/>
    <x v="51"/>
    <x v="10"/>
    <n v="2726263.07"/>
    <n v="33625.97"/>
    <n v="0"/>
    <n v="0"/>
    <n v="0"/>
    <n v="0"/>
    <n v="0"/>
    <n v="2759889.04"/>
  </r>
  <r>
    <s v="010 Atmos Regulated Shared Services"/>
    <x v="1"/>
    <x v="39"/>
    <x v="10"/>
    <n v="815823.62"/>
    <n v="7967.49"/>
    <n v="0"/>
    <n v="0"/>
    <n v="0"/>
    <n v="0"/>
    <n v="0"/>
    <n v="823791.11"/>
  </r>
  <r>
    <s v="010 Atmos Regulated Shared Services"/>
    <x v="1"/>
    <x v="36"/>
    <x v="10"/>
    <n v="38488.78"/>
    <n v="1236.79"/>
    <n v="0"/>
    <n v="0"/>
    <n v="0"/>
    <n v="0"/>
    <n v="0"/>
    <n v="39725.57"/>
  </r>
  <r>
    <s v="010 Atmos Regulated Shared Services"/>
    <x v="1"/>
    <x v="42"/>
    <x v="10"/>
    <n v="92881.68"/>
    <n v="157.58999999999992"/>
    <n v="0"/>
    <n v="0"/>
    <n v="0"/>
    <n v="0"/>
    <n v="0"/>
    <n v="93039.27"/>
  </r>
  <r>
    <s v="010 Atmos Regulated Shared Services"/>
    <x v="1"/>
    <x v="53"/>
    <x v="10"/>
    <n v="101572.73"/>
    <n v="3078.93"/>
    <n v="0"/>
    <n v="0"/>
    <n v="0"/>
    <n v="0"/>
    <n v="0"/>
    <n v="104651.66"/>
  </r>
  <r>
    <s v="010 Atmos Regulated Shared Services"/>
    <x v="1"/>
    <x v="49"/>
    <x v="10"/>
    <n v="15194.68"/>
    <n v="196.66"/>
    <n v="0"/>
    <n v="0"/>
    <n v="0"/>
    <n v="0"/>
    <n v="0"/>
    <n v="15391.34"/>
  </r>
  <r>
    <s v="010 Atmos Regulated Shared Services"/>
    <x v="1"/>
    <x v="33"/>
    <x v="10"/>
    <n v="1024309.58"/>
    <n v="8970.5399999999991"/>
    <n v="0"/>
    <n v="0"/>
    <n v="0"/>
    <n v="0"/>
    <n v="0"/>
    <n v="1033280.12"/>
  </r>
  <r>
    <s v="010 Atmos Regulated Shared Services"/>
    <x v="1"/>
    <x v="48"/>
    <x v="10"/>
    <n v="149787.48000000001"/>
    <n v="1361.09"/>
    <n v="0"/>
    <n v="0"/>
    <n v="0"/>
    <n v="0"/>
    <n v="0"/>
    <n v="151148.57"/>
  </r>
  <r>
    <s v="010 Atmos Regulated Shared Services"/>
    <x v="1"/>
    <x v="43"/>
    <x v="10"/>
    <n v="11717.29"/>
    <n v="163.54"/>
    <n v="0"/>
    <n v="0"/>
    <n v="0"/>
    <n v="0"/>
    <n v="0"/>
    <n v="11880.83"/>
  </r>
  <r>
    <s v="010 Atmos Regulated Shared Services"/>
    <x v="1"/>
    <x v="38"/>
    <x v="10"/>
    <n v="134902.22"/>
    <n v="930.78"/>
    <n v="0"/>
    <n v="0"/>
    <n v="0"/>
    <n v="0"/>
    <n v="0"/>
    <n v="135833"/>
  </r>
  <r>
    <s v="010 Atmos Regulated Shared Services"/>
    <x v="1"/>
    <x v="37"/>
    <x v="10"/>
    <n v="453528.21"/>
    <n v="7124.54"/>
    <n v="0"/>
    <n v="0"/>
    <n v="0"/>
    <n v="0"/>
    <n v="0"/>
    <n v="460652.75"/>
  </r>
  <r>
    <s v="010 Atmos Regulated Shared Services"/>
    <x v="1"/>
    <x v="40"/>
    <x v="10"/>
    <n v="4695716.67"/>
    <n v="72894.19"/>
    <n v="0"/>
    <n v="0"/>
    <n v="0"/>
    <n v="0"/>
    <n v="0"/>
    <n v="4768610.8600000003"/>
  </r>
  <r>
    <s v="010 Atmos Regulated Shared Services"/>
    <x v="1"/>
    <x v="34"/>
    <x v="10"/>
    <n v="1131093.05"/>
    <n v="14370.640000000001"/>
    <n v="0"/>
    <n v="0"/>
    <n v="0"/>
    <n v="0"/>
    <n v="0"/>
    <n v="1145463.69"/>
  </r>
  <r>
    <s v="010 Atmos Regulated Shared Services"/>
    <x v="1"/>
    <x v="35"/>
    <x v="10"/>
    <n v="347812.86"/>
    <n v="4297.72"/>
    <n v="0"/>
    <n v="0"/>
    <n v="0"/>
    <n v="0"/>
    <n v="0"/>
    <n v="352110.58"/>
  </r>
  <r>
    <s v="010 Atmos Regulated Shared Services"/>
    <x v="1"/>
    <x v="44"/>
    <x v="10"/>
    <n v="520071.77"/>
    <n v="7242.61"/>
    <n v="0"/>
    <n v="0"/>
    <n v="0"/>
    <n v="0"/>
    <n v="0"/>
    <n v="527314.38"/>
  </r>
  <r>
    <s v="010 Atmos Regulated Shared Services"/>
    <x v="1"/>
    <x v="45"/>
    <x v="10"/>
    <n v="129895.5"/>
    <n v="1050.8300000000002"/>
    <n v="0"/>
    <n v="0"/>
    <n v="0"/>
    <n v="0"/>
    <n v="0"/>
    <n v="130946.33"/>
  </r>
  <r>
    <s v="010 Atmos Regulated Shared Services"/>
    <x v="1"/>
    <x v="46"/>
    <x v="10"/>
    <n v="28392668.809999999"/>
    <n v="485017.59999999998"/>
    <n v="0"/>
    <n v="0"/>
    <n v="0"/>
    <n v="0"/>
    <n v="0"/>
    <n v="28877686.41"/>
  </r>
  <r>
    <s v="010 Atmos Regulated Shared Services"/>
    <x v="1"/>
    <x v="41"/>
    <x v="10"/>
    <n v="150477.46"/>
    <n v="3885.17"/>
    <n v="0"/>
    <n v="0"/>
    <n v="0"/>
    <n v="0"/>
    <n v="0"/>
    <n v="154362.63"/>
  </r>
  <r>
    <s v="010 Atmos Regulated Shared Services"/>
    <x v="1"/>
    <x v="52"/>
    <x v="10"/>
    <n v="234441.23"/>
    <n v="2015.58"/>
    <n v="0"/>
    <n v="0"/>
    <n v="0"/>
    <n v="0"/>
    <n v="0"/>
    <n v="236456.81"/>
  </r>
  <r>
    <s v="010 Atmos Regulated Shared Services"/>
    <x v="1"/>
    <x v="47"/>
    <x v="10"/>
    <n v="72511.83"/>
    <n v="574.24"/>
    <n v="0"/>
    <n v="0"/>
    <n v="0"/>
    <n v="0"/>
    <n v="0"/>
    <n v="73086.070000000007"/>
  </r>
  <r>
    <s v="010 Atmos Regulated Shared Services"/>
    <x v="1"/>
    <x v="55"/>
    <x v="10"/>
    <n v="10258.56"/>
    <n v="111.73"/>
    <n v="0"/>
    <n v="0"/>
    <n v="0"/>
    <n v="0"/>
    <n v="0"/>
    <n v="10370.290000000001"/>
  </r>
  <r>
    <s v="050 Mid-States Division"/>
    <x v="2"/>
    <x v="57"/>
    <x v="10"/>
    <n v="8329.7199999999993"/>
    <n v="0"/>
    <n v="0"/>
    <n v="0"/>
    <n v="0"/>
    <n v="0"/>
    <n v="0"/>
    <n v="8329.7199999999993"/>
  </r>
  <r>
    <s v="050 Mid-States Division"/>
    <x v="2"/>
    <x v="109"/>
    <x v="10"/>
    <n v="119852.69"/>
    <n v="0"/>
    <n v="0"/>
    <n v="0"/>
    <n v="0"/>
    <n v="0"/>
    <n v="0"/>
    <n v="119852.69"/>
  </r>
  <r>
    <s v="050 Mid-States Division"/>
    <x v="2"/>
    <x v="132"/>
    <x v="10"/>
    <n v="0"/>
    <n v="0"/>
    <n v="0"/>
    <n v="0"/>
    <n v="0"/>
    <n v="0"/>
    <n v="0"/>
    <n v="0"/>
  </r>
  <r>
    <s v="050 Mid-States Division"/>
    <x v="2"/>
    <x v="64"/>
    <x v="10"/>
    <n v="4432.58"/>
    <n v="0.98"/>
    <n v="0"/>
    <n v="0"/>
    <n v="0"/>
    <n v="0"/>
    <n v="0"/>
    <n v="4433.5600000000004"/>
  </r>
  <r>
    <s v="050 Mid-States Division"/>
    <x v="2"/>
    <x v="65"/>
    <x v="10"/>
    <n v="5890.5599999999995"/>
    <n v="24.93"/>
    <n v="0"/>
    <n v="0"/>
    <n v="0"/>
    <n v="0"/>
    <n v="0"/>
    <n v="5915.49"/>
  </r>
  <r>
    <s v="050 Mid-States Division"/>
    <x v="2"/>
    <x v="69"/>
    <x v="10"/>
    <n v="111177.33"/>
    <n v="160.93"/>
    <n v="0"/>
    <n v="0"/>
    <n v="0"/>
    <n v="0"/>
    <n v="0"/>
    <n v="111338.26"/>
  </r>
  <r>
    <s v="050 Mid-States Division"/>
    <x v="2"/>
    <x v="84"/>
    <x v="10"/>
    <n v="20201.649999999998"/>
    <n v="17.739999999999998"/>
    <n v="0"/>
    <n v="0"/>
    <n v="0"/>
    <n v="0"/>
    <n v="0"/>
    <n v="20219.39"/>
  </r>
  <r>
    <s v="050 Mid-States Division"/>
    <x v="2"/>
    <x v="95"/>
    <x v="10"/>
    <n v="97768.45"/>
    <n v="148.88999999999999"/>
    <n v="0"/>
    <n v="0"/>
    <n v="0"/>
    <n v="0"/>
    <n v="0"/>
    <n v="97917.34"/>
  </r>
  <r>
    <s v="050 Mid-States Division"/>
    <x v="2"/>
    <x v="85"/>
    <x v="10"/>
    <n v="975953.37000000011"/>
    <n v="13433.56"/>
    <n v="0"/>
    <n v="0"/>
    <n v="0"/>
    <n v="0"/>
    <n v="0"/>
    <n v="989386.93"/>
  </r>
  <r>
    <s v="050 Mid-States Division"/>
    <x v="2"/>
    <x v="96"/>
    <x v="10"/>
    <n v="1385198.9100000001"/>
    <n v="2139.17"/>
    <n v="0"/>
    <n v="0"/>
    <n v="0"/>
    <n v="0"/>
    <n v="0"/>
    <n v="1387338.08"/>
  </r>
  <r>
    <s v="050 Mid-States Division"/>
    <x v="2"/>
    <x v="66"/>
    <x v="10"/>
    <n v="450246.9"/>
    <n v="348.21000000000004"/>
    <n v="0"/>
    <n v="0"/>
    <n v="0"/>
    <n v="0"/>
    <n v="0"/>
    <n v="450595.11"/>
  </r>
  <r>
    <s v="050 Mid-States Division"/>
    <x v="2"/>
    <x v="70"/>
    <x v="10"/>
    <n v="721477.03"/>
    <n v="2542.25"/>
    <n v="0"/>
    <n v="0"/>
    <n v="0"/>
    <n v="0"/>
    <n v="0"/>
    <n v="724019.28"/>
  </r>
  <r>
    <s v="050 Mid-States Division"/>
    <x v="2"/>
    <x v="97"/>
    <x v="10"/>
    <n v="167264.26999999999"/>
    <n v="52.07"/>
    <n v="0"/>
    <n v="0"/>
    <n v="0"/>
    <n v="0"/>
    <n v="0"/>
    <n v="167316.34"/>
  </r>
  <r>
    <s v="050 Mid-States Division"/>
    <x v="2"/>
    <x v="110"/>
    <x v="10"/>
    <n v="43314.81"/>
    <n v="40.049999999999997"/>
    <n v="0"/>
    <n v="0"/>
    <n v="0"/>
    <n v="0"/>
    <n v="0"/>
    <n v="43354.86"/>
  </r>
  <r>
    <s v="050 Mid-States Division"/>
    <x v="2"/>
    <x v="98"/>
    <x v="10"/>
    <n v="-90377.7"/>
    <n v="118.36"/>
    <n v="0"/>
    <n v="0"/>
    <n v="0"/>
    <n v="0"/>
    <n v="0"/>
    <n v="-90259.34"/>
  </r>
  <r>
    <s v="050 Mid-States Division"/>
    <x v="2"/>
    <x v="111"/>
    <x v="10"/>
    <n v="186811.4"/>
    <n v="141.29"/>
    <n v="0"/>
    <n v="0"/>
    <n v="0"/>
    <n v="0"/>
    <n v="0"/>
    <n v="186952.69"/>
  </r>
  <r>
    <s v="050 Mid-States Division"/>
    <x v="2"/>
    <x v="71"/>
    <x v="10"/>
    <n v="476151.71"/>
    <n v="1385.17"/>
    <n v="0"/>
    <n v="0"/>
    <n v="0"/>
    <n v="0"/>
    <n v="0"/>
    <n v="477536.88"/>
  </r>
  <r>
    <s v="050 Mid-States Division"/>
    <x v="2"/>
    <x v="89"/>
    <x v="10"/>
    <n v="199102.69"/>
    <n v="116.06"/>
    <n v="0"/>
    <n v="0"/>
    <n v="0"/>
    <n v="0"/>
    <n v="0"/>
    <n v="199218.75"/>
  </r>
  <r>
    <s v="050 Mid-States Division"/>
    <x v="2"/>
    <x v="112"/>
    <x v="10"/>
    <n v="180608.49"/>
    <n v="708.38000000000011"/>
    <n v="0"/>
    <n v="0"/>
    <n v="0"/>
    <n v="0"/>
    <n v="0"/>
    <n v="181316.87"/>
  </r>
  <r>
    <s v="050 Mid-States Division"/>
    <x v="2"/>
    <x v="133"/>
    <x v="10"/>
    <n v="0"/>
    <n v="0"/>
    <n v="0"/>
    <n v="0"/>
    <n v="0"/>
    <n v="0"/>
    <n v="0"/>
    <n v="0"/>
  </r>
  <r>
    <s v="050 Mid-States Division"/>
    <x v="2"/>
    <x v="90"/>
    <x v="10"/>
    <n v="413921.96"/>
    <n v="961.78"/>
    <n v="0"/>
    <n v="0"/>
    <n v="0"/>
    <n v="0"/>
    <n v="0"/>
    <n v="414883.74"/>
  </r>
  <r>
    <s v="050 Mid-States Division"/>
    <x v="2"/>
    <x v="67"/>
    <x v="10"/>
    <n v="15806.75"/>
    <n v="72.679999999999993"/>
    <n v="0"/>
    <n v="0"/>
    <n v="0"/>
    <n v="0"/>
    <n v="0"/>
    <n v="15879.43"/>
  </r>
  <r>
    <s v="050 Mid-States Division"/>
    <x v="2"/>
    <x v="75"/>
    <x v="10"/>
    <n v="51786.52"/>
    <n v="90.23"/>
    <n v="0"/>
    <n v="0"/>
    <n v="0"/>
    <n v="0"/>
    <n v="0"/>
    <n v="51876.75"/>
  </r>
  <r>
    <s v="050 Mid-States Division"/>
    <x v="2"/>
    <x v="76"/>
    <x v="10"/>
    <n v="89817.22"/>
    <n v="581.82000000000005"/>
    <n v="0"/>
    <n v="0"/>
    <n v="0"/>
    <n v="0"/>
    <n v="0"/>
    <n v="90399.039999999994"/>
  </r>
  <r>
    <s v="050 Mid-States Division"/>
    <x v="2"/>
    <x v="86"/>
    <x v="10"/>
    <n v="17777917.119999997"/>
    <n v="43864.959999999999"/>
    <n v="0"/>
    <n v="0"/>
    <n v="0"/>
    <n v="0"/>
    <n v="0"/>
    <n v="17821782.079999998"/>
  </r>
  <r>
    <s v="050 Mid-States Division"/>
    <x v="2"/>
    <x v="91"/>
    <x v="10"/>
    <n v="334792.39"/>
    <n v="1304.45"/>
    <n v="0"/>
    <n v="0"/>
    <n v="0"/>
    <n v="0"/>
    <n v="0"/>
    <n v="336096.84"/>
  </r>
  <r>
    <s v="050 Mid-States Division"/>
    <x v="2"/>
    <x v="58"/>
    <x v="10"/>
    <n v="1716301.5999999999"/>
    <n v="4047.38"/>
    <n v="0"/>
    <n v="0"/>
    <n v="0"/>
    <n v="0"/>
    <n v="0"/>
    <n v="1720348.98"/>
  </r>
  <r>
    <s v="050 Mid-States Division"/>
    <x v="2"/>
    <x v="134"/>
    <x v="10"/>
    <n v="0"/>
    <n v="0"/>
    <n v="0"/>
    <n v="0"/>
    <n v="0"/>
    <n v="0"/>
    <n v="0"/>
    <n v="0"/>
  </r>
  <r>
    <s v="050 Mid-States Division"/>
    <x v="2"/>
    <x v="135"/>
    <x v="10"/>
    <n v="0"/>
    <n v="0"/>
    <n v="0"/>
    <n v="0"/>
    <n v="0"/>
    <n v="0"/>
    <n v="0"/>
    <n v="0"/>
  </r>
  <r>
    <s v="050 Mid-States Division"/>
    <x v="2"/>
    <x v="113"/>
    <x v="10"/>
    <n v="173297.42"/>
    <n v="3298.09"/>
    <n v="0"/>
    <n v="0"/>
    <n v="0"/>
    <n v="0"/>
    <n v="0"/>
    <n v="176595.51"/>
  </r>
  <r>
    <s v="050 Mid-States Division"/>
    <x v="2"/>
    <x v="136"/>
    <x v="10"/>
    <n v="0"/>
    <n v="0"/>
    <n v="0"/>
    <n v="0"/>
    <n v="0"/>
    <n v="0"/>
    <n v="0"/>
    <n v="0"/>
  </r>
  <r>
    <s v="050 Mid-States Division"/>
    <x v="2"/>
    <x v="99"/>
    <x v="10"/>
    <n v="104915.57"/>
    <n v="577.08999999999992"/>
    <n v="0"/>
    <n v="0"/>
    <n v="0"/>
    <n v="0"/>
    <n v="0"/>
    <n v="105492.66"/>
  </r>
  <r>
    <s v="050 Mid-States Division"/>
    <x v="2"/>
    <x v="59"/>
    <x v="10"/>
    <n v="68841.990000000005"/>
    <n v="171.35"/>
    <n v="0"/>
    <n v="0"/>
    <n v="0"/>
    <n v="0"/>
    <n v="0"/>
    <n v="69013.34"/>
  </r>
  <r>
    <s v="050 Mid-States Division"/>
    <x v="2"/>
    <x v="72"/>
    <x v="10"/>
    <n v="34191.090000000004"/>
    <n v="79.42"/>
    <n v="0"/>
    <n v="0"/>
    <n v="0"/>
    <n v="0"/>
    <n v="0"/>
    <n v="34270.51"/>
  </r>
  <r>
    <s v="050 Mid-States Division"/>
    <x v="2"/>
    <x v="77"/>
    <x v="10"/>
    <n v="1815.56"/>
    <n v="6.8699999999999992"/>
    <n v="0"/>
    <n v="0"/>
    <n v="0"/>
    <n v="0"/>
    <n v="0"/>
    <n v="1822.43"/>
  </r>
  <r>
    <s v="050 Mid-States Division"/>
    <x v="2"/>
    <x v="92"/>
    <x v="10"/>
    <n v="12708442.4"/>
    <n v="87199.52"/>
    <n v="-26174.3"/>
    <n v="0"/>
    <n v="0"/>
    <n v="0"/>
    <n v="0"/>
    <n v="12769467.619999999"/>
  </r>
  <r>
    <s v="050 Mid-States Division"/>
    <x v="2"/>
    <x v="78"/>
    <x v="10"/>
    <n v="30056428.010000002"/>
    <n v="261898.1"/>
    <n v="-42120.1"/>
    <n v="-50303.33"/>
    <n v="0"/>
    <n v="0"/>
    <n v="0"/>
    <n v="30225902.68"/>
  </r>
  <r>
    <s v="050 Mid-States Division"/>
    <x v="2"/>
    <x v="100"/>
    <x v="10"/>
    <n v="15725563.909999998"/>
    <n v="188327.4"/>
    <n v="-50513.599999999999"/>
    <n v="-9431.36"/>
    <n v="0"/>
    <n v="0"/>
    <n v="0"/>
    <n v="15853946.35"/>
  </r>
  <r>
    <s v="050 Mid-States Division"/>
    <x v="2"/>
    <x v="114"/>
    <x v="10"/>
    <n v="1998720.6500000001"/>
    <n v="33871.040000000001"/>
    <n v="-1073.8499999999999"/>
    <n v="-5273.19"/>
    <n v="0"/>
    <n v="0"/>
    <n v="0"/>
    <n v="2026244.65"/>
  </r>
  <r>
    <s v="050 Mid-States Division"/>
    <x v="2"/>
    <x v="115"/>
    <x v="10"/>
    <n v="874652.89999999991"/>
    <n v="9819.8799999999992"/>
    <n v="-10796.5"/>
    <n v="0"/>
    <n v="0"/>
    <n v="0"/>
    <n v="0"/>
    <n v="873676.28"/>
  </r>
  <r>
    <s v="050 Mid-States Division"/>
    <x v="2"/>
    <x v="101"/>
    <x v="10"/>
    <n v="975378.16999999993"/>
    <n v="3938.01"/>
    <n v="0"/>
    <n v="-25.6"/>
    <n v="0"/>
    <n v="0"/>
    <n v="0"/>
    <n v="979290.58"/>
  </r>
  <r>
    <s v="050 Mid-States Division"/>
    <x v="2"/>
    <x v="79"/>
    <x v="10"/>
    <n v="35864559.140000001"/>
    <n v="361693.87"/>
    <n v="-461024.26"/>
    <n v="-95831.89"/>
    <n v="0"/>
    <n v="0"/>
    <n v="0"/>
    <n v="35669396.859999999"/>
  </r>
  <r>
    <s v="050 Mid-States Division"/>
    <x v="2"/>
    <x v="80"/>
    <x v="10"/>
    <n v="18092236.989999998"/>
    <n v="228481.34"/>
    <n v="-27609.03"/>
    <n v="-536.14"/>
    <n v="0"/>
    <n v="0"/>
    <n v="0"/>
    <n v="18292573.16"/>
  </r>
  <r>
    <s v="050 Mid-States Division"/>
    <x v="2"/>
    <x v="102"/>
    <x v="10"/>
    <n v="25032051.969999999"/>
    <n v="191404.6"/>
    <n v="-69678.44"/>
    <n v="-2096.3000000000002"/>
    <n v="0"/>
    <n v="0"/>
    <n v="0"/>
    <n v="25151681.829999998"/>
  </r>
  <r>
    <s v="050 Mid-States Division"/>
    <x v="2"/>
    <x v="107"/>
    <x v="10"/>
    <n v="3762911.17"/>
    <n v="29250.7"/>
    <n v="0"/>
    <n v="-2318.4299999999998"/>
    <n v="0"/>
    <n v="0"/>
    <n v="0"/>
    <n v="3789843.44"/>
  </r>
  <r>
    <s v="050 Mid-States Division"/>
    <x v="2"/>
    <x v="108"/>
    <x v="10"/>
    <n v="85663.360000000001"/>
    <n v="411.93"/>
    <n v="0"/>
    <n v="0"/>
    <n v="0"/>
    <n v="0"/>
    <n v="0"/>
    <n v="86075.29"/>
  </r>
  <r>
    <s v="050 Mid-States Division"/>
    <x v="2"/>
    <x v="68"/>
    <x v="10"/>
    <n v="2785208.96"/>
    <n v="11695.18"/>
    <n v="0"/>
    <n v="0"/>
    <n v="0"/>
    <n v="0"/>
    <n v="0"/>
    <n v="2796904.14"/>
  </r>
  <r>
    <s v="050 Mid-States Division"/>
    <x v="2"/>
    <x v="137"/>
    <x v="10"/>
    <n v="0"/>
    <n v="0"/>
    <n v="0"/>
    <n v="0"/>
    <n v="0"/>
    <n v="0"/>
    <n v="0"/>
    <n v="0"/>
  </r>
  <r>
    <s v="050 Mid-States Division"/>
    <x v="2"/>
    <x v="87"/>
    <x v="10"/>
    <n v="900298.96"/>
    <n v="22812.28"/>
    <n v="0"/>
    <n v="0"/>
    <n v="0"/>
    <n v="0"/>
    <n v="0"/>
    <n v="923111.24"/>
  </r>
  <r>
    <s v="050 Mid-States Division"/>
    <x v="2"/>
    <x v="60"/>
    <x v="10"/>
    <n v="99371.319999999992"/>
    <n v="542.43000000000006"/>
    <n v="0"/>
    <n v="0"/>
    <n v="0"/>
    <n v="0"/>
    <n v="0"/>
    <n v="99913.75"/>
  </r>
  <r>
    <s v="050 Mid-States Division"/>
    <x v="2"/>
    <x v="103"/>
    <x v="10"/>
    <n v="259090.24"/>
    <n v="2222.16"/>
    <n v="0"/>
    <n v="0"/>
    <n v="0"/>
    <n v="0"/>
    <n v="0"/>
    <n v="261312.4"/>
  </r>
  <r>
    <s v="050 Mid-States Division"/>
    <x v="2"/>
    <x v="81"/>
    <x v="10"/>
    <n v="4278.16"/>
    <n v="40.590000000000003"/>
    <n v="0"/>
    <n v="0"/>
    <n v="0"/>
    <n v="0"/>
    <n v="0"/>
    <n v="4318.75"/>
  </r>
  <r>
    <s v="050 Mid-States Division"/>
    <x v="2"/>
    <x v="88"/>
    <x v="10"/>
    <n v="1189819.08"/>
    <n v="19430.240000000002"/>
    <n v="0"/>
    <n v="0"/>
    <n v="0"/>
    <n v="0"/>
    <n v="0"/>
    <n v="1209249.32"/>
  </r>
  <r>
    <s v="050 Mid-States Division"/>
    <x v="2"/>
    <x v="61"/>
    <x v="10"/>
    <n v="989794.5"/>
    <n v="18072.05"/>
    <n v="0"/>
    <n v="0"/>
    <n v="0"/>
    <n v="0"/>
    <n v="0"/>
    <n v="1007866.55"/>
  </r>
  <r>
    <s v="050 Mid-States Division"/>
    <x v="2"/>
    <x v="62"/>
    <x v="10"/>
    <n v="80216.09"/>
    <n v="2788.12"/>
    <n v="0"/>
    <n v="0"/>
    <n v="0"/>
    <n v="0"/>
    <n v="0"/>
    <n v="83004.210000000006"/>
  </r>
  <r>
    <s v="050 Mid-States Division"/>
    <x v="2"/>
    <x v="63"/>
    <x v="10"/>
    <n v="-2529.39"/>
    <n v="0"/>
    <n v="0"/>
    <n v="0"/>
    <n v="0"/>
    <n v="0"/>
    <n v="0"/>
    <n v="-2529.39"/>
  </r>
  <r>
    <s v="050 Mid-States Division"/>
    <x v="2"/>
    <x v="56"/>
    <x v="10"/>
    <n v="996470.93"/>
    <n v="24457.439999999999"/>
    <n v="0"/>
    <n v="0"/>
    <n v="0"/>
    <n v="0"/>
    <n v="0"/>
    <n v="1020928.37"/>
  </r>
  <r>
    <s v="050 Mid-States Division"/>
    <x v="2"/>
    <x v="73"/>
    <x v="10"/>
    <n v="36441.269999999997"/>
    <n v="0"/>
    <n v="0"/>
    <n v="0"/>
    <n v="0"/>
    <n v="0"/>
    <n v="0"/>
    <n v="36441.269999999997"/>
  </r>
  <r>
    <s v="050 Mid-States Division"/>
    <x v="2"/>
    <x v="82"/>
    <x v="10"/>
    <n v="57727.51"/>
    <n v="0"/>
    <n v="0"/>
    <n v="0"/>
    <n v="0"/>
    <n v="0"/>
    <n v="0"/>
    <n v="57727.51"/>
  </r>
  <r>
    <s v="050 Mid-States Division"/>
    <x v="2"/>
    <x v="93"/>
    <x v="10"/>
    <n v="16934.77"/>
    <n v="315.20999999999998"/>
    <n v="0"/>
    <n v="0"/>
    <n v="0"/>
    <n v="0"/>
    <n v="0"/>
    <n v="17249.98"/>
  </r>
  <r>
    <s v="050 Mid-States Division"/>
    <x v="2"/>
    <x v="104"/>
    <x v="10"/>
    <n v="220822.3"/>
    <n v="4478.1499999999996"/>
    <n v="0"/>
    <n v="0"/>
    <n v="0"/>
    <n v="0"/>
    <n v="0"/>
    <n v="225300.45"/>
  </r>
  <r>
    <s v="050 Mid-States Division"/>
    <x v="2"/>
    <x v="83"/>
    <x v="10"/>
    <n v="1797993.0399999998"/>
    <n v="31654.34"/>
    <n v="0"/>
    <n v="0"/>
    <n v="0"/>
    <n v="0"/>
    <n v="0"/>
    <n v="1829647.38"/>
  </r>
  <r>
    <s v="050 Mid-States Division"/>
    <x v="2"/>
    <x v="105"/>
    <x v="10"/>
    <n v="4423.07"/>
    <n v="139.74"/>
    <n v="0"/>
    <n v="0"/>
    <n v="0"/>
    <n v="0"/>
    <n v="0"/>
    <n v="4562.8100000000004"/>
  </r>
  <r>
    <s v="050 Mid-States Division"/>
    <x v="2"/>
    <x v="94"/>
    <x v="10"/>
    <n v="46480.68"/>
    <n v="1338.96"/>
    <n v="0"/>
    <n v="0"/>
    <n v="0"/>
    <n v="0"/>
    <n v="0"/>
    <n v="47819.64"/>
  </r>
  <r>
    <s v="050 Mid-States Division"/>
    <x v="2"/>
    <x v="106"/>
    <x v="10"/>
    <n v="527488.68000000005"/>
    <n v="21664.3"/>
    <n v="0"/>
    <n v="0"/>
    <n v="0"/>
    <n v="0"/>
    <n v="0"/>
    <n v="549152.98"/>
  </r>
  <r>
    <s v="050 Mid-States Division"/>
    <x v="2"/>
    <x v="74"/>
    <x v="10"/>
    <n v="107328.77"/>
    <n v="-735.73"/>
    <n v="0"/>
    <n v="0"/>
    <n v="0"/>
    <n v="0"/>
    <n v="0"/>
    <n v="106593.04"/>
  </r>
  <r>
    <s v="050 Mid-States Division"/>
    <x v="2"/>
    <x v="129"/>
    <x v="10"/>
    <n v="-6101886.129999998"/>
    <n v="-272823.33000000007"/>
    <n v="0"/>
    <n v="0"/>
    <n v="0"/>
    <n v="0"/>
    <n v="0"/>
    <n v="-6374709.4599999981"/>
  </r>
  <r>
    <s v="050 Mid-States Division"/>
    <x v="3"/>
    <x v="138"/>
    <x v="10"/>
    <n v="0"/>
    <n v="0"/>
    <n v="0"/>
    <n v="0"/>
    <n v="0"/>
    <n v="0"/>
    <n v="0"/>
    <n v="0"/>
  </r>
  <r>
    <s v="050 Mid-States Division"/>
    <x v="3"/>
    <x v="139"/>
    <x v="10"/>
    <n v="0"/>
    <n v="0"/>
    <n v="0"/>
    <n v="0"/>
    <n v="0"/>
    <n v="0"/>
    <n v="0"/>
    <n v="0"/>
  </r>
  <r>
    <s v="050 Mid-States Division"/>
    <x v="3"/>
    <x v="119"/>
    <x v="10"/>
    <n v="99365.19"/>
    <n v="400.52000000000004"/>
    <n v="0"/>
    <n v="0"/>
    <n v="0"/>
    <n v="0"/>
    <n v="0"/>
    <n v="99765.71"/>
  </r>
  <r>
    <s v="050 Mid-States Division"/>
    <x v="3"/>
    <x v="118"/>
    <x v="10"/>
    <n v="8720.81"/>
    <n v="93.97"/>
    <n v="0"/>
    <n v="0"/>
    <n v="0"/>
    <n v="0"/>
    <n v="0"/>
    <n v="8814.7800000000007"/>
  </r>
  <r>
    <s v="050 Mid-States Division"/>
    <x v="3"/>
    <x v="125"/>
    <x v="10"/>
    <n v="38834"/>
    <n v="0"/>
    <n v="0"/>
    <n v="0"/>
    <n v="0"/>
    <n v="0"/>
    <n v="0"/>
    <n v="38834"/>
  </r>
  <r>
    <s v="050 Mid-States Division"/>
    <x v="3"/>
    <x v="127"/>
    <x v="10"/>
    <n v="38609.33"/>
    <n v="0"/>
    <n v="0"/>
    <n v="0"/>
    <n v="0"/>
    <n v="0"/>
    <n v="0"/>
    <n v="38609.33"/>
  </r>
  <r>
    <s v="050 Mid-States Division"/>
    <x v="3"/>
    <x v="116"/>
    <x v="10"/>
    <n v="15472.62"/>
    <n v="151.66"/>
    <n v="0"/>
    <n v="0"/>
    <n v="0"/>
    <n v="0"/>
    <n v="0"/>
    <n v="15624.28"/>
  </r>
  <r>
    <s v="050 Mid-States Division"/>
    <x v="3"/>
    <x v="126"/>
    <x v="10"/>
    <n v="134412.91"/>
    <n v="498.29"/>
    <n v="0"/>
    <n v="0"/>
    <n v="0"/>
    <n v="0"/>
    <n v="0"/>
    <n v="134911.20000000001"/>
  </r>
  <r>
    <s v="050 Mid-States Division"/>
    <x v="3"/>
    <x v="117"/>
    <x v="10"/>
    <n v="7433.16"/>
    <n v="74.540000000000006"/>
    <n v="0"/>
    <n v="0"/>
    <n v="0"/>
    <n v="0"/>
    <n v="0"/>
    <n v="7507.7"/>
  </r>
  <r>
    <s v="050 Mid-States Division"/>
    <x v="3"/>
    <x v="121"/>
    <x v="10"/>
    <n v="-8647.89"/>
    <n v="97.92"/>
    <n v="0"/>
    <n v="0"/>
    <n v="0"/>
    <n v="0"/>
    <n v="0"/>
    <n v="-8549.9699999999993"/>
  </r>
  <r>
    <s v="050 Mid-States Division"/>
    <x v="3"/>
    <x v="123"/>
    <x v="10"/>
    <n v="686021.16"/>
    <n v="2354.3000000000002"/>
    <n v="0"/>
    <n v="0"/>
    <n v="0"/>
    <n v="0"/>
    <n v="0"/>
    <n v="688375.46"/>
  </r>
  <r>
    <s v="050 Mid-States Division"/>
    <x v="3"/>
    <x v="122"/>
    <x v="10"/>
    <n v="-34765.769999999997"/>
    <n v="0"/>
    <n v="0"/>
    <n v="0"/>
    <n v="0"/>
    <n v="0"/>
    <n v="0"/>
    <n v="-34765.769999999997"/>
  </r>
  <r>
    <s v="050 Mid-States Division"/>
    <x v="3"/>
    <x v="120"/>
    <x v="10"/>
    <n v="70196.03"/>
    <n v="0"/>
    <n v="0"/>
    <n v="0"/>
    <n v="0"/>
    <n v="0"/>
    <n v="0"/>
    <n v="70196.03"/>
  </r>
  <r>
    <s v="050 Mid-States Division"/>
    <x v="3"/>
    <x v="128"/>
    <x v="10"/>
    <n v="22188.7"/>
    <n v="595.11"/>
    <n v="0"/>
    <n v="0"/>
    <n v="0"/>
    <n v="0"/>
    <n v="0"/>
    <n v="22783.81"/>
  </r>
  <r>
    <s v="050 Mid-States Division"/>
    <x v="3"/>
    <x v="124"/>
    <x v="10"/>
    <n v="828509.36"/>
    <n v="0"/>
    <n v="0"/>
    <n v="0"/>
    <n v="0"/>
    <n v="0"/>
    <n v="0"/>
    <n v="828509.36"/>
  </r>
  <r>
    <s v="050 Mid-States Division"/>
    <x v="3"/>
    <x v="129"/>
    <x v="10"/>
    <n v="52517.30000000001"/>
    <n v="0"/>
    <n v="0"/>
    <n v="0"/>
    <n v="0"/>
    <n v="0"/>
    <n v="0"/>
    <n v="52517.30000000001"/>
  </r>
  <r>
    <s v="010 Atmos Regulated Shared Services"/>
    <x v="0"/>
    <x v="15"/>
    <x v="11"/>
    <n v="508399.49"/>
    <n v="3748.25"/>
    <n v="0"/>
    <n v="0"/>
    <n v="0"/>
    <n v="0"/>
    <n v="0"/>
    <n v="512147.74"/>
  </r>
  <r>
    <s v="010 Atmos Regulated Shared Services"/>
    <x v="0"/>
    <x v="16"/>
    <x v="11"/>
    <n v="3703318.62"/>
    <n v="23477.94"/>
    <n v="0"/>
    <n v="0"/>
    <n v="0"/>
    <n v="0"/>
    <n v="0"/>
    <n v="3726796.56"/>
  </r>
  <r>
    <s v="010 Atmos Regulated Shared Services"/>
    <x v="0"/>
    <x v="32"/>
    <x v="11"/>
    <n v="9377596.3599999994"/>
    <n v="29198.880000000001"/>
    <n v="0"/>
    <n v="0"/>
    <n v="0"/>
    <n v="0"/>
    <n v="0"/>
    <n v="9406795.2400000002"/>
  </r>
  <r>
    <s v="010 Atmos Regulated Shared Services"/>
    <x v="0"/>
    <x v="30"/>
    <x v="11"/>
    <n v="24.17"/>
    <n v="5.69"/>
    <n v="0"/>
    <n v="0"/>
    <n v="0"/>
    <n v="0"/>
    <n v="0"/>
    <n v="29.86"/>
  </r>
  <r>
    <s v="010 Atmos Regulated Shared Services"/>
    <x v="0"/>
    <x v="0"/>
    <x v="11"/>
    <n v="31.55"/>
    <n v="4.51"/>
    <n v="0"/>
    <n v="0"/>
    <n v="0"/>
    <n v="0"/>
    <n v="0"/>
    <n v="36.06"/>
  </r>
  <r>
    <s v="010 Atmos Regulated Shared Services"/>
    <x v="0"/>
    <x v="28"/>
    <x v="11"/>
    <n v="1925217.86"/>
    <n v="18039.18"/>
    <n v="0"/>
    <n v="0"/>
    <n v="0"/>
    <n v="0"/>
    <n v="0"/>
    <n v="1943257.04"/>
  </r>
  <r>
    <s v="010 Atmos Regulated Shared Services"/>
    <x v="0"/>
    <x v="13"/>
    <x v="11"/>
    <n v="1.26"/>
    <n v="0"/>
    <n v="0"/>
    <n v="0"/>
    <n v="0"/>
    <n v="0"/>
    <n v="0"/>
    <n v="1.26"/>
  </r>
  <r>
    <s v="010 Atmos Regulated Shared Services"/>
    <x v="0"/>
    <x v="2"/>
    <x v="11"/>
    <n v="0.45"/>
    <n v="0"/>
    <n v="0"/>
    <n v="0"/>
    <n v="0"/>
    <n v="0"/>
    <n v="0"/>
    <n v="0.45"/>
  </r>
  <r>
    <s v="010 Atmos Regulated Shared Services"/>
    <x v="0"/>
    <x v="140"/>
    <x v="11"/>
    <n v="32478.69"/>
    <n v="235.02"/>
    <n v="0"/>
    <n v="0"/>
    <n v="0"/>
    <n v="0"/>
    <n v="0"/>
    <n v="32713.71"/>
  </r>
  <r>
    <s v="010 Atmos Regulated Shared Services"/>
    <x v="0"/>
    <x v="29"/>
    <x v="11"/>
    <n v="105651.13"/>
    <n v="877.77"/>
    <n v="0"/>
    <n v="0"/>
    <n v="0"/>
    <n v="0"/>
    <n v="0"/>
    <n v="106528.9"/>
  </r>
  <r>
    <s v="010 Atmos Regulated Shared Services"/>
    <x v="0"/>
    <x v="10"/>
    <x v="11"/>
    <n v="5619.2"/>
    <n v="47.12"/>
    <n v="0"/>
    <n v="0"/>
    <n v="0"/>
    <n v="0"/>
    <n v="0"/>
    <n v="5666.32"/>
  </r>
  <r>
    <s v="010 Atmos Regulated Shared Services"/>
    <x v="0"/>
    <x v="27"/>
    <x v="11"/>
    <n v="34981.78"/>
    <n v="549"/>
    <n v="0"/>
    <n v="0"/>
    <n v="0"/>
    <n v="0"/>
    <n v="0"/>
    <n v="35530.78"/>
  </r>
  <r>
    <s v="010 Atmos Regulated Shared Services"/>
    <x v="0"/>
    <x v="7"/>
    <x v="11"/>
    <n v="388.07"/>
    <n v="0"/>
    <n v="0"/>
    <n v="0"/>
    <n v="0"/>
    <n v="0"/>
    <n v="0"/>
    <n v="388.07"/>
  </r>
  <r>
    <s v="010 Atmos Regulated Shared Services"/>
    <x v="0"/>
    <x v="3"/>
    <x v="11"/>
    <n v="554747.04"/>
    <n v="4914.5600000000004"/>
    <n v="0"/>
    <n v="0"/>
    <n v="0"/>
    <n v="0"/>
    <n v="0"/>
    <n v="559661.6"/>
  </r>
  <r>
    <s v="010 Atmos Regulated Shared Services"/>
    <x v="0"/>
    <x v="24"/>
    <x v="11"/>
    <n v="3934.73"/>
    <n v="41.47"/>
    <n v="0"/>
    <n v="0"/>
    <n v="0"/>
    <n v="0"/>
    <n v="0"/>
    <n v="3976.2"/>
  </r>
  <r>
    <s v="010 Atmos Regulated Shared Services"/>
    <x v="0"/>
    <x v="26"/>
    <x v="11"/>
    <n v="46450.01"/>
    <n v="373.42"/>
    <n v="0"/>
    <n v="0"/>
    <n v="0"/>
    <n v="0"/>
    <n v="0"/>
    <n v="46823.43"/>
  </r>
  <r>
    <s v="010 Atmos Regulated Shared Services"/>
    <x v="0"/>
    <x v="31"/>
    <x v="11"/>
    <n v="883.76"/>
    <n v="17.670000000000002"/>
    <n v="0"/>
    <n v="0"/>
    <n v="0"/>
    <n v="0"/>
    <n v="0"/>
    <n v="901.43"/>
  </r>
  <r>
    <s v="010 Atmos Regulated Shared Services"/>
    <x v="0"/>
    <x v="22"/>
    <x v="11"/>
    <n v="163424.94"/>
    <n v="123.68"/>
    <n v="0"/>
    <n v="0"/>
    <n v="0"/>
    <n v="0"/>
    <n v="0"/>
    <n v="163548.62"/>
  </r>
  <r>
    <s v="010 Atmos Regulated Shared Services"/>
    <x v="0"/>
    <x v="18"/>
    <x v="11"/>
    <n v="3712398.08"/>
    <n v="144945.96"/>
    <n v="0"/>
    <n v="0"/>
    <n v="0"/>
    <n v="0"/>
    <n v="0"/>
    <n v="3857344.04"/>
  </r>
  <r>
    <s v="010 Atmos Regulated Shared Services"/>
    <x v="0"/>
    <x v="12"/>
    <x v="11"/>
    <n v="16888392.57"/>
    <n v="123099.19"/>
    <n v="0"/>
    <n v="0"/>
    <n v="0"/>
    <n v="0"/>
    <n v="0"/>
    <n v="17011491.760000002"/>
  </r>
  <r>
    <s v="010 Atmos Regulated Shared Services"/>
    <x v="0"/>
    <x v="17"/>
    <x v="11"/>
    <n v="2648008.6"/>
    <n v="26432.01"/>
    <n v="0"/>
    <n v="0"/>
    <n v="0"/>
    <n v="0"/>
    <n v="0"/>
    <n v="2674440.61"/>
  </r>
  <r>
    <s v="010 Atmos Regulated Shared Services"/>
    <x v="0"/>
    <x v="9"/>
    <x v="11"/>
    <n v="170002.29"/>
    <n v="12146.34"/>
    <n v="0"/>
    <n v="0"/>
    <n v="0"/>
    <n v="0"/>
    <n v="0"/>
    <n v="182148.63"/>
  </r>
  <r>
    <s v="010 Atmos Regulated Shared Services"/>
    <x v="0"/>
    <x v="14"/>
    <x v="11"/>
    <n v="280155.56"/>
    <n v="8268.07"/>
    <n v="0"/>
    <n v="0"/>
    <n v="0"/>
    <n v="0"/>
    <n v="0"/>
    <n v="288423.63"/>
  </r>
  <r>
    <s v="010 Atmos Regulated Shared Services"/>
    <x v="0"/>
    <x v="25"/>
    <x v="11"/>
    <n v="34812533.32"/>
    <n v="375339.63"/>
    <n v="0"/>
    <n v="0"/>
    <n v="0"/>
    <n v="0"/>
    <n v="0"/>
    <n v="35187872.950000003"/>
  </r>
  <r>
    <s v="010 Atmos Regulated Shared Services"/>
    <x v="0"/>
    <x v="4"/>
    <x v="11"/>
    <n v="45325.66"/>
    <n v="164.43"/>
    <n v="0"/>
    <n v="0"/>
    <n v="0"/>
    <n v="0"/>
    <n v="0"/>
    <n v="45490.09"/>
  </r>
  <r>
    <s v="010 Atmos Regulated Shared Services"/>
    <x v="0"/>
    <x v="8"/>
    <x v="11"/>
    <n v="360763.37"/>
    <n v="7840"/>
    <n v="0"/>
    <n v="0"/>
    <n v="0"/>
    <n v="0"/>
    <n v="0"/>
    <n v="368603.37"/>
  </r>
  <r>
    <s v="010 Atmos Regulated Shared Services"/>
    <x v="0"/>
    <x v="1"/>
    <x v="11"/>
    <n v="455126.93"/>
    <n v="10691.21"/>
    <n v="0"/>
    <n v="0"/>
    <n v="0"/>
    <n v="0"/>
    <n v="0"/>
    <n v="465818.14"/>
  </r>
  <r>
    <s v="010 Atmos Regulated Shared Services"/>
    <x v="0"/>
    <x v="19"/>
    <x v="11"/>
    <n v="45422.34"/>
    <n v="411.28"/>
    <n v="0"/>
    <n v="0"/>
    <n v="0"/>
    <n v="0"/>
    <n v="0"/>
    <n v="45833.62"/>
  </r>
  <r>
    <s v="010 Atmos Regulated Shared Services"/>
    <x v="0"/>
    <x v="20"/>
    <x v="11"/>
    <n v="65143.360000000001"/>
    <n v="2448.73"/>
    <n v="0"/>
    <n v="0"/>
    <n v="0"/>
    <n v="0"/>
    <n v="0"/>
    <n v="67592.09"/>
  </r>
  <r>
    <s v="010 Atmos Regulated Shared Services"/>
    <x v="0"/>
    <x v="21"/>
    <x v="11"/>
    <n v="12804829.99"/>
    <n v="119328"/>
    <n v="0"/>
    <n v="0"/>
    <n v="0"/>
    <n v="0"/>
    <n v="0"/>
    <n v="12924157.99"/>
  </r>
  <r>
    <s v="010 Atmos Regulated Shared Services"/>
    <x v="0"/>
    <x v="6"/>
    <x v="11"/>
    <n v="63111.56"/>
    <n v="2354.21"/>
    <n v="0"/>
    <n v="0"/>
    <n v="0"/>
    <n v="0"/>
    <n v="0"/>
    <n v="65465.77"/>
  </r>
  <r>
    <s v="010 Atmos Regulated Shared Services"/>
    <x v="0"/>
    <x v="23"/>
    <x v="11"/>
    <n v="58988.06"/>
    <n v="2594.34"/>
    <n v="0"/>
    <n v="0"/>
    <n v="0"/>
    <n v="0"/>
    <n v="0"/>
    <n v="61582.400000000001"/>
  </r>
  <r>
    <s v="010 Atmos Regulated Shared Services"/>
    <x v="0"/>
    <x v="11"/>
    <x v="11"/>
    <n v="3904185.35"/>
    <n v="98711.32"/>
    <n v="0"/>
    <n v="0"/>
    <n v="0"/>
    <n v="0"/>
    <n v="0"/>
    <n v="4002896.67"/>
  </r>
  <r>
    <s v="010 Atmos Regulated Shared Services"/>
    <x v="1"/>
    <x v="54"/>
    <x v="11"/>
    <n v="1963021"/>
    <n v="33984.959999999999"/>
    <n v="0"/>
    <n v="0"/>
    <n v="0"/>
    <n v="0"/>
    <n v="0"/>
    <n v="1997005.96"/>
  </r>
  <r>
    <s v="010 Atmos Regulated Shared Services"/>
    <x v="1"/>
    <x v="50"/>
    <x v="11"/>
    <n v="1688675.95"/>
    <n v="8953.9599999999991"/>
    <n v="0"/>
    <n v="0"/>
    <n v="0"/>
    <n v="0"/>
    <n v="0"/>
    <n v="1697629.91"/>
  </r>
  <r>
    <s v="010 Atmos Regulated Shared Services"/>
    <x v="1"/>
    <x v="51"/>
    <x v="11"/>
    <n v="2897625.51"/>
    <n v="34097.760000000002"/>
    <n v="0"/>
    <n v="0"/>
    <n v="0"/>
    <n v="0"/>
    <n v="0"/>
    <n v="2931723.27"/>
  </r>
  <r>
    <s v="010 Atmos Regulated Shared Services"/>
    <x v="1"/>
    <x v="141"/>
    <x v="11"/>
    <n v="855840.12"/>
    <n v="7978.47"/>
    <n v="0"/>
    <n v="0"/>
    <n v="0"/>
    <n v="0"/>
    <n v="0"/>
    <n v="863818.59"/>
  </r>
  <r>
    <s v="010 Atmos Regulated Shared Services"/>
    <x v="1"/>
    <x v="142"/>
    <x v="11"/>
    <n v="46355.01"/>
    <n v="1547.67"/>
    <n v="0"/>
    <n v="0"/>
    <n v="0"/>
    <n v="0"/>
    <n v="0"/>
    <n v="47902.68"/>
  </r>
  <r>
    <s v="010 Atmos Regulated Shared Services"/>
    <x v="1"/>
    <x v="42"/>
    <x v="11"/>
    <n v="93669.63"/>
    <n v="158.76"/>
    <n v="0"/>
    <n v="0"/>
    <n v="0"/>
    <n v="0"/>
    <n v="0"/>
    <n v="93828.39"/>
  </r>
  <r>
    <s v="010 Atmos Regulated Shared Services"/>
    <x v="1"/>
    <x v="53"/>
    <x v="11"/>
    <n v="119373.52"/>
    <n v="3400.84"/>
    <n v="0"/>
    <n v="0"/>
    <n v="0"/>
    <n v="0"/>
    <n v="0"/>
    <n v="122774.36"/>
  </r>
  <r>
    <s v="010 Atmos Regulated Shared Services"/>
    <x v="1"/>
    <x v="49"/>
    <x v="11"/>
    <n v="16177.98"/>
    <n v="196.66"/>
    <n v="0"/>
    <n v="0"/>
    <n v="0"/>
    <n v="0"/>
    <n v="0"/>
    <n v="16374.64"/>
  </r>
  <r>
    <s v="010 Atmos Regulated Shared Services"/>
    <x v="1"/>
    <x v="33"/>
    <x v="11"/>
    <n v="1069162.22"/>
    <n v="8970.48"/>
    <n v="0"/>
    <n v="0"/>
    <n v="0"/>
    <n v="0"/>
    <n v="0"/>
    <n v="1078132.7"/>
  </r>
  <r>
    <s v="010 Atmos Regulated Shared Services"/>
    <x v="1"/>
    <x v="48"/>
    <x v="11"/>
    <n v="156586.37"/>
    <n v="1354.53"/>
    <n v="0"/>
    <n v="0"/>
    <n v="0"/>
    <n v="0"/>
    <n v="0"/>
    <n v="157940.9"/>
  </r>
  <r>
    <s v="010 Atmos Regulated Shared Services"/>
    <x v="1"/>
    <x v="43"/>
    <x v="11"/>
    <n v="12534.95"/>
    <n v="163.5"/>
    <n v="0"/>
    <n v="0"/>
    <n v="0"/>
    <n v="0"/>
    <n v="0"/>
    <n v="12698.45"/>
  </r>
  <r>
    <s v="010 Atmos Regulated Shared Services"/>
    <x v="1"/>
    <x v="38"/>
    <x v="11"/>
    <n v="139556.09"/>
    <n v="930.75"/>
    <n v="0"/>
    <n v="0"/>
    <n v="0"/>
    <n v="0"/>
    <n v="0"/>
    <n v="140486.84"/>
  </r>
  <r>
    <s v="010 Atmos Regulated Shared Services"/>
    <x v="1"/>
    <x v="37"/>
    <x v="11"/>
    <n v="-154264.63"/>
    <n v="0"/>
    <n v="0"/>
    <n v="0"/>
    <n v="0"/>
    <n v="0"/>
    <n v="0"/>
    <n v="-154264.63"/>
  </r>
  <r>
    <s v="010 Atmos Regulated Shared Services"/>
    <x v="1"/>
    <x v="40"/>
    <x v="11"/>
    <n v="4076898.43"/>
    <n v="69038.87"/>
    <n v="0"/>
    <n v="0"/>
    <n v="0"/>
    <n v="0"/>
    <n v="0"/>
    <n v="4145937.3"/>
  </r>
  <r>
    <s v="010 Atmos Regulated Shared Services"/>
    <x v="1"/>
    <x v="34"/>
    <x v="11"/>
    <n v="1202031.8999999999"/>
    <n v="14749"/>
    <n v="0"/>
    <n v="0"/>
    <n v="0"/>
    <n v="0"/>
    <n v="0"/>
    <n v="1216780.8999999999"/>
  </r>
  <r>
    <s v="010 Atmos Regulated Shared Services"/>
    <x v="1"/>
    <x v="35"/>
    <x v="11"/>
    <n v="369301.65"/>
    <n v="4297.91"/>
    <n v="0"/>
    <n v="0"/>
    <n v="0"/>
    <n v="0"/>
    <n v="0"/>
    <n v="373599.56"/>
  </r>
  <r>
    <s v="010 Atmos Regulated Shared Services"/>
    <x v="1"/>
    <x v="44"/>
    <x v="11"/>
    <n v="-47689.77"/>
    <n v="3184.91"/>
    <n v="0"/>
    <n v="0"/>
    <n v="0"/>
    <n v="0"/>
    <n v="0"/>
    <n v="-44504.86"/>
  </r>
  <r>
    <s v="010 Atmos Regulated Shared Services"/>
    <x v="1"/>
    <x v="45"/>
    <x v="11"/>
    <n v="-57199.47"/>
    <n v="0"/>
    <n v="0"/>
    <n v="0"/>
    <n v="0"/>
    <n v="0"/>
    <n v="0"/>
    <n v="-57199.47"/>
  </r>
  <r>
    <s v="010 Atmos Regulated Shared Services"/>
    <x v="1"/>
    <x v="46"/>
    <x v="11"/>
    <n v="30821791.789999999"/>
    <n v="488889.92"/>
    <n v="0"/>
    <n v="0"/>
    <n v="0"/>
    <n v="0"/>
    <n v="0"/>
    <n v="31310681.710000001"/>
  </r>
  <r>
    <s v="010 Atmos Regulated Shared Services"/>
    <x v="1"/>
    <x v="41"/>
    <x v="11"/>
    <n v="172013.86"/>
    <n v="4186.6899999999996"/>
    <n v="0"/>
    <n v="0"/>
    <n v="0"/>
    <n v="0"/>
    <n v="0"/>
    <n v="176200.55"/>
  </r>
  <r>
    <s v="010 Atmos Regulated Shared Services"/>
    <x v="1"/>
    <x v="52"/>
    <x v="11"/>
    <n v="33610.76"/>
    <n v="517.44000000000005"/>
    <n v="0"/>
    <n v="0"/>
    <n v="0"/>
    <n v="0"/>
    <n v="0"/>
    <n v="34128.199999999997"/>
  </r>
  <r>
    <s v="010 Atmos Regulated Shared Services"/>
    <x v="1"/>
    <x v="47"/>
    <x v="11"/>
    <n v="-28323.42"/>
    <n v="18.23"/>
    <n v="0"/>
    <n v="0"/>
    <n v="0"/>
    <n v="0"/>
    <n v="0"/>
    <n v="-28305.19"/>
  </r>
  <r>
    <s v="010 Atmos Regulated Shared Services"/>
    <x v="1"/>
    <x v="55"/>
    <x v="11"/>
    <n v="-9966.41"/>
    <n v="0"/>
    <n v="0"/>
    <n v="0"/>
    <n v="0"/>
    <n v="0"/>
    <n v="0"/>
    <n v="-9966.41"/>
  </r>
  <r>
    <s v="050 Mid-States Division"/>
    <x v="2"/>
    <x v="57"/>
    <x v="11"/>
    <n v="8329.7199999999993"/>
    <n v="0"/>
    <n v="0"/>
    <n v="0"/>
    <n v="0"/>
    <n v="0"/>
    <n v="0"/>
    <n v="8329.7199999999993"/>
  </r>
  <r>
    <s v="050 Mid-States Division"/>
    <x v="2"/>
    <x v="109"/>
    <x v="11"/>
    <n v="119852.69"/>
    <n v="0"/>
    <n v="0"/>
    <n v="0"/>
    <n v="0"/>
    <n v="0"/>
    <n v="0"/>
    <n v="119852.69"/>
  </r>
  <r>
    <s v="050 Mid-States Division"/>
    <x v="2"/>
    <x v="64"/>
    <x v="11"/>
    <n v="4437.4799999999996"/>
    <n v="0.98"/>
    <n v="0"/>
    <n v="0"/>
    <n v="0"/>
    <n v="0"/>
    <n v="0"/>
    <n v="4438.46"/>
  </r>
  <r>
    <s v="050 Mid-States Division"/>
    <x v="2"/>
    <x v="65"/>
    <x v="11"/>
    <n v="6015.21"/>
    <n v="24.93"/>
    <n v="0"/>
    <n v="0"/>
    <n v="0"/>
    <n v="0"/>
    <n v="0"/>
    <n v="6040.14"/>
  </r>
  <r>
    <s v="050 Mid-States Division"/>
    <x v="2"/>
    <x v="69"/>
    <x v="11"/>
    <n v="111981.98"/>
    <n v="160.93"/>
    <n v="0"/>
    <n v="0"/>
    <n v="0"/>
    <n v="0"/>
    <n v="0"/>
    <n v="112142.91"/>
  </r>
  <r>
    <s v="050 Mid-States Division"/>
    <x v="2"/>
    <x v="84"/>
    <x v="11"/>
    <n v="20290.349999999999"/>
    <n v="17.739999999999998"/>
    <n v="0"/>
    <n v="0"/>
    <n v="0"/>
    <n v="0"/>
    <n v="0"/>
    <n v="20308.09"/>
  </r>
  <r>
    <s v="050 Mid-States Division"/>
    <x v="2"/>
    <x v="95"/>
    <x v="11"/>
    <n v="98512.9"/>
    <n v="148.88999999999999"/>
    <n v="0"/>
    <n v="0"/>
    <n v="0"/>
    <n v="0"/>
    <n v="0"/>
    <n v="98661.79"/>
  </r>
  <r>
    <s v="050 Mid-States Division"/>
    <x v="2"/>
    <x v="85"/>
    <x v="11"/>
    <n v="1043120.72"/>
    <n v="13433.11"/>
    <n v="0"/>
    <n v="0"/>
    <n v="0"/>
    <n v="0"/>
    <n v="0"/>
    <n v="1056553.83"/>
  </r>
  <r>
    <s v="050 Mid-States Division"/>
    <x v="2"/>
    <x v="96"/>
    <x v="11"/>
    <n v="1395894.76"/>
    <n v="2139.17"/>
    <n v="0"/>
    <n v="0"/>
    <n v="0"/>
    <n v="0"/>
    <n v="0"/>
    <n v="1398033.93"/>
  </r>
  <r>
    <s v="050 Mid-States Division"/>
    <x v="2"/>
    <x v="66"/>
    <x v="11"/>
    <n v="451987.95"/>
    <n v="348.21"/>
    <n v="0"/>
    <n v="0"/>
    <n v="0"/>
    <n v="0"/>
    <n v="0"/>
    <n v="452336.16"/>
  </r>
  <r>
    <s v="050 Mid-States Division"/>
    <x v="2"/>
    <x v="70"/>
    <x v="11"/>
    <n v="734188.28"/>
    <n v="2542.25"/>
    <n v="0"/>
    <n v="0"/>
    <n v="0"/>
    <n v="0"/>
    <n v="0"/>
    <n v="736730.53"/>
  </r>
  <r>
    <s v="050 Mid-States Division"/>
    <x v="2"/>
    <x v="97"/>
    <x v="11"/>
    <n v="167524.62"/>
    <n v="52.07"/>
    <n v="0"/>
    <n v="0"/>
    <n v="0"/>
    <n v="0"/>
    <n v="0"/>
    <n v="167576.69"/>
  </r>
  <r>
    <s v="050 Mid-States Division"/>
    <x v="2"/>
    <x v="110"/>
    <x v="11"/>
    <n v="43515.06"/>
    <n v="40.049999999999997"/>
    <n v="0"/>
    <n v="0"/>
    <n v="0"/>
    <n v="0"/>
    <n v="0"/>
    <n v="43555.11"/>
  </r>
  <r>
    <s v="050 Mid-States Division"/>
    <x v="2"/>
    <x v="98"/>
    <x v="11"/>
    <n v="-89785.9"/>
    <n v="118.36"/>
    <n v="0"/>
    <n v="0"/>
    <n v="0"/>
    <n v="0"/>
    <n v="0"/>
    <n v="-89667.54"/>
  </r>
  <r>
    <s v="050 Mid-States Division"/>
    <x v="2"/>
    <x v="111"/>
    <x v="11"/>
    <n v="187517.85"/>
    <n v="141.29"/>
    <n v="0"/>
    <n v="0"/>
    <n v="0"/>
    <n v="0"/>
    <n v="0"/>
    <n v="187659.14"/>
  </r>
  <r>
    <s v="050 Mid-States Division"/>
    <x v="2"/>
    <x v="71"/>
    <x v="11"/>
    <n v="483077.56"/>
    <n v="1385.17"/>
    <n v="0"/>
    <n v="0"/>
    <n v="0"/>
    <n v="0"/>
    <n v="0"/>
    <n v="484462.73"/>
  </r>
  <r>
    <s v="050 Mid-States Division"/>
    <x v="2"/>
    <x v="89"/>
    <x v="11"/>
    <n v="199682.99"/>
    <n v="116.06"/>
    <n v="0"/>
    <n v="0"/>
    <n v="0"/>
    <n v="0"/>
    <n v="0"/>
    <n v="199799.05"/>
  </r>
  <r>
    <s v="050 Mid-States Division"/>
    <x v="2"/>
    <x v="112"/>
    <x v="11"/>
    <n v="184150.39"/>
    <n v="708.38"/>
    <n v="0"/>
    <n v="0"/>
    <n v="0"/>
    <n v="0"/>
    <n v="0"/>
    <n v="184858.77"/>
  </r>
  <r>
    <s v="050 Mid-States Division"/>
    <x v="2"/>
    <x v="90"/>
    <x v="11"/>
    <n v="418730.86"/>
    <n v="961.78"/>
    <n v="0"/>
    <n v="0"/>
    <n v="0"/>
    <n v="0"/>
    <n v="0"/>
    <n v="419692.64"/>
  </r>
  <r>
    <s v="050 Mid-States Division"/>
    <x v="2"/>
    <x v="67"/>
    <x v="11"/>
    <n v="16170.15"/>
    <n v="72.680000000000007"/>
    <n v="0"/>
    <n v="0"/>
    <n v="0"/>
    <n v="0"/>
    <n v="0"/>
    <n v="16242.83"/>
  </r>
  <r>
    <s v="050 Mid-States Division"/>
    <x v="2"/>
    <x v="75"/>
    <x v="11"/>
    <n v="52237.67"/>
    <n v="90.23"/>
    <n v="0"/>
    <n v="0"/>
    <n v="0"/>
    <n v="0"/>
    <n v="0"/>
    <n v="52327.9"/>
  </r>
  <r>
    <s v="050 Mid-States Division"/>
    <x v="2"/>
    <x v="76"/>
    <x v="11"/>
    <n v="85818.83"/>
    <n v="567.46"/>
    <n v="0"/>
    <n v="0"/>
    <n v="0"/>
    <n v="0"/>
    <n v="0"/>
    <n v="86386.29"/>
  </r>
  <r>
    <s v="050 Mid-States Division"/>
    <x v="2"/>
    <x v="86"/>
    <x v="11"/>
    <n v="17714947.809999999"/>
    <n v="43000.9"/>
    <n v="0"/>
    <n v="-1432.58"/>
    <n v="0"/>
    <n v="0"/>
    <n v="0"/>
    <n v="17756516.129999999"/>
  </r>
  <r>
    <s v="050 Mid-States Division"/>
    <x v="2"/>
    <x v="91"/>
    <x v="11"/>
    <n v="342015.63"/>
    <n v="1404.15"/>
    <n v="0"/>
    <n v="0"/>
    <n v="0"/>
    <n v="0"/>
    <n v="0"/>
    <n v="343419.78"/>
  </r>
  <r>
    <s v="050 Mid-States Division"/>
    <x v="2"/>
    <x v="58"/>
    <x v="11"/>
    <n v="1736489.4"/>
    <n v="4047.33"/>
    <n v="0"/>
    <n v="0"/>
    <n v="0"/>
    <n v="0"/>
    <n v="0"/>
    <n v="1740536.73"/>
  </r>
  <r>
    <s v="050 Mid-States Division"/>
    <x v="2"/>
    <x v="113"/>
    <x v="11"/>
    <n v="193847.09"/>
    <n v="4156.92"/>
    <n v="0"/>
    <n v="0"/>
    <n v="0"/>
    <n v="0"/>
    <n v="0"/>
    <n v="198004.01"/>
  </r>
  <r>
    <s v="050 Mid-States Division"/>
    <x v="2"/>
    <x v="99"/>
    <x v="11"/>
    <n v="107801.02"/>
    <n v="577.09"/>
    <n v="0"/>
    <n v="0"/>
    <n v="0"/>
    <n v="0"/>
    <n v="0"/>
    <n v="108378.11"/>
  </r>
  <r>
    <s v="050 Mid-States Division"/>
    <x v="2"/>
    <x v="59"/>
    <x v="11"/>
    <n v="69698.740000000005"/>
    <n v="171.35"/>
    <n v="0"/>
    <n v="0"/>
    <n v="0"/>
    <n v="0"/>
    <n v="0"/>
    <n v="69870.09"/>
  </r>
  <r>
    <s v="050 Mid-States Division"/>
    <x v="2"/>
    <x v="72"/>
    <x v="11"/>
    <n v="34588.19"/>
    <n v="79.42"/>
    <n v="0"/>
    <n v="0"/>
    <n v="0"/>
    <n v="0"/>
    <n v="0"/>
    <n v="34667.61"/>
  </r>
  <r>
    <s v="050 Mid-States Division"/>
    <x v="2"/>
    <x v="77"/>
    <x v="11"/>
    <n v="1849.91"/>
    <n v="6.87"/>
    <n v="0"/>
    <n v="0"/>
    <n v="0"/>
    <n v="0"/>
    <n v="0"/>
    <n v="1856.78"/>
  </r>
  <r>
    <s v="050 Mid-States Division"/>
    <x v="2"/>
    <x v="92"/>
    <x v="11"/>
    <n v="9343062.0800000001"/>
    <n v="74211.62"/>
    <n v="-31438.06"/>
    <n v="0"/>
    <n v="0"/>
    <n v="0"/>
    <n v="0"/>
    <n v="9385835.6400000006"/>
  </r>
  <r>
    <s v="050 Mid-States Division"/>
    <x v="2"/>
    <x v="78"/>
    <x v="11"/>
    <n v="29912556.039999999"/>
    <n v="277803.14"/>
    <n v="-83476.259999999995"/>
    <n v="-168704.6"/>
    <n v="0"/>
    <n v="0"/>
    <n v="0"/>
    <n v="29938178.32"/>
  </r>
  <r>
    <s v="050 Mid-States Division"/>
    <x v="2"/>
    <x v="100"/>
    <x v="11"/>
    <n v="15147079.289999999"/>
    <n v="216358.18"/>
    <n v="-9738.2000000000007"/>
    <n v="-18593.939999999999"/>
    <n v="0"/>
    <n v="0"/>
    <n v="0"/>
    <n v="15335105.33"/>
  </r>
  <r>
    <s v="050 Mid-States Division"/>
    <x v="2"/>
    <x v="114"/>
    <x v="11"/>
    <n v="2042666.32"/>
    <n v="39289.769999999997"/>
    <n v="-1646.38"/>
    <n v="-2028.6"/>
    <n v="0"/>
    <n v="0"/>
    <n v="0"/>
    <n v="2078281.11"/>
  </r>
  <r>
    <s v="050 Mid-States Division"/>
    <x v="2"/>
    <x v="115"/>
    <x v="11"/>
    <n v="892733.24"/>
    <n v="10282.9"/>
    <n v="-17479.64"/>
    <n v="-4964.32"/>
    <n v="0"/>
    <n v="0"/>
    <n v="0"/>
    <n v="880572.18"/>
  </r>
  <r>
    <s v="050 Mid-States Division"/>
    <x v="2"/>
    <x v="101"/>
    <x v="11"/>
    <n v="988519.11"/>
    <n v="3978.13"/>
    <n v="-1051.23"/>
    <n v="-391.29"/>
    <n v="0"/>
    <n v="0"/>
    <n v="0"/>
    <n v="991054.72"/>
  </r>
  <r>
    <s v="050 Mid-States Division"/>
    <x v="2"/>
    <x v="79"/>
    <x v="11"/>
    <n v="35560980.380000003"/>
    <n v="377108.34"/>
    <n v="-88899.199999999997"/>
    <n v="-74.540000000000006"/>
    <n v="0"/>
    <n v="0"/>
    <n v="0"/>
    <n v="35849114.979999997"/>
  </r>
  <r>
    <s v="050 Mid-States Division"/>
    <x v="2"/>
    <x v="80"/>
    <x v="11"/>
    <n v="19101216.5"/>
    <n v="246341.04"/>
    <n v="-79086.87"/>
    <n v="0"/>
    <n v="0"/>
    <n v="0"/>
    <n v="0"/>
    <n v="19268470.670000002"/>
  </r>
  <r>
    <s v="050 Mid-States Division"/>
    <x v="2"/>
    <x v="102"/>
    <x v="11"/>
    <n v="25474633.199999999"/>
    <n v="192350.21"/>
    <n v="-88634.97"/>
    <n v="0"/>
    <n v="0"/>
    <n v="0"/>
    <n v="0"/>
    <n v="25578348.440000001"/>
  </r>
  <r>
    <s v="050 Mid-States Division"/>
    <x v="2"/>
    <x v="107"/>
    <x v="11"/>
    <n v="3907869.21"/>
    <n v="29884.23"/>
    <n v="0"/>
    <n v="0"/>
    <n v="0"/>
    <n v="0"/>
    <n v="0"/>
    <n v="3937753.44"/>
  </r>
  <r>
    <s v="050 Mid-States Division"/>
    <x v="2"/>
    <x v="108"/>
    <x v="11"/>
    <n v="87765.52"/>
    <n v="425.04"/>
    <n v="0"/>
    <n v="0"/>
    <n v="0"/>
    <n v="0"/>
    <n v="0"/>
    <n v="88190.56"/>
  </r>
  <r>
    <s v="050 Mid-States Division"/>
    <x v="2"/>
    <x v="143"/>
    <x v="11"/>
    <n v="2843833.12"/>
    <n v="11743.33"/>
    <n v="0"/>
    <n v="0"/>
    <n v="0"/>
    <n v="0"/>
    <n v="0"/>
    <n v="2855576.45"/>
  </r>
  <r>
    <s v="050 Mid-States Division"/>
    <x v="2"/>
    <x v="87"/>
    <x v="11"/>
    <n v="1028554.66"/>
    <n v="24839.89"/>
    <n v="0"/>
    <n v="0"/>
    <n v="0"/>
    <n v="0"/>
    <n v="0"/>
    <n v="1053394.55"/>
  </r>
  <r>
    <s v="050 Mid-States Division"/>
    <x v="2"/>
    <x v="60"/>
    <x v="11"/>
    <n v="102083.47"/>
    <n v="542.42999999999995"/>
    <n v="0"/>
    <n v="0"/>
    <n v="0"/>
    <n v="0"/>
    <n v="0"/>
    <n v="102625.9"/>
  </r>
  <r>
    <s v="050 Mid-States Division"/>
    <x v="2"/>
    <x v="103"/>
    <x v="11"/>
    <n v="270201.03999999998"/>
    <n v="2222.16"/>
    <n v="0"/>
    <n v="0"/>
    <n v="0"/>
    <n v="0"/>
    <n v="0"/>
    <n v="272423.2"/>
  </r>
  <r>
    <s v="050 Mid-States Division"/>
    <x v="2"/>
    <x v="81"/>
    <x v="11"/>
    <n v="4481.1099999999997"/>
    <n v="40.590000000000003"/>
    <n v="0"/>
    <n v="0"/>
    <n v="0"/>
    <n v="0"/>
    <n v="0"/>
    <n v="4521.7"/>
  </r>
  <r>
    <s v="050 Mid-States Division"/>
    <x v="2"/>
    <x v="88"/>
    <x v="11"/>
    <n v="1246194.18"/>
    <n v="0"/>
    <n v="0"/>
    <n v="0"/>
    <n v="0"/>
    <n v="0"/>
    <n v="0"/>
    <n v="1246194.18"/>
  </r>
  <r>
    <s v="050 Mid-States Division"/>
    <x v="2"/>
    <x v="144"/>
    <x v="11"/>
    <n v="1047132.68"/>
    <n v="17871.62"/>
    <n v="0"/>
    <n v="0"/>
    <n v="0"/>
    <n v="0"/>
    <n v="0"/>
    <n v="1065004.3"/>
  </r>
  <r>
    <s v="050 Mid-States Division"/>
    <x v="2"/>
    <x v="62"/>
    <x v="11"/>
    <n v="94156.69"/>
    <n v="2788.12"/>
    <n v="0"/>
    <n v="0"/>
    <n v="1415"/>
    <n v="0"/>
    <n v="0"/>
    <n v="98359.81"/>
  </r>
  <r>
    <s v="050 Mid-States Division"/>
    <x v="2"/>
    <x v="63"/>
    <x v="11"/>
    <n v="-2464.09"/>
    <n v="65.3"/>
    <n v="0"/>
    <n v="0"/>
    <n v="0"/>
    <n v="0"/>
    <n v="0"/>
    <n v="-2398.79"/>
  </r>
  <r>
    <s v="050 Mid-States Division"/>
    <x v="2"/>
    <x v="56"/>
    <x v="11"/>
    <n v="1119412.6200000001"/>
    <n v="25914.48"/>
    <n v="0"/>
    <n v="0"/>
    <n v="0"/>
    <n v="0"/>
    <n v="0"/>
    <n v="1145327.1000000001"/>
  </r>
  <r>
    <s v="050 Mid-States Division"/>
    <x v="2"/>
    <x v="73"/>
    <x v="11"/>
    <n v="36441.269999999997"/>
    <n v="0"/>
    <n v="0"/>
    <n v="0"/>
    <n v="0"/>
    <n v="0"/>
    <n v="0"/>
    <n v="36441.269999999997"/>
  </r>
  <r>
    <s v="050 Mid-States Division"/>
    <x v="2"/>
    <x v="82"/>
    <x v="11"/>
    <n v="57727.51"/>
    <n v="0"/>
    <n v="0"/>
    <n v="0"/>
    <n v="0"/>
    <n v="0"/>
    <n v="0"/>
    <n v="57727.51"/>
  </r>
  <r>
    <s v="050 Mid-States Division"/>
    <x v="2"/>
    <x v="93"/>
    <x v="11"/>
    <n v="17873.05"/>
    <n v="0"/>
    <n v="0"/>
    <n v="0"/>
    <n v="0"/>
    <n v="0"/>
    <n v="0"/>
    <n v="17873.05"/>
  </r>
  <r>
    <s v="050 Mid-States Division"/>
    <x v="2"/>
    <x v="104"/>
    <x v="11"/>
    <n v="243427.27"/>
    <n v="4692.37"/>
    <n v="0"/>
    <n v="0"/>
    <n v="0"/>
    <n v="0"/>
    <n v="0"/>
    <n v="248119.64"/>
  </r>
  <r>
    <s v="050 Mid-States Division"/>
    <x v="2"/>
    <x v="83"/>
    <x v="11"/>
    <n v="1954140.86"/>
    <n v="31642.51"/>
    <n v="0"/>
    <n v="0"/>
    <n v="0"/>
    <n v="0"/>
    <n v="0"/>
    <n v="1985783.37"/>
  </r>
  <r>
    <s v="050 Mid-States Division"/>
    <x v="2"/>
    <x v="105"/>
    <x v="11"/>
    <n v="5121.7700000000004"/>
    <n v="139.74"/>
    <n v="0"/>
    <n v="0"/>
    <n v="0"/>
    <n v="0"/>
    <n v="0"/>
    <n v="5261.51"/>
  </r>
  <r>
    <s v="050 Mid-States Division"/>
    <x v="2"/>
    <x v="94"/>
    <x v="11"/>
    <n v="53175.48"/>
    <n v="1338.96"/>
    <n v="0"/>
    <n v="0"/>
    <n v="0"/>
    <n v="0"/>
    <n v="0"/>
    <n v="54514.44"/>
  </r>
  <r>
    <s v="050 Mid-States Division"/>
    <x v="2"/>
    <x v="106"/>
    <x v="11"/>
    <n v="587166.6"/>
    <n v="21649.279999999999"/>
    <n v="0"/>
    <n v="0"/>
    <n v="0"/>
    <n v="0"/>
    <n v="0"/>
    <n v="608815.88"/>
  </r>
  <r>
    <s v="050 Mid-States Division"/>
    <x v="2"/>
    <x v="74"/>
    <x v="11"/>
    <n v="103650.12"/>
    <n v="-735.73"/>
    <n v="0"/>
    <n v="0"/>
    <n v="0"/>
    <n v="0"/>
    <n v="0"/>
    <n v="102914.39"/>
  </r>
  <r>
    <s v="050 Mid-States Division"/>
    <x v="3"/>
    <x v="119"/>
    <x v="11"/>
    <n v="101367.79"/>
    <n v="400.52"/>
    <n v="0"/>
    <n v="0"/>
    <n v="0"/>
    <n v="0"/>
    <n v="0"/>
    <n v="101768.31"/>
  </r>
  <r>
    <s v="050 Mid-States Division"/>
    <x v="3"/>
    <x v="118"/>
    <x v="11"/>
    <n v="9190.66"/>
    <n v="93.97"/>
    <n v="0"/>
    <n v="0"/>
    <n v="0"/>
    <n v="0"/>
    <n v="0"/>
    <n v="9284.6299999999992"/>
  </r>
  <r>
    <s v="050 Mid-States Division"/>
    <x v="3"/>
    <x v="125"/>
    <x v="11"/>
    <n v="38834"/>
    <n v="0"/>
    <n v="0"/>
    <n v="0"/>
    <n v="0"/>
    <n v="0"/>
    <n v="0"/>
    <n v="38834"/>
  </r>
  <r>
    <s v="050 Mid-States Division"/>
    <x v="3"/>
    <x v="145"/>
    <x v="11"/>
    <n v="39699.49"/>
    <n v="223.97"/>
    <n v="0"/>
    <n v="0"/>
    <n v="0"/>
    <n v="0"/>
    <n v="0"/>
    <n v="39923.46"/>
  </r>
  <r>
    <s v="050 Mid-States Division"/>
    <x v="3"/>
    <x v="116"/>
    <x v="11"/>
    <n v="16230.92"/>
    <n v="151.66"/>
    <n v="0"/>
    <n v="0"/>
    <n v="0"/>
    <n v="0"/>
    <n v="0"/>
    <n v="16382.58"/>
  </r>
  <r>
    <s v="050 Mid-States Division"/>
    <x v="3"/>
    <x v="126"/>
    <x v="11"/>
    <n v="136904.35999999999"/>
    <n v="498.29"/>
    <n v="0"/>
    <n v="0"/>
    <n v="0"/>
    <n v="0"/>
    <n v="0"/>
    <n v="137402.65"/>
  </r>
  <r>
    <s v="050 Mid-States Division"/>
    <x v="3"/>
    <x v="117"/>
    <x v="11"/>
    <n v="7805.86"/>
    <n v="74.540000000000006"/>
    <n v="0"/>
    <n v="0"/>
    <n v="0"/>
    <n v="0"/>
    <n v="0"/>
    <n v="7880.4"/>
  </r>
  <r>
    <s v="050 Mid-States Division"/>
    <x v="3"/>
    <x v="121"/>
    <x v="11"/>
    <n v="-8158.29"/>
    <n v="97.92"/>
    <n v="0"/>
    <n v="0"/>
    <n v="0"/>
    <n v="0"/>
    <n v="0"/>
    <n v="-8060.37"/>
  </r>
  <r>
    <s v="050 Mid-States Division"/>
    <x v="3"/>
    <x v="123"/>
    <x v="11"/>
    <n v="697792.66"/>
    <n v="2354.3000000000002"/>
    <n v="0"/>
    <n v="0"/>
    <n v="0"/>
    <n v="0"/>
    <n v="0"/>
    <n v="700146.96"/>
  </r>
  <r>
    <s v="050 Mid-States Division"/>
    <x v="3"/>
    <x v="122"/>
    <x v="11"/>
    <n v="-34765.769999999997"/>
    <n v="0"/>
    <n v="0"/>
    <n v="0"/>
    <n v="0"/>
    <n v="0"/>
    <n v="0"/>
    <n v="-34765.769999999997"/>
  </r>
  <r>
    <s v="050 Mid-States Division"/>
    <x v="3"/>
    <x v="120"/>
    <x v="11"/>
    <n v="70196.03"/>
    <n v="0"/>
    <n v="0"/>
    <n v="0"/>
    <n v="0"/>
    <n v="0"/>
    <n v="0"/>
    <n v="70196.03"/>
  </r>
  <r>
    <s v="050 Mid-States Division"/>
    <x v="3"/>
    <x v="128"/>
    <x v="11"/>
    <n v="25296.71"/>
    <n v="727.57"/>
    <n v="0"/>
    <n v="0"/>
    <n v="0"/>
    <n v="0"/>
    <n v="0"/>
    <n v="26024.28"/>
  </r>
  <r>
    <s v="050 Mid-States Division"/>
    <x v="3"/>
    <x v="124"/>
    <x v="11"/>
    <n v="828509.36"/>
    <n v="0"/>
    <n v="0"/>
    <n v="0"/>
    <n v="0"/>
    <n v="0"/>
    <n v="0"/>
    <n v="828509.36"/>
  </r>
  <r>
    <s v="010 Atmos Regulated Shared Services"/>
    <x v="0"/>
    <x v="129"/>
    <x v="11"/>
    <n v="0"/>
    <n v="3272.25"/>
    <n v="0"/>
    <n v="0"/>
    <n v="0"/>
    <n v="0"/>
    <n v="0"/>
    <n v="3272.25"/>
  </r>
  <r>
    <s v="050 Mid-States Division"/>
    <x v="2"/>
    <x v="129"/>
    <x v="11"/>
    <n v="-5459266.5699999984"/>
    <n v="-430751.39999999997"/>
    <n v="0"/>
    <n v="0"/>
    <n v="0"/>
    <n v="0"/>
    <n v="0"/>
    <n v="-5890017.9699999988"/>
  </r>
  <r>
    <s v="050 Mid-States Division"/>
    <x v="3"/>
    <x v="129"/>
    <x v="11"/>
    <n v="52517.30000000001"/>
    <n v="0"/>
    <n v="0"/>
    <n v="0"/>
    <n v="0"/>
    <n v="0"/>
    <n v="0"/>
    <n v="52517.30000000001"/>
  </r>
  <r>
    <s v="010 Atmos Regulated Shared Services"/>
    <x v="0"/>
    <x v="15"/>
    <x v="12"/>
    <n v="512147.74"/>
    <n v="3748.25"/>
    <n v="0"/>
    <n v="0"/>
    <n v="0"/>
    <n v="0"/>
    <n v="0"/>
    <n v="515895.99"/>
  </r>
  <r>
    <s v="010 Atmos Regulated Shared Services"/>
    <x v="0"/>
    <x v="16"/>
    <x v="12"/>
    <n v="3726796.56"/>
    <n v="23477.94"/>
    <n v="0"/>
    <n v="0"/>
    <n v="0"/>
    <n v="0"/>
    <n v="0"/>
    <n v="3750274.5"/>
  </r>
  <r>
    <s v="010 Atmos Regulated Shared Services"/>
    <x v="0"/>
    <x v="32"/>
    <x v="12"/>
    <n v="9406795.2400000002"/>
    <n v="23652.2"/>
    <n v="0"/>
    <n v="0"/>
    <n v="0"/>
    <n v="0"/>
    <n v="0"/>
    <n v="9430447.4399999995"/>
  </r>
  <r>
    <s v="010 Atmos Regulated Shared Services"/>
    <x v="0"/>
    <x v="30"/>
    <x v="12"/>
    <n v="29.86"/>
    <n v="5.69"/>
    <n v="0"/>
    <n v="0"/>
    <n v="0"/>
    <n v="0"/>
    <n v="0"/>
    <n v="35.549999999999997"/>
  </r>
  <r>
    <s v="010 Atmos Regulated Shared Services"/>
    <x v="0"/>
    <x v="0"/>
    <x v="12"/>
    <n v="36.06"/>
    <n v="4.51"/>
    <n v="0"/>
    <n v="0"/>
    <n v="0"/>
    <n v="0"/>
    <n v="0"/>
    <n v="40.57"/>
  </r>
  <r>
    <s v="010 Atmos Regulated Shared Services"/>
    <x v="0"/>
    <x v="28"/>
    <x v="12"/>
    <n v="1943257.04"/>
    <n v="18066.919999999998"/>
    <n v="0"/>
    <n v="0"/>
    <n v="0"/>
    <n v="0"/>
    <n v="0"/>
    <n v="1961323.96"/>
  </r>
  <r>
    <s v="010 Atmos Regulated Shared Services"/>
    <x v="0"/>
    <x v="13"/>
    <x v="12"/>
    <n v="1.26"/>
    <n v="0"/>
    <n v="0"/>
    <n v="0"/>
    <n v="0"/>
    <n v="0"/>
    <n v="0"/>
    <n v="1.26"/>
  </r>
  <r>
    <s v="010 Atmos Regulated Shared Services"/>
    <x v="0"/>
    <x v="2"/>
    <x v="12"/>
    <n v="0.45"/>
    <n v="0"/>
    <n v="0"/>
    <n v="0"/>
    <n v="0"/>
    <n v="0"/>
    <n v="0"/>
    <n v="0.45"/>
  </r>
  <r>
    <s v="010 Atmos Regulated Shared Services"/>
    <x v="0"/>
    <x v="140"/>
    <x v="12"/>
    <n v="32713.71"/>
    <n v="235.02"/>
    <n v="0"/>
    <n v="0"/>
    <n v="0"/>
    <n v="0"/>
    <n v="0"/>
    <n v="32948.730000000003"/>
  </r>
  <r>
    <s v="010 Atmos Regulated Shared Services"/>
    <x v="0"/>
    <x v="29"/>
    <x v="12"/>
    <n v="106528.9"/>
    <n v="877.77"/>
    <n v="0"/>
    <n v="0"/>
    <n v="0"/>
    <n v="0"/>
    <n v="0"/>
    <n v="107406.67"/>
  </r>
  <r>
    <s v="010 Atmos Regulated Shared Services"/>
    <x v="0"/>
    <x v="10"/>
    <x v="12"/>
    <n v="5666.32"/>
    <n v="30.7"/>
    <n v="0"/>
    <n v="0"/>
    <n v="0"/>
    <n v="0"/>
    <n v="0"/>
    <n v="5697.02"/>
  </r>
  <r>
    <s v="010 Atmos Regulated Shared Services"/>
    <x v="0"/>
    <x v="27"/>
    <x v="12"/>
    <n v="35530.78"/>
    <n v="549"/>
    <n v="0"/>
    <n v="0"/>
    <n v="0"/>
    <n v="0"/>
    <n v="0"/>
    <n v="36079.78"/>
  </r>
  <r>
    <s v="010 Atmos Regulated Shared Services"/>
    <x v="0"/>
    <x v="7"/>
    <x v="12"/>
    <n v="388.07"/>
    <n v="0"/>
    <n v="0"/>
    <n v="0"/>
    <n v="0"/>
    <n v="0"/>
    <n v="0"/>
    <n v="388.07"/>
  </r>
  <r>
    <s v="010 Atmos Regulated Shared Services"/>
    <x v="0"/>
    <x v="3"/>
    <x v="12"/>
    <n v="559661.6"/>
    <n v="4914.5600000000004"/>
    <n v="0"/>
    <n v="0"/>
    <n v="0"/>
    <n v="0"/>
    <n v="0"/>
    <n v="564576.16"/>
  </r>
  <r>
    <s v="010 Atmos Regulated Shared Services"/>
    <x v="0"/>
    <x v="24"/>
    <x v="12"/>
    <n v="3976.2"/>
    <n v="41.47"/>
    <n v="0"/>
    <n v="0"/>
    <n v="0"/>
    <n v="0"/>
    <n v="0"/>
    <n v="4017.67"/>
  </r>
  <r>
    <s v="010 Atmos Regulated Shared Services"/>
    <x v="0"/>
    <x v="26"/>
    <x v="12"/>
    <n v="46823.43"/>
    <n v="373.42"/>
    <n v="0"/>
    <n v="0"/>
    <n v="0"/>
    <n v="0"/>
    <n v="0"/>
    <n v="47196.85"/>
  </r>
  <r>
    <s v="010 Atmos Regulated Shared Services"/>
    <x v="0"/>
    <x v="31"/>
    <x v="12"/>
    <n v="901.43"/>
    <n v="17.670000000000002"/>
    <n v="0"/>
    <n v="0"/>
    <n v="0"/>
    <n v="0"/>
    <n v="0"/>
    <n v="919.1"/>
  </r>
  <r>
    <s v="010 Atmos Regulated Shared Services"/>
    <x v="0"/>
    <x v="22"/>
    <x v="12"/>
    <n v="163548.62"/>
    <n v="123.68"/>
    <n v="0"/>
    <n v="0"/>
    <n v="0"/>
    <n v="0"/>
    <n v="0"/>
    <n v="163672.29999999999"/>
  </r>
  <r>
    <s v="010 Atmos Regulated Shared Services"/>
    <x v="0"/>
    <x v="18"/>
    <x v="12"/>
    <n v="3857344.04"/>
    <n v="149290.07999999999"/>
    <n v="0"/>
    <n v="0"/>
    <n v="0"/>
    <n v="0"/>
    <n v="0"/>
    <n v="4006634.12"/>
  </r>
  <r>
    <s v="010 Atmos Regulated Shared Services"/>
    <x v="0"/>
    <x v="12"/>
    <x v="12"/>
    <n v="17011491.760000002"/>
    <n v="127682.97"/>
    <n v="-1459889.17"/>
    <n v="0"/>
    <n v="0"/>
    <n v="0"/>
    <n v="0"/>
    <n v="15679285.560000001"/>
  </r>
  <r>
    <s v="010 Atmos Regulated Shared Services"/>
    <x v="0"/>
    <x v="17"/>
    <x v="12"/>
    <n v="2674440.61"/>
    <n v="29481.85"/>
    <n v="-47131.69"/>
    <n v="0"/>
    <n v="0"/>
    <n v="0"/>
    <n v="0"/>
    <n v="2656790.77"/>
  </r>
  <r>
    <s v="010 Atmos Regulated Shared Services"/>
    <x v="0"/>
    <x v="9"/>
    <x v="12"/>
    <n v="182148.63"/>
    <n v="15773.94"/>
    <n v="0"/>
    <n v="0"/>
    <n v="0"/>
    <n v="0"/>
    <n v="0"/>
    <n v="197922.57"/>
  </r>
  <r>
    <s v="010 Atmos Regulated Shared Services"/>
    <x v="0"/>
    <x v="14"/>
    <x v="12"/>
    <n v="288423.63"/>
    <n v="8268.07"/>
    <n v="0"/>
    <n v="0"/>
    <n v="0"/>
    <n v="0"/>
    <n v="0"/>
    <n v="296691.7"/>
  </r>
  <r>
    <s v="010 Atmos Regulated Shared Services"/>
    <x v="0"/>
    <x v="25"/>
    <x v="12"/>
    <n v="35187872.950000003"/>
    <n v="375982.01"/>
    <n v="-3612552.62"/>
    <n v="0"/>
    <n v="0"/>
    <n v="0"/>
    <n v="0"/>
    <n v="31951302.34"/>
  </r>
  <r>
    <s v="010 Atmos Regulated Shared Services"/>
    <x v="0"/>
    <x v="4"/>
    <x v="12"/>
    <n v="45490.09"/>
    <n v="164.43"/>
    <n v="0"/>
    <n v="0"/>
    <n v="0"/>
    <n v="0"/>
    <n v="0"/>
    <n v="45654.52"/>
  </r>
  <r>
    <s v="010 Atmos Regulated Shared Services"/>
    <x v="0"/>
    <x v="8"/>
    <x v="12"/>
    <n v="368603.37"/>
    <n v="7840"/>
    <n v="0"/>
    <n v="0"/>
    <n v="0"/>
    <n v="0"/>
    <n v="0"/>
    <n v="376443.37"/>
  </r>
  <r>
    <s v="010 Atmos Regulated Shared Services"/>
    <x v="0"/>
    <x v="1"/>
    <x v="12"/>
    <n v="465818.14"/>
    <n v="10691.21"/>
    <n v="0"/>
    <n v="0"/>
    <n v="0"/>
    <n v="0"/>
    <n v="0"/>
    <n v="476509.35"/>
  </r>
  <r>
    <s v="010 Atmos Regulated Shared Services"/>
    <x v="0"/>
    <x v="19"/>
    <x v="12"/>
    <n v="45833.62"/>
    <n v="255.58"/>
    <n v="-37965.129999999997"/>
    <n v="0"/>
    <n v="0"/>
    <n v="0"/>
    <n v="0"/>
    <n v="8124.07"/>
  </r>
  <r>
    <s v="010 Atmos Regulated Shared Services"/>
    <x v="0"/>
    <x v="20"/>
    <x v="12"/>
    <n v="67592.09"/>
    <n v="2448.73"/>
    <n v="0"/>
    <n v="0"/>
    <n v="0"/>
    <n v="0"/>
    <n v="0"/>
    <n v="70040.820000000007"/>
  </r>
  <r>
    <s v="010 Atmos Regulated Shared Services"/>
    <x v="0"/>
    <x v="21"/>
    <x v="12"/>
    <n v="12924157.99"/>
    <n v="114938.2"/>
    <n v="-1350853.66"/>
    <n v="0"/>
    <n v="0"/>
    <n v="0"/>
    <n v="0"/>
    <n v="11688242.529999999"/>
  </r>
  <r>
    <s v="010 Atmos Regulated Shared Services"/>
    <x v="0"/>
    <x v="6"/>
    <x v="12"/>
    <n v="65465.77"/>
    <n v="2354.21"/>
    <n v="0"/>
    <n v="0"/>
    <n v="0"/>
    <n v="0"/>
    <n v="0"/>
    <n v="67819.98"/>
  </r>
  <r>
    <s v="010 Atmos Regulated Shared Services"/>
    <x v="0"/>
    <x v="23"/>
    <x v="12"/>
    <n v="61582.400000000001"/>
    <n v="2594.34"/>
    <n v="0"/>
    <n v="0"/>
    <n v="0"/>
    <n v="0"/>
    <n v="0"/>
    <n v="64176.74"/>
  </r>
  <r>
    <s v="010 Atmos Regulated Shared Services"/>
    <x v="0"/>
    <x v="11"/>
    <x v="12"/>
    <n v="4002896.67"/>
    <n v="102385.25"/>
    <n v="0"/>
    <n v="0"/>
    <n v="0"/>
    <n v="0"/>
    <n v="0"/>
    <n v="4105281.92"/>
  </r>
  <r>
    <s v="010 Atmos Regulated Shared Services"/>
    <x v="1"/>
    <x v="54"/>
    <x v="12"/>
    <n v="1997005.96"/>
    <n v="34034.6"/>
    <n v="0"/>
    <n v="0"/>
    <n v="0"/>
    <n v="0"/>
    <n v="0"/>
    <n v="2031040.56"/>
  </r>
  <r>
    <s v="010 Atmos Regulated Shared Services"/>
    <x v="1"/>
    <x v="50"/>
    <x v="12"/>
    <n v="1697629.91"/>
    <n v="8953.9599999999991"/>
    <n v="0"/>
    <n v="0"/>
    <n v="0"/>
    <n v="0"/>
    <n v="0"/>
    <n v="1706583.87"/>
  </r>
  <r>
    <s v="010 Atmos Regulated Shared Services"/>
    <x v="1"/>
    <x v="51"/>
    <x v="12"/>
    <n v="2931723.27"/>
    <n v="34097.760000000002"/>
    <n v="0"/>
    <n v="0"/>
    <n v="0"/>
    <n v="0"/>
    <n v="0"/>
    <n v="2965821.03"/>
  </r>
  <r>
    <s v="010 Atmos Regulated Shared Services"/>
    <x v="1"/>
    <x v="141"/>
    <x v="12"/>
    <n v="863818.59"/>
    <n v="7978.47"/>
    <n v="0"/>
    <n v="0"/>
    <n v="0"/>
    <n v="0"/>
    <n v="0"/>
    <n v="871797.06"/>
  </r>
  <r>
    <s v="010 Atmos Regulated Shared Services"/>
    <x v="1"/>
    <x v="142"/>
    <x v="12"/>
    <n v="47902.68"/>
    <n v="1547.67"/>
    <n v="0"/>
    <n v="0"/>
    <n v="0"/>
    <n v="0"/>
    <n v="0"/>
    <n v="49450.35"/>
  </r>
  <r>
    <s v="010 Atmos Regulated Shared Services"/>
    <x v="1"/>
    <x v="42"/>
    <x v="12"/>
    <n v="93828.39"/>
    <n v="157.56"/>
    <n v="0"/>
    <n v="0"/>
    <n v="0"/>
    <n v="0"/>
    <n v="0"/>
    <n v="93985.95"/>
  </r>
  <r>
    <s v="010 Atmos Regulated Shared Services"/>
    <x v="1"/>
    <x v="53"/>
    <x v="12"/>
    <n v="122774.36"/>
    <n v="3641.11"/>
    <n v="0"/>
    <n v="0"/>
    <n v="0"/>
    <n v="0"/>
    <n v="0"/>
    <n v="126415.47"/>
  </r>
  <r>
    <s v="010 Atmos Regulated Shared Services"/>
    <x v="1"/>
    <x v="49"/>
    <x v="12"/>
    <n v="16374.64"/>
    <n v="196.66"/>
    <n v="0"/>
    <n v="0"/>
    <n v="0"/>
    <n v="0"/>
    <n v="0"/>
    <n v="16571.3"/>
  </r>
  <r>
    <s v="010 Atmos Regulated Shared Services"/>
    <x v="1"/>
    <x v="33"/>
    <x v="12"/>
    <n v="1078132.7"/>
    <n v="8970.48"/>
    <n v="0"/>
    <n v="0"/>
    <n v="0"/>
    <n v="0"/>
    <n v="0"/>
    <n v="1087103.18"/>
  </r>
  <r>
    <s v="010 Atmos Regulated Shared Services"/>
    <x v="1"/>
    <x v="48"/>
    <x v="12"/>
    <n v="157940.9"/>
    <n v="1354.53"/>
    <n v="0"/>
    <n v="0"/>
    <n v="0"/>
    <n v="0"/>
    <n v="0"/>
    <n v="159295.43"/>
  </r>
  <r>
    <s v="010 Atmos Regulated Shared Services"/>
    <x v="1"/>
    <x v="43"/>
    <x v="12"/>
    <n v="12698.45"/>
    <n v="163.5"/>
    <n v="0"/>
    <n v="0"/>
    <n v="0"/>
    <n v="0"/>
    <n v="0"/>
    <n v="12861.95"/>
  </r>
  <r>
    <s v="010 Atmos Regulated Shared Services"/>
    <x v="1"/>
    <x v="38"/>
    <x v="12"/>
    <n v="140486.84"/>
    <n v="949.66"/>
    <n v="0"/>
    <n v="0"/>
    <n v="0"/>
    <n v="0"/>
    <n v="0"/>
    <n v="141436.5"/>
  </r>
  <r>
    <s v="010 Atmos Regulated Shared Services"/>
    <x v="1"/>
    <x v="37"/>
    <x v="12"/>
    <n v="-154264.63"/>
    <n v="0"/>
    <n v="0"/>
    <n v="0"/>
    <n v="0"/>
    <n v="0"/>
    <n v="0"/>
    <n v="-154264.63"/>
  </r>
  <r>
    <s v="010 Atmos Regulated Shared Services"/>
    <x v="1"/>
    <x v="40"/>
    <x v="12"/>
    <n v="4145937.3"/>
    <n v="70560.97"/>
    <n v="0"/>
    <n v="0"/>
    <n v="0"/>
    <n v="0"/>
    <n v="0"/>
    <n v="4216498.2699999996"/>
  </r>
  <r>
    <s v="010 Atmos Regulated Shared Services"/>
    <x v="1"/>
    <x v="34"/>
    <x v="12"/>
    <n v="1216780.8999999999"/>
    <n v="15572.08"/>
    <n v="0"/>
    <n v="0"/>
    <n v="0"/>
    <n v="0"/>
    <n v="0"/>
    <n v="1232352.98"/>
  </r>
  <r>
    <s v="010 Atmos Regulated Shared Services"/>
    <x v="1"/>
    <x v="35"/>
    <x v="12"/>
    <n v="373599.56"/>
    <n v="4297.91"/>
    <n v="0"/>
    <n v="0"/>
    <n v="0"/>
    <n v="0"/>
    <n v="0"/>
    <n v="377897.47"/>
  </r>
  <r>
    <s v="010 Atmos Regulated Shared Services"/>
    <x v="1"/>
    <x v="44"/>
    <x v="12"/>
    <n v="-44504.86"/>
    <n v="4125.3900000000003"/>
    <n v="0"/>
    <n v="0"/>
    <n v="0"/>
    <n v="0"/>
    <n v="0"/>
    <n v="-40379.47"/>
  </r>
  <r>
    <s v="010 Atmos Regulated Shared Services"/>
    <x v="1"/>
    <x v="45"/>
    <x v="12"/>
    <n v="-57199.47"/>
    <n v="0"/>
    <n v="0"/>
    <n v="0"/>
    <n v="0"/>
    <n v="0"/>
    <n v="0"/>
    <n v="-57199.47"/>
  </r>
  <r>
    <s v="010 Atmos Regulated Shared Services"/>
    <x v="1"/>
    <x v="46"/>
    <x v="12"/>
    <n v="31310681.710000001"/>
    <n v="504199.4"/>
    <n v="0"/>
    <n v="0"/>
    <n v="0"/>
    <n v="0"/>
    <n v="0"/>
    <n v="31814881.109999999"/>
  </r>
  <r>
    <s v="010 Atmos Regulated Shared Services"/>
    <x v="1"/>
    <x v="41"/>
    <x v="12"/>
    <n v="176200.55"/>
    <n v="4271.22"/>
    <n v="0"/>
    <n v="0"/>
    <n v="0"/>
    <n v="0"/>
    <n v="0"/>
    <n v="180471.77"/>
  </r>
  <r>
    <s v="010 Atmos Regulated Shared Services"/>
    <x v="1"/>
    <x v="52"/>
    <x v="12"/>
    <n v="34128.199999999997"/>
    <n v="517.44000000000005"/>
    <n v="0"/>
    <n v="0"/>
    <n v="0"/>
    <n v="0"/>
    <n v="0"/>
    <n v="34645.64"/>
  </r>
  <r>
    <s v="010 Atmos Regulated Shared Services"/>
    <x v="1"/>
    <x v="47"/>
    <x v="12"/>
    <n v="-28305.19"/>
    <n v="18.23"/>
    <n v="0"/>
    <n v="0"/>
    <n v="0"/>
    <n v="0"/>
    <n v="0"/>
    <n v="-28286.959999999999"/>
  </r>
  <r>
    <s v="010 Atmos Regulated Shared Services"/>
    <x v="1"/>
    <x v="55"/>
    <x v="12"/>
    <n v="-9966.41"/>
    <n v="0"/>
    <n v="0"/>
    <n v="0"/>
    <n v="0"/>
    <n v="0"/>
    <n v="0"/>
    <n v="-9966.41"/>
  </r>
  <r>
    <s v="050 Mid-States Division"/>
    <x v="2"/>
    <x v="57"/>
    <x v="12"/>
    <n v="8329.7199999999993"/>
    <n v="0"/>
    <n v="0"/>
    <n v="0"/>
    <n v="0"/>
    <n v="0"/>
    <n v="0"/>
    <n v="8329.7199999999993"/>
  </r>
  <r>
    <s v="050 Mid-States Division"/>
    <x v="2"/>
    <x v="109"/>
    <x v="12"/>
    <n v="119852.69"/>
    <n v="0"/>
    <n v="0"/>
    <n v="0"/>
    <n v="0"/>
    <n v="0"/>
    <n v="0"/>
    <n v="119852.69"/>
  </r>
  <r>
    <s v="050 Mid-States Division"/>
    <x v="2"/>
    <x v="64"/>
    <x v="12"/>
    <n v="4438.46"/>
    <n v="0.98"/>
    <n v="0"/>
    <n v="0"/>
    <n v="0"/>
    <n v="0"/>
    <n v="0"/>
    <n v="4439.4399999999996"/>
  </r>
  <r>
    <s v="050 Mid-States Division"/>
    <x v="2"/>
    <x v="65"/>
    <x v="12"/>
    <n v="6040.14"/>
    <n v="24.93"/>
    <n v="0"/>
    <n v="0"/>
    <n v="0"/>
    <n v="0"/>
    <n v="0"/>
    <n v="6065.07"/>
  </r>
  <r>
    <s v="050 Mid-States Division"/>
    <x v="2"/>
    <x v="69"/>
    <x v="12"/>
    <n v="112142.91"/>
    <n v="160.93"/>
    <n v="0"/>
    <n v="0"/>
    <n v="0"/>
    <n v="0"/>
    <n v="0"/>
    <n v="112303.84"/>
  </r>
  <r>
    <s v="050 Mid-States Division"/>
    <x v="2"/>
    <x v="84"/>
    <x v="12"/>
    <n v="20308.09"/>
    <n v="17.739999999999998"/>
    <n v="0"/>
    <n v="0"/>
    <n v="0"/>
    <n v="0"/>
    <n v="0"/>
    <n v="20325.830000000002"/>
  </r>
  <r>
    <s v="050 Mid-States Division"/>
    <x v="2"/>
    <x v="95"/>
    <x v="12"/>
    <n v="98661.79"/>
    <n v="148.88999999999999"/>
    <n v="0"/>
    <n v="0"/>
    <n v="0"/>
    <n v="0"/>
    <n v="0"/>
    <n v="98810.68"/>
  </r>
  <r>
    <s v="050 Mid-States Division"/>
    <x v="2"/>
    <x v="85"/>
    <x v="12"/>
    <n v="1056553.83"/>
    <n v="13433.11"/>
    <n v="0"/>
    <n v="0"/>
    <n v="0"/>
    <n v="0"/>
    <n v="0"/>
    <n v="1069986.94"/>
  </r>
  <r>
    <s v="050 Mid-States Division"/>
    <x v="2"/>
    <x v="96"/>
    <x v="12"/>
    <n v="1398033.93"/>
    <n v="2139.17"/>
    <n v="0"/>
    <n v="0"/>
    <n v="0"/>
    <n v="0"/>
    <n v="0"/>
    <n v="1400173.1"/>
  </r>
  <r>
    <s v="050 Mid-States Division"/>
    <x v="2"/>
    <x v="66"/>
    <x v="12"/>
    <n v="452336.16"/>
    <n v="348.21"/>
    <n v="0"/>
    <n v="0"/>
    <n v="0"/>
    <n v="0"/>
    <n v="0"/>
    <n v="452684.37"/>
  </r>
  <r>
    <s v="050 Mid-States Division"/>
    <x v="2"/>
    <x v="70"/>
    <x v="12"/>
    <n v="736730.53"/>
    <n v="2542.25"/>
    <n v="0"/>
    <n v="0"/>
    <n v="0"/>
    <n v="0"/>
    <n v="0"/>
    <n v="739272.78"/>
  </r>
  <r>
    <s v="050 Mid-States Division"/>
    <x v="2"/>
    <x v="97"/>
    <x v="12"/>
    <n v="167576.69"/>
    <n v="52.07"/>
    <n v="0"/>
    <n v="0"/>
    <n v="0"/>
    <n v="0"/>
    <n v="0"/>
    <n v="167628.76"/>
  </r>
  <r>
    <s v="050 Mid-States Division"/>
    <x v="2"/>
    <x v="110"/>
    <x v="12"/>
    <n v="43555.11"/>
    <n v="40.049999999999997"/>
    <n v="0"/>
    <n v="0"/>
    <n v="0"/>
    <n v="0"/>
    <n v="0"/>
    <n v="43595.16"/>
  </r>
  <r>
    <s v="050 Mid-States Division"/>
    <x v="2"/>
    <x v="98"/>
    <x v="12"/>
    <n v="-89667.54"/>
    <n v="118.36"/>
    <n v="0"/>
    <n v="0"/>
    <n v="0"/>
    <n v="0"/>
    <n v="0"/>
    <n v="-89549.18"/>
  </r>
  <r>
    <s v="050 Mid-States Division"/>
    <x v="2"/>
    <x v="111"/>
    <x v="12"/>
    <n v="187659.14"/>
    <n v="141.29"/>
    <n v="0"/>
    <n v="0"/>
    <n v="0"/>
    <n v="0"/>
    <n v="0"/>
    <n v="187800.43"/>
  </r>
  <r>
    <s v="050 Mid-States Division"/>
    <x v="2"/>
    <x v="71"/>
    <x v="12"/>
    <n v="484462.73"/>
    <n v="1385.17"/>
    <n v="0"/>
    <n v="0"/>
    <n v="0"/>
    <n v="0"/>
    <n v="0"/>
    <n v="485847.9"/>
  </r>
  <r>
    <s v="050 Mid-States Division"/>
    <x v="2"/>
    <x v="89"/>
    <x v="12"/>
    <n v="199799.05"/>
    <n v="116.06"/>
    <n v="0"/>
    <n v="0"/>
    <n v="0"/>
    <n v="0"/>
    <n v="0"/>
    <n v="199915.11"/>
  </r>
  <r>
    <s v="050 Mid-States Division"/>
    <x v="2"/>
    <x v="112"/>
    <x v="12"/>
    <n v="184858.77"/>
    <n v="708.38"/>
    <n v="0"/>
    <n v="0"/>
    <n v="0"/>
    <n v="0"/>
    <n v="0"/>
    <n v="185567.15"/>
  </r>
  <r>
    <s v="050 Mid-States Division"/>
    <x v="2"/>
    <x v="90"/>
    <x v="12"/>
    <n v="419692.64"/>
    <n v="961.78"/>
    <n v="0"/>
    <n v="0"/>
    <n v="0"/>
    <n v="0"/>
    <n v="0"/>
    <n v="420654.42"/>
  </r>
  <r>
    <s v="050 Mid-States Division"/>
    <x v="2"/>
    <x v="67"/>
    <x v="12"/>
    <n v="16242.83"/>
    <n v="72.680000000000007"/>
    <n v="0"/>
    <n v="0"/>
    <n v="0"/>
    <n v="0"/>
    <n v="0"/>
    <n v="16315.51"/>
  </r>
  <r>
    <s v="050 Mid-States Division"/>
    <x v="2"/>
    <x v="75"/>
    <x v="12"/>
    <n v="52327.9"/>
    <n v="90.23"/>
    <n v="0"/>
    <n v="0"/>
    <n v="0"/>
    <n v="0"/>
    <n v="0"/>
    <n v="52418.13"/>
  </r>
  <r>
    <s v="050 Mid-States Division"/>
    <x v="2"/>
    <x v="76"/>
    <x v="12"/>
    <n v="86386.29"/>
    <n v="567.46"/>
    <n v="0"/>
    <n v="0"/>
    <n v="0"/>
    <n v="0"/>
    <n v="0"/>
    <n v="86953.75"/>
  </r>
  <r>
    <s v="050 Mid-States Division"/>
    <x v="2"/>
    <x v="86"/>
    <x v="12"/>
    <n v="17756516.129999999"/>
    <n v="42969.17"/>
    <n v="-33569.33"/>
    <n v="-182.86"/>
    <n v="0"/>
    <n v="0"/>
    <n v="0"/>
    <n v="17765733.109999999"/>
  </r>
  <r>
    <s v="050 Mid-States Division"/>
    <x v="2"/>
    <x v="91"/>
    <x v="12"/>
    <n v="343419.78"/>
    <n v="1404.15"/>
    <n v="0"/>
    <n v="0"/>
    <n v="0"/>
    <n v="0"/>
    <n v="0"/>
    <n v="344823.93"/>
  </r>
  <r>
    <s v="050 Mid-States Division"/>
    <x v="2"/>
    <x v="58"/>
    <x v="12"/>
    <n v="1740536.73"/>
    <n v="4047.33"/>
    <n v="0"/>
    <n v="0"/>
    <n v="0"/>
    <n v="0"/>
    <n v="0"/>
    <n v="1744584.06"/>
  </r>
  <r>
    <s v="050 Mid-States Division"/>
    <x v="2"/>
    <x v="113"/>
    <x v="12"/>
    <n v="198004.01"/>
    <n v="4156.45"/>
    <n v="0"/>
    <n v="0"/>
    <n v="0"/>
    <n v="0"/>
    <n v="0"/>
    <n v="202160.46"/>
  </r>
  <r>
    <s v="050 Mid-States Division"/>
    <x v="2"/>
    <x v="99"/>
    <x v="12"/>
    <n v="108378.11"/>
    <n v="577.09"/>
    <n v="0"/>
    <n v="0"/>
    <n v="0"/>
    <n v="0"/>
    <n v="0"/>
    <n v="108955.2"/>
  </r>
  <r>
    <s v="050 Mid-States Division"/>
    <x v="2"/>
    <x v="59"/>
    <x v="12"/>
    <n v="69870.09"/>
    <n v="171.35"/>
    <n v="0"/>
    <n v="0"/>
    <n v="0"/>
    <n v="0"/>
    <n v="0"/>
    <n v="70041.440000000002"/>
  </r>
  <r>
    <s v="050 Mid-States Division"/>
    <x v="2"/>
    <x v="72"/>
    <x v="12"/>
    <n v="34667.61"/>
    <n v="79.42"/>
    <n v="0"/>
    <n v="0"/>
    <n v="0"/>
    <n v="0"/>
    <n v="0"/>
    <n v="34747.03"/>
  </r>
  <r>
    <s v="050 Mid-States Division"/>
    <x v="2"/>
    <x v="77"/>
    <x v="12"/>
    <n v="1856.78"/>
    <n v="6.87"/>
    <n v="0"/>
    <n v="0"/>
    <n v="0"/>
    <n v="0"/>
    <n v="0"/>
    <n v="1863.65"/>
  </r>
  <r>
    <s v="050 Mid-States Division"/>
    <x v="2"/>
    <x v="92"/>
    <x v="12"/>
    <n v="9385835.6400000006"/>
    <n v="74246.45"/>
    <n v="0"/>
    <n v="0"/>
    <n v="0"/>
    <n v="0"/>
    <n v="0"/>
    <n v="9460082.0899999999"/>
  </r>
  <r>
    <s v="050 Mid-States Division"/>
    <x v="2"/>
    <x v="78"/>
    <x v="12"/>
    <n v="29938178.32"/>
    <n v="277923.28000000003"/>
    <n v="-42966.83"/>
    <n v="-30357"/>
    <n v="0"/>
    <n v="0"/>
    <n v="0"/>
    <n v="30142777.77"/>
  </r>
  <r>
    <s v="050 Mid-States Division"/>
    <x v="2"/>
    <x v="100"/>
    <x v="12"/>
    <n v="15335105.33"/>
    <n v="217282.14"/>
    <n v="0"/>
    <n v="-11207.34"/>
    <n v="0"/>
    <n v="0"/>
    <n v="0"/>
    <n v="15541180.130000001"/>
  </r>
  <r>
    <s v="050 Mid-States Division"/>
    <x v="2"/>
    <x v="114"/>
    <x v="12"/>
    <n v="2078281.11"/>
    <n v="40342.120000000003"/>
    <n v="-237.65"/>
    <n v="-1010.08"/>
    <n v="0"/>
    <n v="0"/>
    <n v="0"/>
    <n v="2117375.5"/>
  </r>
  <r>
    <s v="050 Mid-States Division"/>
    <x v="2"/>
    <x v="115"/>
    <x v="12"/>
    <n v="880572.18"/>
    <n v="10282.89"/>
    <n v="0"/>
    <n v="-225.01"/>
    <n v="0"/>
    <n v="0"/>
    <n v="0"/>
    <n v="890630.06"/>
  </r>
  <r>
    <s v="050 Mid-States Division"/>
    <x v="2"/>
    <x v="101"/>
    <x v="12"/>
    <n v="991054.72"/>
    <n v="3973.72"/>
    <n v="-3019.05"/>
    <n v="-4.58"/>
    <n v="0"/>
    <n v="0"/>
    <n v="0"/>
    <n v="992004.81"/>
  </r>
  <r>
    <s v="050 Mid-States Division"/>
    <x v="2"/>
    <x v="79"/>
    <x v="12"/>
    <n v="35849114.979999997"/>
    <n v="379250.8"/>
    <n v="-211815.31"/>
    <n v="-123425.3"/>
    <n v="0"/>
    <n v="0"/>
    <n v="0"/>
    <n v="35893125.170000002"/>
  </r>
  <r>
    <s v="050 Mid-States Division"/>
    <x v="2"/>
    <x v="80"/>
    <x v="12"/>
    <n v="19268470.670000002"/>
    <n v="247641.61"/>
    <n v="-364.31"/>
    <n v="-2171.8200000000002"/>
    <n v="0"/>
    <n v="0"/>
    <n v="0"/>
    <n v="19513576.149999999"/>
  </r>
  <r>
    <s v="050 Mid-States Division"/>
    <x v="2"/>
    <x v="102"/>
    <x v="12"/>
    <n v="25578348.440000001"/>
    <n v="192285.55"/>
    <n v="-984.62"/>
    <n v="-5466.09"/>
    <n v="0"/>
    <n v="0"/>
    <n v="0"/>
    <n v="25764183.280000001"/>
  </r>
  <r>
    <s v="050 Mid-States Division"/>
    <x v="2"/>
    <x v="107"/>
    <x v="12"/>
    <n v="3937753.44"/>
    <n v="30265.66"/>
    <n v="0"/>
    <n v="-2235.79"/>
    <n v="0"/>
    <n v="0"/>
    <n v="0"/>
    <n v="3965783.31"/>
  </r>
  <r>
    <s v="050 Mid-States Division"/>
    <x v="2"/>
    <x v="108"/>
    <x v="12"/>
    <n v="88190.56"/>
    <n v="426.88"/>
    <n v="0"/>
    <n v="0"/>
    <n v="0"/>
    <n v="0"/>
    <n v="0"/>
    <n v="88617.44"/>
  </r>
  <r>
    <s v="050 Mid-States Division"/>
    <x v="2"/>
    <x v="143"/>
    <x v="12"/>
    <n v="2855576.45"/>
    <n v="11739.54"/>
    <n v="0"/>
    <n v="0"/>
    <n v="0"/>
    <n v="0"/>
    <n v="0"/>
    <n v="2867315.99"/>
  </r>
  <r>
    <s v="050 Mid-States Division"/>
    <x v="2"/>
    <x v="87"/>
    <x v="12"/>
    <n v="1053394.55"/>
    <n v="24839.89"/>
    <n v="0"/>
    <n v="0"/>
    <n v="0"/>
    <n v="0"/>
    <n v="0"/>
    <n v="1078234.44"/>
  </r>
  <r>
    <s v="050 Mid-States Division"/>
    <x v="2"/>
    <x v="60"/>
    <x v="12"/>
    <n v="102625.9"/>
    <n v="542.42999999999995"/>
    <n v="0"/>
    <n v="0"/>
    <n v="0"/>
    <n v="0"/>
    <n v="0"/>
    <n v="103168.33"/>
  </r>
  <r>
    <s v="050 Mid-States Division"/>
    <x v="2"/>
    <x v="103"/>
    <x v="12"/>
    <n v="272423.2"/>
    <n v="2222.16"/>
    <n v="0"/>
    <n v="0"/>
    <n v="0"/>
    <n v="0"/>
    <n v="0"/>
    <n v="274645.36"/>
  </r>
  <r>
    <s v="050 Mid-States Division"/>
    <x v="2"/>
    <x v="81"/>
    <x v="12"/>
    <n v="4521.7"/>
    <n v="40.590000000000003"/>
    <n v="0"/>
    <n v="0"/>
    <n v="0"/>
    <n v="0"/>
    <n v="0"/>
    <n v="4562.29"/>
  </r>
  <r>
    <s v="050 Mid-States Division"/>
    <x v="2"/>
    <x v="88"/>
    <x v="12"/>
    <n v="1246194.18"/>
    <n v="0"/>
    <n v="0"/>
    <n v="0"/>
    <n v="0"/>
    <n v="0"/>
    <n v="0"/>
    <n v="1246194.18"/>
  </r>
  <r>
    <s v="050 Mid-States Division"/>
    <x v="2"/>
    <x v="144"/>
    <x v="12"/>
    <n v="1065004.3"/>
    <n v="17871.62"/>
    <n v="0"/>
    <n v="0"/>
    <n v="0"/>
    <n v="0"/>
    <n v="0"/>
    <n v="1082875.92"/>
  </r>
  <r>
    <s v="050 Mid-States Division"/>
    <x v="2"/>
    <x v="62"/>
    <x v="12"/>
    <n v="98359.81"/>
    <n v="2788.12"/>
    <n v="0"/>
    <n v="0"/>
    <n v="0"/>
    <n v="0"/>
    <n v="0"/>
    <n v="101147.93"/>
  </r>
  <r>
    <s v="050 Mid-States Division"/>
    <x v="2"/>
    <x v="63"/>
    <x v="12"/>
    <n v="-2398.79"/>
    <n v="65.3"/>
    <n v="0"/>
    <n v="0"/>
    <n v="0"/>
    <n v="0"/>
    <n v="0"/>
    <n v="-2333.4899999999998"/>
  </r>
  <r>
    <s v="050 Mid-States Division"/>
    <x v="2"/>
    <x v="56"/>
    <x v="12"/>
    <n v="1145327.1000000001"/>
    <n v="25966.5"/>
    <n v="0"/>
    <n v="0"/>
    <n v="0"/>
    <n v="0"/>
    <n v="0"/>
    <n v="1171293.6000000001"/>
  </r>
  <r>
    <s v="050 Mid-States Division"/>
    <x v="2"/>
    <x v="73"/>
    <x v="12"/>
    <n v="36441.269999999997"/>
    <n v="0"/>
    <n v="0"/>
    <n v="0"/>
    <n v="0"/>
    <n v="0"/>
    <n v="0"/>
    <n v="36441.269999999997"/>
  </r>
  <r>
    <s v="050 Mid-States Division"/>
    <x v="2"/>
    <x v="82"/>
    <x v="12"/>
    <n v="57727.51"/>
    <n v="0"/>
    <n v="0"/>
    <n v="0"/>
    <n v="0"/>
    <n v="0"/>
    <n v="0"/>
    <n v="57727.51"/>
  </r>
  <r>
    <s v="050 Mid-States Division"/>
    <x v="2"/>
    <x v="93"/>
    <x v="12"/>
    <n v="17873.05"/>
    <n v="0"/>
    <n v="0"/>
    <n v="0"/>
    <n v="0"/>
    <n v="0"/>
    <n v="0"/>
    <n v="17873.05"/>
  </r>
  <r>
    <s v="050 Mid-States Division"/>
    <x v="2"/>
    <x v="104"/>
    <x v="12"/>
    <n v="248119.64"/>
    <n v="4692.37"/>
    <n v="0"/>
    <n v="0"/>
    <n v="0"/>
    <n v="0"/>
    <n v="0"/>
    <n v="252812.01"/>
  </r>
  <r>
    <s v="050 Mid-States Division"/>
    <x v="2"/>
    <x v="83"/>
    <x v="12"/>
    <n v="1985783.37"/>
    <n v="31642.51"/>
    <n v="0"/>
    <n v="0"/>
    <n v="0"/>
    <n v="0"/>
    <n v="0"/>
    <n v="2017425.88"/>
  </r>
  <r>
    <s v="050 Mid-States Division"/>
    <x v="2"/>
    <x v="105"/>
    <x v="12"/>
    <n v="5261.51"/>
    <n v="139.74"/>
    <n v="0"/>
    <n v="0"/>
    <n v="0"/>
    <n v="0"/>
    <n v="0"/>
    <n v="5401.25"/>
  </r>
  <r>
    <s v="050 Mid-States Division"/>
    <x v="2"/>
    <x v="94"/>
    <x v="12"/>
    <n v="54514.44"/>
    <n v="1338.96"/>
    <n v="0"/>
    <n v="0"/>
    <n v="0"/>
    <n v="0"/>
    <n v="0"/>
    <n v="55853.4"/>
  </r>
  <r>
    <s v="050 Mid-States Division"/>
    <x v="2"/>
    <x v="106"/>
    <x v="12"/>
    <n v="608815.88"/>
    <n v="21648.25"/>
    <n v="0"/>
    <n v="0"/>
    <n v="0"/>
    <n v="0"/>
    <n v="0"/>
    <n v="630464.13"/>
  </r>
  <r>
    <s v="050 Mid-States Division"/>
    <x v="2"/>
    <x v="74"/>
    <x v="12"/>
    <n v="102914.39"/>
    <n v="-735.73"/>
    <n v="0"/>
    <n v="0"/>
    <n v="0"/>
    <n v="0"/>
    <n v="0"/>
    <n v="102178.66"/>
  </r>
  <r>
    <s v="050 Mid-States Division"/>
    <x v="3"/>
    <x v="119"/>
    <x v="12"/>
    <n v="101768.31"/>
    <n v="400.52"/>
    <n v="0"/>
    <n v="0"/>
    <n v="0"/>
    <n v="0"/>
    <n v="0"/>
    <n v="102168.83"/>
  </r>
  <r>
    <s v="050 Mid-States Division"/>
    <x v="3"/>
    <x v="118"/>
    <x v="12"/>
    <n v="9284.6299999999992"/>
    <n v="93.97"/>
    <n v="0"/>
    <n v="0"/>
    <n v="0"/>
    <n v="0"/>
    <n v="0"/>
    <n v="9378.6"/>
  </r>
  <r>
    <s v="050 Mid-States Division"/>
    <x v="3"/>
    <x v="125"/>
    <x v="12"/>
    <n v="38834"/>
    <n v="0"/>
    <n v="0"/>
    <n v="0"/>
    <n v="0"/>
    <n v="0"/>
    <n v="0"/>
    <n v="38834"/>
  </r>
  <r>
    <s v="050 Mid-States Division"/>
    <x v="3"/>
    <x v="145"/>
    <x v="12"/>
    <n v="39923.46"/>
    <n v="223.97"/>
    <n v="0"/>
    <n v="0"/>
    <n v="0"/>
    <n v="0"/>
    <n v="0"/>
    <n v="40147.43"/>
  </r>
  <r>
    <s v="050 Mid-States Division"/>
    <x v="3"/>
    <x v="116"/>
    <x v="12"/>
    <n v="16382.58"/>
    <n v="151.66"/>
    <n v="0"/>
    <n v="0"/>
    <n v="0"/>
    <n v="0"/>
    <n v="0"/>
    <n v="16534.240000000002"/>
  </r>
  <r>
    <s v="050 Mid-States Division"/>
    <x v="3"/>
    <x v="126"/>
    <x v="12"/>
    <n v="137402.65"/>
    <n v="498.29"/>
    <n v="0"/>
    <n v="0"/>
    <n v="0"/>
    <n v="0"/>
    <n v="0"/>
    <n v="137900.94"/>
  </r>
  <r>
    <s v="050 Mid-States Division"/>
    <x v="3"/>
    <x v="117"/>
    <x v="12"/>
    <n v="7880.4"/>
    <n v="74.540000000000006"/>
    <n v="0"/>
    <n v="0"/>
    <n v="0"/>
    <n v="0"/>
    <n v="0"/>
    <n v="7954.94"/>
  </r>
  <r>
    <s v="050 Mid-States Division"/>
    <x v="3"/>
    <x v="121"/>
    <x v="12"/>
    <n v="-8060.37"/>
    <n v="97.92"/>
    <n v="0"/>
    <n v="0"/>
    <n v="0"/>
    <n v="0"/>
    <n v="0"/>
    <n v="-7962.45"/>
  </r>
  <r>
    <s v="050 Mid-States Division"/>
    <x v="3"/>
    <x v="123"/>
    <x v="12"/>
    <n v="700146.96"/>
    <n v="2354.3000000000002"/>
    <n v="0"/>
    <n v="0"/>
    <n v="0"/>
    <n v="0"/>
    <n v="0"/>
    <n v="702501.26"/>
  </r>
  <r>
    <s v="050 Mid-States Division"/>
    <x v="3"/>
    <x v="122"/>
    <x v="12"/>
    <n v="-34765.769999999997"/>
    <n v="0"/>
    <n v="0"/>
    <n v="0"/>
    <n v="0"/>
    <n v="0"/>
    <n v="0"/>
    <n v="-34765.769999999997"/>
  </r>
  <r>
    <s v="050 Mid-States Division"/>
    <x v="3"/>
    <x v="120"/>
    <x v="12"/>
    <n v="70196.03"/>
    <n v="0"/>
    <n v="0"/>
    <n v="0"/>
    <n v="0"/>
    <n v="0"/>
    <n v="0"/>
    <n v="70196.03"/>
  </r>
  <r>
    <s v="050 Mid-States Division"/>
    <x v="3"/>
    <x v="128"/>
    <x v="12"/>
    <n v="26024.28"/>
    <n v="727.57"/>
    <n v="0"/>
    <n v="0"/>
    <n v="0"/>
    <n v="0"/>
    <n v="0"/>
    <n v="26751.85"/>
  </r>
  <r>
    <s v="050 Mid-States Division"/>
    <x v="3"/>
    <x v="124"/>
    <x v="12"/>
    <n v="828509.36"/>
    <n v="0"/>
    <n v="0"/>
    <n v="0"/>
    <n v="0"/>
    <n v="0"/>
    <n v="0"/>
    <n v="828509.36"/>
  </r>
  <r>
    <s v="010 Atmos Regulated Shared Services"/>
    <x v="0"/>
    <x v="129"/>
    <x v="12"/>
    <n v="3272.25"/>
    <n v="0"/>
    <n v="0"/>
    <n v="0"/>
    <n v="0"/>
    <n v="0"/>
    <n v="0"/>
    <n v="3272.25"/>
  </r>
  <r>
    <s v="050 Mid-States Division"/>
    <x v="2"/>
    <x v="129"/>
    <x v="12"/>
    <n v="-5890017.9699999988"/>
    <n v="22215.160000000054"/>
    <n v="0"/>
    <n v="0"/>
    <n v="0"/>
    <n v="0"/>
    <n v="0"/>
    <n v="-5867802.8099999987"/>
  </r>
  <r>
    <s v="050 Mid-States Division"/>
    <x v="3"/>
    <x v="129"/>
    <x v="12"/>
    <n v="52517.30000000001"/>
    <n v="0"/>
    <n v="0"/>
    <n v="0"/>
    <n v="0"/>
    <n v="0"/>
    <n v="0"/>
    <n v="52517.30000000001"/>
  </r>
  <r>
    <s v="010 Atmos Regulated Shared Services"/>
    <x v="0"/>
    <x v="15"/>
    <x v="13"/>
    <n v="515895.99"/>
    <n v="3748.25"/>
    <n v="0"/>
    <n v="0"/>
    <n v="0"/>
    <n v="0"/>
    <n v="0"/>
    <n v="519644.24"/>
  </r>
  <r>
    <s v="010 Atmos Regulated Shared Services"/>
    <x v="0"/>
    <x v="16"/>
    <x v="13"/>
    <n v="3750274.5"/>
    <n v="23477.94"/>
    <n v="0"/>
    <n v="0"/>
    <n v="0"/>
    <n v="0"/>
    <n v="0"/>
    <n v="3773752.44"/>
  </r>
  <r>
    <s v="010 Atmos Regulated Shared Services"/>
    <x v="0"/>
    <x v="32"/>
    <x v="13"/>
    <n v="9430447.4399999995"/>
    <n v="7809.4700000000012"/>
    <n v="0"/>
    <n v="0"/>
    <n v="0"/>
    <n v="0"/>
    <n v="0"/>
    <n v="9438256.9100000001"/>
  </r>
  <r>
    <s v="010 Atmos Regulated Shared Services"/>
    <x v="0"/>
    <x v="30"/>
    <x v="13"/>
    <n v="35.549999999999997"/>
    <n v="5.69"/>
    <n v="0"/>
    <n v="0"/>
    <n v="0"/>
    <n v="0"/>
    <n v="0"/>
    <n v="41.24"/>
  </r>
  <r>
    <s v="010 Atmos Regulated Shared Services"/>
    <x v="0"/>
    <x v="0"/>
    <x v="13"/>
    <n v="40.57"/>
    <n v="110.58"/>
    <n v="0"/>
    <n v="0"/>
    <n v="0"/>
    <n v="0"/>
    <n v="0"/>
    <n v="151.15"/>
  </r>
  <r>
    <s v="010 Atmos Regulated Shared Services"/>
    <x v="0"/>
    <x v="28"/>
    <x v="13"/>
    <n v="1961323.96"/>
    <n v="18062.800000000003"/>
    <n v="0"/>
    <n v="0"/>
    <n v="0"/>
    <n v="-250.54"/>
    <n v="0"/>
    <n v="1979136.22"/>
  </r>
  <r>
    <s v="010 Atmos Regulated Shared Services"/>
    <x v="0"/>
    <x v="13"/>
    <x v="13"/>
    <n v="1.26"/>
    <n v="0"/>
    <n v="0"/>
    <n v="0"/>
    <n v="0"/>
    <n v="0"/>
    <n v="0"/>
    <n v="1.26"/>
  </r>
  <r>
    <s v="010 Atmos Regulated Shared Services"/>
    <x v="0"/>
    <x v="2"/>
    <x v="13"/>
    <n v="0.45"/>
    <n v="0"/>
    <n v="0"/>
    <n v="0"/>
    <n v="0"/>
    <n v="0"/>
    <n v="0"/>
    <n v="0.45"/>
  </r>
  <r>
    <s v="010 Atmos Regulated Shared Services"/>
    <x v="0"/>
    <x v="5"/>
    <x v="13"/>
    <n v="32948.730000000003"/>
    <n v="235.02"/>
    <n v="0"/>
    <n v="0"/>
    <n v="0"/>
    <n v="0"/>
    <n v="0"/>
    <n v="33183.75"/>
  </r>
  <r>
    <s v="010 Atmos Regulated Shared Services"/>
    <x v="0"/>
    <x v="29"/>
    <x v="13"/>
    <n v="107406.67"/>
    <n v="877.77"/>
    <n v="0"/>
    <n v="0"/>
    <n v="0"/>
    <n v="0"/>
    <n v="0"/>
    <n v="108284.44"/>
  </r>
  <r>
    <s v="010 Atmos Regulated Shared Services"/>
    <x v="0"/>
    <x v="10"/>
    <x v="13"/>
    <n v="5697.02"/>
    <n v="30.620000000000005"/>
    <n v="0"/>
    <n v="0"/>
    <n v="0"/>
    <n v="0"/>
    <n v="0"/>
    <n v="5727.64"/>
  </r>
  <r>
    <s v="010 Atmos Regulated Shared Services"/>
    <x v="0"/>
    <x v="27"/>
    <x v="13"/>
    <n v="36079.78"/>
    <n v="549"/>
    <n v="0"/>
    <n v="0"/>
    <n v="0"/>
    <n v="0"/>
    <n v="0"/>
    <n v="36628.78"/>
  </r>
  <r>
    <s v="010 Atmos Regulated Shared Services"/>
    <x v="0"/>
    <x v="7"/>
    <x v="13"/>
    <n v="388.07"/>
    <n v="0"/>
    <n v="0"/>
    <n v="0"/>
    <n v="0"/>
    <n v="0"/>
    <n v="0"/>
    <n v="388.07"/>
  </r>
  <r>
    <s v="010 Atmos Regulated Shared Services"/>
    <x v="0"/>
    <x v="3"/>
    <x v="13"/>
    <n v="564576.16"/>
    <n v="4914.5600000000004"/>
    <n v="0"/>
    <n v="0"/>
    <n v="0"/>
    <n v="0"/>
    <n v="0"/>
    <n v="569490.72"/>
  </r>
  <r>
    <s v="010 Atmos Regulated Shared Services"/>
    <x v="0"/>
    <x v="24"/>
    <x v="13"/>
    <n v="4017.67"/>
    <n v="41.47"/>
    <n v="0"/>
    <n v="0"/>
    <n v="0"/>
    <n v="0"/>
    <n v="0"/>
    <n v="4059.14"/>
  </r>
  <r>
    <s v="010 Atmos Regulated Shared Services"/>
    <x v="0"/>
    <x v="26"/>
    <x v="13"/>
    <n v="47196.85"/>
    <n v="373.42"/>
    <n v="0"/>
    <n v="0"/>
    <n v="0"/>
    <n v="0"/>
    <n v="0"/>
    <n v="47570.27"/>
  </r>
  <r>
    <s v="010 Atmos Regulated Shared Services"/>
    <x v="0"/>
    <x v="31"/>
    <x v="13"/>
    <n v="919.1"/>
    <n v="17.670000000000002"/>
    <n v="0"/>
    <n v="0"/>
    <n v="0"/>
    <n v="0"/>
    <n v="0"/>
    <n v="936.77"/>
  </r>
  <r>
    <s v="010 Atmos Regulated Shared Services"/>
    <x v="0"/>
    <x v="22"/>
    <x v="13"/>
    <n v="163672.29999999999"/>
    <n v="123.68000000000006"/>
    <n v="0"/>
    <n v="0"/>
    <n v="0"/>
    <n v="0"/>
    <n v="0"/>
    <n v="163795.98000000001"/>
  </r>
  <r>
    <s v="010 Atmos Regulated Shared Services"/>
    <x v="0"/>
    <x v="18"/>
    <x v="13"/>
    <n v="4006634.12"/>
    <n v="149289.89000000001"/>
    <n v="0"/>
    <n v="0"/>
    <n v="0"/>
    <n v="0"/>
    <n v="0"/>
    <n v="4155924.01"/>
  </r>
  <r>
    <s v="010 Atmos Regulated Shared Services"/>
    <x v="0"/>
    <x v="12"/>
    <x v="13"/>
    <n v="15679285.560000001"/>
    <n v="127674.54999999999"/>
    <n v="0"/>
    <n v="0"/>
    <n v="0"/>
    <n v="0"/>
    <n v="0"/>
    <n v="15806960.109999999"/>
  </r>
  <r>
    <s v="010 Atmos Regulated Shared Services"/>
    <x v="0"/>
    <x v="17"/>
    <x v="13"/>
    <n v="2656790.77"/>
    <n v="29481.85"/>
    <n v="0"/>
    <n v="0"/>
    <n v="0"/>
    <n v="0"/>
    <n v="0"/>
    <n v="2686272.62"/>
  </r>
  <r>
    <s v="010 Atmos Regulated Shared Services"/>
    <x v="0"/>
    <x v="9"/>
    <x v="13"/>
    <n v="197922.57"/>
    <n v="15773.94"/>
    <n v="0"/>
    <n v="0"/>
    <n v="0"/>
    <n v="0"/>
    <n v="0"/>
    <n v="213696.51"/>
  </r>
  <r>
    <s v="010 Atmos Regulated Shared Services"/>
    <x v="0"/>
    <x v="14"/>
    <x v="13"/>
    <n v="296691.7"/>
    <n v="8340.1299999999992"/>
    <n v="0"/>
    <n v="0"/>
    <n v="0"/>
    <n v="0"/>
    <n v="0"/>
    <n v="305031.83"/>
  </r>
  <r>
    <s v="010 Atmos Regulated Shared Services"/>
    <x v="0"/>
    <x v="25"/>
    <x v="13"/>
    <n v="31951302.34"/>
    <n v="376232.16"/>
    <n v="0"/>
    <n v="0"/>
    <n v="0"/>
    <n v="0"/>
    <n v="0"/>
    <n v="32327534.5"/>
  </r>
  <r>
    <s v="010 Atmos Regulated Shared Services"/>
    <x v="0"/>
    <x v="4"/>
    <x v="13"/>
    <n v="45654.52"/>
    <n v="164.42999999999998"/>
    <n v="0"/>
    <n v="0"/>
    <n v="0"/>
    <n v="0"/>
    <n v="0"/>
    <n v="45818.95"/>
  </r>
  <r>
    <s v="010 Atmos Regulated Shared Services"/>
    <x v="0"/>
    <x v="8"/>
    <x v="13"/>
    <n v="376443.37"/>
    <n v="7840"/>
    <n v="0"/>
    <n v="0"/>
    <n v="0"/>
    <n v="0"/>
    <n v="0"/>
    <n v="384283.37"/>
  </r>
  <r>
    <s v="010 Atmos Regulated Shared Services"/>
    <x v="0"/>
    <x v="1"/>
    <x v="13"/>
    <n v="476509.35"/>
    <n v="10691.21"/>
    <n v="0"/>
    <n v="0"/>
    <n v="0"/>
    <n v="0"/>
    <n v="0"/>
    <n v="487200.56"/>
  </r>
  <r>
    <s v="010 Atmos Regulated Shared Services"/>
    <x v="0"/>
    <x v="19"/>
    <x v="13"/>
    <n v="8124.07"/>
    <n v="255.58"/>
    <n v="0"/>
    <n v="0"/>
    <n v="0"/>
    <n v="0"/>
    <n v="0"/>
    <n v="8379.65"/>
  </r>
  <r>
    <s v="010 Atmos Regulated Shared Services"/>
    <x v="0"/>
    <x v="20"/>
    <x v="13"/>
    <n v="70040.820000000007"/>
    <n v="2448.73"/>
    <n v="0"/>
    <n v="0"/>
    <n v="0"/>
    <n v="0"/>
    <n v="0"/>
    <n v="72489.55"/>
  </r>
  <r>
    <s v="010 Atmos Regulated Shared Services"/>
    <x v="0"/>
    <x v="21"/>
    <x v="13"/>
    <n v="11688242.529999999"/>
    <n v="114938.2"/>
    <n v="0"/>
    <n v="0"/>
    <n v="0"/>
    <n v="0"/>
    <n v="0"/>
    <n v="11803180.73"/>
  </r>
  <r>
    <s v="010 Atmos Regulated Shared Services"/>
    <x v="0"/>
    <x v="6"/>
    <x v="13"/>
    <n v="67819.98"/>
    <n v="2354.21"/>
    <n v="0"/>
    <n v="0"/>
    <n v="0"/>
    <n v="0"/>
    <n v="0"/>
    <n v="70174.19"/>
  </r>
  <r>
    <s v="010 Atmos Regulated Shared Services"/>
    <x v="0"/>
    <x v="23"/>
    <x v="13"/>
    <n v="64176.74"/>
    <n v="2594.34"/>
    <n v="0"/>
    <n v="0"/>
    <n v="0"/>
    <n v="0"/>
    <n v="0"/>
    <n v="66771.08"/>
  </r>
  <r>
    <s v="010 Atmos Regulated Shared Services"/>
    <x v="0"/>
    <x v="11"/>
    <x v="13"/>
    <n v="4105281.92"/>
    <n v="102723.2"/>
    <n v="0"/>
    <n v="0"/>
    <n v="0"/>
    <n v="0"/>
    <n v="0"/>
    <n v="4208005.1200000001"/>
  </r>
  <r>
    <s v="050 Mid-States Division"/>
    <x v="2"/>
    <x v="57"/>
    <x v="13"/>
    <n v="8329.7199999999993"/>
    <n v="0"/>
    <n v="0"/>
    <n v="0"/>
    <n v="0"/>
    <n v="0"/>
    <n v="0"/>
    <n v="8329.7199999999993"/>
  </r>
  <r>
    <s v="050 Mid-States Division"/>
    <x v="2"/>
    <x v="109"/>
    <x v="13"/>
    <n v="119852.69"/>
    <n v="0"/>
    <n v="0"/>
    <n v="0"/>
    <n v="0"/>
    <n v="0"/>
    <n v="0"/>
    <n v="119852.69"/>
  </r>
  <r>
    <s v="050 Mid-States Division"/>
    <x v="2"/>
    <x v="132"/>
    <x v="13"/>
    <n v="0"/>
    <n v="0"/>
    <n v="0"/>
    <n v="0"/>
    <n v="0"/>
    <n v="0"/>
    <n v="0"/>
    <n v="0"/>
  </r>
  <r>
    <s v="050 Mid-States Division"/>
    <x v="2"/>
    <x v="64"/>
    <x v="13"/>
    <n v="4439.4399999999996"/>
    <n v="0.98"/>
    <n v="0"/>
    <n v="0"/>
    <n v="0"/>
    <n v="0"/>
    <n v="0"/>
    <n v="4440.42"/>
  </r>
  <r>
    <s v="050 Mid-States Division"/>
    <x v="2"/>
    <x v="65"/>
    <x v="13"/>
    <n v="6065.07"/>
    <n v="24.93"/>
    <n v="0"/>
    <n v="0"/>
    <n v="0"/>
    <n v="0"/>
    <n v="0"/>
    <n v="6090"/>
  </r>
  <r>
    <s v="050 Mid-States Division"/>
    <x v="2"/>
    <x v="69"/>
    <x v="13"/>
    <n v="112303.84"/>
    <n v="160.93"/>
    <n v="0"/>
    <n v="0"/>
    <n v="0"/>
    <n v="0"/>
    <n v="0"/>
    <n v="112464.77"/>
  </r>
  <r>
    <s v="050 Mid-States Division"/>
    <x v="2"/>
    <x v="84"/>
    <x v="13"/>
    <n v="20325.830000000002"/>
    <n v="17.739999999999998"/>
    <n v="0"/>
    <n v="0"/>
    <n v="0"/>
    <n v="0"/>
    <n v="0"/>
    <n v="20343.57"/>
  </r>
  <r>
    <s v="050 Mid-States Division"/>
    <x v="2"/>
    <x v="95"/>
    <x v="13"/>
    <n v="98810.68"/>
    <n v="148.88999999999999"/>
    <n v="0"/>
    <n v="0"/>
    <n v="0"/>
    <n v="0"/>
    <n v="0"/>
    <n v="98959.57"/>
  </r>
  <r>
    <s v="050 Mid-States Division"/>
    <x v="2"/>
    <x v="85"/>
    <x v="13"/>
    <n v="1069986.94"/>
    <n v="14161.99"/>
    <n v="0"/>
    <n v="0"/>
    <n v="0"/>
    <n v="0"/>
    <n v="0"/>
    <n v="1084148.93"/>
  </r>
  <r>
    <s v="050 Mid-States Division"/>
    <x v="2"/>
    <x v="96"/>
    <x v="13"/>
    <n v="1400173.1"/>
    <n v="2139.17"/>
    <n v="0"/>
    <n v="0"/>
    <n v="0"/>
    <n v="0"/>
    <n v="0"/>
    <n v="1402312.27"/>
  </r>
  <r>
    <s v="050 Mid-States Division"/>
    <x v="2"/>
    <x v="66"/>
    <x v="13"/>
    <n v="452684.37"/>
    <n v="348.21000000000004"/>
    <n v="0"/>
    <n v="0"/>
    <n v="0"/>
    <n v="0"/>
    <n v="0"/>
    <n v="453032.58"/>
  </r>
  <r>
    <s v="050 Mid-States Division"/>
    <x v="2"/>
    <x v="70"/>
    <x v="13"/>
    <n v="739272.78"/>
    <n v="2542.25"/>
    <n v="0"/>
    <n v="0"/>
    <n v="0"/>
    <n v="0"/>
    <n v="0"/>
    <n v="741815.03"/>
  </r>
  <r>
    <s v="050 Mid-States Division"/>
    <x v="2"/>
    <x v="97"/>
    <x v="13"/>
    <n v="167628.76"/>
    <n v="52.07"/>
    <n v="0"/>
    <n v="0"/>
    <n v="0"/>
    <n v="0"/>
    <n v="0"/>
    <n v="167680.82999999999"/>
  </r>
  <r>
    <s v="050 Mid-States Division"/>
    <x v="2"/>
    <x v="110"/>
    <x v="13"/>
    <n v="43595.16"/>
    <n v="40.049999999999997"/>
    <n v="0"/>
    <n v="0"/>
    <n v="0"/>
    <n v="0"/>
    <n v="0"/>
    <n v="43635.21"/>
  </r>
  <r>
    <s v="050 Mid-States Division"/>
    <x v="2"/>
    <x v="98"/>
    <x v="13"/>
    <n v="-89549.180000000008"/>
    <n v="118.36"/>
    <n v="0"/>
    <n v="0"/>
    <n v="0"/>
    <n v="0"/>
    <n v="0"/>
    <n v="-89430.82"/>
  </r>
  <r>
    <s v="050 Mid-States Division"/>
    <x v="2"/>
    <x v="111"/>
    <x v="13"/>
    <n v="187800.43"/>
    <n v="141.29"/>
    <n v="0"/>
    <n v="0"/>
    <n v="0"/>
    <n v="0"/>
    <n v="0"/>
    <n v="187941.72"/>
  </r>
  <r>
    <s v="050 Mid-States Division"/>
    <x v="2"/>
    <x v="71"/>
    <x v="13"/>
    <n v="485847.9"/>
    <n v="1385.17"/>
    <n v="0"/>
    <n v="0"/>
    <n v="0"/>
    <n v="0"/>
    <n v="0"/>
    <n v="487233.07"/>
  </r>
  <r>
    <s v="050 Mid-States Division"/>
    <x v="2"/>
    <x v="89"/>
    <x v="13"/>
    <n v="199915.11000000002"/>
    <n v="116.06"/>
    <n v="0"/>
    <n v="0"/>
    <n v="0"/>
    <n v="0"/>
    <n v="0"/>
    <n v="200031.17"/>
  </r>
  <r>
    <s v="050 Mid-States Division"/>
    <x v="2"/>
    <x v="112"/>
    <x v="13"/>
    <n v="185567.15"/>
    <n v="708.38000000000011"/>
    <n v="0"/>
    <n v="0"/>
    <n v="0"/>
    <n v="0"/>
    <n v="0"/>
    <n v="186275.53"/>
  </r>
  <r>
    <s v="050 Mid-States Division"/>
    <x v="2"/>
    <x v="133"/>
    <x v="13"/>
    <n v="0"/>
    <n v="0"/>
    <n v="0"/>
    <n v="0"/>
    <n v="0"/>
    <n v="0"/>
    <n v="0"/>
    <n v="0"/>
  </r>
  <r>
    <s v="050 Mid-States Division"/>
    <x v="2"/>
    <x v="90"/>
    <x v="13"/>
    <n v="420654.42"/>
    <n v="961.78"/>
    <n v="0"/>
    <n v="0"/>
    <n v="0"/>
    <n v="0"/>
    <n v="0"/>
    <n v="421616.2"/>
  </r>
  <r>
    <s v="050 Mid-States Division"/>
    <x v="2"/>
    <x v="67"/>
    <x v="13"/>
    <n v="16315.51"/>
    <n v="72.679999999999993"/>
    <n v="0"/>
    <n v="0"/>
    <n v="0"/>
    <n v="0"/>
    <n v="0"/>
    <n v="16388.189999999999"/>
  </r>
  <r>
    <s v="050 Mid-States Division"/>
    <x v="2"/>
    <x v="75"/>
    <x v="13"/>
    <n v="52418.13"/>
    <n v="90.23"/>
    <n v="0"/>
    <n v="0"/>
    <n v="0"/>
    <n v="0"/>
    <n v="0"/>
    <n v="52508.36"/>
  </r>
  <r>
    <s v="050 Mid-States Division"/>
    <x v="2"/>
    <x v="76"/>
    <x v="13"/>
    <n v="86953.75"/>
    <n v="567.46"/>
    <n v="0"/>
    <n v="0"/>
    <n v="0"/>
    <n v="0"/>
    <n v="0"/>
    <n v="87521.21"/>
  </r>
  <r>
    <s v="050 Mid-States Division"/>
    <x v="2"/>
    <x v="86"/>
    <x v="13"/>
    <n v="17765733.109999999"/>
    <n v="42969.17"/>
    <n v="0"/>
    <n v="0"/>
    <n v="0"/>
    <n v="0"/>
    <n v="0"/>
    <n v="17808702.280000001"/>
  </r>
  <r>
    <s v="050 Mid-States Division"/>
    <x v="2"/>
    <x v="91"/>
    <x v="13"/>
    <n v="344823.93"/>
    <n v="1404.15"/>
    <n v="0"/>
    <n v="0"/>
    <n v="0"/>
    <n v="0"/>
    <n v="0"/>
    <n v="346228.08"/>
  </r>
  <r>
    <s v="050 Mid-States Division"/>
    <x v="2"/>
    <x v="58"/>
    <x v="13"/>
    <n v="1744584.0599999998"/>
    <n v="4047.33"/>
    <n v="0"/>
    <n v="0"/>
    <n v="0"/>
    <n v="0"/>
    <n v="0"/>
    <n v="1748631.39"/>
  </r>
  <r>
    <s v="050 Mid-States Division"/>
    <x v="2"/>
    <x v="134"/>
    <x v="13"/>
    <n v="0"/>
    <n v="0"/>
    <n v="0"/>
    <n v="0"/>
    <n v="0"/>
    <n v="0"/>
    <n v="0"/>
    <n v="0"/>
  </r>
  <r>
    <s v="050 Mid-States Division"/>
    <x v="2"/>
    <x v="135"/>
    <x v="13"/>
    <n v="0"/>
    <n v="0"/>
    <n v="0"/>
    <n v="0"/>
    <n v="0"/>
    <n v="0"/>
    <n v="0"/>
    <n v="0"/>
  </r>
  <r>
    <s v="050 Mid-States Division"/>
    <x v="2"/>
    <x v="113"/>
    <x v="13"/>
    <n v="202160.46"/>
    <n v="4152.6000000000004"/>
    <n v="0"/>
    <n v="0"/>
    <n v="0"/>
    <n v="0"/>
    <n v="0"/>
    <n v="206313.06"/>
  </r>
  <r>
    <s v="050 Mid-States Division"/>
    <x v="2"/>
    <x v="136"/>
    <x v="13"/>
    <n v="0"/>
    <n v="0"/>
    <n v="0"/>
    <n v="0"/>
    <n v="0"/>
    <n v="0"/>
    <n v="0"/>
    <n v="0"/>
  </r>
  <r>
    <s v="050 Mid-States Division"/>
    <x v="2"/>
    <x v="99"/>
    <x v="13"/>
    <n v="108955.2"/>
    <n v="577.08999999999992"/>
    <n v="0"/>
    <n v="0"/>
    <n v="0"/>
    <n v="0"/>
    <n v="0"/>
    <n v="109532.29"/>
  </r>
  <r>
    <s v="050 Mid-States Division"/>
    <x v="2"/>
    <x v="59"/>
    <x v="13"/>
    <n v="70041.440000000002"/>
    <n v="171.35"/>
    <n v="0"/>
    <n v="0"/>
    <n v="0"/>
    <n v="0"/>
    <n v="0"/>
    <n v="70212.789999999994"/>
  </r>
  <r>
    <s v="050 Mid-States Division"/>
    <x v="2"/>
    <x v="72"/>
    <x v="13"/>
    <n v="34747.03"/>
    <n v="79.42"/>
    <n v="0"/>
    <n v="0"/>
    <n v="0"/>
    <n v="0"/>
    <n v="0"/>
    <n v="34826.449999999997"/>
  </r>
  <r>
    <s v="050 Mid-States Division"/>
    <x v="2"/>
    <x v="77"/>
    <x v="13"/>
    <n v="1863.65"/>
    <n v="6.8699999999999992"/>
    <n v="0"/>
    <n v="0"/>
    <n v="0"/>
    <n v="0"/>
    <n v="0"/>
    <n v="1870.52"/>
  </r>
  <r>
    <s v="050 Mid-States Division"/>
    <x v="2"/>
    <x v="92"/>
    <x v="13"/>
    <n v="9460082.0899999999"/>
    <n v="74220.58"/>
    <n v="-23004.78"/>
    <n v="0"/>
    <n v="0"/>
    <n v="0"/>
    <n v="0"/>
    <n v="9511297.8900000006"/>
  </r>
  <r>
    <s v="050 Mid-States Division"/>
    <x v="2"/>
    <x v="78"/>
    <x v="13"/>
    <n v="30142777.77"/>
    <n v="277760.3"/>
    <n v="-177040.22"/>
    <n v="-136706.9"/>
    <n v="0"/>
    <n v="0"/>
    <n v="0"/>
    <n v="30106790.949999999"/>
  </r>
  <r>
    <s v="050 Mid-States Division"/>
    <x v="2"/>
    <x v="100"/>
    <x v="13"/>
    <n v="15541180.129999999"/>
    <n v="220961.24"/>
    <n v="-1803.64"/>
    <n v="-4067.19"/>
    <n v="0"/>
    <n v="0"/>
    <n v="0"/>
    <n v="15756270.539999999"/>
  </r>
  <r>
    <s v="050 Mid-States Division"/>
    <x v="2"/>
    <x v="114"/>
    <x v="13"/>
    <n v="2117375.5"/>
    <n v="42218.54"/>
    <n v="-894.98"/>
    <n v="-649.09"/>
    <n v="0"/>
    <n v="0"/>
    <n v="0"/>
    <n v="2158049.9700000002"/>
  </r>
  <r>
    <s v="050 Mid-States Division"/>
    <x v="2"/>
    <x v="115"/>
    <x v="13"/>
    <n v="890630.06"/>
    <n v="10279.75"/>
    <n v="0"/>
    <n v="0.91"/>
    <n v="0"/>
    <n v="0"/>
    <n v="0"/>
    <n v="900910.72"/>
  </r>
  <r>
    <s v="050 Mid-States Division"/>
    <x v="2"/>
    <x v="101"/>
    <x v="13"/>
    <n v="992004.81"/>
    <n v="3973.72"/>
    <n v="0"/>
    <n v="-1345.62"/>
    <n v="0"/>
    <n v="0"/>
    <n v="0"/>
    <n v="994632.91"/>
  </r>
  <r>
    <s v="050 Mid-States Division"/>
    <x v="2"/>
    <x v="79"/>
    <x v="13"/>
    <n v="35893125.170000002"/>
    <n v="381165.81000000006"/>
    <n v="-141613.4"/>
    <n v="0"/>
    <n v="0"/>
    <n v="0"/>
    <n v="0"/>
    <n v="36132677.579999998"/>
  </r>
  <r>
    <s v="050 Mid-States Division"/>
    <x v="2"/>
    <x v="80"/>
    <x v="13"/>
    <n v="19513576.149999999"/>
    <n v="248619.5"/>
    <n v="-17768.12"/>
    <n v="0"/>
    <n v="0"/>
    <n v="0"/>
    <n v="0"/>
    <n v="19744427.530000001"/>
  </r>
  <r>
    <s v="050 Mid-States Division"/>
    <x v="2"/>
    <x v="102"/>
    <x v="13"/>
    <n v="25764183.280000001"/>
    <n v="192623.83"/>
    <n v="-18344.29"/>
    <n v="0"/>
    <n v="0"/>
    <n v="0"/>
    <n v="0"/>
    <n v="25938462.82"/>
  </r>
  <r>
    <s v="050 Mid-States Division"/>
    <x v="2"/>
    <x v="107"/>
    <x v="13"/>
    <n v="3965783.31"/>
    <n v="30282.15"/>
    <n v="0"/>
    <n v="0"/>
    <n v="0"/>
    <n v="0"/>
    <n v="0"/>
    <n v="3996065.46"/>
  </r>
  <r>
    <s v="050 Mid-States Division"/>
    <x v="2"/>
    <x v="108"/>
    <x v="13"/>
    <n v="88617.44"/>
    <n v="427.37"/>
    <n v="0"/>
    <n v="0"/>
    <n v="0"/>
    <n v="0"/>
    <n v="0"/>
    <n v="89044.81"/>
  </r>
  <r>
    <s v="050 Mid-States Division"/>
    <x v="2"/>
    <x v="68"/>
    <x v="13"/>
    <n v="2867315.99"/>
    <n v="11747.93"/>
    <n v="0"/>
    <n v="0"/>
    <n v="0"/>
    <n v="0"/>
    <n v="0"/>
    <n v="2879063.92"/>
  </r>
  <r>
    <s v="050 Mid-States Division"/>
    <x v="2"/>
    <x v="137"/>
    <x v="13"/>
    <n v="0"/>
    <n v="0"/>
    <n v="0"/>
    <n v="0"/>
    <n v="0"/>
    <n v="0"/>
    <n v="0"/>
    <n v="0"/>
  </r>
  <r>
    <s v="050 Mid-States Division"/>
    <x v="2"/>
    <x v="87"/>
    <x v="13"/>
    <n v="1078234.44"/>
    <n v="24839.89"/>
    <n v="0"/>
    <n v="0"/>
    <n v="0"/>
    <n v="0"/>
    <n v="0"/>
    <n v="1103074.33"/>
  </r>
  <r>
    <s v="050 Mid-States Division"/>
    <x v="2"/>
    <x v="60"/>
    <x v="13"/>
    <n v="103168.33"/>
    <n v="542.43000000000006"/>
    <n v="0"/>
    <n v="0"/>
    <n v="0"/>
    <n v="0"/>
    <n v="0"/>
    <n v="103710.76"/>
  </r>
  <r>
    <s v="050 Mid-States Division"/>
    <x v="2"/>
    <x v="103"/>
    <x v="13"/>
    <n v="274645.36"/>
    <n v="2222.16"/>
    <n v="0"/>
    <n v="0"/>
    <n v="0"/>
    <n v="0"/>
    <n v="0"/>
    <n v="276867.52"/>
  </r>
  <r>
    <s v="050 Mid-States Division"/>
    <x v="2"/>
    <x v="81"/>
    <x v="13"/>
    <n v="4562.29"/>
    <n v="40.590000000000003"/>
    <n v="0"/>
    <n v="0"/>
    <n v="0"/>
    <n v="0"/>
    <n v="0"/>
    <n v="4602.88"/>
  </r>
  <r>
    <s v="050 Mid-States Division"/>
    <x v="2"/>
    <x v="88"/>
    <x v="13"/>
    <n v="1246194.18"/>
    <n v="0"/>
    <n v="0"/>
    <n v="0"/>
    <n v="0"/>
    <n v="0"/>
    <n v="0"/>
    <n v="1246194.18"/>
  </r>
  <r>
    <s v="050 Mid-States Division"/>
    <x v="2"/>
    <x v="61"/>
    <x v="13"/>
    <n v="1082875.92"/>
    <n v="17871.620000000003"/>
    <n v="0"/>
    <n v="0"/>
    <n v="0"/>
    <n v="0"/>
    <n v="0"/>
    <n v="1100747.54"/>
  </r>
  <r>
    <s v="050 Mid-States Division"/>
    <x v="2"/>
    <x v="62"/>
    <x v="13"/>
    <n v="101147.93"/>
    <n v="2788.12"/>
    <n v="0"/>
    <n v="0"/>
    <n v="0"/>
    <n v="0"/>
    <n v="0"/>
    <n v="103936.05"/>
  </r>
  <r>
    <s v="050 Mid-States Division"/>
    <x v="2"/>
    <x v="63"/>
    <x v="13"/>
    <n v="-2333.4899999999998"/>
    <n v="216.88"/>
    <n v="0"/>
    <n v="0"/>
    <n v="0"/>
    <n v="0"/>
    <n v="0"/>
    <n v="-2116.61"/>
  </r>
  <r>
    <s v="050 Mid-States Division"/>
    <x v="2"/>
    <x v="56"/>
    <x v="13"/>
    <n v="1171293.6000000001"/>
    <n v="26715.85"/>
    <n v="0"/>
    <n v="0"/>
    <n v="0"/>
    <n v="0"/>
    <n v="0"/>
    <n v="1198009.45"/>
  </r>
  <r>
    <s v="050 Mid-States Division"/>
    <x v="2"/>
    <x v="73"/>
    <x v="13"/>
    <n v="36441.269999999997"/>
    <n v="694.77"/>
    <n v="0"/>
    <n v="0"/>
    <n v="0"/>
    <n v="0"/>
    <n v="0"/>
    <n v="37136.04"/>
  </r>
  <r>
    <s v="050 Mid-States Division"/>
    <x v="2"/>
    <x v="82"/>
    <x v="13"/>
    <n v="57727.51"/>
    <n v="0"/>
    <n v="0"/>
    <n v="0"/>
    <n v="0"/>
    <n v="0"/>
    <n v="0"/>
    <n v="57727.51"/>
  </r>
  <r>
    <s v="050 Mid-States Division"/>
    <x v="2"/>
    <x v="93"/>
    <x v="13"/>
    <n v="17873.05"/>
    <n v="0"/>
    <n v="0"/>
    <n v="0"/>
    <n v="0"/>
    <n v="0"/>
    <n v="0"/>
    <n v="17873.05"/>
  </r>
  <r>
    <s v="050 Mid-States Division"/>
    <x v="2"/>
    <x v="104"/>
    <x v="13"/>
    <n v="252812.01"/>
    <n v="4692.37"/>
    <n v="0"/>
    <n v="0"/>
    <n v="0"/>
    <n v="0"/>
    <n v="0"/>
    <n v="257504.38"/>
  </r>
  <r>
    <s v="050 Mid-States Division"/>
    <x v="2"/>
    <x v="83"/>
    <x v="13"/>
    <n v="2017425.88"/>
    <n v="31663.480000000003"/>
    <n v="0"/>
    <n v="0"/>
    <n v="0"/>
    <n v="0"/>
    <n v="0"/>
    <n v="2049089.36"/>
  </r>
  <r>
    <s v="050 Mid-States Division"/>
    <x v="2"/>
    <x v="105"/>
    <x v="13"/>
    <n v="5401.25"/>
    <n v="139.74"/>
    <n v="0"/>
    <n v="0"/>
    <n v="0"/>
    <n v="0"/>
    <n v="0"/>
    <n v="5540.99"/>
  </r>
  <r>
    <s v="050 Mid-States Division"/>
    <x v="2"/>
    <x v="94"/>
    <x v="13"/>
    <n v="55853.4"/>
    <n v="1338.96"/>
    <n v="0"/>
    <n v="0"/>
    <n v="0"/>
    <n v="0"/>
    <n v="0"/>
    <n v="57192.36"/>
  </r>
  <r>
    <s v="050 Mid-States Division"/>
    <x v="2"/>
    <x v="106"/>
    <x v="13"/>
    <n v="630464.13"/>
    <n v="22497.629999999997"/>
    <n v="0"/>
    <n v="0"/>
    <n v="0"/>
    <n v="0"/>
    <n v="0"/>
    <n v="652961.76"/>
  </r>
  <r>
    <s v="050 Mid-States Division"/>
    <x v="2"/>
    <x v="74"/>
    <x v="13"/>
    <n v="102178.66"/>
    <n v="-735.73"/>
    <n v="0"/>
    <n v="0"/>
    <n v="0"/>
    <n v="0"/>
    <n v="0"/>
    <n v="101442.93"/>
  </r>
  <r>
    <s v="010 Atmos Regulated Shared Services"/>
    <x v="1"/>
    <x v="130"/>
    <x v="13"/>
    <n v="0"/>
    <n v="0"/>
    <n v="0"/>
    <n v="0"/>
    <n v="0"/>
    <n v="0"/>
    <n v="0"/>
    <n v="0"/>
  </r>
  <r>
    <s v="010 Atmos Regulated Shared Services"/>
    <x v="1"/>
    <x v="131"/>
    <x v="13"/>
    <n v="0"/>
    <n v="0"/>
    <n v="0"/>
    <n v="0"/>
    <n v="0"/>
    <n v="0"/>
    <n v="0"/>
    <n v="0"/>
  </r>
  <r>
    <s v="010 Atmos Regulated Shared Services"/>
    <x v="1"/>
    <x v="54"/>
    <x v="13"/>
    <n v="2031040.56"/>
    <n v="34034.6"/>
    <n v="0"/>
    <n v="0"/>
    <n v="0"/>
    <n v="0"/>
    <n v="0"/>
    <n v="2065075.16"/>
  </r>
  <r>
    <s v="010 Atmos Regulated Shared Services"/>
    <x v="1"/>
    <x v="50"/>
    <x v="13"/>
    <n v="1706583.87"/>
    <n v="8953.9599999999991"/>
    <n v="0"/>
    <n v="0"/>
    <n v="0"/>
    <n v="0"/>
    <n v="0"/>
    <n v="1715537.83"/>
  </r>
  <r>
    <s v="010 Atmos Regulated Shared Services"/>
    <x v="1"/>
    <x v="51"/>
    <x v="13"/>
    <n v="2965821.03"/>
    <n v="34028.730000000003"/>
    <n v="0"/>
    <n v="0"/>
    <n v="0"/>
    <n v="0"/>
    <n v="0"/>
    <n v="2999849.76"/>
  </r>
  <r>
    <s v="010 Atmos Regulated Shared Services"/>
    <x v="1"/>
    <x v="39"/>
    <x v="13"/>
    <n v="871797.06"/>
    <n v="7990.8"/>
    <n v="0"/>
    <n v="0"/>
    <n v="0"/>
    <n v="250.54"/>
    <n v="0"/>
    <n v="880038.40000000002"/>
  </r>
  <r>
    <s v="010 Atmos Regulated Shared Services"/>
    <x v="1"/>
    <x v="36"/>
    <x v="13"/>
    <n v="49450.35"/>
    <n v="1547.14"/>
    <n v="0"/>
    <n v="0"/>
    <n v="0"/>
    <n v="0"/>
    <n v="0"/>
    <n v="50997.49"/>
  </r>
  <r>
    <s v="010 Atmos Regulated Shared Services"/>
    <x v="1"/>
    <x v="42"/>
    <x v="13"/>
    <n v="93985.95"/>
    <n v="169.3599999999999"/>
    <n v="0"/>
    <n v="0"/>
    <n v="0"/>
    <n v="0"/>
    <n v="0"/>
    <n v="94155.31"/>
  </r>
  <r>
    <s v="010 Atmos Regulated Shared Services"/>
    <x v="1"/>
    <x v="53"/>
    <x v="13"/>
    <n v="126415.47"/>
    <n v="3636.78"/>
    <n v="0"/>
    <n v="0"/>
    <n v="0"/>
    <n v="0"/>
    <n v="0"/>
    <n v="130052.25"/>
  </r>
  <r>
    <s v="010 Atmos Regulated Shared Services"/>
    <x v="1"/>
    <x v="49"/>
    <x v="13"/>
    <n v="16571.3"/>
    <n v="196.72"/>
    <n v="0"/>
    <n v="0"/>
    <n v="0"/>
    <n v="0"/>
    <n v="0"/>
    <n v="16768.02"/>
  </r>
  <r>
    <s v="010 Atmos Regulated Shared Services"/>
    <x v="1"/>
    <x v="33"/>
    <x v="13"/>
    <n v="1087103.18"/>
    <n v="8970.48"/>
    <n v="0"/>
    <n v="0"/>
    <n v="0"/>
    <n v="0"/>
    <n v="0"/>
    <n v="1096073.6599999999"/>
  </r>
  <r>
    <s v="010 Atmos Regulated Shared Services"/>
    <x v="1"/>
    <x v="48"/>
    <x v="13"/>
    <n v="159295.43"/>
    <n v="1356.1"/>
    <n v="0"/>
    <n v="0"/>
    <n v="0"/>
    <n v="0"/>
    <n v="0"/>
    <n v="160651.53"/>
  </r>
  <r>
    <s v="010 Atmos Regulated Shared Services"/>
    <x v="1"/>
    <x v="43"/>
    <x v="13"/>
    <n v="12861.95"/>
    <n v="165.62"/>
    <n v="0"/>
    <n v="0"/>
    <n v="0"/>
    <n v="0"/>
    <n v="0"/>
    <n v="13027.57"/>
  </r>
  <r>
    <s v="010 Atmos Regulated Shared Services"/>
    <x v="1"/>
    <x v="38"/>
    <x v="13"/>
    <n v="141436.5"/>
    <n v="981.51"/>
    <n v="0"/>
    <n v="0"/>
    <n v="0"/>
    <n v="0"/>
    <n v="0"/>
    <n v="142418.01"/>
  </r>
  <r>
    <s v="010 Atmos Regulated Shared Services"/>
    <x v="1"/>
    <x v="37"/>
    <x v="13"/>
    <n v="-154264.63"/>
    <n v="0"/>
    <n v="0"/>
    <n v="0"/>
    <n v="0"/>
    <n v="0"/>
    <n v="0"/>
    <n v="-154264.63"/>
  </r>
  <r>
    <s v="010 Atmos Regulated Shared Services"/>
    <x v="1"/>
    <x v="40"/>
    <x v="13"/>
    <n v="4216498.2699999996"/>
    <n v="70554.540000000008"/>
    <n v="0"/>
    <n v="0"/>
    <n v="0"/>
    <n v="0"/>
    <n v="0"/>
    <n v="4287052.8099999996"/>
  </r>
  <r>
    <s v="010 Atmos Regulated Shared Services"/>
    <x v="1"/>
    <x v="34"/>
    <x v="13"/>
    <n v="1232352.98"/>
    <n v="15561.660000000002"/>
    <n v="0"/>
    <n v="0"/>
    <n v="0"/>
    <n v="0"/>
    <n v="0"/>
    <n v="1247914.6399999999"/>
  </r>
  <r>
    <s v="010 Atmos Regulated Shared Services"/>
    <x v="1"/>
    <x v="35"/>
    <x v="13"/>
    <n v="377897.47"/>
    <n v="4297.91"/>
    <n v="0"/>
    <n v="0"/>
    <n v="0"/>
    <n v="0"/>
    <n v="0"/>
    <n v="382195.38"/>
  </r>
  <r>
    <s v="010 Atmos Regulated Shared Services"/>
    <x v="1"/>
    <x v="44"/>
    <x v="13"/>
    <n v="-40379.47"/>
    <n v="4241.46"/>
    <n v="0"/>
    <n v="0"/>
    <n v="0"/>
    <n v="0"/>
    <n v="0"/>
    <n v="-36138.01"/>
  </r>
  <r>
    <s v="010 Atmos Regulated Shared Services"/>
    <x v="1"/>
    <x v="45"/>
    <x v="13"/>
    <n v="-57199.47"/>
    <n v="0"/>
    <n v="0"/>
    <n v="0"/>
    <n v="0"/>
    <n v="0"/>
    <n v="0"/>
    <n v="-57199.47"/>
  </r>
  <r>
    <s v="010 Atmos Regulated Shared Services"/>
    <x v="1"/>
    <x v="46"/>
    <x v="13"/>
    <n v="31814881.109999999"/>
    <n v="504143.82"/>
    <n v="0"/>
    <n v="0"/>
    <n v="0"/>
    <n v="0"/>
    <n v="0"/>
    <n v="32319024.93"/>
  </r>
  <r>
    <s v="010 Atmos Regulated Shared Services"/>
    <x v="1"/>
    <x v="41"/>
    <x v="13"/>
    <n v="180471.77"/>
    <n v="4266.24"/>
    <n v="0"/>
    <n v="0"/>
    <n v="0"/>
    <n v="0"/>
    <n v="0"/>
    <n v="184738.01"/>
  </r>
  <r>
    <s v="010 Atmos Regulated Shared Services"/>
    <x v="1"/>
    <x v="52"/>
    <x v="13"/>
    <n v="34645.64"/>
    <n v="519.47"/>
    <n v="0"/>
    <n v="0"/>
    <n v="0"/>
    <n v="0"/>
    <n v="0"/>
    <n v="35165.11"/>
  </r>
  <r>
    <s v="010 Atmos Regulated Shared Services"/>
    <x v="1"/>
    <x v="47"/>
    <x v="13"/>
    <n v="-28286.959999999999"/>
    <n v="18.23"/>
    <n v="0"/>
    <n v="0"/>
    <n v="0"/>
    <n v="0"/>
    <n v="0"/>
    <n v="-28268.73"/>
  </r>
  <r>
    <s v="010 Atmos Regulated Shared Services"/>
    <x v="1"/>
    <x v="55"/>
    <x v="13"/>
    <n v="-9966.41"/>
    <n v="0"/>
    <n v="0"/>
    <n v="0"/>
    <n v="0"/>
    <n v="0"/>
    <n v="0"/>
    <n v="-9966.41"/>
  </r>
  <r>
    <s v="050 Mid-States Division"/>
    <x v="3"/>
    <x v="138"/>
    <x v="13"/>
    <n v="0"/>
    <n v="0"/>
    <n v="0"/>
    <n v="0"/>
    <n v="0"/>
    <n v="0"/>
    <n v="0"/>
    <n v="0"/>
  </r>
  <r>
    <s v="050 Mid-States Division"/>
    <x v="3"/>
    <x v="139"/>
    <x v="13"/>
    <n v="0"/>
    <n v="0"/>
    <n v="0"/>
    <n v="0"/>
    <n v="0"/>
    <n v="0"/>
    <n v="0"/>
    <n v="0"/>
  </r>
  <r>
    <s v="050 Mid-States Division"/>
    <x v="3"/>
    <x v="119"/>
    <x v="13"/>
    <n v="102168.82999999999"/>
    <n v="400.52000000000004"/>
    <n v="0"/>
    <n v="0"/>
    <n v="0"/>
    <n v="0"/>
    <n v="0"/>
    <n v="102569.35"/>
  </r>
  <r>
    <s v="050 Mid-States Division"/>
    <x v="3"/>
    <x v="118"/>
    <x v="13"/>
    <n v="9378.6"/>
    <n v="93.97"/>
    <n v="0"/>
    <n v="0"/>
    <n v="0"/>
    <n v="0"/>
    <n v="0"/>
    <n v="9472.57"/>
  </r>
  <r>
    <s v="050 Mid-States Division"/>
    <x v="3"/>
    <x v="125"/>
    <x v="13"/>
    <n v="38834"/>
    <n v="0"/>
    <n v="0"/>
    <n v="0"/>
    <n v="0"/>
    <n v="0"/>
    <n v="0"/>
    <n v="38834"/>
  </r>
  <r>
    <s v="050 Mid-States Division"/>
    <x v="3"/>
    <x v="127"/>
    <x v="13"/>
    <n v="40147.43"/>
    <n v="223.97"/>
    <n v="0"/>
    <n v="0"/>
    <n v="0"/>
    <n v="0"/>
    <n v="0"/>
    <n v="40371.4"/>
  </r>
  <r>
    <s v="050 Mid-States Division"/>
    <x v="3"/>
    <x v="116"/>
    <x v="13"/>
    <n v="16534.240000000002"/>
    <n v="151.66"/>
    <n v="0"/>
    <n v="0"/>
    <n v="0"/>
    <n v="0"/>
    <n v="0"/>
    <n v="16685.900000000001"/>
  </r>
  <r>
    <s v="050 Mid-States Division"/>
    <x v="3"/>
    <x v="126"/>
    <x v="13"/>
    <n v="137900.94"/>
    <n v="498.29"/>
    <n v="0"/>
    <n v="0"/>
    <n v="0"/>
    <n v="0"/>
    <n v="0"/>
    <n v="138399.23000000001"/>
  </r>
  <r>
    <s v="050 Mid-States Division"/>
    <x v="3"/>
    <x v="117"/>
    <x v="13"/>
    <n v="7954.94"/>
    <n v="74.540000000000006"/>
    <n v="0"/>
    <n v="0"/>
    <n v="0"/>
    <n v="0"/>
    <n v="0"/>
    <n v="8029.48"/>
  </r>
  <r>
    <s v="050 Mid-States Division"/>
    <x v="3"/>
    <x v="121"/>
    <x v="13"/>
    <n v="-7962.45"/>
    <n v="97.92"/>
    <n v="0"/>
    <n v="0"/>
    <n v="0"/>
    <n v="0"/>
    <n v="0"/>
    <n v="-7864.53"/>
  </r>
  <r>
    <s v="050 Mid-States Division"/>
    <x v="3"/>
    <x v="123"/>
    <x v="13"/>
    <n v="702501.26"/>
    <n v="2354.3000000000002"/>
    <n v="0"/>
    <n v="0"/>
    <n v="0"/>
    <n v="0"/>
    <n v="0"/>
    <n v="704855.56"/>
  </r>
  <r>
    <s v="050 Mid-States Division"/>
    <x v="3"/>
    <x v="122"/>
    <x v="13"/>
    <n v="-34765.769999999997"/>
    <n v="0"/>
    <n v="0"/>
    <n v="0"/>
    <n v="0"/>
    <n v="0"/>
    <n v="0"/>
    <n v="-34765.769999999997"/>
  </r>
  <r>
    <s v="050 Mid-States Division"/>
    <x v="3"/>
    <x v="120"/>
    <x v="13"/>
    <n v="70196.03"/>
    <n v="0"/>
    <n v="0"/>
    <n v="0"/>
    <n v="0"/>
    <n v="0"/>
    <n v="0"/>
    <n v="70196.03"/>
  </r>
  <r>
    <s v="050 Mid-States Division"/>
    <x v="3"/>
    <x v="128"/>
    <x v="13"/>
    <n v="26751.85"/>
    <n v="727.57"/>
    <n v="0"/>
    <n v="0"/>
    <n v="0"/>
    <n v="0"/>
    <n v="0"/>
    <n v="27479.42"/>
  </r>
  <r>
    <s v="050 Mid-States Division"/>
    <x v="3"/>
    <x v="124"/>
    <x v="13"/>
    <n v="828509.36"/>
    <n v="0"/>
    <n v="0"/>
    <n v="0"/>
    <n v="0"/>
    <n v="0"/>
    <n v="0"/>
    <n v="828509.36"/>
  </r>
  <r>
    <s v="010 Atmos Regulated Shared Services"/>
    <x v="0"/>
    <x v="15"/>
    <x v="14"/>
    <n v="519644.24"/>
    <n v="3748.25"/>
    <n v="0"/>
    <n v="0"/>
    <n v="0"/>
    <n v="0"/>
    <n v="0"/>
    <n v="523392.49"/>
  </r>
  <r>
    <s v="010 Atmos Regulated Shared Services"/>
    <x v="0"/>
    <x v="16"/>
    <x v="14"/>
    <n v="3773752.44"/>
    <n v="23477.94"/>
    <n v="0"/>
    <n v="0"/>
    <n v="0"/>
    <n v="0"/>
    <n v="0"/>
    <n v="3797230.38"/>
  </r>
  <r>
    <s v="010 Atmos Regulated Shared Services"/>
    <x v="0"/>
    <x v="32"/>
    <x v="14"/>
    <n v="9438256.9100000001"/>
    <n v="186.9900000000016"/>
    <n v="0"/>
    <n v="0"/>
    <n v="0"/>
    <n v="0"/>
    <n v="0"/>
    <n v="9438443.9000000004"/>
  </r>
  <r>
    <s v="010 Atmos Regulated Shared Services"/>
    <x v="0"/>
    <x v="30"/>
    <x v="14"/>
    <n v="41.24"/>
    <n v="5.69"/>
    <n v="0"/>
    <n v="0"/>
    <n v="0"/>
    <n v="0"/>
    <n v="0"/>
    <n v="46.93"/>
  </r>
  <r>
    <s v="010 Atmos Regulated Shared Services"/>
    <x v="0"/>
    <x v="0"/>
    <x v="14"/>
    <n v="151.15"/>
    <n v="110.58"/>
    <n v="0"/>
    <n v="0"/>
    <n v="0"/>
    <n v="0"/>
    <n v="0"/>
    <n v="261.73"/>
  </r>
  <r>
    <s v="010 Atmos Regulated Shared Services"/>
    <x v="0"/>
    <x v="28"/>
    <x v="14"/>
    <n v="1979136.22"/>
    <n v="18062.800000000003"/>
    <n v="0"/>
    <n v="0"/>
    <n v="0"/>
    <n v="0"/>
    <n v="0"/>
    <n v="1997199.02"/>
  </r>
  <r>
    <s v="010 Atmos Regulated Shared Services"/>
    <x v="0"/>
    <x v="13"/>
    <x v="14"/>
    <n v="1.26"/>
    <n v="0"/>
    <n v="0"/>
    <n v="0"/>
    <n v="0"/>
    <n v="0"/>
    <n v="0"/>
    <n v="1.26"/>
  </r>
  <r>
    <s v="010 Atmos Regulated Shared Services"/>
    <x v="0"/>
    <x v="2"/>
    <x v="14"/>
    <n v="0.45"/>
    <n v="0"/>
    <n v="0"/>
    <n v="0"/>
    <n v="0"/>
    <n v="0"/>
    <n v="0"/>
    <n v="0.45"/>
  </r>
  <r>
    <s v="010 Atmos Regulated Shared Services"/>
    <x v="0"/>
    <x v="5"/>
    <x v="14"/>
    <n v="33183.75"/>
    <n v="235.02"/>
    <n v="0"/>
    <n v="0"/>
    <n v="0"/>
    <n v="0"/>
    <n v="0"/>
    <n v="33418.769999999997"/>
  </r>
  <r>
    <s v="010 Atmos Regulated Shared Services"/>
    <x v="0"/>
    <x v="29"/>
    <x v="14"/>
    <n v="108284.44"/>
    <n v="877.77"/>
    <n v="0"/>
    <n v="0"/>
    <n v="0"/>
    <n v="0"/>
    <n v="0"/>
    <n v="109162.21"/>
  </r>
  <r>
    <s v="010 Atmos Regulated Shared Services"/>
    <x v="0"/>
    <x v="10"/>
    <x v="14"/>
    <n v="5727.64"/>
    <n v="30.620000000000005"/>
    <n v="0"/>
    <n v="0"/>
    <n v="0"/>
    <n v="0"/>
    <n v="0"/>
    <n v="5758.26"/>
  </r>
  <r>
    <s v="010 Atmos Regulated Shared Services"/>
    <x v="0"/>
    <x v="27"/>
    <x v="14"/>
    <n v="36628.78"/>
    <n v="549"/>
    <n v="0"/>
    <n v="0"/>
    <n v="0"/>
    <n v="0"/>
    <n v="0"/>
    <n v="37177.78"/>
  </r>
  <r>
    <s v="010 Atmos Regulated Shared Services"/>
    <x v="0"/>
    <x v="7"/>
    <x v="14"/>
    <n v="388.07"/>
    <n v="0"/>
    <n v="0"/>
    <n v="0"/>
    <n v="0"/>
    <n v="0"/>
    <n v="0"/>
    <n v="388.07"/>
  </r>
  <r>
    <s v="010 Atmos Regulated Shared Services"/>
    <x v="0"/>
    <x v="3"/>
    <x v="14"/>
    <n v="569490.72"/>
    <n v="4914.5600000000004"/>
    <n v="0"/>
    <n v="0"/>
    <n v="0"/>
    <n v="0"/>
    <n v="0"/>
    <n v="574405.28"/>
  </r>
  <r>
    <s v="010 Atmos Regulated Shared Services"/>
    <x v="0"/>
    <x v="24"/>
    <x v="14"/>
    <n v="4059.14"/>
    <n v="41.47"/>
    <n v="0"/>
    <n v="0"/>
    <n v="0"/>
    <n v="0"/>
    <n v="0"/>
    <n v="4100.6099999999997"/>
  </r>
  <r>
    <s v="010 Atmos Regulated Shared Services"/>
    <x v="0"/>
    <x v="26"/>
    <x v="14"/>
    <n v="47570.27"/>
    <n v="373.42"/>
    <n v="0"/>
    <n v="0"/>
    <n v="0"/>
    <n v="0"/>
    <n v="0"/>
    <n v="47943.69"/>
  </r>
  <r>
    <s v="010 Atmos Regulated Shared Services"/>
    <x v="0"/>
    <x v="31"/>
    <x v="14"/>
    <n v="936.77"/>
    <n v="17.670000000000002"/>
    <n v="0"/>
    <n v="0"/>
    <n v="0"/>
    <n v="0"/>
    <n v="0"/>
    <n v="954.44"/>
  </r>
  <r>
    <s v="010 Atmos Regulated Shared Services"/>
    <x v="0"/>
    <x v="22"/>
    <x v="14"/>
    <n v="163795.98000000001"/>
    <n v="122.5"/>
    <n v="0"/>
    <n v="0"/>
    <n v="0"/>
    <n v="0"/>
    <n v="0"/>
    <n v="163918.48000000001"/>
  </r>
  <r>
    <s v="010 Atmos Regulated Shared Services"/>
    <x v="0"/>
    <x v="18"/>
    <x v="14"/>
    <n v="4155924.01"/>
    <n v="149290.91"/>
    <n v="0"/>
    <n v="0"/>
    <n v="0"/>
    <n v="0"/>
    <n v="0"/>
    <n v="4305214.92"/>
  </r>
  <r>
    <s v="010 Atmos Regulated Shared Services"/>
    <x v="0"/>
    <x v="12"/>
    <x v="14"/>
    <n v="15806960.109999999"/>
    <n v="127587.56"/>
    <n v="0"/>
    <n v="0"/>
    <n v="0"/>
    <n v="0"/>
    <n v="0"/>
    <n v="15934547.67"/>
  </r>
  <r>
    <s v="010 Atmos Regulated Shared Services"/>
    <x v="0"/>
    <x v="17"/>
    <x v="14"/>
    <n v="2686272.62"/>
    <n v="29481.85"/>
    <n v="0"/>
    <n v="0"/>
    <n v="0"/>
    <n v="0"/>
    <n v="0"/>
    <n v="2715754.47"/>
  </r>
  <r>
    <s v="010 Atmos Regulated Shared Services"/>
    <x v="0"/>
    <x v="9"/>
    <x v="14"/>
    <n v="213696.51"/>
    <n v="14890.480000000001"/>
    <n v="-148508.48000000001"/>
    <n v="0"/>
    <n v="3272.25"/>
    <n v="0"/>
    <n v="0"/>
    <n v="83350.759999999995"/>
  </r>
  <r>
    <s v="010 Atmos Regulated Shared Services"/>
    <x v="0"/>
    <x v="14"/>
    <x v="14"/>
    <n v="305031.83"/>
    <n v="8344.32"/>
    <n v="0"/>
    <n v="0"/>
    <n v="0"/>
    <n v="0"/>
    <n v="0"/>
    <n v="313376.15000000002"/>
  </r>
  <r>
    <s v="010 Atmos Regulated Shared Services"/>
    <x v="0"/>
    <x v="25"/>
    <x v="14"/>
    <n v="32327534.5"/>
    <n v="381225.46"/>
    <n v="0"/>
    <n v="0"/>
    <n v="0"/>
    <n v="0"/>
    <n v="0"/>
    <n v="32708759.960000001"/>
  </r>
  <r>
    <s v="010 Atmos Regulated Shared Services"/>
    <x v="0"/>
    <x v="4"/>
    <x v="14"/>
    <n v="45818.95"/>
    <n v="145.03999999999996"/>
    <n v="0"/>
    <n v="0"/>
    <n v="0"/>
    <n v="0"/>
    <n v="0"/>
    <n v="45963.99"/>
  </r>
  <r>
    <s v="010 Atmos Regulated Shared Services"/>
    <x v="0"/>
    <x v="8"/>
    <x v="14"/>
    <n v="384283.37"/>
    <n v="7840"/>
    <n v="0"/>
    <n v="0"/>
    <n v="0"/>
    <n v="0"/>
    <n v="0"/>
    <n v="392123.37"/>
  </r>
  <r>
    <s v="010 Atmos Regulated Shared Services"/>
    <x v="0"/>
    <x v="1"/>
    <x v="14"/>
    <n v="487200.56"/>
    <n v="10691.21"/>
    <n v="0"/>
    <n v="0"/>
    <n v="0"/>
    <n v="0"/>
    <n v="0"/>
    <n v="497891.77"/>
  </r>
  <r>
    <s v="010 Atmos Regulated Shared Services"/>
    <x v="0"/>
    <x v="19"/>
    <x v="14"/>
    <n v="8379.65"/>
    <n v="255.58"/>
    <n v="0"/>
    <n v="0"/>
    <n v="0"/>
    <n v="0"/>
    <n v="0"/>
    <n v="8635.23"/>
  </r>
  <r>
    <s v="010 Atmos Regulated Shared Services"/>
    <x v="0"/>
    <x v="20"/>
    <x v="14"/>
    <n v="72489.55"/>
    <n v="2448.73"/>
    <n v="0"/>
    <n v="0"/>
    <n v="0"/>
    <n v="0"/>
    <n v="0"/>
    <n v="74938.28"/>
  </r>
  <r>
    <s v="010 Atmos Regulated Shared Services"/>
    <x v="0"/>
    <x v="21"/>
    <x v="14"/>
    <n v="11803180.73"/>
    <n v="114938.2"/>
    <n v="0"/>
    <n v="0"/>
    <n v="0"/>
    <n v="0"/>
    <n v="0"/>
    <n v="11918118.93"/>
  </r>
  <r>
    <s v="010 Atmos Regulated Shared Services"/>
    <x v="0"/>
    <x v="6"/>
    <x v="14"/>
    <n v="70174.19"/>
    <n v="2354.21"/>
    <n v="0"/>
    <n v="0"/>
    <n v="0"/>
    <n v="0"/>
    <n v="0"/>
    <n v="72528.399999999994"/>
  </r>
  <r>
    <s v="010 Atmos Regulated Shared Services"/>
    <x v="0"/>
    <x v="23"/>
    <x v="14"/>
    <n v="66771.08"/>
    <n v="2594.34"/>
    <n v="0"/>
    <n v="0"/>
    <n v="0"/>
    <n v="0"/>
    <n v="0"/>
    <n v="69365.42"/>
  </r>
  <r>
    <s v="010 Atmos Regulated Shared Services"/>
    <x v="0"/>
    <x v="11"/>
    <x v="14"/>
    <n v="4208005.1200000001"/>
    <n v="102723.2"/>
    <n v="0"/>
    <n v="0"/>
    <n v="0"/>
    <n v="0"/>
    <n v="0"/>
    <n v="4310728.32"/>
  </r>
  <r>
    <s v="050 Mid-States Division"/>
    <x v="2"/>
    <x v="57"/>
    <x v="14"/>
    <n v="8329.7199999999993"/>
    <n v="0"/>
    <n v="0"/>
    <n v="0"/>
    <n v="0"/>
    <n v="0"/>
    <n v="0"/>
    <n v="8329.7199999999993"/>
  </r>
  <r>
    <s v="050 Mid-States Division"/>
    <x v="2"/>
    <x v="109"/>
    <x v="14"/>
    <n v="119852.69"/>
    <n v="0"/>
    <n v="0"/>
    <n v="0"/>
    <n v="0"/>
    <n v="0"/>
    <n v="0"/>
    <n v="119852.69"/>
  </r>
  <r>
    <s v="050 Mid-States Division"/>
    <x v="2"/>
    <x v="132"/>
    <x v="14"/>
    <n v="0"/>
    <n v="0"/>
    <n v="0"/>
    <n v="0"/>
    <n v="0"/>
    <n v="0"/>
    <n v="0"/>
    <n v="0"/>
  </r>
  <r>
    <s v="050 Mid-States Division"/>
    <x v="2"/>
    <x v="64"/>
    <x v="14"/>
    <n v="4440.42"/>
    <n v="0.98"/>
    <n v="0"/>
    <n v="0"/>
    <n v="0"/>
    <n v="0"/>
    <n v="0"/>
    <n v="4441.3999999999996"/>
  </r>
  <r>
    <s v="050 Mid-States Division"/>
    <x v="2"/>
    <x v="65"/>
    <x v="14"/>
    <n v="6090"/>
    <n v="24.93"/>
    <n v="0"/>
    <n v="0"/>
    <n v="0"/>
    <n v="0"/>
    <n v="0"/>
    <n v="6114.93"/>
  </r>
  <r>
    <s v="050 Mid-States Division"/>
    <x v="2"/>
    <x v="69"/>
    <x v="14"/>
    <n v="112464.77"/>
    <n v="160.93"/>
    <n v="0"/>
    <n v="0"/>
    <n v="0"/>
    <n v="0"/>
    <n v="0"/>
    <n v="112625.7"/>
  </r>
  <r>
    <s v="050 Mid-States Division"/>
    <x v="2"/>
    <x v="84"/>
    <x v="14"/>
    <n v="20343.57"/>
    <n v="17.739999999999998"/>
    <n v="0"/>
    <n v="0"/>
    <n v="0"/>
    <n v="0"/>
    <n v="0"/>
    <n v="20361.310000000001"/>
  </r>
  <r>
    <s v="050 Mid-States Division"/>
    <x v="2"/>
    <x v="95"/>
    <x v="14"/>
    <n v="98959.569999999992"/>
    <n v="148.88999999999999"/>
    <n v="0"/>
    <n v="0"/>
    <n v="0"/>
    <n v="0"/>
    <n v="0"/>
    <n v="99108.46"/>
  </r>
  <r>
    <s v="050 Mid-States Division"/>
    <x v="2"/>
    <x v="85"/>
    <x v="14"/>
    <n v="1084148.93"/>
    <n v="14194.369999999999"/>
    <n v="0"/>
    <n v="0"/>
    <n v="0"/>
    <n v="0"/>
    <n v="0"/>
    <n v="1098343.3"/>
  </r>
  <r>
    <s v="050 Mid-States Division"/>
    <x v="2"/>
    <x v="96"/>
    <x v="14"/>
    <n v="1402312.27"/>
    <n v="2139.17"/>
    <n v="0"/>
    <n v="0"/>
    <n v="0"/>
    <n v="0"/>
    <n v="0"/>
    <n v="1404451.44"/>
  </r>
  <r>
    <s v="050 Mid-States Division"/>
    <x v="2"/>
    <x v="66"/>
    <x v="14"/>
    <n v="453032.58"/>
    <n v="348.21000000000004"/>
    <n v="0"/>
    <n v="0"/>
    <n v="0"/>
    <n v="0"/>
    <n v="0"/>
    <n v="453380.79"/>
  </r>
  <r>
    <s v="050 Mid-States Division"/>
    <x v="2"/>
    <x v="70"/>
    <x v="14"/>
    <n v="741815.03"/>
    <n v="2542.25"/>
    <n v="0"/>
    <n v="0"/>
    <n v="0"/>
    <n v="0"/>
    <n v="0"/>
    <n v="744357.28"/>
  </r>
  <r>
    <s v="050 Mid-States Division"/>
    <x v="2"/>
    <x v="97"/>
    <x v="14"/>
    <n v="167680.82999999999"/>
    <n v="52.07"/>
    <n v="0"/>
    <n v="0"/>
    <n v="0"/>
    <n v="0"/>
    <n v="0"/>
    <n v="167732.9"/>
  </r>
  <r>
    <s v="050 Mid-States Division"/>
    <x v="2"/>
    <x v="110"/>
    <x v="14"/>
    <n v="43635.21"/>
    <n v="40.049999999999997"/>
    <n v="0"/>
    <n v="0"/>
    <n v="0"/>
    <n v="0"/>
    <n v="0"/>
    <n v="43675.26"/>
  </r>
  <r>
    <s v="050 Mid-States Division"/>
    <x v="2"/>
    <x v="98"/>
    <x v="14"/>
    <n v="-89430.82"/>
    <n v="118.36"/>
    <n v="0"/>
    <n v="0"/>
    <n v="0"/>
    <n v="0"/>
    <n v="0"/>
    <n v="-89312.46"/>
  </r>
  <r>
    <s v="050 Mid-States Division"/>
    <x v="2"/>
    <x v="111"/>
    <x v="14"/>
    <n v="187941.72"/>
    <n v="141.29"/>
    <n v="0"/>
    <n v="0"/>
    <n v="0"/>
    <n v="0"/>
    <n v="0"/>
    <n v="188083.01"/>
  </r>
  <r>
    <s v="050 Mid-States Division"/>
    <x v="2"/>
    <x v="71"/>
    <x v="14"/>
    <n v="487233.07"/>
    <n v="1385.17"/>
    <n v="0"/>
    <n v="0"/>
    <n v="0"/>
    <n v="0"/>
    <n v="0"/>
    <n v="488618.23999999999"/>
  </r>
  <r>
    <s v="050 Mid-States Division"/>
    <x v="2"/>
    <x v="89"/>
    <x v="14"/>
    <n v="200031.16999999998"/>
    <n v="116.06"/>
    <n v="0"/>
    <n v="0"/>
    <n v="0"/>
    <n v="0"/>
    <n v="0"/>
    <n v="200147.23"/>
  </r>
  <r>
    <s v="050 Mid-States Division"/>
    <x v="2"/>
    <x v="112"/>
    <x v="14"/>
    <n v="186275.53"/>
    <n v="708.38000000000011"/>
    <n v="0"/>
    <n v="0"/>
    <n v="0"/>
    <n v="0"/>
    <n v="0"/>
    <n v="186983.91"/>
  </r>
  <r>
    <s v="050 Mid-States Division"/>
    <x v="2"/>
    <x v="133"/>
    <x v="14"/>
    <n v="0"/>
    <n v="0"/>
    <n v="0"/>
    <n v="0"/>
    <n v="0"/>
    <n v="0"/>
    <n v="0"/>
    <n v="0"/>
  </r>
  <r>
    <s v="050 Mid-States Division"/>
    <x v="2"/>
    <x v="90"/>
    <x v="14"/>
    <n v="421616.2"/>
    <n v="961.78"/>
    <n v="0"/>
    <n v="0"/>
    <n v="0"/>
    <n v="0"/>
    <n v="0"/>
    <n v="422577.98"/>
  </r>
  <r>
    <s v="050 Mid-States Division"/>
    <x v="2"/>
    <x v="67"/>
    <x v="14"/>
    <n v="16388.189999999999"/>
    <n v="72.679999999999993"/>
    <n v="0"/>
    <n v="0"/>
    <n v="0"/>
    <n v="0"/>
    <n v="0"/>
    <n v="16460.87"/>
  </r>
  <r>
    <s v="050 Mid-States Division"/>
    <x v="2"/>
    <x v="75"/>
    <x v="14"/>
    <n v="52508.36"/>
    <n v="90.23"/>
    <n v="0"/>
    <n v="0"/>
    <n v="0"/>
    <n v="0"/>
    <n v="0"/>
    <n v="52598.59"/>
  </r>
  <r>
    <s v="050 Mid-States Division"/>
    <x v="2"/>
    <x v="76"/>
    <x v="14"/>
    <n v="87521.21"/>
    <n v="567.46"/>
    <n v="0"/>
    <n v="0"/>
    <n v="0"/>
    <n v="0"/>
    <n v="0"/>
    <n v="88088.67"/>
  </r>
  <r>
    <s v="050 Mid-States Division"/>
    <x v="2"/>
    <x v="86"/>
    <x v="14"/>
    <n v="17808702.280000001"/>
    <n v="42969.17"/>
    <n v="0"/>
    <n v="0"/>
    <n v="0"/>
    <n v="0"/>
    <n v="0"/>
    <n v="17851671.449999999"/>
  </r>
  <r>
    <s v="050 Mid-States Division"/>
    <x v="2"/>
    <x v="91"/>
    <x v="14"/>
    <n v="346228.07999999996"/>
    <n v="1404.15"/>
    <n v="0"/>
    <n v="0"/>
    <n v="0"/>
    <n v="0"/>
    <n v="0"/>
    <n v="347632.23"/>
  </r>
  <r>
    <s v="050 Mid-States Division"/>
    <x v="2"/>
    <x v="58"/>
    <x v="14"/>
    <n v="1748631.39"/>
    <n v="4047.33"/>
    <n v="0"/>
    <n v="0"/>
    <n v="0"/>
    <n v="0"/>
    <n v="0"/>
    <n v="1752678.72"/>
  </r>
  <r>
    <s v="050 Mid-States Division"/>
    <x v="2"/>
    <x v="134"/>
    <x v="14"/>
    <n v="0"/>
    <n v="0"/>
    <n v="0"/>
    <n v="0"/>
    <n v="0"/>
    <n v="0"/>
    <n v="0"/>
    <n v="0"/>
  </r>
  <r>
    <s v="050 Mid-States Division"/>
    <x v="2"/>
    <x v="135"/>
    <x v="14"/>
    <n v="0"/>
    <n v="0"/>
    <n v="0"/>
    <n v="0"/>
    <n v="0"/>
    <n v="0"/>
    <n v="0"/>
    <n v="0"/>
  </r>
  <r>
    <s v="050 Mid-States Division"/>
    <x v="2"/>
    <x v="113"/>
    <x v="14"/>
    <n v="206313.06"/>
    <n v="4152.6499999999996"/>
    <n v="0"/>
    <n v="0"/>
    <n v="0"/>
    <n v="0"/>
    <n v="0"/>
    <n v="210465.71"/>
  </r>
  <r>
    <s v="050 Mid-States Division"/>
    <x v="2"/>
    <x v="136"/>
    <x v="14"/>
    <n v="0"/>
    <n v="0"/>
    <n v="0"/>
    <n v="0"/>
    <n v="0"/>
    <n v="0"/>
    <n v="0"/>
    <n v="0"/>
  </r>
  <r>
    <s v="050 Mid-States Division"/>
    <x v="2"/>
    <x v="99"/>
    <x v="14"/>
    <n v="109532.29000000001"/>
    <n v="577.08999999999992"/>
    <n v="0"/>
    <n v="0"/>
    <n v="0"/>
    <n v="0"/>
    <n v="0"/>
    <n v="110109.38"/>
  </r>
  <r>
    <s v="050 Mid-States Division"/>
    <x v="2"/>
    <x v="59"/>
    <x v="14"/>
    <n v="70212.790000000008"/>
    <n v="171.35"/>
    <n v="0"/>
    <n v="0"/>
    <n v="0"/>
    <n v="0"/>
    <n v="0"/>
    <n v="70384.14"/>
  </r>
  <r>
    <s v="050 Mid-States Division"/>
    <x v="2"/>
    <x v="72"/>
    <x v="14"/>
    <n v="34826.449999999997"/>
    <n v="79.42"/>
    <n v="0"/>
    <n v="0"/>
    <n v="0"/>
    <n v="0"/>
    <n v="0"/>
    <n v="34905.870000000003"/>
  </r>
  <r>
    <s v="050 Mid-States Division"/>
    <x v="2"/>
    <x v="77"/>
    <x v="14"/>
    <n v="1870.52"/>
    <n v="6.8699999999999992"/>
    <n v="0"/>
    <n v="0"/>
    <n v="0"/>
    <n v="0"/>
    <n v="0"/>
    <n v="1877.39"/>
  </r>
  <r>
    <s v="050 Mid-States Division"/>
    <x v="2"/>
    <x v="92"/>
    <x v="14"/>
    <n v="9511297.8900000006"/>
    <n v="74272.009999999995"/>
    <n v="-7943.49"/>
    <n v="0"/>
    <n v="0"/>
    <n v="0"/>
    <n v="0"/>
    <n v="9577626.4100000001"/>
  </r>
  <r>
    <s v="050 Mid-States Division"/>
    <x v="2"/>
    <x v="78"/>
    <x v="14"/>
    <n v="30106790.949999999"/>
    <n v="277900.13"/>
    <n v="-11018.59"/>
    <n v="-58319.05"/>
    <n v="0"/>
    <n v="0"/>
    <n v="0"/>
    <n v="30315353.440000001"/>
  </r>
  <r>
    <s v="050 Mid-States Division"/>
    <x v="2"/>
    <x v="100"/>
    <x v="14"/>
    <n v="15756270.539999999"/>
    <n v="221492.85"/>
    <n v="-39.97"/>
    <n v="-6253.05"/>
    <n v="0"/>
    <n v="0"/>
    <n v="0"/>
    <n v="15971470.369999999"/>
  </r>
  <r>
    <s v="050 Mid-States Division"/>
    <x v="2"/>
    <x v="114"/>
    <x v="14"/>
    <n v="2158049.9700000002"/>
    <n v="42188.51"/>
    <n v="0"/>
    <n v="-125.83"/>
    <n v="0"/>
    <n v="0"/>
    <n v="0"/>
    <n v="2200112.65"/>
  </r>
  <r>
    <s v="050 Mid-States Division"/>
    <x v="2"/>
    <x v="115"/>
    <x v="14"/>
    <n v="900910.72"/>
    <n v="10292.189999999999"/>
    <n v="0"/>
    <n v="-0.2"/>
    <n v="0"/>
    <n v="0"/>
    <n v="0"/>
    <n v="911202.71"/>
  </r>
  <r>
    <s v="050 Mid-States Division"/>
    <x v="2"/>
    <x v="101"/>
    <x v="14"/>
    <n v="994632.91"/>
    <n v="3973.72"/>
    <n v="0"/>
    <n v="0"/>
    <n v="0"/>
    <n v="0"/>
    <n v="0"/>
    <n v="998606.63"/>
  </r>
  <r>
    <s v="050 Mid-States Division"/>
    <x v="2"/>
    <x v="79"/>
    <x v="14"/>
    <n v="36132677.579999998"/>
    <n v="383372.54"/>
    <n v="-288059.14"/>
    <n v="0"/>
    <n v="0"/>
    <n v="0"/>
    <n v="0"/>
    <n v="36227990.979999997"/>
  </r>
  <r>
    <s v="050 Mid-States Division"/>
    <x v="2"/>
    <x v="80"/>
    <x v="14"/>
    <n v="19744427.530000001"/>
    <n v="249053.68"/>
    <n v="-229691.07"/>
    <n v="0"/>
    <n v="0"/>
    <n v="0"/>
    <n v="0"/>
    <n v="19763790.140000001"/>
  </r>
  <r>
    <s v="050 Mid-States Division"/>
    <x v="2"/>
    <x v="102"/>
    <x v="14"/>
    <n v="25938462.82"/>
    <n v="192282.6"/>
    <n v="-333541.51"/>
    <n v="0"/>
    <n v="0"/>
    <n v="0"/>
    <n v="0"/>
    <n v="25797203.91"/>
  </r>
  <r>
    <s v="050 Mid-States Division"/>
    <x v="2"/>
    <x v="107"/>
    <x v="14"/>
    <n v="3996065.46"/>
    <n v="30362.59"/>
    <n v="0"/>
    <n v="0"/>
    <n v="0"/>
    <n v="0"/>
    <n v="0"/>
    <n v="4026428.05"/>
  </r>
  <r>
    <s v="050 Mid-States Division"/>
    <x v="2"/>
    <x v="108"/>
    <x v="14"/>
    <n v="89044.81"/>
    <n v="430.01"/>
    <n v="0"/>
    <n v="0"/>
    <n v="0"/>
    <n v="0"/>
    <n v="0"/>
    <n v="89474.82"/>
  </r>
  <r>
    <s v="050 Mid-States Division"/>
    <x v="2"/>
    <x v="68"/>
    <x v="14"/>
    <n v="2879063.92"/>
    <n v="11768.37"/>
    <n v="0"/>
    <n v="0"/>
    <n v="0"/>
    <n v="0"/>
    <n v="0"/>
    <n v="2890832.29"/>
  </r>
  <r>
    <s v="050 Mid-States Division"/>
    <x v="2"/>
    <x v="137"/>
    <x v="14"/>
    <n v="0"/>
    <n v="0"/>
    <n v="0"/>
    <n v="0"/>
    <n v="0"/>
    <n v="0"/>
    <n v="0"/>
    <n v="0"/>
  </r>
  <r>
    <s v="050 Mid-States Division"/>
    <x v="2"/>
    <x v="87"/>
    <x v="14"/>
    <n v="1103074.33"/>
    <n v="25076.58"/>
    <n v="0"/>
    <n v="0"/>
    <n v="0"/>
    <n v="0"/>
    <n v="0"/>
    <n v="1128150.9099999999"/>
  </r>
  <r>
    <s v="050 Mid-States Division"/>
    <x v="2"/>
    <x v="60"/>
    <x v="14"/>
    <n v="103710.76"/>
    <n v="542.43000000000006"/>
    <n v="0"/>
    <n v="0"/>
    <n v="0"/>
    <n v="0"/>
    <n v="0"/>
    <n v="104253.19"/>
  </r>
  <r>
    <s v="050 Mid-States Division"/>
    <x v="2"/>
    <x v="103"/>
    <x v="14"/>
    <n v="276867.52"/>
    <n v="2222.16"/>
    <n v="0"/>
    <n v="0"/>
    <n v="0"/>
    <n v="0"/>
    <n v="0"/>
    <n v="279089.68"/>
  </r>
  <r>
    <s v="050 Mid-States Division"/>
    <x v="2"/>
    <x v="81"/>
    <x v="14"/>
    <n v="4602.88"/>
    <n v="40.590000000000003"/>
    <n v="0"/>
    <n v="0"/>
    <n v="0"/>
    <n v="0"/>
    <n v="0"/>
    <n v="4643.47"/>
  </r>
  <r>
    <s v="050 Mid-States Division"/>
    <x v="2"/>
    <x v="88"/>
    <x v="14"/>
    <n v="1246194.18"/>
    <n v="0"/>
    <n v="0"/>
    <n v="0"/>
    <n v="0"/>
    <n v="0"/>
    <n v="0"/>
    <n v="1246194.18"/>
  </r>
  <r>
    <s v="050 Mid-States Division"/>
    <x v="2"/>
    <x v="61"/>
    <x v="14"/>
    <n v="1100747.54"/>
    <n v="17871.620000000003"/>
    <n v="0"/>
    <n v="0"/>
    <n v="0"/>
    <n v="0"/>
    <n v="0"/>
    <n v="1118619.1599999999"/>
  </r>
  <r>
    <s v="050 Mid-States Division"/>
    <x v="2"/>
    <x v="62"/>
    <x v="14"/>
    <n v="103936.05"/>
    <n v="2788.12"/>
    <n v="0"/>
    <n v="0"/>
    <n v="0"/>
    <n v="0"/>
    <n v="0"/>
    <n v="106724.17"/>
  </r>
  <r>
    <s v="050 Mid-States Division"/>
    <x v="2"/>
    <x v="63"/>
    <x v="14"/>
    <n v="-2116.61"/>
    <n v="216.88"/>
    <n v="0"/>
    <n v="0"/>
    <n v="0"/>
    <n v="0"/>
    <n v="0"/>
    <n v="-1899.73"/>
  </r>
  <r>
    <s v="050 Mid-States Division"/>
    <x v="2"/>
    <x v="56"/>
    <x v="14"/>
    <n v="1198009.45"/>
    <n v="26705.35"/>
    <n v="-8073.77"/>
    <n v="0"/>
    <n v="0"/>
    <n v="0"/>
    <n v="0"/>
    <n v="1216641.03"/>
  </r>
  <r>
    <s v="050 Mid-States Division"/>
    <x v="2"/>
    <x v="73"/>
    <x v="14"/>
    <n v="37136.04"/>
    <n v="694.77"/>
    <n v="0"/>
    <n v="0"/>
    <n v="0"/>
    <n v="0"/>
    <n v="0"/>
    <n v="37830.81"/>
  </r>
  <r>
    <s v="050 Mid-States Division"/>
    <x v="2"/>
    <x v="82"/>
    <x v="14"/>
    <n v="57727.51"/>
    <n v="0"/>
    <n v="0"/>
    <n v="0"/>
    <n v="0"/>
    <n v="0"/>
    <n v="0"/>
    <n v="57727.51"/>
  </r>
  <r>
    <s v="050 Mid-States Division"/>
    <x v="2"/>
    <x v="93"/>
    <x v="14"/>
    <n v="17873.05"/>
    <n v="0"/>
    <n v="0"/>
    <n v="0"/>
    <n v="0"/>
    <n v="0"/>
    <n v="0"/>
    <n v="17873.05"/>
  </r>
  <r>
    <s v="050 Mid-States Division"/>
    <x v="2"/>
    <x v="104"/>
    <x v="14"/>
    <n v="257504.38"/>
    <n v="4692.37"/>
    <n v="0"/>
    <n v="0"/>
    <n v="0"/>
    <n v="0"/>
    <n v="0"/>
    <n v="262196.75"/>
  </r>
  <r>
    <s v="050 Mid-States Division"/>
    <x v="2"/>
    <x v="83"/>
    <x v="14"/>
    <n v="2049089.3599999999"/>
    <n v="31621.08"/>
    <n v="-13948.68"/>
    <n v="0"/>
    <n v="0"/>
    <n v="0"/>
    <n v="0"/>
    <n v="2066761.76"/>
  </r>
  <r>
    <s v="050 Mid-States Division"/>
    <x v="2"/>
    <x v="105"/>
    <x v="14"/>
    <n v="5540.99"/>
    <n v="139.74"/>
    <n v="0"/>
    <n v="0"/>
    <n v="0"/>
    <n v="0"/>
    <n v="0"/>
    <n v="5680.73"/>
  </r>
  <r>
    <s v="050 Mid-States Division"/>
    <x v="2"/>
    <x v="94"/>
    <x v="14"/>
    <n v="57192.36"/>
    <n v="1338.96"/>
    <n v="0"/>
    <n v="0"/>
    <n v="0"/>
    <n v="0"/>
    <n v="0"/>
    <n v="58531.32"/>
  </r>
  <r>
    <s v="050 Mid-States Division"/>
    <x v="2"/>
    <x v="106"/>
    <x v="14"/>
    <n v="652961.76"/>
    <n v="22599.05"/>
    <n v="0"/>
    <n v="0"/>
    <n v="0"/>
    <n v="0"/>
    <n v="0"/>
    <n v="675560.81"/>
  </r>
  <r>
    <s v="050 Mid-States Division"/>
    <x v="2"/>
    <x v="74"/>
    <x v="14"/>
    <n v="101442.93"/>
    <n v="-735.73"/>
    <n v="0"/>
    <n v="0"/>
    <n v="0"/>
    <n v="0"/>
    <n v="0"/>
    <n v="100707.2"/>
  </r>
  <r>
    <s v="010 Atmos Regulated Shared Services"/>
    <x v="1"/>
    <x v="130"/>
    <x v="14"/>
    <n v="0"/>
    <n v="0"/>
    <n v="0"/>
    <n v="0"/>
    <n v="0"/>
    <n v="0"/>
    <n v="0"/>
    <n v="0"/>
  </r>
  <r>
    <s v="010 Atmos Regulated Shared Services"/>
    <x v="1"/>
    <x v="131"/>
    <x v="14"/>
    <n v="0"/>
    <n v="0"/>
    <n v="0"/>
    <n v="0"/>
    <n v="0"/>
    <n v="0"/>
    <n v="0"/>
    <n v="0"/>
  </r>
  <r>
    <s v="010 Atmos Regulated Shared Services"/>
    <x v="1"/>
    <x v="54"/>
    <x v="14"/>
    <n v="2065075.16"/>
    <n v="34034.6"/>
    <n v="0"/>
    <n v="0"/>
    <n v="0"/>
    <n v="0"/>
    <n v="0"/>
    <n v="2099109.7599999998"/>
  </r>
  <r>
    <s v="010 Atmos Regulated Shared Services"/>
    <x v="1"/>
    <x v="50"/>
    <x v="14"/>
    <n v="1715537.83"/>
    <n v="8953.9599999999991"/>
    <n v="0"/>
    <n v="0"/>
    <n v="0"/>
    <n v="0"/>
    <n v="0"/>
    <n v="1724491.79"/>
  </r>
  <r>
    <s v="010 Atmos Regulated Shared Services"/>
    <x v="1"/>
    <x v="51"/>
    <x v="14"/>
    <n v="2999849.76"/>
    <n v="34028.730000000003"/>
    <n v="0"/>
    <n v="0"/>
    <n v="0"/>
    <n v="0"/>
    <n v="0"/>
    <n v="3033878.49"/>
  </r>
  <r>
    <s v="010 Atmos Regulated Shared Services"/>
    <x v="1"/>
    <x v="39"/>
    <x v="14"/>
    <n v="880038.40000000002"/>
    <n v="7990.8"/>
    <n v="0"/>
    <n v="0"/>
    <n v="0"/>
    <n v="0"/>
    <n v="0"/>
    <n v="888029.2"/>
  </r>
  <r>
    <s v="010 Atmos Regulated Shared Services"/>
    <x v="1"/>
    <x v="36"/>
    <x v="14"/>
    <n v="50997.49"/>
    <n v="1547.14"/>
    <n v="0"/>
    <n v="0"/>
    <n v="0"/>
    <n v="0"/>
    <n v="0"/>
    <n v="52544.63"/>
  </r>
  <r>
    <s v="010 Atmos Regulated Shared Services"/>
    <x v="1"/>
    <x v="42"/>
    <x v="14"/>
    <n v="94155.31"/>
    <n v="169.25"/>
    <n v="0"/>
    <n v="0"/>
    <n v="0"/>
    <n v="0"/>
    <n v="0"/>
    <n v="94324.56"/>
  </r>
  <r>
    <s v="010 Atmos Regulated Shared Services"/>
    <x v="1"/>
    <x v="53"/>
    <x v="14"/>
    <n v="130052.25"/>
    <n v="3636.78"/>
    <n v="0"/>
    <n v="0"/>
    <n v="0"/>
    <n v="0"/>
    <n v="0"/>
    <n v="133689.03"/>
  </r>
  <r>
    <s v="010 Atmos Regulated Shared Services"/>
    <x v="1"/>
    <x v="49"/>
    <x v="14"/>
    <n v="16768.02"/>
    <n v="196.72"/>
    <n v="0"/>
    <n v="0"/>
    <n v="0"/>
    <n v="0"/>
    <n v="0"/>
    <n v="16964.740000000002"/>
  </r>
  <r>
    <s v="010 Atmos Regulated Shared Services"/>
    <x v="1"/>
    <x v="33"/>
    <x v="14"/>
    <n v="1096073.6599999999"/>
    <n v="8970.48"/>
    <n v="0"/>
    <n v="0"/>
    <n v="0"/>
    <n v="0"/>
    <n v="0"/>
    <n v="1105044.1399999999"/>
  </r>
  <r>
    <s v="010 Atmos Regulated Shared Services"/>
    <x v="1"/>
    <x v="48"/>
    <x v="14"/>
    <n v="160651.53"/>
    <n v="1413.34"/>
    <n v="0"/>
    <n v="0"/>
    <n v="0"/>
    <n v="0"/>
    <n v="0"/>
    <n v="162064.87"/>
  </r>
  <r>
    <s v="010 Atmos Regulated Shared Services"/>
    <x v="1"/>
    <x v="43"/>
    <x v="14"/>
    <n v="13027.57"/>
    <n v="165.62"/>
    <n v="0"/>
    <n v="0"/>
    <n v="0"/>
    <n v="0"/>
    <n v="0"/>
    <n v="13193.19"/>
  </r>
  <r>
    <s v="010 Atmos Regulated Shared Services"/>
    <x v="1"/>
    <x v="38"/>
    <x v="14"/>
    <n v="142418.01"/>
    <n v="981.51"/>
    <n v="0"/>
    <n v="0"/>
    <n v="0"/>
    <n v="0"/>
    <n v="0"/>
    <n v="143399.51999999999"/>
  </r>
  <r>
    <s v="010 Atmos Regulated Shared Services"/>
    <x v="1"/>
    <x v="37"/>
    <x v="14"/>
    <n v="-154264.63"/>
    <n v="0"/>
    <n v="0"/>
    <n v="0"/>
    <n v="0"/>
    <n v="0"/>
    <n v="0"/>
    <n v="-154264.63"/>
  </r>
  <r>
    <s v="010 Atmos Regulated Shared Services"/>
    <x v="1"/>
    <x v="40"/>
    <x v="14"/>
    <n v="4287052.8099999996"/>
    <n v="70554.540000000008"/>
    <n v="0"/>
    <n v="0"/>
    <n v="0"/>
    <n v="0"/>
    <n v="0"/>
    <n v="4357607.3499999996"/>
  </r>
  <r>
    <s v="010 Atmos Regulated Shared Services"/>
    <x v="1"/>
    <x v="34"/>
    <x v="14"/>
    <n v="1247914.6399999999"/>
    <n v="15561.660000000002"/>
    <n v="0"/>
    <n v="0"/>
    <n v="0"/>
    <n v="0"/>
    <n v="0"/>
    <n v="1263476.3"/>
  </r>
  <r>
    <s v="010 Atmos Regulated Shared Services"/>
    <x v="1"/>
    <x v="35"/>
    <x v="14"/>
    <n v="382195.38"/>
    <n v="4297.91"/>
    <n v="0"/>
    <n v="0"/>
    <n v="0"/>
    <n v="0"/>
    <n v="0"/>
    <n v="386493.29"/>
  </r>
  <r>
    <s v="010 Atmos Regulated Shared Services"/>
    <x v="1"/>
    <x v="44"/>
    <x v="14"/>
    <n v="-36138.01"/>
    <n v="4241.46"/>
    <n v="0"/>
    <n v="0"/>
    <n v="0"/>
    <n v="0"/>
    <n v="0"/>
    <n v="-31896.55"/>
  </r>
  <r>
    <s v="010 Atmos Regulated Shared Services"/>
    <x v="1"/>
    <x v="45"/>
    <x v="14"/>
    <n v="-57199.47"/>
    <n v="0"/>
    <n v="0"/>
    <n v="0"/>
    <n v="0"/>
    <n v="0"/>
    <n v="0"/>
    <n v="-57199.47"/>
  </r>
  <r>
    <s v="010 Atmos Regulated Shared Services"/>
    <x v="1"/>
    <x v="46"/>
    <x v="14"/>
    <n v="32319024.93"/>
    <n v="504194.7"/>
    <n v="0"/>
    <n v="0"/>
    <n v="0"/>
    <n v="0"/>
    <n v="0"/>
    <n v="32823219.629999999"/>
  </r>
  <r>
    <s v="010 Atmos Regulated Shared Services"/>
    <x v="1"/>
    <x v="41"/>
    <x v="14"/>
    <n v="184738.01"/>
    <n v="4329.08"/>
    <n v="0"/>
    <n v="0"/>
    <n v="0"/>
    <n v="0"/>
    <n v="0"/>
    <n v="189067.09"/>
  </r>
  <r>
    <s v="010 Atmos Regulated Shared Services"/>
    <x v="1"/>
    <x v="52"/>
    <x v="14"/>
    <n v="35165.11"/>
    <n v="519.47"/>
    <n v="0"/>
    <n v="0"/>
    <n v="0"/>
    <n v="0"/>
    <n v="0"/>
    <n v="35684.58"/>
  </r>
  <r>
    <s v="010 Atmos Regulated Shared Services"/>
    <x v="1"/>
    <x v="47"/>
    <x v="14"/>
    <n v="-28268.73"/>
    <n v="18.23"/>
    <n v="0"/>
    <n v="0"/>
    <n v="0"/>
    <n v="0"/>
    <n v="0"/>
    <n v="-28250.5"/>
  </r>
  <r>
    <s v="010 Atmos Regulated Shared Services"/>
    <x v="1"/>
    <x v="55"/>
    <x v="14"/>
    <n v="-9966.41"/>
    <n v="0"/>
    <n v="0"/>
    <n v="0"/>
    <n v="0"/>
    <n v="0"/>
    <n v="0"/>
    <n v="-9966.41"/>
  </r>
  <r>
    <s v="050 Mid-States Division"/>
    <x v="3"/>
    <x v="138"/>
    <x v="14"/>
    <n v="0"/>
    <n v="0"/>
    <n v="0"/>
    <n v="0"/>
    <n v="0"/>
    <n v="0"/>
    <n v="0"/>
    <n v="0"/>
  </r>
  <r>
    <s v="050 Mid-States Division"/>
    <x v="3"/>
    <x v="139"/>
    <x v="14"/>
    <n v="0"/>
    <n v="0"/>
    <n v="0"/>
    <n v="0"/>
    <n v="0"/>
    <n v="0"/>
    <n v="0"/>
    <n v="0"/>
  </r>
  <r>
    <s v="050 Mid-States Division"/>
    <x v="3"/>
    <x v="119"/>
    <x v="14"/>
    <n v="102569.35"/>
    <n v="400.52000000000004"/>
    <n v="0"/>
    <n v="0"/>
    <n v="0"/>
    <n v="0"/>
    <n v="0"/>
    <n v="102969.87"/>
  </r>
  <r>
    <s v="050 Mid-States Division"/>
    <x v="3"/>
    <x v="118"/>
    <x v="14"/>
    <n v="9472.57"/>
    <n v="93.97"/>
    <n v="0"/>
    <n v="0"/>
    <n v="0"/>
    <n v="0"/>
    <n v="0"/>
    <n v="9566.5400000000009"/>
  </r>
  <r>
    <s v="050 Mid-States Division"/>
    <x v="3"/>
    <x v="125"/>
    <x v="14"/>
    <n v="38834"/>
    <n v="0"/>
    <n v="0"/>
    <n v="0"/>
    <n v="0"/>
    <n v="0"/>
    <n v="0"/>
    <n v="38834"/>
  </r>
  <r>
    <s v="050 Mid-States Division"/>
    <x v="3"/>
    <x v="127"/>
    <x v="14"/>
    <n v="40371.4"/>
    <n v="223.97"/>
    <n v="0"/>
    <n v="0"/>
    <n v="0"/>
    <n v="0"/>
    <n v="0"/>
    <n v="40595.370000000003"/>
  </r>
  <r>
    <s v="050 Mid-States Division"/>
    <x v="3"/>
    <x v="116"/>
    <x v="14"/>
    <n v="16685.900000000001"/>
    <n v="151.66"/>
    <n v="0"/>
    <n v="0"/>
    <n v="0"/>
    <n v="0"/>
    <n v="0"/>
    <n v="16837.560000000001"/>
  </r>
  <r>
    <s v="050 Mid-States Division"/>
    <x v="3"/>
    <x v="126"/>
    <x v="14"/>
    <n v="138399.23000000001"/>
    <n v="498.29"/>
    <n v="0"/>
    <n v="0"/>
    <n v="0"/>
    <n v="0"/>
    <n v="0"/>
    <n v="138897.51999999999"/>
  </r>
  <r>
    <s v="050 Mid-States Division"/>
    <x v="3"/>
    <x v="117"/>
    <x v="14"/>
    <n v="8029.48"/>
    <n v="74.540000000000006"/>
    <n v="0"/>
    <n v="0"/>
    <n v="0"/>
    <n v="0"/>
    <n v="0"/>
    <n v="8104.02"/>
  </r>
  <r>
    <s v="050 Mid-States Division"/>
    <x v="3"/>
    <x v="121"/>
    <x v="14"/>
    <n v="-7864.53"/>
    <n v="97.92"/>
    <n v="0"/>
    <n v="0"/>
    <n v="0"/>
    <n v="0"/>
    <n v="0"/>
    <n v="-7766.61"/>
  </r>
  <r>
    <s v="050 Mid-States Division"/>
    <x v="3"/>
    <x v="123"/>
    <x v="14"/>
    <n v="704855.56"/>
    <n v="2354.3000000000002"/>
    <n v="0"/>
    <n v="0"/>
    <n v="0"/>
    <n v="0"/>
    <n v="0"/>
    <n v="707209.86"/>
  </r>
  <r>
    <s v="050 Mid-States Division"/>
    <x v="3"/>
    <x v="122"/>
    <x v="14"/>
    <n v="-34765.769999999997"/>
    <n v="0"/>
    <n v="0"/>
    <n v="0"/>
    <n v="0"/>
    <n v="0"/>
    <n v="0"/>
    <n v="-34765.769999999997"/>
  </r>
  <r>
    <s v="050 Mid-States Division"/>
    <x v="3"/>
    <x v="120"/>
    <x v="14"/>
    <n v="70196.03"/>
    <n v="0"/>
    <n v="0"/>
    <n v="0"/>
    <n v="0"/>
    <n v="0"/>
    <n v="0"/>
    <n v="70196.03"/>
  </r>
  <r>
    <s v="050 Mid-States Division"/>
    <x v="3"/>
    <x v="128"/>
    <x v="14"/>
    <n v="27479.42"/>
    <n v="727.57"/>
    <n v="0"/>
    <n v="0"/>
    <n v="0"/>
    <n v="0"/>
    <n v="0"/>
    <n v="28206.99"/>
  </r>
  <r>
    <s v="050 Mid-States Division"/>
    <x v="3"/>
    <x v="124"/>
    <x v="14"/>
    <n v="828509.36"/>
    <n v="0"/>
    <n v="0"/>
    <n v="0"/>
    <n v="0"/>
    <n v="0"/>
    <n v="0"/>
    <n v="828509.36"/>
  </r>
  <r>
    <s v="010 Atmos Regulated Shared Services"/>
    <x v="0"/>
    <x v="129"/>
    <x v="13"/>
    <n v="3272.25"/>
    <n v="0"/>
    <n v="0"/>
    <n v="0"/>
    <n v="0"/>
    <n v="0"/>
    <n v="0"/>
    <n v="3272.25"/>
  </r>
  <r>
    <s v="050 Mid-States Division"/>
    <x v="2"/>
    <x v="129"/>
    <x v="13"/>
    <n v="-5867802.8099999987"/>
    <n v="-343633.76"/>
    <n v="0"/>
    <n v="0"/>
    <n v="0"/>
    <n v="0"/>
    <n v="0"/>
    <n v="-6211436.5699999984"/>
  </r>
  <r>
    <s v="050 Mid-States Division"/>
    <x v="3"/>
    <x v="129"/>
    <x v="13"/>
    <n v="52517.30000000001"/>
    <n v="0"/>
    <n v="0"/>
    <n v="0"/>
    <n v="0"/>
    <n v="0"/>
    <n v="0"/>
    <n v="52517.30000000001"/>
  </r>
  <r>
    <s v="010 Atmos Regulated Shared Services"/>
    <x v="0"/>
    <x v="129"/>
    <x v="14"/>
    <n v="3272.25"/>
    <n v="-3272.25"/>
    <n v="0"/>
    <n v="0"/>
    <n v="0"/>
    <n v="0"/>
    <n v="0"/>
    <n v="0"/>
  </r>
  <r>
    <s v="050 Mid-States Division"/>
    <x v="2"/>
    <x v="129"/>
    <x v="14"/>
    <n v="-6211436.5699999984"/>
    <n v="-130834.95999999996"/>
    <n v="0"/>
    <n v="0"/>
    <n v="0"/>
    <n v="0"/>
    <n v="0"/>
    <n v="-6342271.5299999984"/>
  </r>
  <r>
    <s v="050 Mid-States Division"/>
    <x v="3"/>
    <x v="129"/>
    <x v="14"/>
    <n v="52517.30000000001"/>
    <n v="0"/>
    <n v="0"/>
    <n v="0"/>
    <n v="0"/>
    <n v="0"/>
    <n v="0"/>
    <n v="52517.3000000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44">
  <r>
    <x v="0"/>
    <s v="010 Atmos Regulated Shared Services"/>
    <s v="1070"/>
    <x v="0"/>
    <s v="002"/>
    <s v="010.23302"/>
    <n v="77081.34"/>
    <n v="0"/>
    <n v="77081.34"/>
  </r>
  <r>
    <x v="0"/>
    <s v="010 Atmos Regulated Shared Services"/>
    <s v="1070"/>
    <x v="0"/>
    <s v="002"/>
    <s v="010.25034"/>
    <n v="2499276.65"/>
    <n v="0"/>
    <n v="2499276.65"/>
  </r>
  <r>
    <x v="0"/>
    <s v="010 Atmos Regulated Shared Services"/>
    <s v="1070"/>
    <x v="0"/>
    <s v="002"/>
    <s v="010.25484"/>
    <n v="973166.56"/>
    <n v="0"/>
    <n v="973166.56"/>
  </r>
  <r>
    <x v="0"/>
    <s v="010 Atmos Regulated Shared Services"/>
    <s v="1070"/>
    <x v="0"/>
    <s v="002"/>
    <s v="010.25486"/>
    <n v="296829.98"/>
    <n v="0"/>
    <n v="296829.98"/>
  </r>
  <r>
    <x v="0"/>
    <s v="010 Atmos Regulated Shared Services"/>
    <s v="1070"/>
    <x v="0"/>
    <s v="002"/>
    <s v="010.28080"/>
    <n v="355834.06"/>
    <n v="0"/>
    <n v="355834.06"/>
  </r>
  <r>
    <x v="0"/>
    <s v="010 Atmos Regulated Shared Services"/>
    <s v="1070"/>
    <x v="0"/>
    <s v="002"/>
    <s v="010.29663"/>
    <n v="140669.79"/>
    <n v="0"/>
    <n v="140669.79"/>
  </r>
  <r>
    <x v="0"/>
    <s v="010 Atmos Regulated Shared Services"/>
    <s v="1070"/>
    <x v="0"/>
    <s v="002"/>
    <s v="010.29740"/>
    <n v="891856.23"/>
    <n v="0"/>
    <n v="891856.23"/>
  </r>
  <r>
    <x v="0"/>
    <s v="010 Atmos Regulated Shared Services"/>
    <s v="1070"/>
    <x v="0"/>
    <s v="002"/>
    <s v="010.30327"/>
    <n v="1667.37"/>
    <n v="0"/>
    <n v="1667.37"/>
  </r>
  <r>
    <x v="0"/>
    <s v="010 Atmos Regulated Shared Services"/>
    <s v="1070"/>
    <x v="0"/>
    <s v="002"/>
    <s v="010.31051"/>
    <n v="62379.02"/>
    <n v="0"/>
    <n v="62379.02"/>
  </r>
  <r>
    <x v="0"/>
    <s v="010 Atmos Regulated Shared Services"/>
    <s v="1070"/>
    <x v="0"/>
    <s v="002"/>
    <s v="010.31067"/>
    <n v="331467.12"/>
    <n v="0"/>
    <n v="331467.12"/>
  </r>
  <r>
    <x v="0"/>
    <s v="010 Atmos Regulated Shared Services"/>
    <s v="1070"/>
    <x v="0"/>
    <s v="002"/>
    <s v="010.31276"/>
    <n v="323025.75"/>
    <n v="0"/>
    <n v="323025.75"/>
  </r>
  <r>
    <x v="0"/>
    <s v="010 Atmos Regulated Shared Services"/>
    <s v="1070"/>
    <x v="0"/>
    <s v="002"/>
    <s v="010.31281"/>
    <n v="145821.79"/>
    <n v="0"/>
    <n v="145821.79"/>
  </r>
  <r>
    <x v="0"/>
    <s v="010 Atmos Regulated Shared Services"/>
    <s v="1070"/>
    <x v="0"/>
    <s v="002"/>
    <s v="010.31308"/>
    <n v="70255.320000000007"/>
    <n v="0"/>
    <n v="70255.320000000007"/>
  </r>
  <r>
    <x v="0"/>
    <s v="010 Atmos Regulated Shared Services"/>
    <s v="1070"/>
    <x v="0"/>
    <s v="002"/>
    <s v="010.31313"/>
    <n v="51724.639999999999"/>
    <n v="0"/>
    <n v="51724.639999999999"/>
  </r>
  <r>
    <x v="0"/>
    <s v="010 Atmos Regulated Shared Services"/>
    <s v="1070"/>
    <x v="0"/>
    <s v="002"/>
    <s v="010.31316"/>
    <n v="333470.78000000003"/>
    <n v="0"/>
    <n v="333470.78000000003"/>
  </r>
  <r>
    <x v="0"/>
    <s v="010 Atmos Regulated Shared Services"/>
    <s v="1070"/>
    <x v="0"/>
    <s v="002"/>
    <s v="010.31351"/>
    <n v="502521.01"/>
    <n v="0"/>
    <n v="502521.01"/>
  </r>
  <r>
    <x v="0"/>
    <s v="010 Atmos Regulated Shared Services"/>
    <s v="1070"/>
    <x v="0"/>
    <s v="002"/>
    <s v="010.31381"/>
    <n v="753905.19"/>
    <n v="0"/>
    <n v="753905.19"/>
  </r>
  <r>
    <x v="0"/>
    <s v="010 Atmos Regulated Shared Services"/>
    <s v="1070"/>
    <x v="0"/>
    <s v="002"/>
    <s v="010.31383"/>
    <n v="147572.67000000001"/>
    <n v="0"/>
    <n v="147572.67000000001"/>
  </r>
  <r>
    <x v="0"/>
    <s v="010 Atmos Regulated Shared Services"/>
    <s v="1070"/>
    <x v="0"/>
    <s v="002"/>
    <s v="010.31521"/>
    <n v="82845.710000000006"/>
    <n v="0"/>
    <n v="82845.710000000006"/>
  </r>
  <r>
    <x v="0"/>
    <s v="010 Atmos Regulated Shared Services"/>
    <s v="1070"/>
    <x v="0"/>
    <s v="002"/>
    <s v="010.31522"/>
    <n v="16285.98"/>
    <n v="0"/>
    <n v="16285.98"/>
  </r>
  <r>
    <x v="0"/>
    <s v="010 Atmos Regulated Shared Services"/>
    <s v="1070"/>
    <x v="0"/>
    <s v="002"/>
    <s v="010.31699"/>
    <n v="321219.5"/>
    <n v="0"/>
    <n v="321219.5"/>
  </r>
  <r>
    <x v="0"/>
    <s v="010 Atmos Regulated Shared Services"/>
    <s v="1070"/>
    <x v="0"/>
    <s v="002"/>
    <s v="010.31764"/>
    <n v="377563.81"/>
    <n v="0"/>
    <n v="377563.81"/>
  </r>
  <r>
    <x v="0"/>
    <s v="010 Atmos Regulated Shared Services"/>
    <s v="1070"/>
    <x v="0"/>
    <s v="002"/>
    <s v="010.31782"/>
    <n v="415.7"/>
    <n v="0"/>
    <n v="415.7"/>
  </r>
  <r>
    <x v="0"/>
    <s v="010 Atmos Regulated Shared Services"/>
    <s v="1070"/>
    <x v="0"/>
    <s v="002"/>
    <s v="010.31791"/>
    <n v="438339.11"/>
    <n v="0"/>
    <n v="438339.11"/>
  </r>
  <r>
    <x v="0"/>
    <s v="010 Atmos Regulated Shared Services"/>
    <s v="1070"/>
    <x v="0"/>
    <s v="002"/>
    <s v="010.31876"/>
    <n v="32470.38"/>
    <n v="0"/>
    <n v="32470.38"/>
  </r>
  <r>
    <x v="0"/>
    <s v="010 Atmos Regulated Shared Services"/>
    <s v="1070"/>
    <x v="0"/>
    <s v="002"/>
    <s v="010.31940"/>
    <n v="1463534.63"/>
    <n v="0"/>
    <n v="1463534.63"/>
  </r>
  <r>
    <x v="0"/>
    <s v="010 Atmos Regulated Shared Services"/>
    <s v="1070"/>
    <x v="0"/>
    <s v="002"/>
    <s v="010.32138"/>
    <n v="942242.46"/>
    <n v="0"/>
    <n v="942242.46"/>
  </r>
  <r>
    <x v="0"/>
    <s v="010 Atmos Regulated Shared Services"/>
    <s v="1070"/>
    <x v="0"/>
    <s v="002"/>
    <s v="010.32145"/>
    <n v="559040.66"/>
    <n v="0"/>
    <n v="559040.66"/>
  </r>
  <r>
    <x v="0"/>
    <s v="010 Atmos Regulated Shared Services"/>
    <s v="1070"/>
    <x v="0"/>
    <s v="002"/>
    <s v="010.32146"/>
    <n v="477617.62"/>
    <n v="0"/>
    <n v="477617.62"/>
  </r>
  <r>
    <x v="0"/>
    <s v="010 Atmos Regulated Shared Services"/>
    <s v="1070"/>
    <x v="0"/>
    <s v="002"/>
    <s v="010.32170"/>
    <n v="216919.67"/>
    <n v="0"/>
    <n v="216919.67"/>
  </r>
  <r>
    <x v="0"/>
    <s v="010 Atmos Regulated Shared Services"/>
    <s v="1070"/>
    <x v="0"/>
    <s v="002"/>
    <s v="010.32190"/>
    <n v="10737.37"/>
    <n v="0"/>
    <n v="10737.37"/>
  </r>
  <r>
    <x v="0"/>
    <s v="010 Atmos Regulated Shared Services"/>
    <s v="1070"/>
    <x v="0"/>
    <s v="002"/>
    <s v="010.32338"/>
    <n v="4951.7299999999996"/>
    <n v="0"/>
    <n v="4951.7299999999996"/>
  </r>
  <r>
    <x v="0"/>
    <s v="010 Atmos Regulated Shared Services"/>
    <s v="1070"/>
    <x v="0"/>
    <s v="002"/>
    <s v="010.32462"/>
    <n v="68661"/>
    <n v="0"/>
    <n v="68661"/>
  </r>
  <r>
    <x v="0"/>
    <s v="010 Atmos Regulated Shared Services"/>
    <s v="1070"/>
    <x v="0"/>
    <s v="002"/>
    <s v="010.32473"/>
    <n v="1072520.47"/>
    <n v="0"/>
    <n v="1072520.47"/>
  </r>
  <r>
    <x v="0"/>
    <s v="010 Atmos Regulated Shared Services"/>
    <s v="1070"/>
    <x v="0"/>
    <s v="002"/>
    <s v="010.32474"/>
    <n v="156033.32999999999"/>
    <n v="0"/>
    <n v="156033.32999999999"/>
  </r>
  <r>
    <x v="0"/>
    <s v="010 Atmos Regulated Shared Services"/>
    <s v="1070"/>
    <x v="0"/>
    <s v="002"/>
    <s v="010.32575"/>
    <n v="159263.01"/>
    <n v="0"/>
    <n v="159263.01"/>
  </r>
  <r>
    <x v="0"/>
    <s v="010 Atmos Regulated Shared Services"/>
    <s v="1070"/>
    <x v="0"/>
    <s v="002"/>
    <s v="010.32724"/>
    <n v="123839.94"/>
    <n v="0"/>
    <n v="123839.94"/>
  </r>
  <r>
    <x v="0"/>
    <s v="010 Atmos Regulated Shared Services"/>
    <s v="1070"/>
    <x v="0"/>
    <s v="002"/>
    <s v="010.32797"/>
    <n v="20294.060000000001"/>
    <n v="0"/>
    <n v="20294.060000000001"/>
  </r>
  <r>
    <x v="0"/>
    <s v="010 Atmos Regulated Shared Services"/>
    <s v="1070"/>
    <x v="0"/>
    <s v="002"/>
    <s v="010.33000"/>
    <n v="4607.3599999999997"/>
    <n v="0"/>
    <n v="4607.3599999999997"/>
  </r>
  <r>
    <x v="0"/>
    <s v="010 Atmos Regulated Shared Services"/>
    <s v="1070"/>
    <x v="0"/>
    <s v="002"/>
    <s v="010.33040"/>
    <n v="342504.88"/>
    <n v="0"/>
    <n v="342504.88"/>
  </r>
  <r>
    <x v="0"/>
    <s v="010 Atmos Regulated Shared Services"/>
    <s v="1070"/>
    <x v="0"/>
    <s v="002"/>
    <s v="OH.010.10000"/>
    <n v="-1152244.03"/>
    <n v="0"/>
    <n v="-1152244.03"/>
  </r>
  <r>
    <x v="0"/>
    <s v="010 Atmos Regulated Shared Services"/>
    <s v="1070"/>
    <x v="1"/>
    <s v="012"/>
    <s v="010.29528"/>
    <n v="1668578.3"/>
    <n v="0"/>
    <n v="1668578.3"/>
  </r>
  <r>
    <x v="0"/>
    <s v="010 Atmos Regulated Shared Services"/>
    <s v="1070"/>
    <x v="1"/>
    <s v="012"/>
    <s v="010.30694"/>
    <n v="39159.99"/>
    <n v="0"/>
    <n v="39159.99"/>
  </r>
  <r>
    <x v="0"/>
    <s v="010 Atmos Regulated Shared Services"/>
    <s v="1070"/>
    <x v="1"/>
    <s v="012"/>
    <s v="010.30789"/>
    <n v="1885.83"/>
    <n v="0"/>
    <n v="1885.83"/>
  </r>
  <r>
    <x v="0"/>
    <s v="010 Atmos Regulated Shared Services"/>
    <s v="1070"/>
    <x v="1"/>
    <s v="012"/>
    <s v="010.30859"/>
    <n v="3702.05"/>
    <n v="0"/>
    <n v="3702.05"/>
  </r>
  <r>
    <x v="0"/>
    <s v="010 Atmos Regulated Shared Services"/>
    <s v="1070"/>
    <x v="1"/>
    <s v="012"/>
    <s v="010.31391"/>
    <n v="62925.56"/>
    <n v="0"/>
    <n v="62925.56"/>
  </r>
  <r>
    <x v="0"/>
    <s v="010 Atmos Regulated Shared Services"/>
    <s v="1070"/>
    <x v="1"/>
    <s v="012"/>
    <s v="010.31512"/>
    <n v="22861.1"/>
    <n v="0"/>
    <n v="22861.1"/>
  </r>
  <r>
    <x v="0"/>
    <s v="010 Atmos Regulated Shared Services"/>
    <s v="1070"/>
    <x v="1"/>
    <s v="012"/>
    <s v="010.31515"/>
    <n v="6759.27"/>
    <n v="0"/>
    <n v="6759.27"/>
  </r>
  <r>
    <x v="0"/>
    <s v="010 Atmos Regulated Shared Services"/>
    <s v="1070"/>
    <x v="1"/>
    <s v="012"/>
    <s v="010.31516"/>
    <n v="3703.44"/>
    <n v="0"/>
    <n v="3703.44"/>
  </r>
  <r>
    <x v="0"/>
    <s v="010 Atmos Regulated Shared Services"/>
    <s v="1070"/>
    <x v="1"/>
    <s v="012"/>
    <s v="010.31565"/>
    <n v="20620.3"/>
    <n v="0"/>
    <n v="20620.3"/>
  </r>
  <r>
    <x v="0"/>
    <s v="010 Atmos Regulated Shared Services"/>
    <s v="1070"/>
    <x v="1"/>
    <s v="012"/>
    <s v="010.31715"/>
    <n v="1361.07"/>
    <n v="0"/>
    <n v="1361.07"/>
  </r>
  <r>
    <x v="0"/>
    <s v="010 Atmos Regulated Shared Services"/>
    <s v="1070"/>
    <x v="1"/>
    <s v="012"/>
    <s v="010.31837"/>
    <n v="23739.41"/>
    <n v="0"/>
    <n v="23739.41"/>
  </r>
  <r>
    <x v="0"/>
    <s v="010 Atmos Regulated Shared Services"/>
    <s v="1070"/>
    <x v="1"/>
    <s v="012"/>
    <s v="010.31862"/>
    <n v="40519.25"/>
    <n v="0"/>
    <n v="40519.25"/>
  </r>
  <r>
    <x v="0"/>
    <s v="010 Atmos Regulated Shared Services"/>
    <s v="1070"/>
    <x v="1"/>
    <s v="012"/>
    <s v="010.31863"/>
    <n v="14825.42"/>
    <n v="0"/>
    <n v="14825.42"/>
  </r>
  <r>
    <x v="0"/>
    <s v="010 Atmos Regulated Shared Services"/>
    <s v="1070"/>
    <x v="1"/>
    <s v="012"/>
    <s v="010.31864"/>
    <n v="51027.89"/>
    <n v="0"/>
    <n v="51027.89"/>
  </r>
  <r>
    <x v="0"/>
    <s v="010 Atmos Regulated Shared Services"/>
    <s v="1070"/>
    <x v="1"/>
    <s v="012"/>
    <s v="010.32078"/>
    <n v="57346.21"/>
    <n v="0"/>
    <n v="57346.21"/>
  </r>
  <r>
    <x v="0"/>
    <s v="010 Atmos Regulated Shared Services"/>
    <s v="1070"/>
    <x v="1"/>
    <s v="012"/>
    <s v="010.32092"/>
    <n v="92134.16"/>
    <n v="0"/>
    <n v="92134.16"/>
  </r>
  <r>
    <x v="0"/>
    <s v="010 Atmos Regulated Shared Services"/>
    <s v="1070"/>
    <x v="1"/>
    <s v="012"/>
    <s v="010.32264"/>
    <n v="1124864.32"/>
    <n v="0"/>
    <n v="1124864.32"/>
  </r>
  <r>
    <x v="0"/>
    <s v="010 Atmos Regulated Shared Services"/>
    <s v="1070"/>
    <x v="1"/>
    <s v="012"/>
    <s v="010.32385"/>
    <n v="632852.18000000005"/>
    <n v="0"/>
    <n v="632852.18000000005"/>
  </r>
  <r>
    <x v="0"/>
    <s v="010 Atmos Regulated Shared Services"/>
    <s v="1070"/>
    <x v="1"/>
    <s v="012"/>
    <s v="010.32416"/>
    <n v="252611.82"/>
    <n v="0"/>
    <n v="252611.82"/>
  </r>
  <r>
    <x v="0"/>
    <s v="010 Atmos Regulated Shared Services"/>
    <s v="1070"/>
    <x v="1"/>
    <s v="012"/>
    <s v="010.32460"/>
    <n v="22491.84"/>
    <n v="0"/>
    <n v="22491.84"/>
  </r>
  <r>
    <x v="0"/>
    <s v="010 Atmos Regulated Shared Services"/>
    <s v="1070"/>
    <x v="1"/>
    <s v="012"/>
    <s v="010.32556"/>
    <n v="24597.65"/>
    <n v="0"/>
    <n v="24597.65"/>
  </r>
  <r>
    <x v="0"/>
    <s v="010 Atmos Regulated Shared Services"/>
    <s v="1070"/>
    <x v="1"/>
    <s v="012"/>
    <s v="010.32632"/>
    <n v="89981.03"/>
    <n v="0"/>
    <n v="89981.03"/>
  </r>
  <r>
    <x v="0"/>
    <s v="010 Atmos Regulated Shared Services"/>
    <s v="1070"/>
    <x v="1"/>
    <s v="012"/>
    <s v="010.32868"/>
    <n v="15944.65"/>
    <n v="0"/>
    <n v="15944.65"/>
  </r>
  <r>
    <x v="0"/>
    <s v="010 Atmos Regulated Shared Services"/>
    <s v="1070"/>
    <x v="1"/>
    <s v="012"/>
    <s v="010.32897"/>
    <n v="5348.43"/>
    <n v="0"/>
    <n v="5348.43"/>
  </r>
  <r>
    <x v="0"/>
    <s v="010 Atmos Regulated Shared Services"/>
    <s v="1070"/>
    <x v="1"/>
    <s v="012"/>
    <s v="010.32916"/>
    <n v="3160.82"/>
    <n v="0"/>
    <n v="3160.82"/>
  </r>
  <r>
    <x v="0"/>
    <s v="050 Mid-States Division"/>
    <s v="1070"/>
    <x v="2"/>
    <s v="009"/>
    <s v="050.36386"/>
    <n v="8.9499999999999993"/>
    <n v="8.9499999999999993"/>
    <n v="0"/>
  </r>
  <r>
    <x v="0"/>
    <s v="050 Mid-States Division"/>
    <s v="1070"/>
    <x v="2"/>
    <s v="009"/>
    <s v="050.42070"/>
    <n v="0.12"/>
    <n v="0.12"/>
    <n v="0"/>
  </r>
  <r>
    <x v="0"/>
    <s v="050 Mid-States Division"/>
    <s v="1070"/>
    <x v="2"/>
    <s v="009"/>
    <s v="050.42322"/>
    <n v="81638.33"/>
    <n v="483.16"/>
    <n v="81155.17"/>
  </r>
  <r>
    <x v="0"/>
    <s v="050 Mid-States Division"/>
    <s v="1070"/>
    <x v="2"/>
    <s v="009"/>
    <s v="050.42995"/>
    <n v="232314.2"/>
    <n v="3124.25"/>
    <n v="229189.95"/>
  </r>
  <r>
    <x v="0"/>
    <s v="050 Mid-States Division"/>
    <s v="1070"/>
    <x v="2"/>
    <s v="009"/>
    <s v="050.43064"/>
    <n v="176839.61"/>
    <n v="3557.32"/>
    <n v="173282.28999999998"/>
  </r>
  <r>
    <x v="0"/>
    <s v="050 Mid-States Division"/>
    <s v="1070"/>
    <x v="2"/>
    <s v="009"/>
    <s v="050.44088"/>
    <n v="64165.36"/>
    <n v="349.27"/>
    <n v="63816.090000000004"/>
  </r>
  <r>
    <x v="0"/>
    <s v="050 Mid-States Division"/>
    <s v="1070"/>
    <x v="2"/>
    <s v="009"/>
    <s v="050.44133"/>
    <n v="16636349.74"/>
    <n v="309650.06000000006"/>
    <n v="16326699.68"/>
  </r>
  <r>
    <x v="0"/>
    <s v="050 Mid-States Division"/>
    <s v="1070"/>
    <x v="2"/>
    <s v="009"/>
    <s v="050.44145"/>
    <n v="8022650.8899999997"/>
    <n v="156003.36000000002"/>
    <n v="7866647.5299999993"/>
  </r>
  <r>
    <x v="0"/>
    <s v="050 Mid-States Division"/>
    <s v="1070"/>
    <x v="2"/>
    <s v="009"/>
    <s v="050.45027"/>
    <n v="819.9"/>
    <n v="1.63"/>
    <n v="818.27"/>
  </r>
  <r>
    <x v="0"/>
    <s v="050 Mid-States Division"/>
    <s v="1070"/>
    <x v="2"/>
    <s v="009"/>
    <s v="050.45376"/>
    <n v="1625801.19"/>
    <n v="37949.85"/>
    <n v="1587851.3399999999"/>
  </r>
  <r>
    <x v="0"/>
    <s v="050 Mid-States Division"/>
    <s v="1070"/>
    <x v="2"/>
    <s v="009"/>
    <s v="050.45472"/>
    <n v="-7.34"/>
    <n v="0"/>
    <n v="-7.34"/>
  </r>
  <r>
    <x v="0"/>
    <s v="050 Mid-States Division"/>
    <s v="1070"/>
    <x v="2"/>
    <s v="009"/>
    <s v="050.45546"/>
    <n v="35707.08"/>
    <n v="575.37"/>
    <n v="35131.71"/>
  </r>
  <r>
    <x v="0"/>
    <s v="050 Mid-States Division"/>
    <s v="1070"/>
    <x v="2"/>
    <s v="009"/>
    <s v="050.45832"/>
    <n v="36503.85"/>
    <n v="179.56"/>
    <n v="36324.29"/>
  </r>
  <r>
    <x v="0"/>
    <s v="050 Mid-States Division"/>
    <s v="1070"/>
    <x v="2"/>
    <s v="009"/>
    <s v="050.46190"/>
    <n v="-25.98"/>
    <n v="12.17"/>
    <n v="-38.15"/>
  </r>
  <r>
    <x v="0"/>
    <s v="050 Mid-States Division"/>
    <s v="1070"/>
    <x v="2"/>
    <s v="009"/>
    <s v="050.46278"/>
    <n v="27552.41"/>
    <n v="507.80999999999995"/>
    <n v="27044.6"/>
  </r>
  <r>
    <x v="0"/>
    <s v="050 Mid-States Division"/>
    <s v="1070"/>
    <x v="2"/>
    <s v="009"/>
    <s v="050.46282"/>
    <n v="1.08"/>
    <n v="0.01"/>
    <n v="1.07"/>
  </r>
  <r>
    <x v="0"/>
    <s v="050 Mid-States Division"/>
    <s v="1070"/>
    <x v="2"/>
    <s v="009"/>
    <s v="050.46442"/>
    <n v="615901.52"/>
    <n v="8479.73"/>
    <n v="607421.79"/>
  </r>
  <r>
    <x v="0"/>
    <s v="050 Mid-States Division"/>
    <s v="1070"/>
    <x v="2"/>
    <s v="009"/>
    <s v="050.46443"/>
    <n v="620488.32999999996"/>
    <n v="8820.0499999999993"/>
    <n v="611668.27999999991"/>
  </r>
  <r>
    <x v="0"/>
    <s v="050 Mid-States Division"/>
    <s v="1070"/>
    <x v="2"/>
    <s v="009"/>
    <s v="050.46444"/>
    <n v="232646.37"/>
    <n v="3427.11"/>
    <n v="229219.26"/>
  </r>
  <r>
    <x v="0"/>
    <s v="050 Mid-States Division"/>
    <s v="1070"/>
    <x v="2"/>
    <s v="009"/>
    <s v="050.46445"/>
    <n v="208414.56"/>
    <n v="3926.65"/>
    <n v="204487.91"/>
  </r>
  <r>
    <x v="0"/>
    <s v="050 Mid-States Division"/>
    <s v="1070"/>
    <x v="2"/>
    <s v="009"/>
    <s v="050.46454"/>
    <n v="47746.33"/>
    <n v="223.9"/>
    <n v="47522.43"/>
  </r>
  <r>
    <x v="0"/>
    <s v="050 Mid-States Division"/>
    <s v="1070"/>
    <x v="2"/>
    <s v="009"/>
    <s v="050.46455"/>
    <n v="43610.22"/>
    <n v="160.76"/>
    <n v="43449.46"/>
  </r>
  <r>
    <x v="0"/>
    <s v="050 Mid-States Division"/>
    <s v="1070"/>
    <x v="2"/>
    <s v="009"/>
    <s v="050.46471"/>
    <n v="66531.3"/>
    <n v="516.07000000000005"/>
    <n v="66015.23"/>
  </r>
  <r>
    <x v="0"/>
    <s v="050 Mid-States Division"/>
    <s v="1070"/>
    <x v="2"/>
    <s v="009"/>
    <s v="050.46504"/>
    <n v="1051863.5"/>
    <n v="15267.11"/>
    <n v="1036596.39"/>
  </r>
  <r>
    <x v="0"/>
    <s v="050 Mid-States Division"/>
    <s v="1070"/>
    <x v="2"/>
    <s v="009"/>
    <s v="050.46525"/>
    <n v="589535.81999999995"/>
    <n v="5495.57"/>
    <n v="584040.25"/>
  </r>
  <r>
    <x v="0"/>
    <s v="050 Mid-States Division"/>
    <s v="1070"/>
    <x v="2"/>
    <s v="009"/>
    <s v="050.46537"/>
    <n v="4423348.3099999996"/>
    <n v="56058.070000000007"/>
    <n v="4367290.2399999993"/>
  </r>
  <r>
    <x v="0"/>
    <s v="050 Mid-States Division"/>
    <s v="1070"/>
    <x v="2"/>
    <s v="009"/>
    <s v="050.46588"/>
    <n v="652219.30000000005"/>
    <n v="9298.15"/>
    <n v="642921.15"/>
  </r>
  <r>
    <x v="0"/>
    <s v="050 Mid-States Division"/>
    <s v="1070"/>
    <x v="2"/>
    <s v="009"/>
    <s v="050.46611"/>
    <n v="579264.68000000005"/>
    <n v="8560.4"/>
    <n v="570704.28"/>
  </r>
  <r>
    <x v="0"/>
    <s v="050 Mid-States Division"/>
    <s v="1070"/>
    <x v="2"/>
    <s v="009"/>
    <s v="050.46625"/>
    <n v="369927.42"/>
    <n v="3774.91"/>
    <n v="366152.51"/>
  </r>
  <r>
    <x v="0"/>
    <s v="050 Mid-States Division"/>
    <s v="1070"/>
    <x v="2"/>
    <s v="009"/>
    <s v="050.46665"/>
    <n v="632013.89"/>
    <n v="9892.9599999999991"/>
    <n v="622120.93000000005"/>
  </r>
  <r>
    <x v="0"/>
    <s v="050 Mid-States Division"/>
    <s v="1070"/>
    <x v="2"/>
    <s v="009"/>
    <s v="050.46719"/>
    <n v="114734.53"/>
    <n v="1805.3"/>
    <n v="112929.23"/>
  </r>
  <r>
    <x v="0"/>
    <s v="050 Mid-States Division"/>
    <s v="1070"/>
    <x v="2"/>
    <s v="009"/>
    <s v="050.47032"/>
    <n v="143800.37"/>
    <n v="1314.1599999999999"/>
    <n v="142486.21"/>
  </r>
  <r>
    <x v="0"/>
    <s v="050 Mid-States Division"/>
    <s v="1070"/>
    <x v="2"/>
    <s v="009"/>
    <s v="050.47080"/>
    <n v="220705.97"/>
    <n v="4296.0200000000004"/>
    <n v="216409.95"/>
  </r>
  <r>
    <x v="0"/>
    <s v="050 Mid-States Division"/>
    <s v="1070"/>
    <x v="2"/>
    <s v="009"/>
    <s v="050.47084"/>
    <n v="1492.59"/>
    <n v="0"/>
    <n v="1492.59"/>
  </r>
  <r>
    <x v="0"/>
    <s v="050 Mid-States Division"/>
    <s v="1070"/>
    <x v="2"/>
    <s v="009"/>
    <s v="050.47087"/>
    <n v="224.34"/>
    <n v="0.82"/>
    <n v="223.52"/>
  </r>
  <r>
    <x v="0"/>
    <s v="050 Mid-States Division"/>
    <s v="1070"/>
    <x v="2"/>
    <s v="009"/>
    <s v="050.47093"/>
    <n v="83291.27"/>
    <n v="0"/>
    <n v="83291.27"/>
  </r>
  <r>
    <x v="0"/>
    <s v="050 Mid-States Division"/>
    <s v="1070"/>
    <x v="2"/>
    <s v="009"/>
    <s v="050.47096"/>
    <n v="18364.18"/>
    <n v="140.55000000000001"/>
    <n v="18223.63"/>
  </r>
  <r>
    <x v="0"/>
    <s v="050 Mid-States Division"/>
    <s v="1070"/>
    <x v="2"/>
    <s v="009"/>
    <s v="050.47168"/>
    <n v="16517.8"/>
    <n v="0"/>
    <n v="16517.8"/>
  </r>
  <r>
    <x v="0"/>
    <s v="050 Mid-States Division"/>
    <s v="1070"/>
    <x v="2"/>
    <s v="009"/>
    <s v="050.47184"/>
    <n v="63804.95"/>
    <n v="0"/>
    <n v="63804.95"/>
  </r>
  <r>
    <x v="0"/>
    <s v="050 Mid-States Division"/>
    <s v="1070"/>
    <x v="2"/>
    <s v="009"/>
    <s v="050.47190"/>
    <n v="65110.2"/>
    <n v="930.83999999999992"/>
    <n v="64179.360000000001"/>
  </r>
  <r>
    <x v="0"/>
    <s v="050 Mid-States Division"/>
    <s v="1070"/>
    <x v="2"/>
    <s v="009"/>
    <s v="050.47201"/>
    <n v="13870.93"/>
    <n v="191.29"/>
    <n v="13679.64"/>
  </r>
  <r>
    <x v="0"/>
    <s v="050 Mid-States Division"/>
    <s v="1070"/>
    <x v="2"/>
    <s v="009"/>
    <s v="050.47203"/>
    <n v="10624.99"/>
    <n v="82.41"/>
    <n v="10542.58"/>
  </r>
  <r>
    <x v="0"/>
    <s v="050 Mid-States Division"/>
    <s v="1070"/>
    <x v="2"/>
    <s v="009"/>
    <s v="050.47204"/>
    <n v="7866.89"/>
    <n v="44.04"/>
    <n v="7822.85"/>
  </r>
  <r>
    <x v="0"/>
    <s v="050 Mid-States Division"/>
    <s v="1070"/>
    <x v="2"/>
    <s v="009"/>
    <s v="050.47260"/>
    <n v="144758.57999999999"/>
    <n v="488.99"/>
    <n v="144269.59"/>
  </r>
  <r>
    <x v="0"/>
    <s v="050 Mid-States Division"/>
    <s v="1070"/>
    <x v="2"/>
    <s v="009"/>
    <s v="050.47276"/>
    <n v="414852.62"/>
    <n v="2167.1999999999998"/>
    <n v="412685.42"/>
  </r>
  <r>
    <x v="0"/>
    <s v="050 Mid-States Division"/>
    <s v="1070"/>
    <x v="2"/>
    <s v="009"/>
    <s v="050.47288"/>
    <n v="3285.72"/>
    <n v="0"/>
    <n v="3285.72"/>
  </r>
  <r>
    <x v="0"/>
    <s v="050 Mid-States Division"/>
    <s v="1070"/>
    <x v="2"/>
    <s v="009"/>
    <s v="050.47289"/>
    <n v="3568.73"/>
    <n v="0"/>
    <n v="3568.73"/>
  </r>
  <r>
    <x v="0"/>
    <s v="050 Mid-States Division"/>
    <s v="1070"/>
    <x v="2"/>
    <s v="009"/>
    <s v="050.47296"/>
    <n v="75255.14"/>
    <n v="0"/>
    <n v="75255.14"/>
  </r>
  <r>
    <x v="0"/>
    <s v="050 Mid-States Division"/>
    <s v="1070"/>
    <x v="2"/>
    <s v="009"/>
    <s v="050.47357"/>
    <n v="33367.94"/>
    <n v="76.8"/>
    <n v="33291.14"/>
  </r>
  <r>
    <x v="0"/>
    <s v="050 Mid-States Division"/>
    <s v="1070"/>
    <x v="2"/>
    <s v="009"/>
    <s v="050.47383"/>
    <n v="544031.22"/>
    <n v="3172.1400000000003"/>
    <n v="540859.07999999996"/>
  </r>
  <r>
    <x v="0"/>
    <s v="050 Mid-States Division"/>
    <s v="1070"/>
    <x v="2"/>
    <s v="009"/>
    <s v="050.47482"/>
    <n v="138786.01999999999"/>
    <n v="866.51"/>
    <n v="137919.50999999998"/>
  </r>
  <r>
    <x v="0"/>
    <s v="050 Mid-States Division"/>
    <s v="1070"/>
    <x v="2"/>
    <s v="009"/>
    <s v="050.47487"/>
    <n v="255104.95"/>
    <n v="1667.22"/>
    <n v="253437.73"/>
  </r>
  <r>
    <x v="0"/>
    <s v="050 Mid-States Division"/>
    <s v="1070"/>
    <x v="2"/>
    <s v="009"/>
    <s v="050.47674"/>
    <n v="6948.53"/>
    <n v="59.550000000000004"/>
    <n v="6888.98"/>
  </r>
  <r>
    <x v="0"/>
    <s v="050 Mid-States Division"/>
    <s v="1070"/>
    <x v="2"/>
    <s v="009"/>
    <s v="050.47675"/>
    <n v="43610.22"/>
    <n v="160.76"/>
    <n v="43449.46"/>
  </r>
  <r>
    <x v="0"/>
    <s v="050 Mid-States Division"/>
    <s v="1070"/>
    <x v="2"/>
    <s v="009"/>
    <s v="050.47681"/>
    <n v="-60620.37"/>
    <n v="0"/>
    <n v="-60620.37"/>
  </r>
  <r>
    <x v="0"/>
    <s v="050 Mid-States Division"/>
    <s v="1070"/>
    <x v="2"/>
    <s v="009"/>
    <s v="050.47777"/>
    <n v="18022.28"/>
    <n v="191.33999999999997"/>
    <n v="17830.939999999999"/>
  </r>
  <r>
    <x v="0"/>
    <s v="050 Mid-States Division"/>
    <s v="1070"/>
    <x v="2"/>
    <s v="009"/>
    <s v="050.47784"/>
    <n v="37037.64"/>
    <n v="150.12"/>
    <n v="36887.519999999997"/>
  </r>
  <r>
    <x v="0"/>
    <s v="050 Mid-States Division"/>
    <s v="1070"/>
    <x v="2"/>
    <s v="009"/>
    <s v="050.47794"/>
    <n v="288076.08"/>
    <n v="1264.48"/>
    <n v="286811.60000000003"/>
  </r>
  <r>
    <x v="0"/>
    <s v="050 Mid-States Division"/>
    <s v="1070"/>
    <x v="2"/>
    <s v="009"/>
    <s v="050.47795"/>
    <n v="17789.18"/>
    <n v="15.51"/>
    <n v="17773.670000000002"/>
  </r>
  <r>
    <x v="0"/>
    <s v="050 Mid-States Division"/>
    <s v="1070"/>
    <x v="2"/>
    <s v="009"/>
    <s v="050.47866"/>
    <n v="3377.82"/>
    <n v="12.45"/>
    <n v="3365.3700000000003"/>
  </r>
  <r>
    <x v="0"/>
    <s v="050 Mid-States Division"/>
    <s v="1070"/>
    <x v="2"/>
    <s v="009"/>
    <s v="050.47885"/>
    <n v="328072.09000000003"/>
    <n v="927.42000000000007"/>
    <n v="327144.67000000004"/>
  </r>
  <r>
    <x v="0"/>
    <s v="050 Mid-States Division"/>
    <s v="1070"/>
    <x v="2"/>
    <s v="009"/>
    <s v="050.47890"/>
    <n v="27034.74"/>
    <n v="128.75"/>
    <n v="26905.99"/>
  </r>
  <r>
    <x v="0"/>
    <s v="050 Mid-States Division"/>
    <s v="1070"/>
    <x v="2"/>
    <s v="009"/>
    <s v="050.47910"/>
    <n v="134992.67000000001"/>
    <n v="685.14"/>
    <n v="134307.53"/>
  </r>
  <r>
    <x v="0"/>
    <s v="050 Mid-States Division"/>
    <s v="1070"/>
    <x v="2"/>
    <s v="009"/>
    <s v="050.47955"/>
    <n v="1582.71"/>
    <n v="5.84"/>
    <n v="1576.8700000000001"/>
  </r>
  <r>
    <x v="0"/>
    <s v="050 Mid-States Division"/>
    <s v="1070"/>
    <x v="2"/>
    <s v="009"/>
    <s v="050.47978"/>
    <n v="115317.55"/>
    <n v="545.17000000000007"/>
    <n v="114772.38"/>
  </r>
  <r>
    <x v="0"/>
    <s v="050 Mid-States Division"/>
    <s v="1070"/>
    <x v="2"/>
    <s v="009"/>
    <s v="050.47979"/>
    <n v="72909.210000000006"/>
    <n v="337.69"/>
    <n v="72571.520000000004"/>
  </r>
  <r>
    <x v="0"/>
    <s v="050 Mid-States Division"/>
    <s v="1070"/>
    <x v="2"/>
    <s v="009"/>
    <s v="050.48055"/>
    <n v="15762.21"/>
    <n v="0"/>
    <n v="15762.21"/>
  </r>
  <r>
    <x v="0"/>
    <s v="050 Mid-States Division"/>
    <s v="1070"/>
    <x v="2"/>
    <s v="009"/>
    <s v="050.48082"/>
    <n v="384.76"/>
    <n v="0.95"/>
    <n v="383.81"/>
  </r>
  <r>
    <x v="0"/>
    <s v="050 Mid-States Division"/>
    <s v="1070"/>
    <x v="2"/>
    <s v="009"/>
    <s v="050.48086"/>
    <n v="25580.9"/>
    <n v="168.39"/>
    <n v="25412.510000000002"/>
  </r>
  <r>
    <x v="0"/>
    <s v="050 Mid-States Division"/>
    <s v="1070"/>
    <x v="2"/>
    <s v="009"/>
    <s v="050.48087"/>
    <n v="323135.62"/>
    <n v="1570.6999999999998"/>
    <n v="321564.92"/>
  </r>
  <r>
    <x v="0"/>
    <s v="050 Mid-States Division"/>
    <s v="1070"/>
    <x v="2"/>
    <s v="009"/>
    <s v="050.48091"/>
    <n v="-6608.15"/>
    <n v="0"/>
    <n v="-6608.15"/>
  </r>
  <r>
    <x v="0"/>
    <s v="050 Mid-States Division"/>
    <s v="1070"/>
    <x v="2"/>
    <s v="009"/>
    <s v="050.48136"/>
    <n v="27607.49"/>
    <n v="87.63"/>
    <n v="27519.86"/>
  </r>
  <r>
    <x v="0"/>
    <s v="050 Mid-States Division"/>
    <s v="1070"/>
    <x v="2"/>
    <s v="009"/>
    <s v="050.48187"/>
    <n v="-1775.65"/>
    <n v="0"/>
    <n v="-1775.65"/>
  </r>
  <r>
    <x v="0"/>
    <s v="050 Mid-States Division"/>
    <s v="1070"/>
    <x v="2"/>
    <s v="009"/>
    <s v="050.48211"/>
    <n v="18708.12"/>
    <n v="0"/>
    <n v="18708.12"/>
  </r>
  <r>
    <x v="0"/>
    <s v="050 Mid-States Division"/>
    <s v="1070"/>
    <x v="2"/>
    <s v="009"/>
    <s v="050.48236"/>
    <n v="7.29"/>
    <n v="0.01"/>
    <n v="7.28"/>
  </r>
  <r>
    <x v="0"/>
    <s v="050 Mid-States Division"/>
    <s v="1070"/>
    <x v="2"/>
    <s v="009"/>
    <s v="050.48307"/>
    <n v="143981.71"/>
    <n v="375.83000000000004"/>
    <n v="143605.88"/>
  </r>
  <r>
    <x v="0"/>
    <s v="050 Mid-States Division"/>
    <s v="1070"/>
    <x v="2"/>
    <s v="009"/>
    <s v="050.48331"/>
    <n v="13680.5"/>
    <n v="86.91"/>
    <n v="13593.59"/>
  </r>
  <r>
    <x v="0"/>
    <s v="050 Mid-States Division"/>
    <s v="1070"/>
    <x v="2"/>
    <s v="009"/>
    <s v="050.48332"/>
    <n v="26670.28"/>
    <n v="44.81"/>
    <n v="26625.469999999998"/>
  </r>
  <r>
    <x v="0"/>
    <s v="050 Mid-States Division"/>
    <s v="1070"/>
    <x v="2"/>
    <s v="009"/>
    <s v="050.48337"/>
    <n v="210666.29"/>
    <n v="1727.73"/>
    <n v="208938.56"/>
  </r>
  <r>
    <x v="0"/>
    <s v="050 Mid-States Division"/>
    <s v="1070"/>
    <x v="2"/>
    <s v="009"/>
    <s v="050.48369"/>
    <n v="420591.03"/>
    <n v="1359.8600000000001"/>
    <n v="419231.17000000004"/>
  </r>
  <r>
    <x v="0"/>
    <s v="050 Mid-States Division"/>
    <s v="1070"/>
    <x v="2"/>
    <s v="009"/>
    <s v="050.48380"/>
    <n v="-1383.08"/>
    <n v="0"/>
    <n v="-1383.08"/>
  </r>
  <r>
    <x v="0"/>
    <s v="050 Mid-States Division"/>
    <s v="1070"/>
    <x v="2"/>
    <s v="009"/>
    <s v="050.48415"/>
    <n v="1111.1600000000001"/>
    <n v="3.5"/>
    <n v="1107.6600000000001"/>
  </r>
  <r>
    <x v="0"/>
    <s v="050 Mid-States Division"/>
    <s v="1070"/>
    <x v="2"/>
    <s v="009"/>
    <s v="050.48419"/>
    <n v="149487.94"/>
    <n v="373.33000000000004"/>
    <n v="149114.61000000002"/>
  </r>
  <r>
    <x v="0"/>
    <s v="050 Mid-States Division"/>
    <s v="1070"/>
    <x v="2"/>
    <s v="009"/>
    <s v="050.48451"/>
    <n v="-480.53"/>
    <n v="0"/>
    <n v="-480.53"/>
  </r>
  <r>
    <x v="0"/>
    <s v="050 Mid-States Division"/>
    <s v="1070"/>
    <x v="2"/>
    <s v="009"/>
    <s v="050.48456"/>
    <n v="4412.66"/>
    <n v="13.5"/>
    <n v="4399.16"/>
  </r>
  <r>
    <x v="0"/>
    <s v="050 Mid-States Division"/>
    <s v="1070"/>
    <x v="2"/>
    <s v="009"/>
    <s v="050.48489"/>
    <n v="49193.9"/>
    <n v="0"/>
    <n v="49193.9"/>
  </r>
  <r>
    <x v="0"/>
    <s v="050 Mid-States Division"/>
    <s v="1070"/>
    <x v="2"/>
    <s v="009"/>
    <s v="050.48514"/>
    <n v="18372.7"/>
    <n v="0"/>
    <n v="18372.7"/>
  </r>
  <r>
    <x v="0"/>
    <s v="050 Mid-States Division"/>
    <s v="1070"/>
    <x v="2"/>
    <s v="009"/>
    <s v="050.48569"/>
    <n v="-1114.57"/>
    <n v="0"/>
    <n v="-1114.57"/>
  </r>
  <r>
    <x v="0"/>
    <s v="050 Mid-States Division"/>
    <s v="1070"/>
    <x v="2"/>
    <s v="009"/>
    <s v="050.48612"/>
    <n v="7517.45"/>
    <n v="27.5"/>
    <n v="7489.95"/>
  </r>
  <r>
    <x v="0"/>
    <s v="050 Mid-States Division"/>
    <s v="1070"/>
    <x v="2"/>
    <s v="009"/>
    <s v="050.48635"/>
    <n v="13397.93"/>
    <n v="47.56"/>
    <n v="13350.37"/>
  </r>
  <r>
    <x v="0"/>
    <s v="050 Mid-States Division"/>
    <s v="1070"/>
    <x v="2"/>
    <s v="009"/>
    <s v="050.48639"/>
    <n v="1977.49"/>
    <n v="7.33"/>
    <n v="1970.16"/>
  </r>
  <r>
    <x v="0"/>
    <s v="050 Mid-States Division"/>
    <s v="1070"/>
    <x v="2"/>
    <s v="009"/>
    <s v="050.48640"/>
    <n v="3084.49"/>
    <n v="11.28"/>
    <n v="3073.2099999999996"/>
  </r>
  <r>
    <x v="0"/>
    <s v="050 Mid-States Division"/>
    <s v="1070"/>
    <x v="2"/>
    <s v="009"/>
    <s v="050.48650"/>
    <n v="3964.6"/>
    <n v="14.5"/>
    <n v="3950.1"/>
  </r>
  <r>
    <x v="0"/>
    <s v="050 Mid-States Division"/>
    <s v="1070"/>
    <x v="2"/>
    <s v="009"/>
    <s v="050.48652"/>
    <n v="793.22"/>
    <n v="2.9"/>
    <n v="790.32"/>
  </r>
  <r>
    <x v="0"/>
    <s v="050 Mid-States Division"/>
    <s v="1070"/>
    <x v="2"/>
    <s v="009"/>
    <s v="050.48731"/>
    <n v="16161.11"/>
    <n v="19.62"/>
    <n v="16141.49"/>
  </r>
  <r>
    <x v="0"/>
    <s v="050 Mid-States Division"/>
    <s v="1070"/>
    <x v="2"/>
    <s v="009"/>
    <s v="050.48754"/>
    <n v="14420.83"/>
    <n v="17.510000000000002"/>
    <n v="14403.32"/>
  </r>
  <r>
    <x v="0"/>
    <s v="050 Mid-States Division"/>
    <s v="1070"/>
    <x v="2"/>
    <s v="009"/>
    <s v="050.48765"/>
    <n v="30486.720000000001"/>
    <n v="111.52"/>
    <n v="30375.200000000001"/>
  </r>
  <r>
    <x v="0"/>
    <s v="050 Mid-States Division"/>
    <s v="1070"/>
    <x v="2"/>
    <s v="009"/>
    <s v="050.48768"/>
    <n v="28534.68"/>
    <n v="49.86"/>
    <n v="28484.82"/>
  </r>
  <r>
    <x v="0"/>
    <s v="050 Mid-States Division"/>
    <s v="1070"/>
    <x v="2"/>
    <s v="009"/>
    <s v="050.48775"/>
    <n v="1102.4000000000001"/>
    <n v="1.34"/>
    <n v="1101.0600000000002"/>
  </r>
  <r>
    <x v="0"/>
    <s v="050 Mid-States Division"/>
    <s v="1070"/>
    <x v="2"/>
    <s v="009"/>
    <s v="050.48782"/>
    <n v="967.61"/>
    <n v="1.17"/>
    <n v="966.44"/>
  </r>
  <r>
    <x v="0"/>
    <s v="050 Mid-States Division"/>
    <s v="1070"/>
    <x v="2"/>
    <s v="009"/>
    <s v="050.48793"/>
    <n v="3941.44"/>
    <n v="9.08"/>
    <n v="3932.36"/>
  </r>
  <r>
    <x v="0"/>
    <s v="050 Mid-States Division"/>
    <s v="1070"/>
    <x v="2"/>
    <s v="009"/>
    <s v="050.48803"/>
    <n v="47150.81"/>
    <n v="57.25"/>
    <n v="47093.56"/>
  </r>
  <r>
    <x v="0"/>
    <s v="050 Mid-States Division"/>
    <s v="1070"/>
    <x v="2"/>
    <s v="009"/>
    <s v="050.48856"/>
    <n v="1733.38"/>
    <n v="0"/>
    <n v="1733.38"/>
  </r>
  <r>
    <x v="0"/>
    <s v="050 Mid-States Division"/>
    <s v="1070"/>
    <x v="2"/>
    <s v="009"/>
    <s v="050.48862"/>
    <n v="839.23"/>
    <n v="0"/>
    <n v="839.23"/>
  </r>
  <r>
    <x v="0"/>
    <s v="050 Mid-States Division"/>
    <s v="1070"/>
    <x v="2"/>
    <s v="009"/>
    <s v="050.48863"/>
    <n v="1831.95"/>
    <n v="2.2200000000000002"/>
    <n v="1829.73"/>
  </r>
  <r>
    <x v="0"/>
    <s v="050 Mid-States Division"/>
    <s v="1070"/>
    <x v="2"/>
    <s v="009"/>
    <s v="050.48896"/>
    <n v="3260.19"/>
    <n v="0"/>
    <n v="3260.19"/>
  </r>
  <r>
    <x v="0"/>
    <s v="050 Mid-States Division"/>
    <s v="1070"/>
    <x v="2"/>
    <s v="009"/>
    <s v="050.48902"/>
    <n v="2221.12"/>
    <n v="2.7"/>
    <n v="2218.42"/>
  </r>
  <r>
    <x v="0"/>
    <s v="050 Mid-States Division"/>
    <s v="1070"/>
    <x v="2"/>
    <s v="009"/>
    <s v="050.49008"/>
    <n v="446581.2"/>
    <n v="542.26"/>
    <n v="446038.94"/>
  </r>
  <r>
    <x v="0"/>
    <s v="050 Mid-States Division"/>
    <s v="1070"/>
    <x v="2"/>
    <s v="009"/>
    <s v="OH.050.17884"/>
    <n v="71952.77"/>
    <n v="0"/>
    <n v="71952.77"/>
  </r>
  <r>
    <x v="0"/>
    <s v="050 Mid-States Division"/>
    <s v="1070"/>
    <x v="2"/>
    <s v="009"/>
    <s v="OH.050.10000"/>
    <n v="28664.89"/>
    <n v="0"/>
    <n v="28664.89"/>
  </r>
  <r>
    <x v="0"/>
    <s v="050 Mid-States Division"/>
    <s v="1070"/>
    <x v="3"/>
    <s v="091"/>
    <s v="OH.050.10000"/>
    <n v="-52702.139999999956"/>
    <n v="0"/>
    <n v="-52702.139999999956"/>
  </r>
  <r>
    <x v="0"/>
    <s v="050 Mid-States Division"/>
    <s v="1070"/>
    <x v="3"/>
    <s v="091"/>
    <s v="OH.050.10002"/>
    <n v="20375.13"/>
    <n v="0"/>
    <n v="20375.13"/>
  </r>
  <r>
    <x v="1"/>
    <s v="010 Atmos Regulated Shared Services"/>
    <s v="1070"/>
    <x v="0"/>
    <s v="002"/>
    <s v="010.23302"/>
    <n v="77081.34"/>
    <n v="0"/>
    <n v="77081.34"/>
  </r>
  <r>
    <x v="1"/>
    <s v="010 Atmos Regulated Shared Services"/>
    <s v="1070"/>
    <x v="0"/>
    <s v="002"/>
    <s v="010.25034"/>
    <n v="2900972.39"/>
    <n v="0"/>
    <n v="2900972.39"/>
  </r>
  <r>
    <x v="1"/>
    <s v="010 Atmos Regulated Shared Services"/>
    <s v="1070"/>
    <x v="0"/>
    <s v="002"/>
    <s v="010.25484"/>
    <n v="973166.56"/>
    <n v="0"/>
    <n v="973166.56"/>
  </r>
  <r>
    <x v="1"/>
    <s v="010 Atmos Regulated Shared Services"/>
    <s v="1070"/>
    <x v="0"/>
    <s v="002"/>
    <s v="010.25486"/>
    <n v="296829.98"/>
    <n v="0"/>
    <n v="296829.98"/>
  </r>
  <r>
    <x v="1"/>
    <s v="010 Atmos Regulated Shared Services"/>
    <s v="1070"/>
    <x v="0"/>
    <s v="002"/>
    <s v="010.28080"/>
    <n v="355834.06"/>
    <n v="0"/>
    <n v="355834.06"/>
  </r>
  <r>
    <x v="1"/>
    <s v="010 Atmos Regulated Shared Services"/>
    <s v="1070"/>
    <x v="0"/>
    <s v="002"/>
    <s v="010.29663"/>
    <n v="140669.79"/>
    <n v="0"/>
    <n v="140669.79"/>
  </r>
  <r>
    <x v="1"/>
    <s v="010 Atmos Regulated Shared Services"/>
    <s v="1070"/>
    <x v="0"/>
    <s v="002"/>
    <s v="010.29740"/>
    <n v="936779.43"/>
    <n v="0"/>
    <n v="936779.43"/>
  </r>
  <r>
    <x v="1"/>
    <s v="010 Atmos Regulated Shared Services"/>
    <s v="1070"/>
    <x v="0"/>
    <s v="002"/>
    <s v="010.30327"/>
    <n v="1667.37"/>
    <n v="0"/>
    <n v="1667.37"/>
  </r>
  <r>
    <x v="1"/>
    <s v="010 Atmos Regulated Shared Services"/>
    <s v="1070"/>
    <x v="0"/>
    <s v="002"/>
    <s v="010.31051"/>
    <n v="60401.32"/>
    <n v="0"/>
    <n v="60401.32"/>
  </r>
  <r>
    <x v="1"/>
    <s v="010 Atmos Regulated Shared Services"/>
    <s v="1070"/>
    <x v="0"/>
    <s v="002"/>
    <s v="010.31067"/>
    <n v="358139.27"/>
    <n v="0"/>
    <n v="358139.27"/>
  </r>
  <r>
    <x v="1"/>
    <s v="010 Atmos Regulated Shared Services"/>
    <s v="1070"/>
    <x v="0"/>
    <s v="002"/>
    <s v="010.31276"/>
    <n v="331998.40999999997"/>
    <n v="0"/>
    <n v="331998.40999999997"/>
  </r>
  <r>
    <x v="1"/>
    <s v="010 Atmos Regulated Shared Services"/>
    <s v="1070"/>
    <x v="0"/>
    <s v="002"/>
    <s v="010.31281"/>
    <n v="147629.01"/>
    <n v="0"/>
    <n v="147629.01"/>
  </r>
  <r>
    <x v="1"/>
    <s v="010 Atmos Regulated Shared Services"/>
    <s v="1070"/>
    <x v="0"/>
    <s v="002"/>
    <s v="010.31308"/>
    <n v="116445.02"/>
    <n v="0"/>
    <n v="116445.02"/>
  </r>
  <r>
    <x v="1"/>
    <s v="010 Atmos Regulated Shared Services"/>
    <s v="1070"/>
    <x v="0"/>
    <s v="002"/>
    <s v="010.31313"/>
    <n v="55226.66"/>
    <n v="0"/>
    <n v="55226.66"/>
  </r>
  <r>
    <x v="1"/>
    <s v="010 Atmos Regulated Shared Services"/>
    <s v="1070"/>
    <x v="0"/>
    <s v="002"/>
    <s v="010.31316"/>
    <n v="821263.52"/>
    <n v="0"/>
    <n v="821263.52"/>
  </r>
  <r>
    <x v="1"/>
    <s v="010 Atmos Regulated Shared Services"/>
    <s v="1070"/>
    <x v="0"/>
    <s v="002"/>
    <s v="010.31351"/>
    <n v="517359.69"/>
    <n v="0"/>
    <n v="517359.69"/>
  </r>
  <r>
    <x v="1"/>
    <s v="010 Atmos Regulated Shared Services"/>
    <s v="1070"/>
    <x v="0"/>
    <s v="002"/>
    <s v="010.31381"/>
    <n v="753905.19"/>
    <n v="0"/>
    <n v="753905.19"/>
  </r>
  <r>
    <x v="1"/>
    <s v="010 Atmos Regulated Shared Services"/>
    <s v="1070"/>
    <x v="0"/>
    <s v="002"/>
    <s v="010.31383"/>
    <n v="147572.67000000001"/>
    <n v="0"/>
    <n v="147572.67000000001"/>
  </r>
  <r>
    <x v="1"/>
    <s v="010 Atmos Regulated Shared Services"/>
    <s v="1070"/>
    <x v="0"/>
    <s v="002"/>
    <s v="010.31521"/>
    <n v="85276.23"/>
    <n v="0"/>
    <n v="85276.23"/>
  </r>
  <r>
    <x v="1"/>
    <s v="010 Atmos Regulated Shared Services"/>
    <s v="1070"/>
    <x v="0"/>
    <s v="002"/>
    <s v="010.31522"/>
    <n v="46674.13"/>
    <n v="0"/>
    <n v="46674.13"/>
  </r>
  <r>
    <x v="1"/>
    <s v="010 Atmos Regulated Shared Services"/>
    <s v="1070"/>
    <x v="0"/>
    <s v="002"/>
    <s v="010.31523"/>
    <n v="7091.17"/>
    <n v="0"/>
    <n v="7091.17"/>
  </r>
  <r>
    <x v="1"/>
    <s v="010 Atmos Regulated Shared Services"/>
    <s v="1070"/>
    <x v="0"/>
    <s v="002"/>
    <s v="010.31699"/>
    <n v="327658.39"/>
    <n v="0"/>
    <n v="327658.39"/>
  </r>
  <r>
    <x v="1"/>
    <s v="010 Atmos Regulated Shared Services"/>
    <s v="1070"/>
    <x v="0"/>
    <s v="002"/>
    <s v="010.31764"/>
    <n v="409849.25"/>
    <n v="0"/>
    <n v="409849.25"/>
  </r>
  <r>
    <x v="1"/>
    <s v="010 Atmos Regulated Shared Services"/>
    <s v="1070"/>
    <x v="0"/>
    <s v="002"/>
    <s v="010.31782"/>
    <n v="415.7"/>
    <n v="0"/>
    <n v="415.7"/>
  </r>
  <r>
    <x v="1"/>
    <s v="010 Atmos Regulated Shared Services"/>
    <s v="1070"/>
    <x v="0"/>
    <s v="002"/>
    <s v="010.31791"/>
    <n v="454296.54"/>
    <n v="0"/>
    <n v="454296.54"/>
  </r>
  <r>
    <x v="1"/>
    <s v="010 Atmos Regulated Shared Services"/>
    <s v="1070"/>
    <x v="0"/>
    <s v="002"/>
    <s v="010.31876"/>
    <n v="32470.38"/>
    <n v="0"/>
    <n v="32470.38"/>
  </r>
  <r>
    <x v="1"/>
    <s v="010 Atmos Regulated Shared Services"/>
    <s v="1070"/>
    <x v="0"/>
    <s v="002"/>
    <s v="010.31940"/>
    <n v="1475927.24"/>
    <n v="0"/>
    <n v="1475927.24"/>
  </r>
  <r>
    <x v="1"/>
    <s v="010 Atmos Regulated Shared Services"/>
    <s v="1070"/>
    <x v="0"/>
    <s v="002"/>
    <s v="010.32138"/>
    <n v="943467.98"/>
    <n v="0"/>
    <n v="943467.98"/>
  </r>
  <r>
    <x v="1"/>
    <s v="010 Atmos Regulated Shared Services"/>
    <s v="1070"/>
    <x v="0"/>
    <s v="002"/>
    <s v="010.32145"/>
    <n v="559040.66"/>
    <n v="0"/>
    <n v="559040.66"/>
  </r>
  <r>
    <x v="1"/>
    <s v="010 Atmos Regulated Shared Services"/>
    <s v="1070"/>
    <x v="0"/>
    <s v="002"/>
    <s v="010.32146"/>
    <n v="477617.62"/>
    <n v="0"/>
    <n v="477617.62"/>
  </r>
  <r>
    <x v="1"/>
    <s v="010 Atmos Regulated Shared Services"/>
    <s v="1070"/>
    <x v="0"/>
    <s v="002"/>
    <s v="010.32170"/>
    <n v="266260.21999999997"/>
    <n v="0"/>
    <n v="266260.21999999997"/>
  </r>
  <r>
    <x v="1"/>
    <s v="010 Atmos Regulated Shared Services"/>
    <s v="1070"/>
    <x v="0"/>
    <s v="002"/>
    <s v="010.32190"/>
    <n v="10737.37"/>
    <n v="0"/>
    <n v="10737.37"/>
  </r>
  <r>
    <x v="1"/>
    <s v="010 Atmos Regulated Shared Services"/>
    <s v="1070"/>
    <x v="0"/>
    <s v="002"/>
    <s v="010.32338"/>
    <n v="4951.7299999999996"/>
    <n v="0"/>
    <n v="4951.7299999999996"/>
  </r>
  <r>
    <x v="1"/>
    <s v="010 Atmos Regulated Shared Services"/>
    <s v="1070"/>
    <x v="0"/>
    <s v="002"/>
    <s v="010.32462"/>
    <n v="68843.710000000006"/>
    <n v="0"/>
    <n v="68843.710000000006"/>
  </r>
  <r>
    <x v="1"/>
    <s v="010 Atmos Regulated Shared Services"/>
    <s v="1070"/>
    <x v="0"/>
    <s v="002"/>
    <s v="010.32473"/>
    <n v="1219820.22"/>
    <n v="0"/>
    <n v="1219820.22"/>
  </r>
  <r>
    <x v="1"/>
    <s v="010 Atmos Regulated Shared Services"/>
    <s v="1070"/>
    <x v="0"/>
    <s v="002"/>
    <s v="010.32474"/>
    <n v="357264.97"/>
    <n v="0"/>
    <n v="357264.97"/>
  </r>
  <r>
    <x v="1"/>
    <s v="010 Atmos Regulated Shared Services"/>
    <s v="1070"/>
    <x v="0"/>
    <s v="002"/>
    <s v="010.32575"/>
    <n v="159263.01"/>
    <n v="0"/>
    <n v="159263.01"/>
  </r>
  <r>
    <x v="1"/>
    <s v="010 Atmos Regulated Shared Services"/>
    <s v="1070"/>
    <x v="0"/>
    <s v="002"/>
    <s v="010.32724"/>
    <n v="123839.94"/>
    <n v="0"/>
    <n v="123839.94"/>
  </r>
  <r>
    <x v="1"/>
    <s v="010 Atmos Regulated Shared Services"/>
    <s v="1070"/>
    <x v="0"/>
    <s v="002"/>
    <s v="010.32947"/>
    <n v="2796.57"/>
    <n v="0"/>
    <n v="2796.57"/>
  </r>
  <r>
    <x v="1"/>
    <s v="010 Atmos Regulated Shared Services"/>
    <s v="1070"/>
    <x v="0"/>
    <s v="002"/>
    <s v="010.32948"/>
    <n v="1604.86"/>
    <n v="0"/>
    <n v="1604.86"/>
  </r>
  <r>
    <x v="1"/>
    <s v="010 Atmos Regulated Shared Services"/>
    <s v="1070"/>
    <x v="0"/>
    <s v="002"/>
    <s v="010.33000"/>
    <n v="29682.09"/>
    <n v="0"/>
    <n v="29682.09"/>
  </r>
  <r>
    <x v="1"/>
    <s v="010 Atmos Regulated Shared Services"/>
    <s v="1070"/>
    <x v="0"/>
    <s v="002"/>
    <s v="010.33040"/>
    <n v="342504.88"/>
    <n v="0"/>
    <n v="342504.88"/>
  </r>
  <r>
    <x v="1"/>
    <s v="010 Atmos Regulated Shared Services"/>
    <s v="1070"/>
    <x v="0"/>
    <s v="002"/>
    <s v="010.33184"/>
    <n v="69674.350000000006"/>
    <n v="0"/>
    <n v="69674.350000000006"/>
  </r>
  <r>
    <x v="1"/>
    <s v="010 Atmos Regulated Shared Services"/>
    <s v="1070"/>
    <x v="0"/>
    <s v="002"/>
    <s v="OH.010.10000"/>
    <n v="-1718989.45"/>
    <n v="0"/>
    <n v="-1718989.45"/>
  </r>
  <r>
    <x v="1"/>
    <s v="010 Atmos Regulated Shared Services"/>
    <s v="1070"/>
    <x v="1"/>
    <s v="012"/>
    <s v="010.29528"/>
    <n v="1668578.3"/>
    <n v="0"/>
    <n v="1668578.3"/>
  </r>
  <r>
    <x v="1"/>
    <s v="010 Atmos Regulated Shared Services"/>
    <s v="1070"/>
    <x v="1"/>
    <s v="012"/>
    <s v="010.30694"/>
    <n v="39159.99"/>
    <n v="0"/>
    <n v="39159.99"/>
  </r>
  <r>
    <x v="1"/>
    <s v="010 Atmos Regulated Shared Services"/>
    <s v="1070"/>
    <x v="1"/>
    <s v="012"/>
    <s v="010.30789"/>
    <n v="1885.83"/>
    <n v="0"/>
    <n v="1885.83"/>
  </r>
  <r>
    <x v="1"/>
    <s v="010 Atmos Regulated Shared Services"/>
    <s v="1070"/>
    <x v="1"/>
    <s v="012"/>
    <s v="010.30859"/>
    <n v="3702.05"/>
    <n v="0"/>
    <n v="3702.05"/>
  </r>
  <r>
    <x v="1"/>
    <s v="010 Atmos Regulated Shared Services"/>
    <s v="1070"/>
    <x v="1"/>
    <s v="012"/>
    <s v="010.31391"/>
    <n v="87341.14"/>
    <n v="0"/>
    <n v="87341.14"/>
  </r>
  <r>
    <x v="1"/>
    <s v="010 Atmos Regulated Shared Services"/>
    <s v="1070"/>
    <x v="1"/>
    <s v="012"/>
    <s v="010.31512"/>
    <n v="22861.1"/>
    <n v="0"/>
    <n v="22861.1"/>
  </r>
  <r>
    <x v="1"/>
    <s v="010 Atmos Regulated Shared Services"/>
    <s v="1070"/>
    <x v="1"/>
    <s v="012"/>
    <s v="010.31515"/>
    <n v="6759.27"/>
    <n v="0"/>
    <n v="6759.27"/>
  </r>
  <r>
    <x v="1"/>
    <s v="010 Atmos Regulated Shared Services"/>
    <s v="1070"/>
    <x v="1"/>
    <s v="012"/>
    <s v="010.31516"/>
    <n v="3703.44"/>
    <n v="0"/>
    <n v="3703.44"/>
  </r>
  <r>
    <x v="1"/>
    <s v="010 Atmos Regulated Shared Services"/>
    <s v="1070"/>
    <x v="1"/>
    <s v="012"/>
    <s v="010.31565"/>
    <n v="20620.3"/>
    <n v="0"/>
    <n v="20620.3"/>
  </r>
  <r>
    <x v="1"/>
    <s v="010 Atmos Regulated Shared Services"/>
    <s v="1070"/>
    <x v="1"/>
    <s v="012"/>
    <s v="010.31715"/>
    <n v="1361.07"/>
    <n v="0"/>
    <n v="1361.07"/>
  </r>
  <r>
    <x v="1"/>
    <s v="010 Atmos Regulated Shared Services"/>
    <s v="1070"/>
    <x v="1"/>
    <s v="012"/>
    <s v="010.31837"/>
    <n v="24009.74"/>
    <n v="0"/>
    <n v="24009.74"/>
  </r>
  <r>
    <x v="1"/>
    <s v="010 Atmos Regulated Shared Services"/>
    <s v="1070"/>
    <x v="1"/>
    <s v="012"/>
    <s v="010.31862"/>
    <n v="40519.25"/>
    <n v="0"/>
    <n v="40519.25"/>
  </r>
  <r>
    <x v="1"/>
    <s v="010 Atmos Regulated Shared Services"/>
    <s v="1070"/>
    <x v="1"/>
    <s v="012"/>
    <s v="010.31863"/>
    <n v="60603.42"/>
    <n v="0"/>
    <n v="60603.42"/>
  </r>
  <r>
    <x v="1"/>
    <s v="010 Atmos Regulated Shared Services"/>
    <s v="1070"/>
    <x v="1"/>
    <s v="012"/>
    <s v="010.31864"/>
    <n v="102055.78"/>
    <n v="0"/>
    <n v="102055.78"/>
  </r>
  <r>
    <x v="1"/>
    <s v="010 Atmos Regulated Shared Services"/>
    <s v="1070"/>
    <x v="1"/>
    <s v="012"/>
    <s v="010.32078"/>
    <n v="59427.42"/>
    <n v="0"/>
    <n v="59427.42"/>
  </r>
  <r>
    <x v="1"/>
    <s v="010 Atmos Regulated Shared Services"/>
    <s v="1070"/>
    <x v="1"/>
    <s v="012"/>
    <s v="010.32092"/>
    <n v="92355.74"/>
    <n v="0"/>
    <n v="92355.74"/>
  </r>
  <r>
    <x v="1"/>
    <s v="010 Atmos Regulated Shared Services"/>
    <s v="1070"/>
    <x v="1"/>
    <s v="012"/>
    <s v="010.32264"/>
    <n v="1319802.68"/>
    <n v="0"/>
    <n v="1319802.68"/>
  </r>
  <r>
    <x v="1"/>
    <s v="010 Atmos Regulated Shared Services"/>
    <s v="1070"/>
    <x v="1"/>
    <s v="012"/>
    <s v="010.32385"/>
    <n v="727487.94"/>
    <n v="0"/>
    <n v="727487.94"/>
  </r>
  <r>
    <x v="1"/>
    <s v="010 Atmos Regulated Shared Services"/>
    <s v="1070"/>
    <x v="1"/>
    <s v="012"/>
    <s v="010.32416"/>
    <n v="252611.82"/>
    <n v="0"/>
    <n v="252611.82"/>
  </r>
  <r>
    <x v="1"/>
    <s v="010 Atmos Regulated Shared Services"/>
    <s v="1070"/>
    <x v="1"/>
    <s v="012"/>
    <s v="010.32460"/>
    <n v="22491.84"/>
    <n v="0"/>
    <n v="22491.84"/>
  </r>
  <r>
    <x v="1"/>
    <s v="010 Atmos Regulated Shared Services"/>
    <s v="1070"/>
    <x v="1"/>
    <s v="012"/>
    <s v="010.32556"/>
    <n v="24597.65"/>
    <n v="0"/>
    <n v="24597.65"/>
  </r>
  <r>
    <x v="1"/>
    <s v="010 Atmos Regulated Shared Services"/>
    <s v="1070"/>
    <x v="1"/>
    <s v="012"/>
    <s v="010.32632"/>
    <n v="142365.42000000001"/>
    <n v="0"/>
    <n v="142365.42000000001"/>
  </r>
  <r>
    <x v="1"/>
    <s v="010 Atmos Regulated Shared Services"/>
    <s v="1070"/>
    <x v="1"/>
    <s v="012"/>
    <s v="010.32868"/>
    <n v="27354.86"/>
    <n v="0"/>
    <n v="27354.86"/>
  </r>
  <r>
    <x v="1"/>
    <s v="010 Atmos Regulated Shared Services"/>
    <s v="1070"/>
    <x v="1"/>
    <s v="012"/>
    <s v="010.32897"/>
    <n v="5348.43"/>
    <n v="0"/>
    <n v="5348.43"/>
  </r>
  <r>
    <x v="1"/>
    <s v="010 Atmos Regulated Shared Services"/>
    <s v="1070"/>
    <x v="1"/>
    <s v="012"/>
    <s v="010.32901"/>
    <n v="1308.49"/>
    <n v="0"/>
    <n v="1308.49"/>
  </r>
  <r>
    <x v="1"/>
    <s v="010 Atmos Regulated Shared Services"/>
    <s v="1070"/>
    <x v="1"/>
    <s v="012"/>
    <s v="010.32916"/>
    <n v="3160.82"/>
    <n v="0"/>
    <n v="3160.82"/>
  </r>
  <r>
    <x v="1"/>
    <s v="010 Atmos Regulated Shared Services"/>
    <s v="1070"/>
    <x v="1"/>
    <s v="012"/>
    <s v="010.33034"/>
    <n v="10328.219999999999"/>
    <n v="0"/>
    <n v="10328.219999999999"/>
  </r>
  <r>
    <x v="1"/>
    <s v="010 Atmos Regulated Shared Services"/>
    <s v="1070"/>
    <x v="1"/>
    <s v="012"/>
    <s v="010.33042"/>
    <n v="6155.35"/>
    <n v="0"/>
    <n v="6155.35"/>
  </r>
  <r>
    <x v="1"/>
    <s v="010 Atmos Regulated Shared Services"/>
    <s v="1070"/>
    <x v="1"/>
    <s v="012"/>
    <s v="010.33200"/>
    <n v="55137.43"/>
    <n v="0"/>
    <n v="55137.43"/>
  </r>
  <r>
    <x v="1"/>
    <s v="050 Mid-States Division"/>
    <s v="1070"/>
    <x v="2"/>
    <s v="009"/>
    <s v="050.36386"/>
    <n v="8.9499999999999993"/>
    <n v="8.9499999999999993"/>
    <n v="0"/>
  </r>
  <r>
    <x v="1"/>
    <s v="050 Mid-States Division"/>
    <s v="1070"/>
    <x v="2"/>
    <s v="009"/>
    <s v="050.42070"/>
    <n v="0.12"/>
    <n v="0.12"/>
    <n v="0"/>
  </r>
  <r>
    <x v="1"/>
    <s v="050 Mid-States Division"/>
    <s v="1070"/>
    <x v="2"/>
    <s v="009"/>
    <s v="050.42322"/>
    <n v="83611.19"/>
    <n v="684.67000000000007"/>
    <n v="82926.52"/>
  </r>
  <r>
    <x v="1"/>
    <s v="050 Mid-States Division"/>
    <s v="1070"/>
    <x v="2"/>
    <s v="009"/>
    <s v="050.42995"/>
    <n v="245806.39"/>
    <n v="3702.0299999999997"/>
    <n v="242104.36000000002"/>
  </r>
  <r>
    <x v="1"/>
    <s v="050 Mid-States Division"/>
    <s v="1070"/>
    <x v="2"/>
    <s v="009"/>
    <s v="050.43064"/>
    <n v="176839.61"/>
    <n v="3557.32"/>
    <n v="173282.28999999998"/>
  </r>
  <r>
    <x v="1"/>
    <s v="050 Mid-States Division"/>
    <s v="1070"/>
    <x v="2"/>
    <s v="009"/>
    <s v="050.44088"/>
    <n v="64165.36"/>
    <n v="349.27"/>
    <n v="63816.090000000004"/>
  </r>
  <r>
    <x v="1"/>
    <s v="050 Mid-States Division"/>
    <s v="1070"/>
    <x v="2"/>
    <s v="009"/>
    <s v="050.44145"/>
    <n v="9105967.5600000005"/>
    <n v="176568.52999999997"/>
    <n v="8929399.0300000012"/>
  </r>
  <r>
    <x v="1"/>
    <s v="050 Mid-States Division"/>
    <s v="1070"/>
    <x v="2"/>
    <s v="009"/>
    <s v="050.45027"/>
    <n v="14080.01"/>
    <n v="19.8"/>
    <n v="14060.210000000001"/>
  </r>
  <r>
    <x v="1"/>
    <s v="050 Mid-States Division"/>
    <s v="1070"/>
    <x v="2"/>
    <s v="009"/>
    <s v="050.45376"/>
    <n v="1664654.25"/>
    <n v="41876.639999999999"/>
    <n v="1622777.61"/>
  </r>
  <r>
    <x v="1"/>
    <s v="050 Mid-States Division"/>
    <s v="1070"/>
    <x v="2"/>
    <s v="009"/>
    <s v="050.45472"/>
    <n v="-7.34"/>
    <n v="0"/>
    <n v="-7.34"/>
  </r>
  <r>
    <x v="1"/>
    <s v="050 Mid-States Division"/>
    <s v="1070"/>
    <x v="2"/>
    <s v="009"/>
    <s v="050.45546"/>
    <n v="35707.08"/>
    <n v="575.37"/>
    <n v="35131.71"/>
  </r>
  <r>
    <x v="1"/>
    <s v="050 Mid-States Division"/>
    <s v="1070"/>
    <x v="2"/>
    <s v="009"/>
    <s v="050.45832"/>
    <n v="44293.66"/>
    <n v="277.88"/>
    <n v="44015.780000000006"/>
  </r>
  <r>
    <x v="1"/>
    <s v="050 Mid-States Division"/>
    <s v="1070"/>
    <x v="2"/>
    <s v="009"/>
    <s v="050.46190"/>
    <n v="-25.98"/>
    <n v="12.17"/>
    <n v="-38.15"/>
  </r>
  <r>
    <x v="1"/>
    <s v="050 Mid-States Division"/>
    <s v="1070"/>
    <x v="2"/>
    <s v="009"/>
    <s v="050.46278"/>
    <n v="28460.98"/>
    <n v="574.95000000000005"/>
    <n v="27886.03"/>
  </r>
  <r>
    <x v="1"/>
    <s v="050 Mid-States Division"/>
    <s v="1070"/>
    <x v="2"/>
    <s v="009"/>
    <s v="050.46282"/>
    <n v="1.08"/>
    <n v="0.01"/>
    <n v="1.07"/>
  </r>
  <r>
    <x v="1"/>
    <s v="050 Mid-States Division"/>
    <s v="1070"/>
    <x v="2"/>
    <s v="009"/>
    <s v="050.46442"/>
    <n v="691376.26"/>
    <n v="10053.199999999999"/>
    <n v="681323.06"/>
  </r>
  <r>
    <x v="1"/>
    <s v="050 Mid-States Division"/>
    <s v="1070"/>
    <x v="2"/>
    <s v="009"/>
    <s v="050.46443"/>
    <n v="620488.32999999996"/>
    <n v="8820.0499999999993"/>
    <n v="611668.27999999991"/>
  </r>
  <r>
    <x v="1"/>
    <s v="050 Mid-States Division"/>
    <s v="1070"/>
    <x v="2"/>
    <s v="009"/>
    <s v="050.46445"/>
    <n v="227467.23"/>
    <n v="4448.6100000000006"/>
    <n v="223018.62"/>
  </r>
  <r>
    <x v="1"/>
    <s v="050 Mid-States Division"/>
    <s v="1070"/>
    <x v="2"/>
    <s v="009"/>
    <s v="050.46454"/>
    <n v="47862.37"/>
    <n v="339.94"/>
    <n v="47522.43"/>
  </r>
  <r>
    <x v="1"/>
    <s v="050 Mid-States Division"/>
    <s v="1070"/>
    <x v="2"/>
    <s v="009"/>
    <s v="050.46455"/>
    <n v="43610.22"/>
    <n v="160.76"/>
    <n v="43449.46"/>
  </r>
  <r>
    <x v="1"/>
    <s v="050 Mid-States Division"/>
    <s v="1070"/>
    <x v="2"/>
    <s v="009"/>
    <s v="050.46537"/>
    <n v="5909687.2800000003"/>
    <n v="68522.679999999993"/>
    <n v="5841164.6000000006"/>
  </r>
  <r>
    <x v="1"/>
    <s v="050 Mid-States Division"/>
    <s v="1070"/>
    <x v="2"/>
    <s v="009"/>
    <s v="050.46611"/>
    <n v="588550.39"/>
    <n v="9963.61"/>
    <n v="578586.78"/>
  </r>
  <r>
    <x v="1"/>
    <s v="050 Mid-States Division"/>
    <s v="1070"/>
    <x v="2"/>
    <s v="009"/>
    <s v="050.46625"/>
    <n v="606333.11"/>
    <n v="4956.2"/>
    <n v="601376.91"/>
  </r>
  <r>
    <x v="1"/>
    <s v="050 Mid-States Division"/>
    <s v="1070"/>
    <x v="2"/>
    <s v="009"/>
    <s v="050.46719"/>
    <n v="115010.29"/>
    <n v="2081.06"/>
    <n v="112929.23"/>
  </r>
  <r>
    <x v="1"/>
    <s v="050 Mid-States Division"/>
    <s v="1070"/>
    <x v="2"/>
    <s v="009"/>
    <s v="050.47032"/>
    <n v="177207.31"/>
    <n v="1702.41"/>
    <n v="175504.9"/>
  </r>
  <r>
    <x v="1"/>
    <s v="050 Mid-States Division"/>
    <s v="1070"/>
    <x v="2"/>
    <s v="009"/>
    <s v="050.47080"/>
    <n v="221234.41"/>
    <n v="4824.4600000000009"/>
    <n v="216409.95"/>
  </r>
  <r>
    <x v="1"/>
    <s v="050 Mid-States Division"/>
    <s v="1070"/>
    <x v="2"/>
    <s v="009"/>
    <s v="050.47084"/>
    <n v="1492.59"/>
    <n v="0"/>
    <n v="1492.59"/>
  </r>
  <r>
    <x v="1"/>
    <s v="050 Mid-States Division"/>
    <s v="1070"/>
    <x v="2"/>
    <s v="009"/>
    <s v="050.47087"/>
    <n v="224.34"/>
    <n v="0.82"/>
    <n v="223.52"/>
  </r>
  <r>
    <x v="1"/>
    <s v="050 Mid-States Division"/>
    <s v="1070"/>
    <x v="2"/>
    <s v="009"/>
    <s v="050.47093"/>
    <n v="85448.09"/>
    <n v="0"/>
    <n v="85448.09"/>
  </r>
  <r>
    <x v="1"/>
    <s v="050 Mid-States Division"/>
    <s v="1070"/>
    <x v="2"/>
    <s v="009"/>
    <s v="050.47096"/>
    <n v="18183.95"/>
    <n v="184.78"/>
    <n v="17999.170000000002"/>
  </r>
  <r>
    <x v="1"/>
    <s v="050 Mid-States Division"/>
    <s v="1070"/>
    <x v="2"/>
    <s v="009"/>
    <s v="050.47168"/>
    <n v="39370.94"/>
    <n v="0"/>
    <n v="39370.94"/>
  </r>
  <r>
    <x v="1"/>
    <s v="050 Mid-States Division"/>
    <s v="1070"/>
    <x v="2"/>
    <s v="009"/>
    <s v="050.47184"/>
    <n v="70602.94"/>
    <n v="0"/>
    <n v="70602.94"/>
  </r>
  <r>
    <x v="1"/>
    <s v="050 Mid-States Division"/>
    <s v="1070"/>
    <x v="2"/>
    <s v="009"/>
    <s v="050.47190"/>
    <n v="67770.02"/>
    <n v="1090.6100000000001"/>
    <n v="66679.41"/>
  </r>
  <r>
    <x v="1"/>
    <s v="050 Mid-States Division"/>
    <s v="1070"/>
    <x v="2"/>
    <s v="009"/>
    <s v="050.47201"/>
    <n v="13870.93"/>
    <n v="191.29"/>
    <n v="13679.64"/>
  </r>
  <r>
    <x v="1"/>
    <s v="050 Mid-States Division"/>
    <s v="1070"/>
    <x v="2"/>
    <s v="009"/>
    <s v="050.47203"/>
    <n v="12206.15"/>
    <n v="110.05"/>
    <n v="12096.1"/>
  </r>
  <r>
    <x v="1"/>
    <s v="050 Mid-States Division"/>
    <s v="1070"/>
    <x v="2"/>
    <s v="009"/>
    <s v="050.47204"/>
    <n v="8034.76"/>
    <n v="63.32"/>
    <n v="7971.4400000000005"/>
  </r>
  <r>
    <x v="1"/>
    <s v="050 Mid-States Division"/>
    <s v="1070"/>
    <x v="2"/>
    <s v="009"/>
    <s v="050.47260"/>
    <n v="184715.57"/>
    <n v="889.56999999999994"/>
    <n v="183826"/>
  </r>
  <r>
    <x v="1"/>
    <s v="050 Mid-States Division"/>
    <s v="1070"/>
    <x v="2"/>
    <s v="009"/>
    <s v="050.47276"/>
    <n v="586939.79"/>
    <n v="3383.5499999999997"/>
    <n v="583556.24"/>
  </r>
  <r>
    <x v="1"/>
    <s v="050 Mid-States Division"/>
    <s v="1070"/>
    <x v="2"/>
    <s v="009"/>
    <s v="050.47288"/>
    <n v="3285.72"/>
    <n v="0"/>
    <n v="3285.72"/>
  </r>
  <r>
    <x v="1"/>
    <s v="050 Mid-States Division"/>
    <s v="1070"/>
    <x v="2"/>
    <s v="009"/>
    <s v="050.47289"/>
    <n v="3568.73"/>
    <n v="0"/>
    <n v="3568.73"/>
  </r>
  <r>
    <x v="1"/>
    <s v="050 Mid-States Division"/>
    <s v="1070"/>
    <x v="2"/>
    <s v="009"/>
    <s v="050.47296"/>
    <n v="78529.48"/>
    <n v="0"/>
    <n v="78529.48"/>
  </r>
  <r>
    <x v="1"/>
    <s v="050 Mid-States Division"/>
    <s v="1070"/>
    <x v="2"/>
    <s v="009"/>
    <s v="050.47357"/>
    <n v="33449.230000000003"/>
    <n v="158.09"/>
    <n v="33291.140000000007"/>
  </r>
  <r>
    <x v="1"/>
    <s v="050 Mid-States Division"/>
    <s v="1070"/>
    <x v="2"/>
    <s v="009"/>
    <s v="050.47383"/>
    <n v="598396"/>
    <n v="4557.53"/>
    <n v="593838.47"/>
  </r>
  <r>
    <x v="1"/>
    <s v="050 Mid-States Division"/>
    <s v="1070"/>
    <x v="2"/>
    <s v="009"/>
    <s v="050.47482"/>
    <n v="139008.01999999999"/>
    <n v="1203.1500000000001"/>
    <n v="137804.87"/>
  </r>
  <r>
    <x v="1"/>
    <s v="050 Mid-States Division"/>
    <s v="1070"/>
    <x v="2"/>
    <s v="009"/>
    <s v="050.47487"/>
    <n v="255846.37"/>
    <n v="2286.23"/>
    <n v="253560.13999999998"/>
  </r>
  <r>
    <x v="1"/>
    <s v="050 Mid-States Division"/>
    <s v="1070"/>
    <x v="2"/>
    <s v="009"/>
    <s v="050.47674"/>
    <n v="9605.81"/>
    <n v="79.59"/>
    <n v="9526.2199999999993"/>
  </r>
  <r>
    <x v="1"/>
    <s v="050 Mid-States Division"/>
    <s v="1070"/>
    <x v="2"/>
    <s v="009"/>
    <s v="050.47675"/>
    <n v="62461.5"/>
    <n v="289.72000000000003"/>
    <n v="62171.78"/>
  </r>
  <r>
    <x v="1"/>
    <s v="050 Mid-States Division"/>
    <s v="1070"/>
    <x v="2"/>
    <s v="009"/>
    <s v="050.47681"/>
    <n v="46216.25"/>
    <n v="0"/>
    <n v="46216.25"/>
  </r>
  <r>
    <x v="1"/>
    <s v="050 Mid-States Division"/>
    <s v="1070"/>
    <x v="2"/>
    <s v="009"/>
    <s v="050.47777"/>
    <n v="18065.82"/>
    <n v="234.88"/>
    <n v="17830.939999999999"/>
  </r>
  <r>
    <x v="1"/>
    <s v="050 Mid-States Division"/>
    <s v="1070"/>
    <x v="2"/>
    <s v="009"/>
    <s v="050.47784"/>
    <n v="37106.6"/>
    <n v="240.17000000000002"/>
    <n v="36866.43"/>
  </r>
  <r>
    <x v="1"/>
    <s v="050 Mid-States Division"/>
    <s v="1070"/>
    <x v="2"/>
    <s v="009"/>
    <s v="050.47794"/>
    <n v="317991.63"/>
    <n v="2000.46"/>
    <n v="315991.17"/>
  </r>
  <r>
    <x v="1"/>
    <s v="050 Mid-States Division"/>
    <s v="1070"/>
    <x v="2"/>
    <s v="009"/>
    <s v="050.47866"/>
    <n v="29777.09"/>
    <n v="52.849999999999994"/>
    <n v="29724.240000000002"/>
  </r>
  <r>
    <x v="1"/>
    <s v="050 Mid-States Division"/>
    <s v="1070"/>
    <x v="2"/>
    <s v="009"/>
    <s v="050.47885"/>
    <n v="484788.22"/>
    <n v="1916.4"/>
    <n v="482871.81999999995"/>
  </r>
  <r>
    <x v="1"/>
    <s v="050 Mid-States Division"/>
    <s v="1070"/>
    <x v="2"/>
    <s v="009"/>
    <s v="050.47890"/>
    <n v="130761.81"/>
    <n v="320.86"/>
    <n v="130440.95"/>
  </r>
  <r>
    <x v="1"/>
    <s v="050 Mid-States Division"/>
    <s v="1070"/>
    <x v="2"/>
    <s v="009"/>
    <s v="050.47910"/>
    <n v="150651.5"/>
    <n v="1031.8"/>
    <n v="149619.70000000001"/>
  </r>
  <r>
    <x v="1"/>
    <s v="050 Mid-States Division"/>
    <s v="1070"/>
    <x v="2"/>
    <s v="009"/>
    <s v="050.47955"/>
    <n v="1582.71"/>
    <n v="5.84"/>
    <n v="1576.8700000000001"/>
  </r>
  <r>
    <x v="1"/>
    <s v="050 Mid-States Division"/>
    <s v="1070"/>
    <x v="2"/>
    <s v="009"/>
    <s v="050.47979"/>
    <n v="74620.740000000005"/>
    <n v="516.77"/>
    <n v="74103.97"/>
  </r>
  <r>
    <x v="1"/>
    <s v="050 Mid-States Division"/>
    <s v="1070"/>
    <x v="2"/>
    <s v="009"/>
    <s v="050.48055"/>
    <n v="15762.21"/>
    <n v="0"/>
    <n v="15762.21"/>
  </r>
  <r>
    <x v="1"/>
    <s v="050 Mid-States Division"/>
    <s v="1070"/>
    <x v="2"/>
    <s v="009"/>
    <s v="050.48082"/>
    <n v="5247.32"/>
    <n v="7.82"/>
    <n v="5239.5"/>
  </r>
  <r>
    <x v="1"/>
    <s v="050 Mid-States Division"/>
    <s v="1070"/>
    <x v="2"/>
    <s v="009"/>
    <s v="050.48086"/>
    <n v="25131.77"/>
    <n v="229.82"/>
    <n v="24901.95"/>
  </r>
  <r>
    <x v="1"/>
    <s v="050 Mid-States Division"/>
    <s v="1070"/>
    <x v="2"/>
    <s v="009"/>
    <s v="050.48087"/>
    <n v="410176.88"/>
    <n v="2461.1"/>
    <n v="407715.78"/>
  </r>
  <r>
    <x v="1"/>
    <s v="050 Mid-States Division"/>
    <s v="1070"/>
    <x v="2"/>
    <s v="009"/>
    <s v="050.48091"/>
    <n v="-6608.15"/>
    <n v="0"/>
    <n v="-6608.15"/>
  </r>
  <r>
    <x v="1"/>
    <s v="050 Mid-States Division"/>
    <s v="1070"/>
    <x v="2"/>
    <s v="009"/>
    <s v="050.48136"/>
    <n v="52536.13"/>
    <n v="185.14999999999998"/>
    <n v="52350.979999999996"/>
  </r>
  <r>
    <x v="1"/>
    <s v="050 Mid-States Division"/>
    <s v="1070"/>
    <x v="2"/>
    <s v="009"/>
    <s v="050.48187"/>
    <n v="9137.11"/>
    <n v="8.98"/>
    <n v="9128.130000000001"/>
  </r>
  <r>
    <x v="1"/>
    <s v="050 Mid-States Division"/>
    <s v="1070"/>
    <x v="2"/>
    <s v="009"/>
    <s v="050.48236"/>
    <n v="3096.45"/>
    <n v="3.7899999999999996"/>
    <n v="3092.66"/>
  </r>
  <r>
    <x v="1"/>
    <s v="050 Mid-States Division"/>
    <s v="1070"/>
    <x v="2"/>
    <s v="009"/>
    <s v="050.48307"/>
    <n v="275824.84000000003"/>
    <n v="886.83999999999992"/>
    <n v="274938"/>
  </r>
  <r>
    <x v="1"/>
    <s v="050 Mid-States Division"/>
    <s v="1070"/>
    <x v="2"/>
    <s v="009"/>
    <s v="050.48331"/>
    <n v="13713.69"/>
    <n v="120.1"/>
    <n v="13593.59"/>
  </r>
  <r>
    <x v="1"/>
    <s v="050 Mid-States Division"/>
    <s v="1070"/>
    <x v="2"/>
    <s v="009"/>
    <s v="050.48337"/>
    <n v="395941.76"/>
    <n v="2463.2399999999998"/>
    <n v="393478.52"/>
  </r>
  <r>
    <x v="1"/>
    <s v="050 Mid-States Division"/>
    <s v="1070"/>
    <x v="2"/>
    <s v="009"/>
    <s v="050.48369"/>
    <n v="546259.98"/>
    <n v="2535.5699999999997"/>
    <n v="543724.41"/>
  </r>
  <r>
    <x v="1"/>
    <s v="050 Mid-States Division"/>
    <s v="1070"/>
    <x v="2"/>
    <s v="009"/>
    <s v="050.48380"/>
    <n v="8817.23"/>
    <n v="9.07"/>
    <n v="8808.16"/>
  </r>
  <r>
    <x v="1"/>
    <s v="050 Mid-States Division"/>
    <s v="1070"/>
    <x v="2"/>
    <s v="009"/>
    <s v="050.48419"/>
    <n v="204274.16"/>
    <n v="803.81"/>
    <n v="203470.35"/>
  </r>
  <r>
    <x v="1"/>
    <s v="050 Mid-States Division"/>
    <s v="1070"/>
    <x v="2"/>
    <s v="009"/>
    <s v="050.48451"/>
    <n v="-480.53"/>
    <n v="0"/>
    <n v="-480.53"/>
  </r>
  <r>
    <x v="1"/>
    <s v="050 Mid-States Division"/>
    <s v="1070"/>
    <x v="2"/>
    <s v="009"/>
    <s v="050.48489"/>
    <n v="58291.29"/>
    <n v="0"/>
    <n v="58291.29"/>
  </r>
  <r>
    <x v="1"/>
    <s v="050 Mid-States Division"/>
    <s v="1070"/>
    <x v="2"/>
    <s v="009"/>
    <s v="050.48514"/>
    <n v="27764.16"/>
    <n v="0"/>
    <n v="27764.16"/>
  </r>
  <r>
    <x v="1"/>
    <s v="050 Mid-States Division"/>
    <s v="1070"/>
    <x v="2"/>
    <s v="009"/>
    <s v="050.48569"/>
    <n v="19159.03"/>
    <n v="22"/>
    <n v="19137.03"/>
  </r>
  <r>
    <x v="1"/>
    <s v="050 Mid-States Division"/>
    <s v="1070"/>
    <x v="2"/>
    <s v="009"/>
    <s v="050.48612"/>
    <n v="6699.51"/>
    <n v="44.769999999999996"/>
    <n v="6654.74"/>
  </r>
  <r>
    <x v="1"/>
    <s v="050 Mid-States Division"/>
    <s v="1070"/>
    <x v="2"/>
    <s v="009"/>
    <s v="050.48635"/>
    <n v="50865.24"/>
    <n v="125.81"/>
    <n v="50739.43"/>
  </r>
  <r>
    <x v="1"/>
    <s v="050 Mid-States Division"/>
    <s v="1070"/>
    <x v="2"/>
    <s v="009"/>
    <s v="050.48639"/>
    <n v="1933.7"/>
    <n v="12.08"/>
    <n v="1921.6200000000001"/>
  </r>
  <r>
    <x v="1"/>
    <s v="050 Mid-States Division"/>
    <s v="1070"/>
    <x v="2"/>
    <s v="009"/>
    <s v="050.48731"/>
    <n v="53267.35"/>
    <n v="104.24000000000001"/>
    <n v="53163.11"/>
  </r>
  <r>
    <x v="1"/>
    <s v="050 Mid-States Division"/>
    <s v="1070"/>
    <x v="2"/>
    <s v="009"/>
    <s v="050.48754"/>
    <n v="20605.3"/>
    <n v="60.180000000000007"/>
    <n v="20545.12"/>
  </r>
  <r>
    <x v="1"/>
    <s v="050 Mid-States Division"/>
    <s v="1070"/>
    <x v="2"/>
    <s v="009"/>
    <s v="050.48765"/>
    <n v="30486.720000000001"/>
    <n v="111.52"/>
    <n v="30375.200000000001"/>
  </r>
  <r>
    <x v="1"/>
    <s v="050 Mid-States Division"/>
    <s v="1070"/>
    <x v="2"/>
    <s v="009"/>
    <s v="050.48768"/>
    <n v="86370.93"/>
    <n v="189.86"/>
    <n v="86181.069999999992"/>
  </r>
  <r>
    <x v="1"/>
    <s v="050 Mid-States Division"/>
    <s v="1070"/>
    <x v="2"/>
    <s v="009"/>
    <s v="050.48775"/>
    <n v="1105.0899999999999"/>
    <n v="4.03"/>
    <n v="1101.06"/>
  </r>
  <r>
    <x v="1"/>
    <s v="050 Mid-States Division"/>
    <s v="1070"/>
    <x v="2"/>
    <s v="009"/>
    <s v="050.48782"/>
    <n v="8296.9599999999991"/>
    <n v="12.459999999999999"/>
    <n v="8284.5"/>
  </r>
  <r>
    <x v="1"/>
    <s v="050 Mid-States Division"/>
    <s v="1070"/>
    <x v="2"/>
    <s v="009"/>
    <s v="050.48793"/>
    <n v="3332.58"/>
    <n v="17.93"/>
    <n v="3314.65"/>
  </r>
  <r>
    <x v="1"/>
    <s v="050 Mid-States Division"/>
    <s v="1070"/>
    <x v="2"/>
    <s v="009"/>
    <s v="050.48803"/>
    <n v="105860.18"/>
    <n v="243.7"/>
    <n v="105616.48"/>
  </r>
  <r>
    <x v="1"/>
    <s v="050 Mid-States Division"/>
    <s v="1070"/>
    <x v="2"/>
    <s v="009"/>
    <s v="050.48828"/>
    <n v="38582.29"/>
    <n v="47.05"/>
    <n v="38535.24"/>
  </r>
  <r>
    <x v="1"/>
    <s v="050 Mid-States Division"/>
    <s v="1070"/>
    <x v="2"/>
    <s v="009"/>
    <s v="050.48863"/>
    <n v="1680.33"/>
    <n v="6.5"/>
    <n v="1673.83"/>
  </r>
  <r>
    <x v="1"/>
    <s v="050 Mid-States Division"/>
    <s v="1070"/>
    <x v="2"/>
    <s v="009"/>
    <s v="050.48902"/>
    <n v="2226.54"/>
    <n v="8.120000000000001"/>
    <n v="2218.42"/>
  </r>
  <r>
    <x v="1"/>
    <s v="050 Mid-States Division"/>
    <s v="1070"/>
    <x v="2"/>
    <s v="009"/>
    <s v="050.48906"/>
    <n v="3266.89"/>
    <n v="3.98"/>
    <n v="3262.91"/>
  </r>
  <r>
    <x v="1"/>
    <s v="050 Mid-States Division"/>
    <s v="1070"/>
    <x v="2"/>
    <s v="009"/>
    <s v="050.48994"/>
    <n v="49940.35"/>
    <n v="60.9"/>
    <n v="49879.45"/>
  </r>
  <r>
    <x v="1"/>
    <s v="050 Mid-States Division"/>
    <s v="1070"/>
    <x v="2"/>
    <s v="009"/>
    <s v="050.48995"/>
    <n v="8155.39"/>
    <n v="9.9499999999999993"/>
    <n v="8145.4400000000005"/>
  </r>
  <r>
    <x v="1"/>
    <s v="050 Mid-States Division"/>
    <s v="1070"/>
    <x v="2"/>
    <s v="009"/>
    <s v="050.49008"/>
    <n v="530618.98"/>
    <n v="1732.58"/>
    <n v="528886.4"/>
  </r>
  <r>
    <x v="1"/>
    <s v="050 Mid-States Division"/>
    <s v="1070"/>
    <x v="2"/>
    <s v="009"/>
    <s v="050.49037"/>
    <n v="18023.54"/>
    <n v="21.98"/>
    <n v="18001.560000000001"/>
  </r>
  <r>
    <x v="1"/>
    <s v="050 Mid-States Division"/>
    <s v="1070"/>
    <x v="2"/>
    <s v="009"/>
    <s v="050.49063"/>
    <n v="534534.21"/>
    <n v="0"/>
    <n v="534534.21"/>
  </r>
  <r>
    <x v="1"/>
    <s v="050 Mid-States Division"/>
    <s v="1070"/>
    <x v="2"/>
    <s v="009"/>
    <s v="050.49100"/>
    <n v="12966.8"/>
    <n v="0"/>
    <n v="12966.8"/>
  </r>
  <r>
    <x v="1"/>
    <s v="050 Mid-States Division"/>
    <s v="1070"/>
    <x v="2"/>
    <s v="009"/>
    <s v="050.49130"/>
    <n v="7153.09"/>
    <n v="8.7200000000000006"/>
    <n v="7144.37"/>
  </r>
  <r>
    <x v="1"/>
    <s v="050 Mid-States Division"/>
    <s v="1070"/>
    <x v="2"/>
    <s v="009"/>
    <s v="050.49145"/>
    <n v="947.45"/>
    <n v="1.1599999999999999"/>
    <n v="946.29000000000008"/>
  </r>
  <r>
    <x v="1"/>
    <s v="050 Mid-States Division"/>
    <s v="1070"/>
    <x v="2"/>
    <s v="009"/>
    <s v="050.49256"/>
    <n v="10432.49"/>
    <n v="0"/>
    <n v="10432.49"/>
  </r>
  <r>
    <x v="1"/>
    <s v="050 Mid-States Division"/>
    <s v="1070"/>
    <x v="2"/>
    <s v="009"/>
    <s v="050.49275"/>
    <n v="11209.49"/>
    <n v="13.67"/>
    <n v="11195.82"/>
  </r>
  <r>
    <x v="1"/>
    <s v="050 Mid-States Division"/>
    <s v="1070"/>
    <x v="2"/>
    <s v="009"/>
    <s v="050.49326"/>
    <n v="103773.35"/>
    <n v="0"/>
    <n v="103773.35"/>
  </r>
  <r>
    <x v="1"/>
    <s v="050 Mid-States Division"/>
    <s v="1070"/>
    <x v="2"/>
    <s v="009"/>
    <s v="OH.050.17884"/>
    <n v="-157246.66"/>
    <n v="0"/>
    <n v="-157246.66"/>
  </r>
  <r>
    <x v="1"/>
    <s v="050 Mid-States Division"/>
    <s v="1070"/>
    <x v="2"/>
    <s v="009"/>
    <s v="OH.050.10000"/>
    <n v="28664.89"/>
    <n v="0"/>
    <n v="28664.89"/>
  </r>
  <r>
    <x v="1"/>
    <s v="050 Mid-States Division"/>
    <s v="1070"/>
    <x v="3"/>
    <s v="091"/>
    <s v="OH.050.10000"/>
    <n v="192316.4"/>
    <n v="0"/>
    <n v="192316.4"/>
  </r>
  <r>
    <x v="1"/>
    <s v="050 Mid-States Division"/>
    <s v="1070"/>
    <x v="3"/>
    <s v="091"/>
    <s v="OH.050.10002"/>
    <n v="20375.13"/>
    <n v="0"/>
    <n v="20375.13"/>
  </r>
  <r>
    <x v="2"/>
    <s v="010 Atmos Regulated Shared Services"/>
    <s v="1070"/>
    <x v="0"/>
    <s v="002"/>
    <s v="010.23302"/>
    <n v="77081.34"/>
    <n v="0"/>
    <n v="77081.34"/>
  </r>
  <r>
    <x v="2"/>
    <s v="010 Atmos Regulated Shared Services"/>
    <s v="1070"/>
    <x v="0"/>
    <s v="002"/>
    <s v="010.25034"/>
    <n v="2891156.34"/>
    <n v="0"/>
    <n v="2891156.34"/>
  </r>
  <r>
    <x v="2"/>
    <s v="010 Atmos Regulated Shared Services"/>
    <s v="1070"/>
    <x v="0"/>
    <s v="002"/>
    <s v="010.25484"/>
    <n v="973166.56"/>
    <n v="0"/>
    <n v="973166.56"/>
  </r>
  <r>
    <x v="2"/>
    <s v="010 Atmos Regulated Shared Services"/>
    <s v="1070"/>
    <x v="0"/>
    <s v="002"/>
    <s v="010.25486"/>
    <n v="296829.98"/>
    <n v="0"/>
    <n v="296829.98"/>
  </r>
  <r>
    <x v="2"/>
    <s v="010 Atmos Regulated Shared Services"/>
    <s v="1070"/>
    <x v="0"/>
    <s v="002"/>
    <s v="010.28080"/>
    <n v="355834.06"/>
    <n v="0"/>
    <n v="355834.06"/>
  </r>
  <r>
    <x v="2"/>
    <s v="010 Atmos Regulated Shared Services"/>
    <s v="1070"/>
    <x v="0"/>
    <s v="002"/>
    <s v="010.29663"/>
    <n v="140669.79"/>
    <n v="0"/>
    <n v="140669.79"/>
  </r>
  <r>
    <x v="2"/>
    <s v="010 Atmos Regulated Shared Services"/>
    <s v="1070"/>
    <x v="0"/>
    <s v="002"/>
    <s v="010.29740"/>
    <n v="1004343.03"/>
    <n v="0"/>
    <n v="1004343.03"/>
  </r>
  <r>
    <x v="2"/>
    <s v="010 Atmos Regulated Shared Services"/>
    <s v="1070"/>
    <x v="0"/>
    <s v="002"/>
    <s v="010.30327"/>
    <n v="1667.37"/>
    <n v="0"/>
    <n v="1667.37"/>
  </r>
  <r>
    <x v="2"/>
    <s v="010 Atmos Regulated Shared Services"/>
    <s v="1070"/>
    <x v="0"/>
    <s v="002"/>
    <s v="010.31051"/>
    <n v="67734.710000000006"/>
    <n v="0"/>
    <n v="67734.710000000006"/>
  </r>
  <r>
    <x v="2"/>
    <s v="010 Atmos Regulated Shared Services"/>
    <s v="1070"/>
    <x v="0"/>
    <s v="002"/>
    <s v="010.31276"/>
    <n v="647316.36"/>
    <n v="0"/>
    <n v="647316.36"/>
  </r>
  <r>
    <x v="2"/>
    <s v="010 Atmos Regulated Shared Services"/>
    <s v="1070"/>
    <x v="0"/>
    <s v="002"/>
    <s v="010.31281"/>
    <n v="344605.46"/>
    <n v="0"/>
    <n v="344605.46"/>
  </r>
  <r>
    <x v="2"/>
    <s v="010 Atmos Regulated Shared Services"/>
    <s v="1070"/>
    <x v="0"/>
    <s v="002"/>
    <s v="010.31313"/>
    <n v="715556.8"/>
    <n v="0"/>
    <n v="715556.8"/>
  </r>
  <r>
    <x v="2"/>
    <s v="010 Atmos Regulated Shared Services"/>
    <s v="1070"/>
    <x v="0"/>
    <s v="002"/>
    <s v="010.31316"/>
    <n v="1612610.59"/>
    <n v="0"/>
    <n v="1612610.59"/>
  </r>
  <r>
    <x v="2"/>
    <s v="010 Atmos Regulated Shared Services"/>
    <s v="1070"/>
    <x v="0"/>
    <s v="002"/>
    <s v="010.31351"/>
    <n v="533965.84"/>
    <n v="0"/>
    <n v="533965.84"/>
  </r>
  <r>
    <x v="2"/>
    <s v="010 Atmos Regulated Shared Services"/>
    <s v="1070"/>
    <x v="0"/>
    <s v="002"/>
    <s v="010.31381"/>
    <n v="753905.19"/>
    <n v="0"/>
    <n v="753905.19"/>
  </r>
  <r>
    <x v="2"/>
    <s v="010 Atmos Regulated Shared Services"/>
    <s v="1070"/>
    <x v="0"/>
    <s v="002"/>
    <s v="010.31383"/>
    <n v="147572.67000000001"/>
    <n v="0"/>
    <n v="147572.67000000001"/>
  </r>
  <r>
    <x v="2"/>
    <s v="010 Atmos Regulated Shared Services"/>
    <s v="1070"/>
    <x v="0"/>
    <s v="002"/>
    <s v="010.31521"/>
    <n v="88146.22"/>
    <n v="0"/>
    <n v="88146.22"/>
  </r>
  <r>
    <x v="2"/>
    <s v="010 Atmos Regulated Shared Services"/>
    <s v="1070"/>
    <x v="0"/>
    <s v="002"/>
    <s v="010.31522"/>
    <n v="143957.29"/>
    <n v="0"/>
    <n v="143957.29"/>
  </r>
  <r>
    <x v="2"/>
    <s v="010 Atmos Regulated Shared Services"/>
    <s v="1070"/>
    <x v="0"/>
    <s v="002"/>
    <s v="010.31523"/>
    <n v="34584.14"/>
    <n v="0"/>
    <n v="34584.14"/>
  </r>
  <r>
    <x v="2"/>
    <s v="010 Atmos Regulated Shared Services"/>
    <s v="1070"/>
    <x v="0"/>
    <s v="002"/>
    <s v="010.31699"/>
    <n v="327592.08"/>
    <n v="0"/>
    <n v="327592.08"/>
  </r>
  <r>
    <x v="2"/>
    <s v="010 Atmos Regulated Shared Services"/>
    <s v="1070"/>
    <x v="0"/>
    <s v="002"/>
    <s v="010.31764"/>
    <n v="569515.56999999995"/>
    <n v="0"/>
    <n v="569515.56999999995"/>
  </r>
  <r>
    <x v="2"/>
    <s v="010 Atmos Regulated Shared Services"/>
    <s v="1070"/>
    <x v="0"/>
    <s v="002"/>
    <s v="010.31782"/>
    <n v="415.7"/>
    <n v="0"/>
    <n v="415.7"/>
  </r>
  <r>
    <x v="2"/>
    <s v="010 Atmos Regulated Shared Services"/>
    <s v="1070"/>
    <x v="0"/>
    <s v="002"/>
    <s v="010.31791"/>
    <n v="468223.7"/>
    <n v="0"/>
    <n v="468223.7"/>
  </r>
  <r>
    <x v="2"/>
    <s v="010 Atmos Regulated Shared Services"/>
    <s v="1070"/>
    <x v="0"/>
    <s v="002"/>
    <s v="010.31876"/>
    <n v="32470.38"/>
    <n v="0"/>
    <n v="32470.38"/>
  </r>
  <r>
    <x v="2"/>
    <s v="010 Atmos Regulated Shared Services"/>
    <s v="1070"/>
    <x v="0"/>
    <s v="002"/>
    <s v="010.31940"/>
    <n v="1355562.01"/>
    <n v="0"/>
    <n v="1355562.01"/>
  </r>
  <r>
    <x v="2"/>
    <s v="010 Atmos Regulated Shared Services"/>
    <s v="1070"/>
    <x v="0"/>
    <s v="002"/>
    <s v="010.32138"/>
    <n v="943369.29"/>
    <n v="0"/>
    <n v="943369.29"/>
  </r>
  <r>
    <x v="2"/>
    <s v="010 Atmos Regulated Shared Services"/>
    <s v="1070"/>
    <x v="0"/>
    <s v="002"/>
    <s v="010.32145"/>
    <n v="559040.66"/>
    <n v="0"/>
    <n v="559040.66"/>
  </r>
  <r>
    <x v="2"/>
    <s v="010 Atmos Regulated Shared Services"/>
    <s v="1070"/>
    <x v="0"/>
    <s v="002"/>
    <s v="010.32146"/>
    <n v="477617.62"/>
    <n v="0"/>
    <n v="477617.62"/>
  </r>
  <r>
    <x v="2"/>
    <s v="010 Atmos Regulated Shared Services"/>
    <s v="1070"/>
    <x v="0"/>
    <s v="002"/>
    <s v="010.32170"/>
    <n v="281683.71999999997"/>
    <n v="0"/>
    <n v="281683.71999999997"/>
  </r>
  <r>
    <x v="2"/>
    <s v="010 Atmos Regulated Shared Services"/>
    <s v="1070"/>
    <x v="0"/>
    <s v="002"/>
    <s v="010.32190"/>
    <n v="10737.37"/>
    <n v="0"/>
    <n v="10737.37"/>
  </r>
  <r>
    <x v="2"/>
    <s v="010 Atmos Regulated Shared Services"/>
    <s v="1070"/>
    <x v="0"/>
    <s v="002"/>
    <s v="010.32338"/>
    <n v="4951.7299999999996"/>
    <n v="0"/>
    <n v="4951.7299999999996"/>
  </r>
  <r>
    <x v="2"/>
    <s v="010 Atmos Regulated Shared Services"/>
    <s v="1070"/>
    <x v="0"/>
    <s v="002"/>
    <s v="010.32462"/>
    <n v="183575.3"/>
    <n v="0"/>
    <n v="183575.3"/>
  </r>
  <r>
    <x v="2"/>
    <s v="010 Atmos Regulated Shared Services"/>
    <s v="1070"/>
    <x v="0"/>
    <s v="002"/>
    <s v="010.32473"/>
    <n v="1380115.4"/>
    <n v="0"/>
    <n v="1380115.4"/>
  </r>
  <r>
    <x v="2"/>
    <s v="010 Atmos Regulated Shared Services"/>
    <s v="1070"/>
    <x v="0"/>
    <s v="002"/>
    <s v="010.32474"/>
    <n v="749162.74"/>
    <n v="0"/>
    <n v="749162.74"/>
  </r>
  <r>
    <x v="2"/>
    <s v="010 Atmos Regulated Shared Services"/>
    <s v="1070"/>
    <x v="0"/>
    <s v="002"/>
    <s v="010.32575"/>
    <n v="159263.01"/>
    <n v="0"/>
    <n v="159263.01"/>
  </r>
  <r>
    <x v="2"/>
    <s v="010 Atmos Regulated Shared Services"/>
    <s v="1070"/>
    <x v="0"/>
    <s v="002"/>
    <s v="010.32724"/>
    <n v="123839.94"/>
    <n v="0"/>
    <n v="123839.94"/>
  </r>
  <r>
    <x v="2"/>
    <s v="010 Atmos Regulated Shared Services"/>
    <s v="1070"/>
    <x v="0"/>
    <s v="002"/>
    <s v="010.32947"/>
    <n v="312412.09999999998"/>
    <n v="0"/>
    <n v="312412.09999999998"/>
  </r>
  <r>
    <x v="2"/>
    <s v="010 Atmos Regulated Shared Services"/>
    <s v="1070"/>
    <x v="0"/>
    <s v="002"/>
    <s v="010.32948"/>
    <n v="260738.9"/>
    <n v="0"/>
    <n v="260738.9"/>
  </r>
  <r>
    <x v="2"/>
    <s v="010 Atmos Regulated Shared Services"/>
    <s v="1070"/>
    <x v="0"/>
    <s v="002"/>
    <s v="010.33000"/>
    <n v="658278.64"/>
    <n v="0"/>
    <n v="658278.64"/>
  </r>
  <r>
    <x v="2"/>
    <s v="010 Atmos Regulated Shared Services"/>
    <s v="1070"/>
    <x v="0"/>
    <s v="002"/>
    <s v="010.33037"/>
    <n v="379744.91"/>
    <n v="0"/>
    <n v="379744.91"/>
  </r>
  <r>
    <x v="2"/>
    <s v="010 Atmos Regulated Shared Services"/>
    <s v="1070"/>
    <x v="0"/>
    <s v="002"/>
    <s v="010.33040"/>
    <n v="338977.81"/>
    <n v="0"/>
    <n v="338977.81"/>
  </r>
  <r>
    <x v="2"/>
    <s v="010 Atmos Regulated Shared Services"/>
    <s v="1070"/>
    <x v="0"/>
    <s v="002"/>
    <s v="010.33171"/>
    <n v="44657.37"/>
    <n v="0"/>
    <n v="44657.37"/>
  </r>
  <r>
    <x v="2"/>
    <s v="010 Atmos Regulated Shared Services"/>
    <s v="1070"/>
    <x v="0"/>
    <s v="002"/>
    <s v="010.33184"/>
    <n v="68956.850000000006"/>
    <n v="0"/>
    <n v="68956.850000000006"/>
  </r>
  <r>
    <x v="2"/>
    <s v="010 Atmos Regulated Shared Services"/>
    <s v="1070"/>
    <x v="0"/>
    <s v="002"/>
    <s v="010.33441"/>
    <n v="1090.22"/>
    <n v="0"/>
    <n v="1090.22"/>
  </r>
  <r>
    <x v="2"/>
    <s v="010 Atmos Regulated Shared Services"/>
    <s v="1070"/>
    <x v="0"/>
    <s v="002"/>
    <s v="010.33493"/>
    <n v="406376.38"/>
    <n v="0"/>
    <n v="406376.38"/>
  </r>
  <r>
    <x v="2"/>
    <s v="010 Atmos Regulated Shared Services"/>
    <s v="1070"/>
    <x v="0"/>
    <s v="002"/>
    <s v="010.33494"/>
    <n v="881415.46"/>
    <n v="0"/>
    <n v="881415.46"/>
  </r>
  <r>
    <x v="2"/>
    <s v="010 Atmos Regulated Shared Services"/>
    <s v="1070"/>
    <x v="0"/>
    <s v="002"/>
    <s v="OH.010.10000"/>
    <n v="204.29"/>
    <n v="0"/>
    <n v="204.29"/>
  </r>
  <r>
    <x v="2"/>
    <s v="010 Atmos Regulated Shared Services"/>
    <s v="1070"/>
    <x v="1"/>
    <s v="012"/>
    <s v="010.29528"/>
    <n v="1668578.3"/>
    <n v="0"/>
    <n v="1668578.3"/>
  </r>
  <r>
    <x v="2"/>
    <s v="010 Atmos Regulated Shared Services"/>
    <s v="1070"/>
    <x v="1"/>
    <s v="012"/>
    <s v="010.30694"/>
    <n v="39159.99"/>
    <n v="0"/>
    <n v="39159.99"/>
  </r>
  <r>
    <x v="2"/>
    <s v="010 Atmos Regulated Shared Services"/>
    <s v="1070"/>
    <x v="1"/>
    <s v="012"/>
    <s v="010.30789"/>
    <n v="1885.83"/>
    <n v="0"/>
    <n v="1885.83"/>
  </r>
  <r>
    <x v="2"/>
    <s v="010 Atmos Regulated Shared Services"/>
    <s v="1070"/>
    <x v="1"/>
    <s v="012"/>
    <s v="010.30859"/>
    <n v="3702.05"/>
    <n v="0"/>
    <n v="3702.05"/>
  </r>
  <r>
    <x v="2"/>
    <s v="010 Atmos Regulated Shared Services"/>
    <s v="1070"/>
    <x v="1"/>
    <s v="012"/>
    <s v="010.31391"/>
    <n v="121021.88"/>
    <n v="0"/>
    <n v="121021.88"/>
  </r>
  <r>
    <x v="2"/>
    <s v="010 Atmos Regulated Shared Services"/>
    <s v="1070"/>
    <x v="1"/>
    <s v="012"/>
    <s v="010.31565"/>
    <n v="20620.3"/>
    <n v="0"/>
    <n v="20620.3"/>
  </r>
  <r>
    <x v="2"/>
    <s v="010 Atmos Regulated Shared Services"/>
    <s v="1070"/>
    <x v="1"/>
    <s v="012"/>
    <s v="010.31715"/>
    <n v="1361.07"/>
    <n v="0"/>
    <n v="1361.07"/>
  </r>
  <r>
    <x v="2"/>
    <s v="010 Atmos Regulated Shared Services"/>
    <s v="1070"/>
    <x v="1"/>
    <s v="012"/>
    <s v="010.31837"/>
    <n v="32968.199999999997"/>
    <n v="0"/>
    <n v="32968.199999999997"/>
  </r>
  <r>
    <x v="2"/>
    <s v="010 Atmos Regulated Shared Services"/>
    <s v="1070"/>
    <x v="1"/>
    <s v="012"/>
    <s v="010.31862"/>
    <n v="40519.25"/>
    <n v="0"/>
    <n v="40519.25"/>
  </r>
  <r>
    <x v="2"/>
    <s v="010 Atmos Regulated Shared Services"/>
    <s v="1070"/>
    <x v="1"/>
    <s v="012"/>
    <s v="010.32078"/>
    <n v="64247.02"/>
    <n v="0"/>
    <n v="64247.02"/>
  </r>
  <r>
    <x v="2"/>
    <s v="010 Atmos Regulated Shared Services"/>
    <s v="1070"/>
    <x v="1"/>
    <s v="012"/>
    <s v="010.32092"/>
    <n v="98682.58"/>
    <n v="0"/>
    <n v="98682.58"/>
  </r>
  <r>
    <x v="2"/>
    <s v="010 Atmos Regulated Shared Services"/>
    <s v="1070"/>
    <x v="1"/>
    <s v="012"/>
    <s v="010.32264"/>
    <n v="1377895.26"/>
    <n v="0"/>
    <n v="1377895.26"/>
  </r>
  <r>
    <x v="2"/>
    <s v="010 Atmos Regulated Shared Services"/>
    <s v="1070"/>
    <x v="1"/>
    <s v="012"/>
    <s v="010.32385"/>
    <n v="1173989.8400000001"/>
    <n v="0"/>
    <n v="1173989.8400000001"/>
  </r>
  <r>
    <x v="2"/>
    <s v="010 Atmos Regulated Shared Services"/>
    <s v="1070"/>
    <x v="1"/>
    <s v="012"/>
    <s v="010.32416"/>
    <n v="252611.82"/>
    <n v="0"/>
    <n v="252611.82"/>
  </r>
  <r>
    <x v="2"/>
    <s v="010 Atmos Regulated Shared Services"/>
    <s v="1070"/>
    <x v="1"/>
    <s v="012"/>
    <s v="010.32460"/>
    <n v="22491.84"/>
    <n v="0"/>
    <n v="22491.84"/>
  </r>
  <r>
    <x v="2"/>
    <s v="010 Atmos Regulated Shared Services"/>
    <s v="1070"/>
    <x v="1"/>
    <s v="012"/>
    <s v="010.32632"/>
    <n v="218686.74"/>
    <n v="0"/>
    <n v="218686.74"/>
  </r>
  <r>
    <x v="2"/>
    <s v="010 Atmos Regulated Shared Services"/>
    <s v="1070"/>
    <x v="1"/>
    <s v="012"/>
    <s v="010.32868"/>
    <n v="42634.5"/>
    <n v="0"/>
    <n v="42634.5"/>
  </r>
  <r>
    <x v="2"/>
    <s v="010 Atmos Regulated Shared Services"/>
    <s v="1070"/>
    <x v="1"/>
    <s v="012"/>
    <s v="010.32983"/>
    <n v="3466.83"/>
    <n v="0"/>
    <n v="3466.83"/>
  </r>
  <r>
    <x v="2"/>
    <s v="010 Atmos Regulated Shared Services"/>
    <s v="1070"/>
    <x v="1"/>
    <s v="012"/>
    <s v="010.33034"/>
    <n v="43005.440000000002"/>
    <n v="0"/>
    <n v="43005.440000000002"/>
  </r>
  <r>
    <x v="2"/>
    <s v="010 Atmos Regulated Shared Services"/>
    <s v="1070"/>
    <x v="1"/>
    <s v="012"/>
    <s v="010.33200"/>
    <n v="54569.63"/>
    <n v="0"/>
    <n v="54569.63"/>
  </r>
  <r>
    <x v="2"/>
    <s v="050 Mid-States Division"/>
    <s v="1070"/>
    <x v="2"/>
    <s v="009"/>
    <s v="050.23958"/>
    <n v="-511.7"/>
    <n v="0"/>
    <n v="-511.7"/>
  </r>
  <r>
    <x v="2"/>
    <s v="050 Mid-States Division"/>
    <s v="1070"/>
    <x v="2"/>
    <s v="009"/>
    <s v="050.36386"/>
    <n v="8.9499999999999993"/>
    <n v="8.9499999999999993"/>
    <n v="0"/>
  </r>
  <r>
    <x v="2"/>
    <s v="050 Mid-States Division"/>
    <s v="1070"/>
    <x v="2"/>
    <s v="009"/>
    <s v="050.42070"/>
    <n v="0.12"/>
    <n v="0.12"/>
    <n v="0"/>
  </r>
  <r>
    <x v="2"/>
    <s v="050 Mid-States Division"/>
    <s v="1070"/>
    <x v="2"/>
    <s v="009"/>
    <s v="050.42071"/>
    <n v="16.16"/>
    <n v="0"/>
    <n v="16.16"/>
  </r>
  <r>
    <x v="2"/>
    <s v="050 Mid-States Division"/>
    <s v="1070"/>
    <x v="2"/>
    <s v="009"/>
    <s v="050.42322"/>
    <n v="83739.58"/>
    <n v="879.23"/>
    <n v="82860.350000000006"/>
  </r>
  <r>
    <x v="2"/>
    <s v="050 Mid-States Division"/>
    <s v="1070"/>
    <x v="2"/>
    <s v="009"/>
    <s v="050.43064"/>
    <n v="176839.61"/>
    <n v="3557.32"/>
    <n v="173282.28999999998"/>
  </r>
  <r>
    <x v="2"/>
    <s v="050 Mid-States Division"/>
    <s v="1070"/>
    <x v="2"/>
    <s v="009"/>
    <s v="050.44088"/>
    <n v="64165.36"/>
    <n v="349.27"/>
    <n v="63816.090000000004"/>
  </r>
  <r>
    <x v="2"/>
    <s v="050 Mid-States Division"/>
    <s v="1070"/>
    <x v="2"/>
    <s v="009"/>
    <s v="050.44145"/>
    <n v="10408526.68"/>
    <n v="199255.82"/>
    <n v="10209270.859999999"/>
  </r>
  <r>
    <x v="2"/>
    <s v="050 Mid-States Division"/>
    <s v="1070"/>
    <x v="2"/>
    <s v="009"/>
    <s v="050.45376"/>
    <n v="1722543.64"/>
    <n v="45814.55"/>
    <n v="1676729.0899999999"/>
  </r>
  <r>
    <x v="2"/>
    <s v="050 Mid-States Division"/>
    <s v="1070"/>
    <x v="2"/>
    <s v="009"/>
    <s v="050.45472"/>
    <n v="-7.34"/>
    <n v="0"/>
    <n v="-7.34"/>
  </r>
  <r>
    <x v="2"/>
    <s v="050 Mid-States Division"/>
    <s v="1070"/>
    <x v="2"/>
    <s v="009"/>
    <s v="050.45546"/>
    <n v="35790.199999999997"/>
    <n v="658.49"/>
    <n v="35131.71"/>
  </r>
  <r>
    <x v="2"/>
    <s v="050 Mid-States Division"/>
    <s v="1070"/>
    <x v="2"/>
    <s v="009"/>
    <s v="050.46190"/>
    <n v="-25.98"/>
    <n v="12.17"/>
    <n v="-38.15"/>
  </r>
  <r>
    <x v="2"/>
    <s v="050 Mid-States Division"/>
    <s v="1070"/>
    <x v="2"/>
    <s v="009"/>
    <s v="050.46278"/>
    <n v="28587.29"/>
    <n v="641.27"/>
    <n v="27946.02"/>
  </r>
  <r>
    <x v="2"/>
    <s v="050 Mid-States Division"/>
    <s v="1070"/>
    <x v="2"/>
    <s v="009"/>
    <s v="050.46282"/>
    <n v="1.08"/>
    <n v="0.01"/>
    <n v="1.07"/>
  </r>
  <r>
    <x v="2"/>
    <s v="050 Mid-States Division"/>
    <s v="1070"/>
    <x v="2"/>
    <s v="009"/>
    <s v="050.46442"/>
    <n v="751811.95"/>
    <n v="11731.03"/>
    <n v="740080.91999999993"/>
  </r>
  <r>
    <x v="2"/>
    <s v="050 Mid-States Division"/>
    <s v="1070"/>
    <x v="2"/>
    <s v="009"/>
    <s v="050.46537"/>
    <n v="7217565.0499999998"/>
    <n v="83784.25"/>
    <n v="7133780.7999999998"/>
  </r>
  <r>
    <x v="2"/>
    <s v="050 Mid-States Division"/>
    <s v="1070"/>
    <x v="2"/>
    <s v="009"/>
    <s v="050.46611"/>
    <n v="628518.94999999995"/>
    <n v="11378.560000000001"/>
    <n v="617140.3899999999"/>
  </r>
  <r>
    <x v="2"/>
    <s v="050 Mid-States Division"/>
    <s v="1070"/>
    <x v="2"/>
    <s v="009"/>
    <s v="050.46625"/>
    <n v="656119.4"/>
    <n v="6423.91"/>
    <n v="649695.49"/>
  </r>
  <r>
    <x v="2"/>
    <s v="050 Mid-States Division"/>
    <s v="1070"/>
    <x v="2"/>
    <s v="009"/>
    <s v="050.47032"/>
    <n v="216235.83"/>
    <n v="2159.8200000000002"/>
    <n v="214076.00999999998"/>
  </r>
  <r>
    <x v="2"/>
    <s v="050 Mid-States Division"/>
    <s v="1070"/>
    <x v="2"/>
    <s v="009"/>
    <s v="050.47080"/>
    <n v="221234.41"/>
    <n v="4824.46"/>
    <n v="216409.95"/>
  </r>
  <r>
    <x v="2"/>
    <s v="050 Mid-States Division"/>
    <s v="1070"/>
    <x v="2"/>
    <s v="009"/>
    <s v="050.47084"/>
    <n v="1492.59"/>
    <n v="0"/>
    <n v="1492.59"/>
  </r>
  <r>
    <x v="2"/>
    <s v="050 Mid-States Division"/>
    <s v="1070"/>
    <x v="2"/>
    <s v="009"/>
    <s v="050.47087"/>
    <n v="224.34"/>
    <n v="0.82"/>
    <n v="223.52"/>
  </r>
  <r>
    <x v="2"/>
    <s v="050 Mid-States Division"/>
    <s v="1070"/>
    <x v="2"/>
    <s v="009"/>
    <s v="050.47093"/>
    <n v="88051.48"/>
    <n v="0"/>
    <n v="88051.48"/>
  </r>
  <r>
    <x v="2"/>
    <s v="050 Mid-States Division"/>
    <s v="1070"/>
    <x v="2"/>
    <s v="009"/>
    <s v="050.47096"/>
    <n v="18359.04"/>
    <n v="227.26"/>
    <n v="18131.780000000002"/>
  </r>
  <r>
    <x v="2"/>
    <s v="050 Mid-States Division"/>
    <s v="1070"/>
    <x v="2"/>
    <s v="009"/>
    <s v="050.47203"/>
    <n v="12297.23"/>
    <n v="138.54"/>
    <n v="12158.689999999999"/>
  </r>
  <r>
    <x v="2"/>
    <s v="050 Mid-States Division"/>
    <s v="1070"/>
    <x v="2"/>
    <s v="009"/>
    <s v="050.47276"/>
    <n v="676190.23"/>
    <n v="4852.05"/>
    <n v="671338.17999999993"/>
  </r>
  <r>
    <x v="2"/>
    <s v="050 Mid-States Division"/>
    <s v="1070"/>
    <x v="2"/>
    <s v="009"/>
    <s v="050.47354"/>
    <n v="21583.08"/>
    <n v="25.09"/>
    <n v="21557.99"/>
  </r>
  <r>
    <x v="2"/>
    <s v="050 Mid-States Division"/>
    <s v="1070"/>
    <x v="2"/>
    <s v="009"/>
    <s v="050.47357"/>
    <n v="55904.09"/>
    <n v="261.97000000000003"/>
    <n v="55642.119999999995"/>
  </r>
  <r>
    <x v="2"/>
    <s v="050 Mid-States Division"/>
    <s v="1070"/>
    <x v="2"/>
    <s v="009"/>
    <s v="050.47358"/>
    <n v="54002"/>
    <n v="62.78"/>
    <n v="53939.22"/>
  </r>
  <r>
    <x v="2"/>
    <s v="050 Mid-States Division"/>
    <s v="1070"/>
    <x v="2"/>
    <s v="009"/>
    <s v="050.47482"/>
    <n v="139399.42000000001"/>
    <n v="1526.8200000000002"/>
    <n v="137872.6"/>
  </r>
  <r>
    <x v="2"/>
    <s v="050 Mid-States Division"/>
    <s v="1070"/>
    <x v="2"/>
    <s v="009"/>
    <s v="050.47681"/>
    <n v="44159.09"/>
    <n v="105.07"/>
    <n v="44054.02"/>
  </r>
  <r>
    <x v="2"/>
    <s v="050 Mid-States Division"/>
    <s v="1070"/>
    <x v="2"/>
    <s v="009"/>
    <s v="050.47784"/>
    <n v="37801.379999999997"/>
    <n v="327.26"/>
    <n v="37474.119999999995"/>
  </r>
  <r>
    <x v="2"/>
    <s v="050 Mid-States Division"/>
    <s v="1070"/>
    <x v="2"/>
    <s v="009"/>
    <s v="050.47794"/>
    <n v="388688.91"/>
    <n v="2822.04"/>
    <n v="385866.87"/>
  </r>
  <r>
    <x v="2"/>
    <s v="050 Mid-States Division"/>
    <s v="1070"/>
    <x v="2"/>
    <s v="009"/>
    <s v="050.47866"/>
    <n v="56794.99"/>
    <n v="153.5"/>
    <n v="56641.49"/>
  </r>
  <r>
    <x v="2"/>
    <s v="050 Mid-States Division"/>
    <s v="1070"/>
    <x v="2"/>
    <s v="009"/>
    <s v="050.47885"/>
    <n v="587659.24"/>
    <n v="3163.21"/>
    <n v="584496.03"/>
  </r>
  <r>
    <x v="2"/>
    <s v="050 Mid-States Division"/>
    <s v="1070"/>
    <x v="2"/>
    <s v="009"/>
    <s v="050.47910"/>
    <n v="149975.26"/>
    <n v="1381.3"/>
    <n v="148593.96000000002"/>
  </r>
  <r>
    <x v="2"/>
    <s v="050 Mid-States Division"/>
    <s v="1070"/>
    <x v="2"/>
    <s v="009"/>
    <s v="050.47955"/>
    <n v="1582.71"/>
    <n v="5.84"/>
    <n v="1576.8700000000001"/>
  </r>
  <r>
    <x v="2"/>
    <s v="050 Mid-States Division"/>
    <s v="1070"/>
    <x v="2"/>
    <s v="009"/>
    <s v="050.47979"/>
    <n v="154029.42000000001"/>
    <n v="782.59999999999991"/>
    <n v="153246.82"/>
  </r>
  <r>
    <x v="2"/>
    <s v="050 Mid-States Division"/>
    <s v="1070"/>
    <x v="2"/>
    <s v="009"/>
    <s v="050.48055"/>
    <n v="15749.78"/>
    <n v="0"/>
    <n v="15749.78"/>
  </r>
  <r>
    <x v="2"/>
    <s v="050 Mid-States Division"/>
    <s v="1070"/>
    <x v="2"/>
    <s v="009"/>
    <s v="050.48082"/>
    <n v="5077.91"/>
    <n v="19.82"/>
    <n v="5058.09"/>
  </r>
  <r>
    <x v="2"/>
    <s v="050 Mid-States Division"/>
    <s v="1070"/>
    <x v="2"/>
    <s v="009"/>
    <s v="050.48087"/>
    <n v="407555.92"/>
    <n v="3411.79"/>
    <n v="404144.13"/>
  </r>
  <r>
    <x v="2"/>
    <s v="050 Mid-States Division"/>
    <s v="1070"/>
    <x v="2"/>
    <s v="009"/>
    <s v="050.48091"/>
    <n v="-6608.15"/>
    <n v="0"/>
    <n v="-6608.15"/>
  </r>
  <r>
    <x v="2"/>
    <s v="050 Mid-States Division"/>
    <s v="1070"/>
    <x v="2"/>
    <s v="009"/>
    <s v="050.48136"/>
    <n v="111154.6"/>
    <n v="375.45000000000005"/>
    <n v="110779.15000000001"/>
  </r>
  <r>
    <x v="2"/>
    <s v="050 Mid-States Division"/>
    <s v="1070"/>
    <x v="2"/>
    <s v="009"/>
    <s v="050.48187"/>
    <n v="8750.5499999999993"/>
    <n v="29.78"/>
    <n v="8720.7699999999986"/>
  </r>
  <r>
    <x v="2"/>
    <s v="050 Mid-States Division"/>
    <s v="1070"/>
    <x v="2"/>
    <s v="009"/>
    <s v="050.48236"/>
    <n v="2987.98"/>
    <n v="10.86"/>
    <n v="2977.12"/>
  </r>
  <r>
    <x v="2"/>
    <s v="050 Mid-States Division"/>
    <s v="1070"/>
    <x v="2"/>
    <s v="009"/>
    <s v="050.48307"/>
    <n v="373688.22"/>
    <n v="1641.96"/>
    <n v="372046.25999999995"/>
  </r>
  <r>
    <x v="2"/>
    <s v="050 Mid-States Division"/>
    <s v="1070"/>
    <x v="2"/>
    <s v="009"/>
    <s v="050.48337"/>
    <n v="599901.78"/>
    <n v="3620.99"/>
    <n v="596280.79"/>
  </r>
  <r>
    <x v="2"/>
    <s v="050 Mid-States Division"/>
    <s v="1070"/>
    <x v="2"/>
    <s v="009"/>
    <s v="050.48380"/>
    <n v="8434.85"/>
    <n v="29.13"/>
    <n v="8405.7200000000012"/>
  </r>
  <r>
    <x v="2"/>
    <s v="050 Mid-States Division"/>
    <s v="1070"/>
    <x v="2"/>
    <s v="009"/>
    <s v="050.48451"/>
    <n v="10770.91"/>
    <n v="11.96"/>
    <n v="10758.95"/>
  </r>
  <r>
    <x v="2"/>
    <s v="050 Mid-States Division"/>
    <s v="1070"/>
    <x v="2"/>
    <s v="009"/>
    <s v="050.48514"/>
    <n v="33674.769999999997"/>
    <n v="0"/>
    <n v="33674.769999999997"/>
  </r>
  <r>
    <x v="2"/>
    <s v="050 Mid-States Division"/>
    <s v="1070"/>
    <x v="2"/>
    <s v="009"/>
    <s v="050.48569"/>
    <n v="18343.419999999998"/>
    <n v="65.599999999999994"/>
    <n v="18277.82"/>
  </r>
  <r>
    <x v="2"/>
    <s v="050 Mid-States Division"/>
    <s v="1070"/>
    <x v="2"/>
    <s v="009"/>
    <s v="050.48577"/>
    <n v="113229.78"/>
    <n v="131.63999999999999"/>
    <n v="113098.14"/>
  </r>
  <r>
    <x v="2"/>
    <s v="050 Mid-States Division"/>
    <s v="1070"/>
    <x v="2"/>
    <s v="009"/>
    <s v="050.48619"/>
    <n v="2047.21"/>
    <n v="2.38"/>
    <n v="2044.83"/>
  </r>
  <r>
    <x v="2"/>
    <s v="050 Mid-States Division"/>
    <s v="1070"/>
    <x v="2"/>
    <s v="009"/>
    <s v="050.48635"/>
    <n v="127055.11"/>
    <n v="332.65999999999997"/>
    <n v="126722.45"/>
  </r>
  <r>
    <x v="2"/>
    <s v="050 Mid-States Division"/>
    <s v="1070"/>
    <x v="2"/>
    <s v="009"/>
    <s v="050.48639"/>
    <n v="1966.9"/>
    <n v="16.61"/>
    <n v="1950.2900000000002"/>
  </r>
  <r>
    <x v="2"/>
    <s v="050 Mid-States Division"/>
    <s v="1070"/>
    <x v="2"/>
    <s v="009"/>
    <s v="050.48765"/>
    <n v="34839.99"/>
    <n v="187.47"/>
    <n v="34652.519999999997"/>
  </r>
  <r>
    <x v="2"/>
    <s v="050 Mid-States Division"/>
    <s v="1070"/>
    <x v="2"/>
    <s v="009"/>
    <s v="050.48768"/>
    <n v="132970.35"/>
    <n v="444.86"/>
    <n v="132525.49000000002"/>
  </r>
  <r>
    <x v="2"/>
    <s v="050 Mid-States Division"/>
    <s v="1070"/>
    <x v="2"/>
    <s v="009"/>
    <s v="050.48775"/>
    <n v="1871.2"/>
    <n v="7.49"/>
    <n v="1863.71"/>
  </r>
  <r>
    <x v="2"/>
    <s v="050 Mid-States Division"/>
    <s v="1070"/>
    <x v="2"/>
    <s v="009"/>
    <s v="050.48782"/>
    <n v="8006.4"/>
    <n v="31.41"/>
    <n v="7974.99"/>
  </r>
  <r>
    <x v="2"/>
    <s v="050 Mid-States Division"/>
    <s v="1070"/>
    <x v="2"/>
    <s v="009"/>
    <s v="050.48793"/>
    <n v="3184.36"/>
    <n v="25.509999999999998"/>
    <n v="3158.85"/>
  </r>
  <r>
    <x v="2"/>
    <s v="050 Mid-States Division"/>
    <s v="1070"/>
    <x v="2"/>
    <s v="009"/>
    <s v="050.48803"/>
    <n v="258439.18"/>
    <n v="667.23"/>
    <n v="257771.94999999998"/>
  </r>
  <r>
    <x v="2"/>
    <s v="050 Mid-States Division"/>
    <s v="1070"/>
    <x v="2"/>
    <s v="009"/>
    <s v="050.48828"/>
    <n v="37230.76"/>
    <n v="135.19"/>
    <n v="37095.57"/>
  </r>
  <r>
    <x v="2"/>
    <s v="050 Mid-States Division"/>
    <s v="1070"/>
    <x v="2"/>
    <s v="009"/>
    <s v="050.48877"/>
    <n v="279.25"/>
    <n v="0.32"/>
    <n v="278.93"/>
  </r>
  <r>
    <x v="2"/>
    <s v="050 Mid-States Division"/>
    <s v="1070"/>
    <x v="2"/>
    <s v="009"/>
    <s v="050.48902"/>
    <n v="3368.74"/>
    <n v="14.629999999999999"/>
    <n v="3354.1099999999997"/>
  </r>
  <r>
    <x v="2"/>
    <s v="050 Mid-States Division"/>
    <s v="1070"/>
    <x v="2"/>
    <s v="009"/>
    <s v="050.49008"/>
    <n v="2396241.9"/>
    <n v="5135.3099999999995"/>
    <n v="2391106.59"/>
  </r>
  <r>
    <x v="2"/>
    <s v="050 Mid-States Division"/>
    <s v="1070"/>
    <x v="2"/>
    <s v="009"/>
    <s v="050.49037"/>
    <n v="101636.2"/>
    <n v="161.09"/>
    <n v="101475.11"/>
  </r>
  <r>
    <x v="2"/>
    <s v="050 Mid-States Division"/>
    <s v="1070"/>
    <x v="2"/>
    <s v="009"/>
    <s v="050.49142"/>
    <n v="159.79"/>
    <n v="0.19"/>
    <n v="159.6"/>
  </r>
  <r>
    <x v="2"/>
    <s v="050 Mid-States Division"/>
    <s v="1070"/>
    <x v="2"/>
    <s v="009"/>
    <s v="050.49189"/>
    <n v="50.31"/>
    <n v="0.06"/>
    <n v="50.25"/>
  </r>
  <r>
    <x v="2"/>
    <s v="050 Mid-States Division"/>
    <s v="1070"/>
    <x v="2"/>
    <s v="009"/>
    <s v="050.49210"/>
    <n v="271.89"/>
    <n v="0.32"/>
    <n v="271.57"/>
  </r>
  <r>
    <x v="2"/>
    <s v="050 Mid-States Division"/>
    <s v="1070"/>
    <x v="2"/>
    <s v="009"/>
    <s v="050.49220"/>
    <n v="4200.51"/>
    <n v="4.88"/>
    <n v="4195.63"/>
  </r>
  <r>
    <x v="2"/>
    <s v="050 Mid-States Division"/>
    <s v="1070"/>
    <x v="2"/>
    <s v="009"/>
    <s v="050.49248"/>
    <n v="1297.92"/>
    <n v="1.51"/>
    <n v="1296.4100000000001"/>
  </r>
  <r>
    <x v="2"/>
    <s v="050 Mid-States Division"/>
    <s v="1070"/>
    <x v="2"/>
    <s v="009"/>
    <s v="050.49256"/>
    <n v="16554.740000000002"/>
    <n v="0"/>
    <n v="16554.740000000002"/>
  </r>
  <r>
    <x v="2"/>
    <s v="050 Mid-States Division"/>
    <s v="1070"/>
    <x v="2"/>
    <s v="009"/>
    <s v="050.49275"/>
    <n v="10816.82"/>
    <n v="39.28"/>
    <n v="10777.539999999999"/>
  </r>
  <r>
    <x v="2"/>
    <s v="050 Mid-States Division"/>
    <s v="1070"/>
    <x v="2"/>
    <s v="009"/>
    <s v="050.49284"/>
    <n v="13682.42"/>
    <n v="15.91"/>
    <n v="13666.51"/>
  </r>
  <r>
    <x v="2"/>
    <s v="050 Mid-States Division"/>
    <s v="1070"/>
    <x v="2"/>
    <s v="009"/>
    <s v="050.49286"/>
    <n v="12285.49"/>
    <n v="14.28"/>
    <n v="12271.21"/>
  </r>
  <r>
    <x v="2"/>
    <s v="050 Mid-States Division"/>
    <s v="1070"/>
    <x v="2"/>
    <s v="009"/>
    <s v="050.49315"/>
    <n v="48.27"/>
    <n v="0.06"/>
    <n v="48.21"/>
  </r>
  <r>
    <x v="2"/>
    <s v="050 Mid-States Division"/>
    <s v="1070"/>
    <x v="2"/>
    <s v="009"/>
    <s v="050.49316"/>
    <n v="104.81"/>
    <n v="0.12"/>
    <n v="104.69"/>
  </r>
  <r>
    <x v="2"/>
    <s v="050 Mid-States Division"/>
    <s v="1070"/>
    <x v="2"/>
    <s v="009"/>
    <s v="050.49325"/>
    <n v="4741.04"/>
    <n v="5.51"/>
    <n v="4735.53"/>
  </r>
  <r>
    <x v="2"/>
    <s v="050 Mid-States Division"/>
    <s v="1070"/>
    <x v="2"/>
    <s v="009"/>
    <s v="050.49364"/>
    <n v="811.62"/>
    <n v="0"/>
    <n v="811.62"/>
  </r>
  <r>
    <x v="2"/>
    <s v="050 Mid-States Division"/>
    <s v="1070"/>
    <x v="2"/>
    <s v="009"/>
    <s v="050.49418"/>
    <n v="1418.8"/>
    <n v="1.65"/>
    <n v="1417.1499999999999"/>
  </r>
  <r>
    <x v="2"/>
    <s v="050 Mid-States Division"/>
    <s v="1070"/>
    <x v="2"/>
    <s v="009"/>
    <s v="050.49539"/>
    <n v="1462.97"/>
    <n v="1.7"/>
    <n v="1461.27"/>
  </r>
  <r>
    <x v="2"/>
    <s v="050 Mid-States Division"/>
    <s v="1070"/>
    <x v="2"/>
    <s v="009"/>
    <s v="OH.050.17884"/>
    <n v="-380.21"/>
    <n v="0"/>
    <n v="-380.21"/>
  </r>
  <r>
    <x v="2"/>
    <s v="050 Mid-States Division"/>
    <s v="1070"/>
    <x v="2"/>
    <s v="009"/>
    <s v="OH.050.10000"/>
    <n v="28664.89"/>
    <n v="0"/>
    <n v="28664.89"/>
  </r>
  <r>
    <x v="2"/>
    <s v="050 Mid-States Division"/>
    <s v="1070"/>
    <x v="3"/>
    <s v="091"/>
    <s v="CB.050.00015"/>
    <n v="-30877.200000000008"/>
    <n v="0"/>
    <n v="-30877.200000000008"/>
  </r>
  <r>
    <x v="2"/>
    <s v="050 Mid-States Division"/>
    <s v="1070"/>
    <x v="3"/>
    <s v="091"/>
    <s v="CB.050.00016"/>
    <n v="20375.13"/>
    <n v="0"/>
    <n v="20375.13"/>
  </r>
  <r>
    <x v="3"/>
    <s v="010 Atmos Regulated Shared Services"/>
    <s v="1070"/>
    <x v="0"/>
    <s v="002"/>
    <s v="010.23302"/>
    <n v="77081.34"/>
    <n v="0"/>
    <n v="77081.34"/>
  </r>
  <r>
    <x v="3"/>
    <s v="010 Atmos Regulated Shared Services"/>
    <s v="1070"/>
    <x v="0"/>
    <s v="002"/>
    <s v="010.25484"/>
    <n v="973166.56"/>
    <n v="0"/>
    <n v="973166.56"/>
  </r>
  <r>
    <x v="3"/>
    <s v="010 Atmos Regulated Shared Services"/>
    <s v="1070"/>
    <x v="0"/>
    <s v="002"/>
    <s v="010.25486"/>
    <n v="296829.98"/>
    <n v="0"/>
    <n v="296829.98"/>
  </r>
  <r>
    <x v="3"/>
    <s v="010 Atmos Regulated Shared Services"/>
    <s v="1070"/>
    <x v="0"/>
    <s v="002"/>
    <s v="010.28080"/>
    <n v="355834.06"/>
    <n v="0"/>
    <n v="355834.06"/>
  </r>
  <r>
    <x v="3"/>
    <s v="010 Atmos Regulated Shared Services"/>
    <s v="1070"/>
    <x v="0"/>
    <s v="002"/>
    <s v="010.29740"/>
    <n v="1013141.76"/>
    <n v="0"/>
    <n v="1013141.76"/>
  </r>
  <r>
    <x v="3"/>
    <s v="010 Atmos Regulated Shared Services"/>
    <s v="1070"/>
    <x v="0"/>
    <s v="002"/>
    <s v="010.30327"/>
    <n v="1667.37"/>
    <n v="0"/>
    <n v="1667.37"/>
  </r>
  <r>
    <x v="3"/>
    <s v="010 Atmos Regulated Shared Services"/>
    <s v="1070"/>
    <x v="0"/>
    <s v="002"/>
    <s v="010.31051"/>
    <n v="66098.09"/>
    <n v="0"/>
    <n v="66098.09"/>
  </r>
  <r>
    <x v="3"/>
    <s v="010 Atmos Regulated Shared Services"/>
    <s v="1070"/>
    <x v="0"/>
    <s v="002"/>
    <s v="010.31276"/>
    <n v="707742.32"/>
    <n v="0"/>
    <n v="707742.32"/>
  </r>
  <r>
    <x v="3"/>
    <s v="010 Atmos Regulated Shared Services"/>
    <s v="1070"/>
    <x v="0"/>
    <s v="002"/>
    <s v="010.31281"/>
    <n v="344354.45"/>
    <n v="0"/>
    <n v="344354.45"/>
  </r>
  <r>
    <x v="3"/>
    <s v="010 Atmos Regulated Shared Services"/>
    <s v="1070"/>
    <x v="0"/>
    <s v="002"/>
    <s v="010.31313"/>
    <n v="682898.71"/>
    <n v="0"/>
    <n v="682898.71"/>
  </r>
  <r>
    <x v="3"/>
    <s v="010 Atmos Regulated Shared Services"/>
    <s v="1070"/>
    <x v="0"/>
    <s v="002"/>
    <s v="010.31316"/>
    <n v="1693937.66"/>
    <n v="0"/>
    <n v="1693937.66"/>
  </r>
  <r>
    <x v="3"/>
    <s v="010 Atmos Regulated Shared Services"/>
    <s v="1070"/>
    <x v="0"/>
    <s v="002"/>
    <s v="010.31381"/>
    <n v="753905.19"/>
    <n v="0"/>
    <n v="753905.19"/>
  </r>
  <r>
    <x v="3"/>
    <s v="010 Atmos Regulated Shared Services"/>
    <s v="1070"/>
    <x v="0"/>
    <s v="002"/>
    <s v="010.31383"/>
    <n v="147572.67000000001"/>
    <n v="0"/>
    <n v="147572.67000000001"/>
  </r>
  <r>
    <x v="3"/>
    <s v="010 Atmos Regulated Shared Services"/>
    <s v="1070"/>
    <x v="0"/>
    <s v="002"/>
    <s v="010.31521"/>
    <n v="89378.65"/>
    <n v="0"/>
    <n v="89378.65"/>
  </r>
  <r>
    <x v="3"/>
    <s v="010 Atmos Regulated Shared Services"/>
    <s v="1070"/>
    <x v="0"/>
    <s v="002"/>
    <s v="010.31522"/>
    <n v="158530.13"/>
    <n v="0"/>
    <n v="158530.13"/>
  </r>
  <r>
    <x v="3"/>
    <s v="010 Atmos Regulated Shared Services"/>
    <s v="1070"/>
    <x v="0"/>
    <s v="002"/>
    <s v="010.31523"/>
    <n v="34535.089999999997"/>
    <n v="0"/>
    <n v="34535.089999999997"/>
  </r>
  <r>
    <x v="3"/>
    <s v="010 Atmos Regulated Shared Services"/>
    <s v="1070"/>
    <x v="0"/>
    <s v="002"/>
    <s v="010.31699"/>
    <n v="327592.08"/>
    <n v="0"/>
    <n v="327592.08"/>
  </r>
  <r>
    <x v="3"/>
    <s v="010 Atmos Regulated Shared Services"/>
    <s v="1070"/>
    <x v="0"/>
    <s v="002"/>
    <s v="010.31764"/>
    <n v="583210.34"/>
    <n v="0"/>
    <n v="583210.34"/>
  </r>
  <r>
    <x v="3"/>
    <s v="010 Atmos Regulated Shared Services"/>
    <s v="1070"/>
    <x v="0"/>
    <s v="002"/>
    <s v="010.31782"/>
    <n v="415.7"/>
    <n v="0"/>
    <n v="415.7"/>
  </r>
  <r>
    <x v="3"/>
    <s v="010 Atmos Regulated Shared Services"/>
    <s v="1070"/>
    <x v="0"/>
    <s v="002"/>
    <s v="010.31791"/>
    <n v="467671.82"/>
    <n v="0"/>
    <n v="467671.82"/>
  </r>
  <r>
    <x v="3"/>
    <s v="010 Atmos Regulated Shared Services"/>
    <s v="1070"/>
    <x v="0"/>
    <s v="002"/>
    <s v="010.31876"/>
    <n v="32470.38"/>
    <n v="0"/>
    <n v="32470.38"/>
  </r>
  <r>
    <x v="3"/>
    <s v="010 Atmos Regulated Shared Services"/>
    <s v="1070"/>
    <x v="0"/>
    <s v="002"/>
    <s v="010.31940"/>
    <n v="1395735.18"/>
    <n v="0"/>
    <n v="1395735.18"/>
  </r>
  <r>
    <x v="3"/>
    <s v="010 Atmos Regulated Shared Services"/>
    <s v="1070"/>
    <x v="0"/>
    <s v="002"/>
    <s v="010.32138"/>
    <n v="943369.29"/>
    <n v="0"/>
    <n v="943369.29"/>
  </r>
  <r>
    <x v="3"/>
    <s v="010 Atmos Regulated Shared Services"/>
    <s v="1070"/>
    <x v="0"/>
    <s v="002"/>
    <s v="010.32145"/>
    <n v="559040.66"/>
    <n v="0"/>
    <n v="559040.66"/>
  </r>
  <r>
    <x v="3"/>
    <s v="010 Atmos Regulated Shared Services"/>
    <s v="1070"/>
    <x v="0"/>
    <s v="002"/>
    <s v="010.32146"/>
    <n v="477617.62"/>
    <n v="0"/>
    <n v="477617.62"/>
  </r>
  <r>
    <x v="3"/>
    <s v="010 Atmos Regulated Shared Services"/>
    <s v="1070"/>
    <x v="0"/>
    <s v="002"/>
    <s v="010.32190"/>
    <n v="10737.37"/>
    <n v="0"/>
    <n v="10737.37"/>
  </r>
  <r>
    <x v="3"/>
    <s v="010 Atmos Regulated Shared Services"/>
    <s v="1070"/>
    <x v="0"/>
    <s v="002"/>
    <s v="010.32338"/>
    <n v="4951.7299999999996"/>
    <n v="0"/>
    <n v="4951.7299999999996"/>
  </r>
  <r>
    <x v="3"/>
    <s v="010 Atmos Regulated Shared Services"/>
    <s v="1070"/>
    <x v="0"/>
    <s v="002"/>
    <s v="010.32462"/>
    <n v="183575.3"/>
    <n v="0"/>
    <n v="183575.3"/>
  </r>
  <r>
    <x v="3"/>
    <s v="010 Atmos Regulated Shared Services"/>
    <s v="1070"/>
    <x v="0"/>
    <s v="002"/>
    <s v="010.32473"/>
    <n v="1470141.03"/>
    <n v="0"/>
    <n v="1470141.03"/>
  </r>
  <r>
    <x v="3"/>
    <s v="010 Atmos Regulated Shared Services"/>
    <s v="1070"/>
    <x v="0"/>
    <s v="002"/>
    <s v="010.32474"/>
    <n v="768081.26"/>
    <n v="0"/>
    <n v="768081.26"/>
  </r>
  <r>
    <x v="3"/>
    <s v="010 Atmos Regulated Shared Services"/>
    <s v="1070"/>
    <x v="0"/>
    <s v="002"/>
    <s v="010.32575"/>
    <n v="159263.01"/>
    <n v="0"/>
    <n v="159263.01"/>
  </r>
  <r>
    <x v="3"/>
    <s v="010 Atmos Regulated Shared Services"/>
    <s v="1070"/>
    <x v="0"/>
    <s v="002"/>
    <s v="010.32724"/>
    <n v="123839.94"/>
    <n v="0"/>
    <n v="123839.94"/>
  </r>
  <r>
    <x v="3"/>
    <s v="010 Atmos Regulated Shared Services"/>
    <s v="1070"/>
    <x v="0"/>
    <s v="002"/>
    <s v="010.32947"/>
    <n v="316818.06"/>
    <n v="0"/>
    <n v="316818.06"/>
  </r>
  <r>
    <x v="3"/>
    <s v="010 Atmos Regulated Shared Services"/>
    <s v="1070"/>
    <x v="0"/>
    <s v="002"/>
    <s v="010.32948"/>
    <n v="262678.98"/>
    <n v="0"/>
    <n v="262678.98"/>
  </r>
  <r>
    <x v="3"/>
    <s v="010 Atmos Regulated Shared Services"/>
    <s v="1070"/>
    <x v="0"/>
    <s v="002"/>
    <s v="010.32949"/>
    <n v="645.04"/>
    <n v="0"/>
    <n v="645.04"/>
  </r>
  <r>
    <x v="3"/>
    <s v="010 Atmos Regulated Shared Services"/>
    <s v="1070"/>
    <x v="0"/>
    <s v="002"/>
    <s v="010.33000"/>
    <n v="691537.98"/>
    <n v="0"/>
    <n v="691537.98"/>
  </r>
  <r>
    <x v="3"/>
    <s v="010 Atmos Regulated Shared Services"/>
    <s v="1070"/>
    <x v="0"/>
    <s v="002"/>
    <s v="010.33037"/>
    <n v="379744.91"/>
    <n v="0"/>
    <n v="379744.91"/>
  </r>
  <r>
    <x v="3"/>
    <s v="010 Atmos Regulated Shared Services"/>
    <s v="1070"/>
    <x v="0"/>
    <s v="002"/>
    <s v="010.33040"/>
    <n v="338977.81"/>
    <n v="0"/>
    <n v="338977.81"/>
  </r>
  <r>
    <x v="3"/>
    <s v="010 Atmos Regulated Shared Services"/>
    <s v="1070"/>
    <x v="0"/>
    <s v="002"/>
    <s v="010.33171"/>
    <n v="50072.17"/>
    <n v="0"/>
    <n v="50072.17"/>
  </r>
  <r>
    <x v="3"/>
    <s v="010 Atmos Regulated Shared Services"/>
    <s v="1070"/>
    <x v="0"/>
    <s v="002"/>
    <s v="010.33184"/>
    <n v="68956.850000000006"/>
    <n v="0"/>
    <n v="68956.850000000006"/>
  </r>
  <r>
    <x v="3"/>
    <s v="010 Atmos Regulated Shared Services"/>
    <s v="1070"/>
    <x v="0"/>
    <s v="002"/>
    <s v="010.33441"/>
    <n v="1090.22"/>
    <n v="0"/>
    <n v="1090.22"/>
  </r>
  <r>
    <x v="3"/>
    <s v="010 Atmos Regulated Shared Services"/>
    <s v="1070"/>
    <x v="0"/>
    <s v="002"/>
    <s v="010.33493"/>
    <n v="406376.38"/>
    <n v="0"/>
    <n v="406376.38"/>
  </r>
  <r>
    <x v="3"/>
    <s v="010 Atmos Regulated Shared Services"/>
    <s v="1070"/>
    <x v="0"/>
    <s v="002"/>
    <s v="010.33494"/>
    <n v="881415.46"/>
    <n v="0"/>
    <n v="881415.46"/>
  </r>
  <r>
    <x v="3"/>
    <s v="010 Atmos Regulated Shared Services"/>
    <s v="1070"/>
    <x v="0"/>
    <s v="002"/>
    <s v="010.33763"/>
    <n v="158624.24"/>
    <n v="0"/>
    <n v="158624.24"/>
  </r>
  <r>
    <x v="3"/>
    <s v="010 Atmos Regulated Shared Services"/>
    <s v="1070"/>
    <x v="0"/>
    <s v="002"/>
    <s v="010.33809"/>
    <n v="12367.27"/>
    <n v="0"/>
    <n v="12367.27"/>
  </r>
  <r>
    <x v="3"/>
    <s v="010 Atmos Regulated Shared Services"/>
    <s v="1070"/>
    <x v="0"/>
    <s v="002"/>
    <s v="OH.010.10000"/>
    <n v="-488398.63"/>
    <n v="0"/>
    <n v="-488398.63"/>
  </r>
  <r>
    <x v="3"/>
    <s v="010 Atmos Regulated Shared Services"/>
    <s v="1070"/>
    <x v="1"/>
    <s v="012"/>
    <s v="010.29528"/>
    <n v="1668578.3"/>
    <n v="0"/>
    <n v="1668578.3"/>
  </r>
  <r>
    <x v="3"/>
    <s v="010 Atmos Regulated Shared Services"/>
    <s v="1070"/>
    <x v="1"/>
    <s v="012"/>
    <s v="010.30694"/>
    <n v="39159.99"/>
    <n v="0"/>
    <n v="39159.99"/>
  </r>
  <r>
    <x v="3"/>
    <s v="010 Atmos Regulated Shared Services"/>
    <s v="1070"/>
    <x v="1"/>
    <s v="012"/>
    <s v="010.30789"/>
    <n v="1885.83"/>
    <n v="0"/>
    <n v="1885.83"/>
  </r>
  <r>
    <x v="3"/>
    <s v="010 Atmos Regulated Shared Services"/>
    <s v="1070"/>
    <x v="1"/>
    <s v="012"/>
    <s v="010.30859"/>
    <n v="3702.05"/>
    <n v="0"/>
    <n v="3702.05"/>
  </r>
  <r>
    <x v="3"/>
    <s v="010 Atmos Regulated Shared Services"/>
    <s v="1070"/>
    <x v="1"/>
    <s v="012"/>
    <s v="010.31391"/>
    <n v="180275.57"/>
    <n v="0"/>
    <n v="180275.57"/>
  </r>
  <r>
    <x v="3"/>
    <s v="010 Atmos Regulated Shared Services"/>
    <s v="1070"/>
    <x v="1"/>
    <s v="012"/>
    <s v="010.31565"/>
    <n v="20620.3"/>
    <n v="0"/>
    <n v="20620.3"/>
  </r>
  <r>
    <x v="3"/>
    <s v="010 Atmos Regulated Shared Services"/>
    <s v="1070"/>
    <x v="1"/>
    <s v="012"/>
    <s v="010.31715"/>
    <n v="1361.07"/>
    <n v="0"/>
    <n v="1361.07"/>
  </r>
  <r>
    <x v="3"/>
    <s v="010 Atmos Regulated Shared Services"/>
    <s v="1070"/>
    <x v="1"/>
    <s v="012"/>
    <s v="010.31837"/>
    <n v="31169.42"/>
    <n v="0"/>
    <n v="31169.42"/>
  </r>
  <r>
    <x v="3"/>
    <s v="010 Atmos Regulated Shared Services"/>
    <s v="1070"/>
    <x v="1"/>
    <s v="012"/>
    <s v="010.32078"/>
    <n v="64780.83"/>
    <n v="0"/>
    <n v="64780.83"/>
  </r>
  <r>
    <x v="3"/>
    <s v="010 Atmos Regulated Shared Services"/>
    <s v="1070"/>
    <x v="1"/>
    <s v="012"/>
    <s v="010.32092"/>
    <n v="99758.98"/>
    <n v="0"/>
    <n v="99758.98"/>
  </r>
  <r>
    <x v="3"/>
    <s v="010 Atmos Regulated Shared Services"/>
    <s v="1070"/>
    <x v="1"/>
    <s v="012"/>
    <s v="010.32264"/>
    <n v="1427632.05"/>
    <n v="0"/>
    <n v="1427632.05"/>
  </r>
  <r>
    <x v="3"/>
    <s v="010 Atmos Regulated Shared Services"/>
    <s v="1070"/>
    <x v="1"/>
    <s v="012"/>
    <s v="010.32385"/>
    <n v="1186216.8700000001"/>
    <n v="0"/>
    <n v="1186216.8700000001"/>
  </r>
  <r>
    <x v="3"/>
    <s v="010 Atmos Regulated Shared Services"/>
    <s v="1070"/>
    <x v="1"/>
    <s v="012"/>
    <s v="010.32416"/>
    <n v="252611.82"/>
    <n v="0"/>
    <n v="252611.82"/>
  </r>
  <r>
    <x v="3"/>
    <s v="010 Atmos Regulated Shared Services"/>
    <s v="1070"/>
    <x v="1"/>
    <s v="012"/>
    <s v="010.32460"/>
    <n v="22491.84"/>
    <n v="0"/>
    <n v="22491.84"/>
  </r>
  <r>
    <x v="3"/>
    <s v="010 Atmos Regulated Shared Services"/>
    <s v="1070"/>
    <x v="1"/>
    <s v="012"/>
    <s v="010.32632"/>
    <n v="220841.88"/>
    <n v="0"/>
    <n v="220841.88"/>
  </r>
  <r>
    <x v="3"/>
    <s v="010 Atmos Regulated Shared Services"/>
    <s v="1070"/>
    <x v="1"/>
    <s v="012"/>
    <s v="010.32868"/>
    <n v="42028.85"/>
    <n v="0"/>
    <n v="42028.85"/>
  </r>
  <r>
    <x v="3"/>
    <s v="010 Atmos Regulated Shared Services"/>
    <s v="1070"/>
    <x v="1"/>
    <s v="012"/>
    <s v="010.32983"/>
    <n v="40243.14"/>
    <n v="0"/>
    <n v="40243.14"/>
  </r>
  <r>
    <x v="3"/>
    <s v="010 Atmos Regulated Shared Services"/>
    <s v="1070"/>
    <x v="1"/>
    <s v="012"/>
    <s v="010.33034"/>
    <n v="37566.17"/>
    <n v="0"/>
    <n v="37566.17"/>
  </r>
  <r>
    <x v="3"/>
    <s v="010 Atmos Regulated Shared Services"/>
    <s v="1070"/>
    <x v="1"/>
    <s v="012"/>
    <s v="010.33200"/>
    <n v="54569.63"/>
    <n v="0"/>
    <n v="54569.63"/>
  </r>
  <r>
    <x v="3"/>
    <s v="010 Atmos Regulated Shared Services"/>
    <s v="1070"/>
    <x v="1"/>
    <s v="012"/>
    <s v="010.33711"/>
    <n v="2504.71"/>
    <n v="0"/>
    <n v="2504.71"/>
  </r>
  <r>
    <x v="3"/>
    <s v="050 Mid-States Division"/>
    <s v="1070"/>
    <x v="2"/>
    <s v="009"/>
    <s v="OH.050.10000"/>
    <n v="28664.89"/>
    <n v="0"/>
    <n v="28664.89"/>
  </r>
  <r>
    <x v="3"/>
    <s v="050 Mid-States Division"/>
    <s v="1070"/>
    <x v="2"/>
    <s v="009"/>
    <s v="050.36386"/>
    <n v="8.9499999999999993"/>
    <n v="8.9499999999999993"/>
    <n v="0"/>
  </r>
  <r>
    <x v="3"/>
    <s v="050 Mid-States Division"/>
    <s v="1070"/>
    <x v="2"/>
    <s v="009"/>
    <s v="050.42070"/>
    <n v="0.12"/>
    <n v="0.12"/>
    <n v="0"/>
  </r>
  <r>
    <x v="3"/>
    <s v="050 Mid-States Division"/>
    <s v="1070"/>
    <x v="2"/>
    <s v="009"/>
    <s v="050.42071"/>
    <n v="16.16"/>
    <n v="0"/>
    <n v="16.16"/>
  </r>
  <r>
    <x v="3"/>
    <s v="050 Mid-States Division"/>
    <s v="1070"/>
    <x v="2"/>
    <s v="009"/>
    <s v="050.42322"/>
    <n v="83739.58"/>
    <n v="879.23"/>
    <n v="82860.350000000006"/>
  </r>
  <r>
    <x v="3"/>
    <s v="050 Mid-States Division"/>
    <s v="1070"/>
    <x v="2"/>
    <s v="009"/>
    <s v="050.43064"/>
    <n v="190959.74"/>
    <n v="4732.41"/>
    <n v="186227.33"/>
  </r>
  <r>
    <x v="3"/>
    <s v="050 Mid-States Division"/>
    <s v="1070"/>
    <x v="2"/>
    <s v="009"/>
    <s v="050.44088"/>
    <n v="64165.36"/>
    <n v="349.27"/>
    <n v="63816.090000000004"/>
  </r>
  <r>
    <x v="3"/>
    <s v="050 Mid-States Division"/>
    <s v="1070"/>
    <x v="2"/>
    <s v="009"/>
    <s v="050.44145"/>
    <n v="14187697.25"/>
    <n v="277694.06"/>
    <n v="13910003.189999999"/>
  </r>
  <r>
    <x v="3"/>
    <s v="050 Mid-States Division"/>
    <s v="1070"/>
    <x v="2"/>
    <s v="009"/>
    <s v="050.45376"/>
    <n v="1840376.44"/>
    <n v="57172.670000000006"/>
    <n v="1783203.77"/>
  </r>
  <r>
    <x v="3"/>
    <s v="050 Mid-States Division"/>
    <s v="1070"/>
    <x v="2"/>
    <s v="009"/>
    <s v="050.45472"/>
    <n v="-7.34"/>
    <n v="0"/>
    <n v="-7.34"/>
  </r>
  <r>
    <x v="3"/>
    <s v="050 Mid-States Division"/>
    <s v="1070"/>
    <x v="2"/>
    <s v="009"/>
    <s v="050.45546"/>
    <n v="38746.629999999997"/>
    <n v="896.1"/>
    <n v="37850.53"/>
  </r>
  <r>
    <x v="3"/>
    <s v="050 Mid-States Division"/>
    <s v="1070"/>
    <x v="2"/>
    <s v="009"/>
    <s v="050.46190"/>
    <n v="-25.98"/>
    <n v="12.17"/>
    <n v="-38.15"/>
  </r>
  <r>
    <x v="3"/>
    <s v="050 Mid-States Division"/>
    <s v="1070"/>
    <x v="2"/>
    <s v="009"/>
    <s v="050.46278"/>
    <n v="28751.87"/>
    <n v="824.04"/>
    <n v="27927.829999999998"/>
  </r>
  <r>
    <x v="3"/>
    <s v="050 Mid-States Division"/>
    <s v="1070"/>
    <x v="2"/>
    <s v="009"/>
    <s v="050.46282"/>
    <n v="1.08"/>
    <n v="0.01"/>
    <n v="1.07"/>
  </r>
  <r>
    <x v="3"/>
    <s v="050 Mid-States Division"/>
    <s v="1070"/>
    <x v="2"/>
    <s v="009"/>
    <s v="050.46442"/>
    <n v="760088.15"/>
    <n v="16550.72"/>
    <n v="743537.43"/>
  </r>
  <r>
    <x v="3"/>
    <s v="050 Mid-States Division"/>
    <s v="1070"/>
    <x v="2"/>
    <s v="009"/>
    <s v="050.46537"/>
    <n v="8565696.9000000004"/>
    <n v="134113.14000000001"/>
    <n v="8431583.7599999998"/>
  </r>
  <r>
    <x v="3"/>
    <s v="050 Mid-States Division"/>
    <s v="1070"/>
    <x v="2"/>
    <s v="009"/>
    <s v="050.47080"/>
    <n v="221234.41"/>
    <n v="4824.46"/>
    <n v="216409.95"/>
  </r>
  <r>
    <x v="3"/>
    <s v="050 Mid-States Division"/>
    <s v="1070"/>
    <x v="2"/>
    <s v="009"/>
    <s v="050.47084"/>
    <n v="1492.59"/>
    <n v="0"/>
    <n v="1492.59"/>
  </r>
  <r>
    <x v="3"/>
    <s v="050 Mid-States Division"/>
    <s v="1070"/>
    <x v="2"/>
    <s v="009"/>
    <s v="050.47087"/>
    <n v="224.34"/>
    <n v="0.82"/>
    <n v="223.52"/>
  </r>
  <r>
    <x v="3"/>
    <s v="050 Mid-States Division"/>
    <s v="1070"/>
    <x v="2"/>
    <s v="009"/>
    <s v="050.47093"/>
    <n v="88051.48"/>
    <n v="0"/>
    <n v="88051.48"/>
  </r>
  <r>
    <x v="3"/>
    <s v="050 Mid-States Division"/>
    <s v="1070"/>
    <x v="2"/>
    <s v="009"/>
    <s v="050.47203"/>
    <n v="12340.82"/>
    <n v="217.07"/>
    <n v="12123.75"/>
  </r>
  <r>
    <x v="3"/>
    <s v="050 Mid-States Division"/>
    <s v="1070"/>
    <x v="2"/>
    <s v="009"/>
    <s v="050.47354"/>
    <n v="21721.27"/>
    <n v="163.28"/>
    <n v="21557.99"/>
  </r>
  <r>
    <x v="3"/>
    <s v="050 Mid-States Division"/>
    <s v="1070"/>
    <x v="2"/>
    <s v="009"/>
    <s v="050.47482"/>
    <n v="140290.94"/>
    <n v="2418.34"/>
    <n v="137872.6"/>
  </r>
  <r>
    <x v="3"/>
    <s v="050 Mid-States Division"/>
    <s v="1070"/>
    <x v="2"/>
    <s v="009"/>
    <s v="050.47681"/>
    <n v="45114.57"/>
    <n v="389.62"/>
    <n v="44724.95"/>
  </r>
  <r>
    <x v="3"/>
    <s v="050 Mid-States Division"/>
    <s v="1070"/>
    <x v="2"/>
    <s v="009"/>
    <s v="050.47784"/>
    <n v="38041.550000000003"/>
    <n v="569.02"/>
    <n v="37472.530000000006"/>
  </r>
  <r>
    <x v="3"/>
    <s v="050 Mid-States Division"/>
    <s v="1070"/>
    <x v="2"/>
    <s v="009"/>
    <s v="050.47866"/>
    <n v="57150.48"/>
    <n v="516.9"/>
    <n v="56633.58"/>
  </r>
  <r>
    <x v="3"/>
    <s v="050 Mid-States Division"/>
    <s v="1070"/>
    <x v="2"/>
    <s v="009"/>
    <s v="050.47885"/>
    <n v="610030.4"/>
    <n v="6981.7800000000007"/>
    <n v="603048.62"/>
  </r>
  <r>
    <x v="3"/>
    <s v="050 Mid-States Division"/>
    <s v="1070"/>
    <x v="2"/>
    <s v="009"/>
    <s v="050.47910"/>
    <n v="157101.25"/>
    <n v="2360.15"/>
    <n v="154741.1"/>
  </r>
  <r>
    <x v="3"/>
    <s v="050 Mid-States Division"/>
    <s v="1070"/>
    <x v="2"/>
    <s v="009"/>
    <s v="050.47955"/>
    <n v="8470.86"/>
    <n v="37.959999999999994"/>
    <n v="8432.9000000000015"/>
  </r>
  <r>
    <x v="3"/>
    <s v="050 Mid-States Division"/>
    <s v="1070"/>
    <x v="2"/>
    <s v="009"/>
    <s v="050.48087"/>
    <n v="409811.8"/>
    <n v="6017.15"/>
    <n v="403794.64999999997"/>
  </r>
  <r>
    <x v="3"/>
    <s v="050 Mid-States Division"/>
    <s v="1070"/>
    <x v="2"/>
    <s v="009"/>
    <s v="050.48091"/>
    <n v="-6608.15"/>
    <n v="0"/>
    <n v="-6608.15"/>
  </r>
  <r>
    <x v="3"/>
    <s v="050 Mid-States Division"/>
    <s v="1070"/>
    <x v="2"/>
    <s v="009"/>
    <s v="050.48136"/>
    <n v="133301.79999999999"/>
    <n v="1155.26"/>
    <n v="132146.53999999998"/>
  </r>
  <r>
    <x v="3"/>
    <s v="050 Mid-States Division"/>
    <s v="1070"/>
    <x v="2"/>
    <s v="009"/>
    <s v="050.48187"/>
    <n v="8750.5499999999993"/>
    <n v="29.78"/>
    <n v="8720.7699999999986"/>
  </r>
  <r>
    <x v="3"/>
    <s v="050 Mid-States Division"/>
    <s v="1070"/>
    <x v="2"/>
    <s v="009"/>
    <s v="050.48307"/>
    <n v="422868.58"/>
    <n v="4182.08"/>
    <n v="418686.5"/>
  </r>
  <r>
    <x v="3"/>
    <s v="050 Mid-States Division"/>
    <s v="1070"/>
    <x v="2"/>
    <s v="009"/>
    <s v="050.48337"/>
    <n v="803721.72"/>
    <n v="8098.07"/>
    <n v="795623.65"/>
  </r>
  <r>
    <x v="3"/>
    <s v="050 Mid-States Division"/>
    <s v="1070"/>
    <x v="2"/>
    <s v="009"/>
    <s v="050.48451"/>
    <n v="10839.88"/>
    <n v="80.930000000000007"/>
    <n v="10758.949999999999"/>
  </r>
  <r>
    <x v="3"/>
    <s v="050 Mid-States Division"/>
    <s v="1070"/>
    <x v="2"/>
    <s v="009"/>
    <s v="050.48514"/>
    <n v="33674.769999999997"/>
    <n v="0"/>
    <n v="33674.769999999997"/>
  </r>
  <r>
    <x v="3"/>
    <s v="050 Mid-States Division"/>
    <s v="1070"/>
    <x v="2"/>
    <s v="009"/>
    <s v="050.48577"/>
    <n v="114852.85"/>
    <n v="859.51"/>
    <n v="113993.34000000001"/>
  </r>
  <r>
    <x v="3"/>
    <s v="050 Mid-States Division"/>
    <s v="1070"/>
    <x v="2"/>
    <s v="009"/>
    <s v="050.48619"/>
    <n v="3685.17"/>
    <n v="20.68"/>
    <n v="3664.4900000000002"/>
  </r>
  <r>
    <x v="3"/>
    <s v="050 Mid-States Division"/>
    <s v="1070"/>
    <x v="2"/>
    <s v="009"/>
    <s v="050.48635"/>
    <n v="202909.29"/>
    <n v="1385.5500000000002"/>
    <n v="201523.74000000002"/>
  </r>
  <r>
    <x v="3"/>
    <s v="050 Mid-States Division"/>
    <s v="1070"/>
    <x v="2"/>
    <s v="009"/>
    <s v="050.48639"/>
    <n v="1979.48"/>
    <n v="29.189999999999998"/>
    <n v="1950.29"/>
  </r>
  <r>
    <x v="3"/>
    <s v="050 Mid-States Division"/>
    <s v="1070"/>
    <x v="2"/>
    <s v="009"/>
    <s v="050.48765"/>
    <n v="39164.93"/>
    <n v="423.43"/>
    <n v="38741.5"/>
  </r>
  <r>
    <x v="3"/>
    <s v="050 Mid-States Division"/>
    <s v="1070"/>
    <x v="2"/>
    <s v="009"/>
    <s v="050.48775"/>
    <n v="1883.17"/>
    <n v="19.46"/>
    <n v="1863.71"/>
  </r>
  <r>
    <x v="3"/>
    <s v="050 Mid-States Division"/>
    <s v="1070"/>
    <x v="2"/>
    <s v="009"/>
    <s v="050.48793"/>
    <n v="3204.72"/>
    <n v="45.870000000000005"/>
    <n v="3158.85"/>
  </r>
  <r>
    <x v="3"/>
    <s v="050 Mid-States Division"/>
    <s v="1070"/>
    <x v="2"/>
    <s v="009"/>
    <s v="050.48803"/>
    <n v="480628.68"/>
    <n v="3025.79"/>
    <n v="477602.89"/>
  </r>
  <r>
    <x v="3"/>
    <s v="050 Mid-States Division"/>
    <s v="1070"/>
    <x v="2"/>
    <s v="009"/>
    <s v="050.48828"/>
    <n v="37230.76"/>
    <n v="135.19"/>
    <n v="37095.57"/>
  </r>
  <r>
    <x v="3"/>
    <s v="050 Mid-States Division"/>
    <s v="1070"/>
    <x v="2"/>
    <s v="009"/>
    <s v="050.48877"/>
    <n v="296.27"/>
    <n v="2.16"/>
    <n v="294.10999999999996"/>
  </r>
  <r>
    <x v="3"/>
    <s v="050 Mid-States Division"/>
    <s v="1070"/>
    <x v="2"/>
    <s v="009"/>
    <s v="050.49008"/>
    <n v="2644043.58"/>
    <n v="21216.920000000002"/>
    <n v="2622826.66"/>
  </r>
  <r>
    <x v="3"/>
    <s v="050 Mid-States Division"/>
    <s v="1070"/>
    <x v="2"/>
    <s v="009"/>
    <s v="050.49037"/>
    <n v="103271.06"/>
    <n v="814.87"/>
    <n v="102456.19"/>
  </r>
  <r>
    <x v="3"/>
    <s v="050 Mid-States Division"/>
    <s v="1070"/>
    <x v="2"/>
    <s v="009"/>
    <s v="050.49075"/>
    <n v="494897.82"/>
    <n v="1581.16"/>
    <n v="493316.66000000003"/>
  </r>
  <r>
    <x v="3"/>
    <s v="050 Mid-States Division"/>
    <s v="1070"/>
    <x v="2"/>
    <s v="009"/>
    <s v="050.49142"/>
    <n v="97459.04"/>
    <n v="312.07"/>
    <n v="97146.969999999987"/>
  </r>
  <r>
    <x v="3"/>
    <s v="050 Mid-States Division"/>
    <s v="1070"/>
    <x v="2"/>
    <s v="009"/>
    <s v="050.49146"/>
    <n v="38112.160000000003"/>
    <n v="121.77"/>
    <n v="37990.390000000007"/>
  </r>
  <r>
    <x v="3"/>
    <s v="050 Mid-States Division"/>
    <s v="1070"/>
    <x v="2"/>
    <s v="009"/>
    <s v="050.49147"/>
    <n v="60475.78"/>
    <n v="193.22"/>
    <n v="60282.559999999998"/>
  </r>
  <r>
    <x v="3"/>
    <s v="050 Mid-States Division"/>
    <s v="1070"/>
    <x v="2"/>
    <s v="009"/>
    <s v="050.49189"/>
    <n v="35585.89"/>
    <n v="113.91"/>
    <n v="35471.979999999996"/>
  </r>
  <r>
    <x v="3"/>
    <s v="050 Mid-States Division"/>
    <s v="1070"/>
    <x v="2"/>
    <s v="009"/>
    <s v="050.49190"/>
    <n v="17705.310000000001"/>
    <n v="56.57"/>
    <n v="17648.740000000002"/>
  </r>
  <r>
    <x v="3"/>
    <s v="050 Mid-States Division"/>
    <s v="1070"/>
    <x v="2"/>
    <s v="009"/>
    <s v="050.49193"/>
    <n v="458023.9"/>
    <n v="1463.35"/>
    <n v="456560.55000000005"/>
  </r>
  <r>
    <x v="3"/>
    <s v="050 Mid-States Division"/>
    <s v="1070"/>
    <x v="2"/>
    <s v="009"/>
    <s v="050.49210"/>
    <n v="647.46"/>
    <n v="3.26"/>
    <n v="644.20000000000005"/>
  </r>
  <r>
    <x v="3"/>
    <s v="050 Mid-States Division"/>
    <s v="1070"/>
    <x v="2"/>
    <s v="009"/>
    <s v="050.49220"/>
    <n v="205897.11"/>
    <n v="676.1"/>
    <n v="205221.00999999998"/>
  </r>
  <r>
    <x v="3"/>
    <s v="050 Mid-States Division"/>
    <s v="1070"/>
    <x v="2"/>
    <s v="009"/>
    <s v="050.49248"/>
    <n v="1306.23"/>
    <n v="9.82"/>
    <n v="1296.4100000000001"/>
  </r>
  <r>
    <x v="3"/>
    <s v="050 Mid-States Division"/>
    <s v="1070"/>
    <x v="2"/>
    <s v="009"/>
    <s v="050.49256"/>
    <n v="16554.740000000002"/>
    <n v="0"/>
    <n v="16554.740000000002"/>
  </r>
  <r>
    <x v="3"/>
    <s v="050 Mid-States Division"/>
    <s v="1070"/>
    <x v="2"/>
    <s v="009"/>
    <s v="050.49259"/>
    <n v="39225.360000000001"/>
    <n v="125.32"/>
    <n v="39100.04"/>
  </r>
  <r>
    <x v="3"/>
    <s v="050 Mid-States Division"/>
    <s v="1070"/>
    <x v="2"/>
    <s v="009"/>
    <s v="050.49260"/>
    <n v="5882.23"/>
    <n v="18.79"/>
    <n v="5863.44"/>
  </r>
  <r>
    <x v="3"/>
    <s v="050 Mid-States Division"/>
    <s v="1070"/>
    <x v="2"/>
    <s v="009"/>
    <s v="050.49271"/>
    <n v="27189.53"/>
    <n v="0"/>
    <n v="27189.53"/>
  </r>
  <r>
    <x v="3"/>
    <s v="050 Mid-States Division"/>
    <s v="1070"/>
    <x v="2"/>
    <s v="009"/>
    <s v="050.49277"/>
    <n v="205957.78"/>
    <n v="658.02"/>
    <n v="205299.76"/>
  </r>
  <r>
    <x v="3"/>
    <s v="050 Mid-States Division"/>
    <s v="1070"/>
    <x v="2"/>
    <s v="009"/>
    <s v="050.49278"/>
    <n v="152844.73000000001"/>
    <n v="488.33"/>
    <n v="152356.40000000002"/>
  </r>
  <r>
    <x v="3"/>
    <s v="050 Mid-States Division"/>
    <s v="1070"/>
    <x v="2"/>
    <s v="009"/>
    <s v="050.49284"/>
    <n v="13770.03"/>
    <n v="103.52"/>
    <n v="13666.51"/>
  </r>
  <r>
    <x v="3"/>
    <s v="050 Mid-States Division"/>
    <s v="1070"/>
    <x v="2"/>
    <s v="009"/>
    <s v="050.49286"/>
    <n v="12364.15"/>
    <n v="92.94"/>
    <n v="12271.21"/>
  </r>
  <r>
    <x v="3"/>
    <s v="050 Mid-States Division"/>
    <s v="1070"/>
    <x v="2"/>
    <s v="009"/>
    <s v="050.49298"/>
    <n v="63624.29"/>
    <n v="203.28"/>
    <n v="63421.01"/>
  </r>
  <r>
    <x v="3"/>
    <s v="050 Mid-States Division"/>
    <s v="1070"/>
    <x v="2"/>
    <s v="009"/>
    <s v="050.49315"/>
    <n v="58029.5"/>
    <n v="185.61"/>
    <n v="57843.89"/>
  </r>
  <r>
    <x v="3"/>
    <s v="050 Mid-States Division"/>
    <s v="1070"/>
    <x v="2"/>
    <s v="009"/>
    <s v="050.49316"/>
    <n v="60702.47"/>
    <n v="194.39000000000001"/>
    <n v="60508.08"/>
  </r>
  <r>
    <x v="3"/>
    <s v="050 Mid-States Division"/>
    <s v="1070"/>
    <x v="2"/>
    <s v="009"/>
    <s v="050.49325"/>
    <n v="4771.3999999999996"/>
    <n v="35.869999999999997"/>
    <n v="4735.53"/>
  </r>
  <r>
    <x v="3"/>
    <s v="050 Mid-States Division"/>
    <s v="1070"/>
    <x v="2"/>
    <s v="009"/>
    <s v="050.49330"/>
    <n v="57468.77"/>
    <n v="183.61"/>
    <n v="57285.159999999996"/>
  </r>
  <r>
    <x v="3"/>
    <s v="050 Mid-States Division"/>
    <s v="1070"/>
    <x v="2"/>
    <s v="009"/>
    <s v="050.49346"/>
    <n v="40561.86"/>
    <n v="129.59"/>
    <n v="40432.270000000004"/>
  </r>
  <r>
    <x v="3"/>
    <s v="050 Mid-States Division"/>
    <s v="1070"/>
    <x v="2"/>
    <s v="009"/>
    <s v="050.49392"/>
    <n v="44815.33"/>
    <n v="143.18"/>
    <n v="44672.15"/>
  </r>
  <r>
    <x v="3"/>
    <s v="050 Mid-States Division"/>
    <s v="1070"/>
    <x v="2"/>
    <s v="009"/>
    <s v="050.49418"/>
    <n v="1427.88"/>
    <n v="10.73"/>
    <n v="1417.15"/>
  </r>
  <r>
    <x v="3"/>
    <s v="050 Mid-States Division"/>
    <s v="1070"/>
    <x v="2"/>
    <s v="009"/>
    <s v="050.49424"/>
    <n v="3836.38"/>
    <n v="0"/>
    <n v="3836.38"/>
  </r>
  <r>
    <x v="3"/>
    <s v="050 Mid-States Division"/>
    <s v="1070"/>
    <x v="2"/>
    <s v="009"/>
    <s v="050.49426"/>
    <n v="17038.66"/>
    <n v="0"/>
    <n v="17038.66"/>
  </r>
  <r>
    <x v="3"/>
    <s v="050 Mid-States Division"/>
    <s v="1070"/>
    <x v="2"/>
    <s v="009"/>
    <s v="050.49441"/>
    <n v="12706.32"/>
    <n v="40.6"/>
    <n v="12665.72"/>
  </r>
  <r>
    <x v="3"/>
    <s v="050 Mid-States Division"/>
    <s v="1070"/>
    <x v="2"/>
    <s v="009"/>
    <s v="050.49460"/>
    <n v="18435.349999999999"/>
    <n v="0"/>
    <n v="18435.349999999999"/>
  </r>
  <r>
    <x v="3"/>
    <s v="050 Mid-States Division"/>
    <s v="1070"/>
    <x v="2"/>
    <s v="009"/>
    <s v="050.49461"/>
    <n v="4622.1000000000004"/>
    <n v="0"/>
    <n v="4622.1000000000004"/>
  </r>
  <r>
    <x v="3"/>
    <s v="050 Mid-States Division"/>
    <s v="1070"/>
    <x v="2"/>
    <s v="009"/>
    <s v="050.49462"/>
    <n v="27664.55"/>
    <n v="0"/>
    <n v="27664.55"/>
  </r>
  <r>
    <x v="3"/>
    <s v="050 Mid-States Division"/>
    <s v="1070"/>
    <x v="2"/>
    <s v="009"/>
    <s v="050.49463"/>
    <n v="10294.94"/>
    <n v="0"/>
    <n v="10294.94"/>
  </r>
  <r>
    <x v="3"/>
    <s v="050 Mid-States Division"/>
    <s v="1070"/>
    <x v="2"/>
    <s v="009"/>
    <s v="050.49477"/>
    <n v="39225.360000000001"/>
    <n v="125.32"/>
    <n v="39100.04"/>
  </r>
  <r>
    <x v="3"/>
    <s v="050 Mid-States Division"/>
    <s v="1070"/>
    <x v="2"/>
    <s v="009"/>
    <s v="050.49484"/>
    <n v="17439.63"/>
    <n v="0"/>
    <n v="17439.63"/>
  </r>
  <r>
    <x v="3"/>
    <s v="050 Mid-States Division"/>
    <s v="1070"/>
    <x v="2"/>
    <s v="009"/>
    <s v="050.49496"/>
    <n v="39225.360000000001"/>
    <n v="125.32"/>
    <n v="39100.04"/>
  </r>
  <r>
    <x v="3"/>
    <s v="050 Mid-States Division"/>
    <s v="1070"/>
    <x v="2"/>
    <s v="009"/>
    <s v="050.49530"/>
    <n v="38113.99"/>
    <n v="121.77"/>
    <n v="37992.22"/>
  </r>
  <r>
    <x v="3"/>
    <s v="050 Mid-States Division"/>
    <s v="1070"/>
    <x v="2"/>
    <s v="009"/>
    <s v="050.49531"/>
    <n v="114.28"/>
    <n v="0.37"/>
    <n v="113.91"/>
  </r>
  <r>
    <x v="3"/>
    <s v="050 Mid-States Division"/>
    <s v="1070"/>
    <x v="2"/>
    <s v="009"/>
    <s v="050.49539"/>
    <n v="1638.64"/>
    <n v="11.6"/>
    <n v="1627.0400000000002"/>
  </r>
  <r>
    <x v="3"/>
    <s v="050 Mid-States Division"/>
    <s v="1070"/>
    <x v="2"/>
    <s v="009"/>
    <s v="050.49553"/>
    <n v="1015.88"/>
    <n v="3.25"/>
    <n v="1012.63"/>
  </r>
  <r>
    <x v="3"/>
    <s v="050 Mid-States Division"/>
    <s v="1070"/>
    <x v="2"/>
    <s v="009"/>
    <s v="050.49576"/>
    <n v="2998.37"/>
    <n v="9.58"/>
    <n v="2988.79"/>
  </r>
  <r>
    <x v="3"/>
    <s v="050 Mid-States Division"/>
    <s v="1070"/>
    <x v="2"/>
    <s v="009"/>
    <s v="050.49788"/>
    <n v="6502.81"/>
    <n v="0"/>
    <n v="6502.81"/>
  </r>
  <r>
    <x v="3"/>
    <s v="050 Mid-States Division"/>
    <s v="1070"/>
    <x v="2"/>
    <s v="009"/>
    <s v="050.49789"/>
    <n v="24464"/>
    <n v="0"/>
    <n v="24464"/>
  </r>
  <r>
    <x v="3"/>
    <s v="050 Mid-States Division"/>
    <s v="1070"/>
    <x v="2"/>
    <s v="009"/>
    <s v="050.49833"/>
    <n v="560.52"/>
    <n v="1.79"/>
    <n v="558.73"/>
  </r>
  <r>
    <x v="3"/>
    <s v="050 Mid-States Division"/>
    <s v="1070"/>
    <x v="2"/>
    <s v="009"/>
    <s v="050.49837"/>
    <n v="4342.24"/>
    <n v="0"/>
    <n v="4342.24"/>
  </r>
  <r>
    <x v="3"/>
    <s v="050 Mid-States Division"/>
    <s v="1070"/>
    <x v="2"/>
    <s v="009"/>
    <s v="050.49839"/>
    <n v="43.44"/>
    <n v="0.14000000000000001"/>
    <n v="43.3"/>
  </r>
  <r>
    <x v="3"/>
    <s v="050 Mid-States Division"/>
    <s v="1070"/>
    <x v="2"/>
    <s v="009"/>
    <s v="050.49843"/>
    <n v="48720.68"/>
    <n v="0"/>
    <n v="48720.68"/>
  </r>
  <r>
    <x v="3"/>
    <s v="050 Mid-States Division"/>
    <s v="1070"/>
    <x v="2"/>
    <s v="009"/>
    <s v="050.49844"/>
    <n v="23984.82"/>
    <n v="0"/>
    <n v="23984.82"/>
  </r>
  <r>
    <x v="3"/>
    <s v="050 Mid-States Division"/>
    <s v="1070"/>
    <x v="2"/>
    <s v="009"/>
    <s v="050.49856"/>
    <n v="276299.8"/>
    <n v="882.76"/>
    <n v="275417.03999999998"/>
  </r>
  <r>
    <x v="3"/>
    <s v="050 Mid-States Division"/>
    <s v="1070"/>
    <x v="2"/>
    <s v="009"/>
    <s v="050.49860"/>
    <n v="156503.67999999999"/>
    <n v="500.02"/>
    <n v="156003.66"/>
  </r>
  <r>
    <x v="3"/>
    <s v="050 Mid-States Division"/>
    <s v="1070"/>
    <x v="2"/>
    <s v="009"/>
    <s v="050.49867"/>
    <n v="968.53"/>
    <n v="3.09"/>
    <n v="965.43999999999994"/>
  </r>
  <r>
    <x v="3"/>
    <s v="050 Mid-States Division"/>
    <s v="1070"/>
    <x v="2"/>
    <s v="009"/>
    <s v="050.49874"/>
    <n v="491.08"/>
    <n v="1.57"/>
    <n v="489.51"/>
  </r>
  <r>
    <x v="3"/>
    <s v="050 Mid-States Division"/>
    <s v="1070"/>
    <x v="2"/>
    <s v="009"/>
    <s v="050.49876"/>
    <n v="3038.34"/>
    <n v="0"/>
    <n v="3038.34"/>
  </r>
  <r>
    <x v="3"/>
    <s v="050 Mid-States Division"/>
    <s v="1070"/>
    <x v="2"/>
    <s v="009"/>
    <s v="050.49907"/>
    <n v="988.29"/>
    <n v="3.16"/>
    <n v="985.13"/>
  </r>
  <r>
    <x v="3"/>
    <s v="050 Mid-States Division"/>
    <s v="1070"/>
    <x v="2"/>
    <s v="009"/>
    <s v="050.49984"/>
    <n v="-9119.77"/>
    <n v="0"/>
    <n v="-9119.77"/>
  </r>
  <r>
    <x v="3"/>
    <s v="050 Mid-States Division"/>
    <s v="1070"/>
    <x v="2"/>
    <s v="009"/>
    <s v="OH.050.17884"/>
    <n v="-168491.05"/>
    <n v="0"/>
    <n v="-168491.05"/>
  </r>
  <r>
    <x v="3"/>
    <s v="050 Mid-States Division"/>
    <s v="1070"/>
    <x v="3"/>
    <s v="091"/>
    <s v="CB.050.00015"/>
    <n v="-794351.11"/>
    <n v="0"/>
    <n v="-794351.11"/>
  </r>
  <r>
    <x v="3"/>
    <s v="050 Mid-States Division"/>
    <s v="1070"/>
    <x v="3"/>
    <s v="091"/>
    <s v="CB.050.00016"/>
    <n v="20375.13"/>
    <n v="0"/>
    <n v="20375.13"/>
  </r>
  <r>
    <x v="4"/>
    <s v="010"/>
    <s v="1070"/>
    <x v="0"/>
    <s v="002"/>
    <s v="010.10049"/>
    <n v="-181.29"/>
    <n v="0"/>
    <n v="-181.29"/>
  </r>
  <r>
    <x v="4"/>
    <s v="010"/>
    <s v="1070"/>
    <x v="0"/>
    <s v="002"/>
    <s v="010.23302"/>
    <n v="77081.34"/>
    <n v="0"/>
    <n v="77081.34"/>
  </r>
  <r>
    <x v="4"/>
    <s v="010"/>
    <s v="1070"/>
    <x v="0"/>
    <s v="002"/>
    <s v="010.25034"/>
    <n v="2184370.71"/>
    <n v="0"/>
    <n v="2184370.71"/>
  </r>
  <r>
    <x v="4"/>
    <s v="010"/>
    <s v="1070"/>
    <x v="0"/>
    <s v="002"/>
    <s v="010.25484"/>
    <n v="973166.56"/>
    <n v="0"/>
    <n v="973166.56"/>
  </r>
  <r>
    <x v="4"/>
    <s v="010"/>
    <s v="1070"/>
    <x v="0"/>
    <s v="002"/>
    <s v="010.25486"/>
    <n v="296829.98"/>
    <n v="0"/>
    <n v="296829.98"/>
  </r>
  <r>
    <x v="4"/>
    <s v="010"/>
    <s v="1070"/>
    <x v="0"/>
    <s v="002"/>
    <s v="010.28080"/>
    <n v="355834.06"/>
    <n v="0"/>
    <n v="355834.06"/>
  </r>
  <r>
    <x v="4"/>
    <s v="010"/>
    <s v="1070"/>
    <x v="0"/>
    <s v="002"/>
    <s v="010.29034"/>
    <n v="-29.79"/>
    <n v="0"/>
    <n v="-29.79"/>
  </r>
  <r>
    <x v="4"/>
    <s v="010"/>
    <s v="1070"/>
    <x v="0"/>
    <s v="002"/>
    <s v="010.29307"/>
    <n v="44293.09"/>
    <n v="0"/>
    <n v="44293.09"/>
  </r>
  <r>
    <x v="4"/>
    <s v="010"/>
    <s v="1070"/>
    <x v="0"/>
    <s v="002"/>
    <s v="010.29603"/>
    <n v="602679.14"/>
    <n v="0"/>
    <n v="602679.14"/>
  </r>
  <r>
    <x v="4"/>
    <s v="010"/>
    <s v="1070"/>
    <x v="0"/>
    <s v="002"/>
    <s v="010.29662"/>
    <n v="222407.67"/>
    <n v="0"/>
    <n v="222407.67"/>
  </r>
  <r>
    <x v="4"/>
    <s v="010"/>
    <s v="1070"/>
    <x v="0"/>
    <s v="002"/>
    <s v="010.29663"/>
    <n v="140669.79"/>
    <n v="0"/>
    <n v="140669.79"/>
  </r>
  <r>
    <x v="4"/>
    <s v="010"/>
    <s v="1070"/>
    <x v="0"/>
    <s v="002"/>
    <s v="010.29740"/>
    <n v="775574.74"/>
    <n v="0"/>
    <n v="775574.74"/>
  </r>
  <r>
    <x v="4"/>
    <s v="010"/>
    <s v="1070"/>
    <x v="0"/>
    <s v="002"/>
    <s v="010.29742"/>
    <n v="15977.4"/>
    <n v="0"/>
    <n v="15977.4"/>
  </r>
  <r>
    <x v="4"/>
    <s v="010"/>
    <s v="1070"/>
    <x v="0"/>
    <s v="002"/>
    <s v="010.30149"/>
    <n v="747612.89"/>
    <n v="0"/>
    <n v="747612.89"/>
  </r>
  <r>
    <x v="4"/>
    <s v="010"/>
    <s v="1070"/>
    <x v="0"/>
    <s v="002"/>
    <s v="010.30327"/>
    <n v="1667.37"/>
    <n v="0"/>
    <n v="1667.37"/>
  </r>
  <r>
    <x v="4"/>
    <s v="010"/>
    <s v="1070"/>
    <x v="0"/>
    <s v="002"/>
    <s v="010.30428"/>
    <n v="-42.3"/>
    <n v="0"/>
    <n v="-42.3"/>
  </r>
  <r>
    <x v="4"/>
    <s v="010"/>
    <s v="1070"/>
    <x v="0"/>
    <s v="002"/>
    <s v="010.30655"/>
    <n v="956035.51"/>
    <n v="0"/>
    <n v="956035.51"/>
  </r>
  <r>
    <x v="4"/>
    <s v="010"/>
    <s v="1070"/>
    <x v="0"/>
    <s v="002"/>
    <s v="010.30675"/>
    <n v="14477.54"/>
    <n v="0"/>
    <n v="14477.54"/>
  </r>
  <r>
    <x v="4"/>
    <s v="010"/>
    <s v="1070"/>
    <x v="0"/>
    <s v="002"/>
    <s v="010.31028"/>
    <n v="18358.09"/>
    <n v="0"/>
    <n v="18358.09"/>
  </r>
  <r>
    <x v="4"/>
    <s v="010"/>
    <s v="1070"/>
    <x v="0"/>
    <s v="002"/>
    <s v="010.31044"/>
    <n v="6493.57"/>
    <n v="0"/>
    <n v="6493.57"/>
  </r>
  <r>
    <x v="4"/>
    <s v="010"/>
    <s v="1070"/>
    <x v="0"/>
    <s v="002"/>
    <s v="010.31051"/>
    <n v="5715.98"/>
    <n v="0"/>
    <n v="5715.98"/>
  </r>
  <r>
    <x v="4"/>
    <s v="010"/>
    <s v="1070"/>
    <x v="0"/>
    <s v="002"/>
    <s v="010.31067"/>
    <n v="270636.03000000003"/>
    <n v="0"/>
    <n v="270636.03000000003"/>
  </r>
  <r>
    <x v="4"/>
    <s v="010"/>
    <s v="1070"/>
    <x v="0"/>
    <s v="002"/>
    <s v="010.31276"/>
    <n v="46737.919999999998"/>
    <n v="0"/>
    <n v="46737.919999999998"/>
  </r>
  <r>
    <x v="4"/>
    <s v="010"/>
    <s v="1070"/>
    <x v="0"/>
    <s v="002"/>
    <s v="010.31308"/>
    <n v="11746.04"/>
    <n v="0"/>
    <n v="11746.04"/>
  </r>
  <r>
    <x v="4"/>
    <s v="010"/>
    <s v="1070"/>
    <x v="0"/>
    <s v="002"/>
    <s v="010.31313"/>
    <n v="6978.33"/>
    <n v="0"/>
    <n v="6978.33"/>
  </r>
  <r>
    <x v="4"/>
    <s v="010"/>
    <s v="1070"/>
    <x v="0"/>
    <s v="002"/>
    <s v="010.31316"/>
    <n v="34771.54"/>
    <n v="0"/>
    <n v="34771.54"/>
  </r>
  <r>
    <x v="4"/>
    <s v="010"/>
    <s v="1070"/>
    <x v="0"/>
    <s v="002"/>
    <s v="010.31317"/>
    <n v="2160.2800000000002"/>
    <n v="0"/>
    <n v="2160.2800000000002"/>
  </r>
  <r>
    <x v="4"/>
    <s v="010"/>
    <s v="1070"/>
    <x v="0"/>
    <s v="002"/>
    <s v="010.31351"/>
    <n v="162855.62"/>
    <n v="0"/>
    <n v="162855.62"/>
  </r>
  <r>
    <x v="4"/>
    <s v="010"/>
    <s v="1070"/>
    <x v="0"/>
    <s v="002"/>
    <s v="010.31381"/>
    <n v="671796.78"/>
    <n v="0"/>
    <n v="671796.78"/>
  </r>
  <r>
    <x v="4"/>
    <s v="010"/>
    <s v="1070"/>
    <x v="0"/>
    <s v="002"/>
    <s v="010.31383"/>
    <n v="147572.67000000001"/>
    <n v="0"/>
    <n v="147572.67000000001"/>
  </r>
  <r>
    <x v="4"/>
    <s v="010"/>
    <s v="1070"/>
    <x v="0"/>
    <s v="002"/>
    <s v="010.31521"/>
    <n v="16339.55"/>
    <n v="0"/>
    <n v="16339.55"/>
  </r>
  <r>
    <x v="4"/>
    <s v="010"/>
    <s v="1070"/>
    <x v="0"/>
    <s v="002"/>
    <s v="010.31522"/>
    <n v="4380.83"/>
    <n v="0"/>
    <n v="4380.83"/>
  </r>
  <r>
    <x v="4"/>
    <s v="010"/>
    <s v="1070"/>
    <x v="0"/>
    <s v="002"/>
    <s v="010.31764"/>
    <n v="283587.31"/>
    <n v="0"/>
    <n v="283587.31"/>
  </r>
  <r>
    <x v="4"/>
    <s v="010"/>
    <s v="1070"/>
    <x v="0"/>
    <s v="002"/>
    <s v="010.31782"/>
    <n v="137656.68"/>
    <n v="0"/>
    <n v="137656.68"/>
  </r>
  <r>
    <x v="4"/>
    <s v="010"/>
    <s v="1070"/>
    <x v="0"/>
    <s v="002"/>
    <s v="OH.010.10000"/>
    <n v="204.29"/>
    <n v="0"/>
    <n v="204.29"/>
  </r>
  <r>
    <x v="4"/>
    <s v="010"/>
    <s v="1070"/>
    <x v="4"/>
    <s v="002"/>
    <s v="010.10049"/>
    <n v="181.29"/>
    <n v="0"/>
    <n v="181.29"/>
  </r>
  <r>
    <x v="4"/>
    <s v="010"/>
    <s v="1070"/>
    <x v="1"/>
    <s v="012"/>
    <s v="010.29528"/>
    <n v="1642913.98"/>
    <n v="0"/>
    <n v="1642913.98"/>
  </r>
  <r>
    <x v="4"/>
    <s v="010"/>
    <s v="1070"/>
    <x v="1"/>
    <s v="012"/>
    <s v="010.29921"/>
    <n v="85587.78"/>
    <n v="0"/>
    <n v="85587.78"/>
  </r>
  <r>
    <x v="4"/>
    <s v="010"/>
    <s v="1070"/>
    <x v="1"/>
    <s v="012"/>
    <s v="010.30694"/>
    <n v="15621.15"/>
    <n v="0"/>
    <n v="15621.15"/>
  </r>
  <r>
    <x v="4"/>
    <s v="010"/>
    <s v="1070"/>
    <x v="1"/>
    <s v="012"/>
    <s v="010.30789"/>
    <n v="1805.82"/>
    <n v="0"/>
    <n v="1805.82"/>
  </r>
  <r>
    <x v="4"/>
    <s v="010"/>
    <s v="1070"/>
    <x v="1"/>
    <s v="012"/>
    <s v="010.30859"/>
    <n v="3702.05"/>
    <n v="0"/>
    <n v="3702.05"/>
  </r>
  <r>
    <x v="4"/>
    <s v="010"/>
    <s v="1070"/>
    <x v="1"/>
    <s v="012"/>
    <s v="010.31391"/>
    <n v="7122.97"/>
    <n v="0"/>
    <n v="7122.97"/>
  </r>
  <r>
    <x v="4"/>
    <s v="010"/>
    <s v="1070"/>
    <x v="1"/>
    <s v="012"/>
    <s v="010.31496"/>
    <n v="9016.19"/>
    <n v="0"/>
    <n v="9016.19"/>
  </r>
  <r>
    <x v="4"/>
    <s v="010"/>
    <s v="1070"/>
    <x v="1"/>
    <s v="012"/>
    <s v="010.31516"/>
    <n v="3703.44"/>
    <n v="0"/>
    <n v="3703.44"/>
  </r>
  <r>
    <x v="4"/>
    <s v="010"/>
    <s v="1070"/>
    <x v="1"/>
    <s v="012"/>
    <s v="010.31517"/>
    <n v="9560.68"/>
    <n v="0"/>
    <n v="9560.68"/>
  </r>
  <r>
    <x v="4"/>
    <s v="010"/>
    <s v="1070"/>
    <x v="1"/>
    <s v="012"/>
    <s v="010.31565"/>
    <n v="2238.5100000000002"/>
    <n v="0"/>
    <n v="2238.5100000000002"/>
  </r>
  <r>
    <x v="4"/>
    <s v="010"/>
    <s v="1070"/>
    <x v="1"/>
    <s v="012"/>
    <s v="010.31715"/>
    <n v="1361.07"/>
    <n v="0"/>
    <n v="1361.07"/>
  </r>
  <r>
    <x v="4"/>
    <s v="050"/>
    <s v="1070"/>
    <x v="2"/>
    <s v="009"/>
    <s v="050.18740"/>
    <n v="-38411.050000000003"/>
    <n v="0"/>
    <n v="-38411.050000000003"/>
  </r>
  <r>
    <x v="4"/>
    <s v="050"/>
    <s v="1070"/>
    <x v="2"/>
    <s v="009"/>
    <s v="050.18869"/>
    <n v="-1135"/>
    <n v="0"/>
    <n v="-1135"/>
  </r>
  <r>
    <x v="4"/>
    <s v="050"/>
    <s v="1070"/>
    <x v="2"/>
    <s v="009"/>
    <s v="050.18933"/>
    <n v="-21663.43"/>
    <n v="0"/>
    <n v="-21663.43"/>
  </r>
  <r>
    <x v="4"/>
    <s v="050"/>
    <s v="1070"/>
    <x v="2"/>
    <s v="009"/>
    <s v="050.18970"/>
    <n v="-28060.32"/>
    <n v="0"/>
    <n v="-28060.32"/>
  </r>
  <r>
    <x v="4"/>
    <s v="050"/>
    <s v="1070"/>
    <x v="2"/>
    <s v="009"/>
    <s v="050.19034"/>
    <n v="-8318.51"/>
    <n v="0"/>
    <n v="-8318.51"/>
  </r>
  <r>
    <x v="4"/>
    <s v="050"/>
    <s v="1070"/>
    <x v="2"/>
    <s v="009"/>
    <s v="050.19035"/>
    <n v="-6250.8"/>
    <n v="0"/>
    <n v="-6250.8"/>
  </r>
  <r>
    <x v="4"/>
    <s v="050"/>
    <s v="1070"/>
    <x v="2"/>
    <s v="009"/>
    <s v="050.19039"/>
    <n v="-10000"/>
    <n v="0"/>
    <n v="-10000"/>
  </r>
  <r>
    <x v="4"/>
    <s v="050"/>
    <s v="1070"/>
    <x v="2"/>
    <s v="009"/>
    <s v="050.20249"/>
    <n v="-36578.06"/>
    <n v="0"/>
    <n v="-36578.06"/>
  </r>
  <r>
    <x v="4"/>
    <s v="050"/>
    <s v="1070"/>
    <x v="2"/>
    <s v="009"/>
    <s v="050.20250"/>
    <n v="-17261.259999999998"/>
    <n v="0"/>
    <n v="-17261.259999999998"/>
  </r>
  <r>
    <x v="4"/>
    <s v="050"/>
    <s v="1070"/>
    <x v="2"/>
    <s v="009"/>
    <s v="050.20440"/>
    <n v="-3550"/>
    <n v="0"/>
    <n v="-3550"/>
  </r>
  <r>
    <x v="4"/>
    <s v="050"/>
    <s v="1070"/>
    <x v="2"/>
    <s v="009"/>
    <s v="050.20497"/>
    <n v="-1575"/>
    <n v="0"/>
    <n v="-1575"/>
  </r>
  <r>
    <x v="4"/>
    <s v="050"/>
    <s v="1070"/>
    <x v="2"/>
    <s v="009"/>
    <s v="050.20713"/>
    <n v="-9670"/>
    <n v="0"/>
    <n v="-9670"/>
  </r>
  <r>
    <x v="4"/>
    <s v="050"/>
    <s v="1070"/>
    <x v="2"/>
    <s v="009"/>
    <s v="050.20977"/>
    <n v="-42172.160000000003"/>
    <n v="0"/>
    <n v="-42172.160000000003"/>
  </r>
  <r>
    <x v="4"/>
    <s v="050"/>
    <s v="1070"/>
    <x v="2"/>
    <s v="009"/>
    <s v="050.21777"/>
    <n v="-4575"/>
    <n v="0"/>
    <n v="-4575"/>
  </r>
  <r>
    <x v="4"/>
    <s v="050"/>
    <s v="1070"/>
    <x v="2"/>
    <s v="009"/>
    <s v="050.22023"/>
    <n v="-7080"/>
    <n v="0"/>
    <n v="-7080"/>
  </r>
  <r>
    <x v="4"/>
    <s v="050"/>
    <s v="1070"/>
    <x v="2"/>
    <s v="009"/>
    <s v="050.22206"/>
    <n v="-5290"/>
    <n v="0"/>
    <n v="-5290"/>
  </r>
  <r>
    <x v="4"/>
    <s v="050"/>
    <s v="1070"/>
    <x v="2"/>
    <s v="009"/>
    <s v="050.36386"/>
    <n v="8.9499999999999993"/>
    <n v="8.9499999999999993"/>
    <n v="0"/>
  </r>
  <r>
    <x v="4"/>
    <s v="050"/>
    <s v="1070"/>
    <x v="2"/>
    <s v="009"/>
    <s v="050.42070"/>
    <n v="0.12"/>
    <n v="0.12"/>
    <n v="0"/>
  </r>
  <r>
    <x v="4"/>
    <s v="050"/>
    <s v="1070"/>
    <x v="2"/>
    <s v="009"/>
    <s v="050.42071"/>
    <n v="436.59"/>
    <n v="1.3"/>
    <n v="435.28999999999996"/>
  </r>
  <r>
    <x v="4"/>
    <s v="050"/>
    <s v="1070"/>
    <x v="2"/>
    <s v="009"/>
    <s v="050.42322"/>
    <n v="81638.33"/>
    <n v="483.16"/>
    <n v="81155.17"/>
  </r>
  <r>
    <x v="4"/>
    <s v="050"/>
    <s v="1070"/>
    <x v="2"/>
    <s v="009"/>
    <s v="050.42995"/>
    <n v="139206"/>
    <n v="965.71"/>
    <n v="138240.29"/>
  </r>
  <r>
    <x v="4"/>
    <s v="050"/>
    <s v="1070"/>
    <x v="2"/>
    <s v="009"/>
    <s v="050.43064"/>
    <n v="175925.81"/>
    <n v="2696.8"/>
    <n v="173229.01"/>
  </r>
  <r>
    <x v="4"/>
    <s v="050"/>
    <s v="1070"/>
    <x v="2"/>
    <s v="009"/>
    <s v="050.44080"/>
    <n v="5886096.7300000004"/>
    <n v="51843.32"/>
    <n v="5834253.4100000001"/>
  </r>
  <r>
    <x v="4"/>
    <s v="050"/>
    <s v="1070"/>
    <x v="2"/>
    <s v="009"/>
    <s v="050.44088"/>
    <n v="64165.36"/>
    <n v="349.27"/>
    <n v="63816.090000000004"/>
  </r>
  <r>
    <x v="4"/>
    <s v="050"/>
    <s v="1070"/>
    <x v="2"/>
    <s v="009"/>
    <s v="050.44133"/>
    <n v="9807993.2100000009"/>
    <n v="86261.53"/>
    <n v="9721731.6800000016"/>
  </r>
  <r>
    <x v="4"/>
    <s v="050"/>
    <s v="1070"/>
    <x v="2"/>
    <s v="009"/>
    <s v="050.44145"/>
    <n v="4875778.22"/>
    <n v="59145.1"/>
    <n v="4816633.12"/>
  </r>
  <r>
    <x v="4"/>
    <s v="050"/>
    <s v="1070"/>
    <x v="2"/>
    <s v="009"/>
    <s v="050.44561"/>
    <n v="-4055.84"/>
    <n v="9.09"/>
    <n v="-4064.9300000000003"/>
  </r>
  <r>
    <x v="4"/>
    <s v="050"/>
    <s v="1070"/>
    <x v="2"/>
    <s v="009"/>
    <s v="050.44722"/>
    <n v="67.47"/>
    <n v="0.14000000000000001"/>
    <n v="67.33"/>
  </r>
  <r>
    <x v="4"/>
    <s v="050"/>
    <s v="1070"/>
    <x v="2"/>
    <s v="009"/>
    <s v="050.45027"/>
    <n v="819.9"/>
    <n v="1.63"/>
    <n v="818.27"/>
  </r>
  <r>
    <x v="4"/>
    <s v="050"/>
    <s v="1070"/>
    <x v="2"/>
    <s v="009"/>
    <s v="050.45376"/>
    <n v="1424854.48"/>
    <n v="12135.8"/>
    <n v="1412718.68"/>
  </r>
  <r>
    <x v="4"/>
    <s v="050"/>
    <s v="1070"/>
    <x v="2"/>
    <s v="009"/>
    <s v="050.45449"/>
    <n v="12559.7"/>
    <n v="22.79"/>
    <n v="12536.91"/>
  </r>
  <r>
    <x v="4"/>
    <s v="050"/>
    <s v="1070"/>
    <x v="2"/>
    <s v="009"/>
    <s v="050.45457"/>
    <n v="9834.9"/>
    <n v="33.090000000000003"/>
    <n v="9801.81"/>
  </r>
  <r>
    <x v="4"/>
    <s v="050"/>
    <s v="1070"/>
    <x v="2"/>
    <s v="009"/>
    <s v="050.45472"/>
    <n v="-7.34"/>
    <n v="0"/>
    <n v="-7.34"/>
  </r>
  <r>
    <x v="4"/>
    <s v="050"/>
    <s v="1070"/>
    <x v="2"/>
    <s v="009"/>
    <s v="050.45523"/>
    <n v="219738.75"/>
    <n v="1199.75"/>
    <n v="218539"/>
  </r>
  <r>
    <x v="4"/>
    <s v="050"/>
    <s v="1070"/>
    <x v="2"/>
    <s v="009"/>
    <s v="050.45546"/>
    <n v="22198.29"/>
    <n v="97.89"/>
    <n v="22100.400000000001"/>
  </r>
  <r>
    <x v="4"/>
    <s v="050"/>
    <s v="1070"/>
    <x v="2"/>
    <s v="009"/>
    <s v="050.45563"/>
    <n v="319643.89"/>
    <n v="3126.35"/>
    <n v="316517.54000000004"/>
  </r>
  <r>
    <x v="4"/>
    <s v="050"/>
    <s v="1070"/>
    <x v="2"/>
    <s v="009"/>
    <s v="050.45564"/>
    <n v="343583.73"/>
    <n v="2982.68"/>
    <n v="340601.05"/>
  </r>
  <r>
    <x v="4"/>
    <s v="050"/>
    <s v="1070"/>
    <x v="2"/>
    <s v="009"/>
    <s v="050.45572"/>
    <n v="6832.71"/>
    <n v="47.7"/>
    <n v="6785.01"/>
  </r>
  <r>
    <x v="4"/>
    <s v="050"/>
    <s v="1070"/>
    <x v="2"/>
    <s v="009"/>
    <s v="050.45832"/>
    <n v="36503.85"/>
    <n v="179.56"/>
    <n v="36324.29"/>
  </r>
  <r>
    <x v="4"/>
    <s v="050"/>
    <s v="1070"/>
    <x v="2"/>
    <s v="009"/>
    <s v="050.45839"/>
    <n v="17299.18"/>
    <n v="31.16"/>
    <n v="17268.02"/>
  </r>
  <r>
    <x v="4"/>
    <s v="050"/>
    <s v="1070"/>
    <x v="2"/>
    <s v="009"/>
    <s v="050.45996"/>
    <n v="104079.25"/>
    <n v="178.38"/>
    <n v="103900.87"/>
  </r>
  <r>
    <x v="4"/>
    <s v="050"/>
    <s v="1070"/>
    <x v="2"/>
    <s v="009"/>
    <s v="050.46079"/>
    <n v="1057510.49"/>
    <n v="7990.47"/>
    <n v="1049520.02"/>
  </r>
  <r>
    <x v="4"/>
    <s v="050"/>
    <s v="1070"/>
    <x v="2"/>
    <s v="009"/>
    <s v="050.46190"/>
    <n v="-25.98"/>
    <n v="12.17"/>
    <n v="-38.15"/>
  </r>
  <r>
    <x v="4"/>
    <s v="050"/>
    <s v="1070"/>
    <x v="2"/>
    <s v="009"/>
    <s v="050.46206"/>
    <n v="34242.79"/>
    <n v="246.13"/>
    <n v="33996.660000000003"/>
  </r>
  <r>
    <x v="4"/>
    <s v="050"/>
    <s v="1070"/>
    <x v="2"/>
    <s v="009"/>
    <s v="050.46278"/>
    <n v="24776.86"/>
    <n v="195.96"/>
    <n v="24580.9"/>
  </r>
  <r>
    <x v="4"/>
    <s v="050"/>
    <s v="1070"/>
    <x v="2"/>
    <s v="009"/>
    <s v="050.46282"/>
    <n v="1.08"/>
    <n v="0.01"/>
    <n v="1.07"/>
  </r>
  <r>
    <x v="4"/>
    <s v="050"/>
    <s v="1070"/>
    <x v="2"/>
    <s v="009"/>
    <s v="050.46333"/>
    <n v="8284.75"/>
    <n v="20.2"/>
    <n v="8264.5499999999993"/>
  </r>
  <r>
    <x v="4"/>
    <s v="050"/>
    <s v="1070"/>
    <x v="2"/>
    <s v="009"/>
    <s v="050.46442"/>
    <n v="293652.11"/>
    <n v="1059.9000000000001"/>
    <n v="292592.20999999996"/>
  </r>
  <r>
    <x v="4"/>
    <s v="050"/>
    <s v="1070"/>
    <x v="2"/>
    <s v="009"/>
    <s v="050.46443"/>
    <n v="564550.68000000005"/>
    <n v="1637.19"/>
    <n v="562913.49000000011"/>
  </r>
  <r>
    <x v="4"/>
    <s v="050"/>
    <s v="1070"/>
    <x v="2"/>
    <s v="009"/>
    <s v="050.46444"/>
    <n v="172693.57"/>
    <n v="629.36"/>
    <n v="172064.21000000002"/>
  </r>
  <r>
    <x v="4"/>
    <s v="050"/>
    <s v="1070"/>
    <x v="2"/>
    <s v="009"/>
    <s v="050.46445"/>
    <n v="175827.44"/>
    <n v="646.48"/>
    <n v="175180.96"/>
  </r>
  <r>
    <x v="4"/>
    <s v="050"/>
    <s v="1070"/>
    <x v="2"/>
    <s v="009"/>
    <s v="050.46454"/>
    <n v="38214.44"/>
    <n v="119.81"/>
    <n v="38094.630000000005"/>
  </r>
  <r>
    <x v="4"/>
    <s v="050"/>
    <s v="1070"/>
    <x v="2"/>
    <s v="009"/>
    <s v="050.46471"/>
    <n v="41290.47"/>
    <n v="221.68"/>
    <n v="41068.79"/>
  </r>
  <r>
    <x v="4"/>
    <s v="050"/>
    <s v="1070"/>
    <x v="2"/>
    <s v="009"/>
    <s v="050.46504"/>
    <n v="409081.81"/>
    <n v="1893.48"/>
    <n v="407188.33"/>
  </r>
  <r>
    <x v="4"/>
    <s v="050"/>
    <s v="1070"/>
    <x v="2"/>
    <s v="009"/>
    <s v="050.46525"/>
    <n v="109995.17"/>
    <n v="561.37"/>
    <n v="109433.8"/>
  </r>
  <r>
    <x v="4"/>
    <s v="050"/>
    <s v="1070"/>
    <x v="2"/>
    <s v="009"/>
    <s v="050.46526"/>
    <n v="1405.18"/>
    <n v="9.18"/>
    <n v="1396"/>
  </r>
  <r>
    <x v="4"/>
    <s v="050"/>
    <s v="1070"/>
    <x v="2"/>
    <s v="009"/>
    <s v="050.46537"/>
    <n v="1977857.22"/>
    <n v="5939.51"/>
    <n v="1971917.71"/>
  </r>
  <r>
    <x v="4"/>
    <s v="050"/>
    <s v="1070"/>
    <x v="2"/>
    <s v="009"/>
    <s v="050.46587"/>
    <n v="13782.06"/>
    <n v="86.87"/>
    <n v="13695.189999999999"/>
  </r>
  <r>
    <x v="4"/>
    <s v="050"/>
    <s v="1070"/>
    <x v="2"/>
    <s v="009"/>
    <s v="050.46588"/>
    <n v="307067.64"/>
    <n v="1096.8"/>
    <n v="305970.84000000003"/>
  </r>
  <r>
    <x v="4"/>
    <s v="050"/>
    <s v="1070"/>
    <x v="2"/>
    <s v="009"/>
    <s v="050.46591"/>
    <n v="135352.79"/>
    <n v="568.52"/>
    <n v="134784.27000000002"/>
  </r>
  <r>
    <x v="4"/>
    <s v="050"/>
    <s v="1070"/>
    <x v="2"/>
    <s v="009"/>
    <s v="050.46611"/>
    <n v="251399.54"/>
    <n v="996.98"/>
    <n v="250402.56"/>
  </r>
  <r>
    <x v="4"/>
    <s v="050"/>
    <s v="1070"/>
    <x v="2"/>
    <s v="009"/>
    <s v="050.46613"/>
    <n v="640664.81000000006"/>
    <n v="2999.91"/>
    <n v="637664.9"/>
  </r>
  <r>
    <x v="4"/>
    <s v="050"/>
    <s v="1070"/>
    <x v="2"/>
    <s v="009"/>
    <s v="050.46625"/>
    <n v="148066.22"/>
    <n v="567.35"/>
    <n v="147498.87"/>
  </r>
  <r>
    <x v="4"/>
    <s v="050"/>
    <s v="1070"/>
    <x v="2"/>
    <s v="009"/>
    <s v="050.46632"/>
    <n v="31641.18"/>
    <n v="59.42"/>
    <n v="31581.760000000002"/>
  </r>
  <r>
    <x v="4"/>
    <s v="050"/>
    <s v="1070"/>
    <x v="2"/>
    <s v="009"/>
    <s v="050.46635"/>
    <n v="160720.04999999999"/>
    <n v="618.73"/>
    <n v="160101.31999999998"/>
  </r>
  <r>
    <x v="4"/>
    <s v="050"/>
    <s v="1070"/>
    <x v="2"/>
    <s v="009"/>
    <s v="050.46636"/>
    <n v="193185.27"/>
    <n v="681.79"/>
    <n v="192503.47999999998"/>
  </r>
  <r>
    <x v="4"/>
    <s v="050"/>
    <s v="1070"/>
    <x v="2"/>
    <s v="009"/>
    <s v="050.46640"/>
    <n v="161921.22"/>
    <n v="440.23"/>
    <n v="161480.99"/>
  </r>
  <r>
    <x v="4"/>
    <s v="050"/>
    <s v="1070"/>
    <x v="2"/>
    <s v="009"/>
    <s v="050.46665"/>
    <n v="292896.46999999997"/>
    <n v="913.11"/>
    <n v="291983.35999999999"/>
  </r>
  <r>
    <x v="4"/>
    <s v="050"/>
    <s v="1070"/>
    <x v="2"/>
    <s v="009"/>
    <s v="050.46687"/>
    <n v="3635.09"/>
    <n v="12.82"/>
    <n v="3622.27"/>
  </r>
  <r>
    <x v="4"/>
    <s v="050"/>
    <s v="1070"/>
    <x v="2"/>
    <s v="009"/>
    <s v="050.46719"/>
    <n v="76162.009999999995"/>
    <n v="113.88"/>
    <n v="76048.12999999999"/>
  </r>
  <r>
    <x v="4"/>
    <s v="050"/>
    <s v="1070"/>
    <x v="2"/>
    <s v="009"/>
    <s v="050.46737"/>
    <n v="601986.68999999994"/>
    <n v="1839.07"/>
    <n v="600147.62"/>
  </r>
  <r>
    <x v="4"/>
    <s v="050"/>
    <s v="1070"/>
    <x v="2"/>
    <s v="009"/>
    <s v="050.46743"/>
    <n v="76109.03"/>
    <n v="158.32"/>
    <n v="75950.709999999992"/>
  </r>
  <r>
    <x v="4"/>
    <s v="050"/>
    <s v="1070"/>
    <x v="2"/>
    <s v="009"/>
    <s v="050.46925"/>
    <n v="11869.83"/>
    <n v="43.74"/>
    <n v="11826.09"/>
  </r>
  <r>
    <x v="4"/>
    <s v="050"/>
    <s v="1070"/>
    <x v="2"/>
    <s v="009"/>
    <s v="050.47032"/>
    <n v="18280.939999999999"/>
    <n v="28.01"/>
    <n v="18252.93"/>
  </r>
  <r>
    <x v="4"/>
    <s v="050"/>
    <s v="1070"/>
    <x v="2"/>
    <s v="009"/>
    <s v="050.47033"/>
    <n v="5951.63"/>
    <n v="18.66"/>
    <n v="5932.97"/>
  </r>
  <r>
    <x v="4"/>
    <s v="050"/>
    <s v="1070"/>
    <x v="2"/>
    <s v="009"/>
    <s v="050.47047"/>
    <n v="8326.58"/>
    <n v="36.04"/>
    <n v="8290.5399999999991"/>
  </r>
  <r>
    <x v="4"/>
    <s v="050"/>
    <s v="1070"/>
    <x v="2"/>
    <s v="009"/>
    <s v="050.47080"/>
    <n v="202110.19"/>
    <n v="736.57"/>
    <n v="201373.62"/>
  </r>
  <r>
    <x v="4"/>
    <s v="050"/>
    <s v="1070"/>
    <x v="2"/>
    <s v="009"/>
    <s v="050.47084"/>
    <n v="1492.59"/>
    <n v="0"/>
    <n v="1492.59"/>
  </r>
  <r>
    <x v="4"/>
    <s v="050"/>
    <s v="1070"/>
    <x v="2"/>
    <s v="009"/>
    <s v="050.47096"/>
    <n v="3716.41"/>
    <n v="11.65"/>
    <n v="3704.7599999999998"/>
  </r>
  <r>
    <x v="4"/>
    <s v="050"/>
    <s v="1070"/>
    <x v="2"/>
    <s v="009"/>
    <s v="050.47098"/>
    <n v="3069.1"/>
    <n v="13.04"/>
    <n v="3056.06"/>
  </r>
  <r>
    <x v="4"/>
    <s v="050"/>
    <s v="1070"/>
    <x v="2"/>
    <s v="009"/>
    <s v="050.47099"/>
    <n v="-339.01"/>
    <n v="0.55000000000000004"/>
    <n v="-339.56"/>
  </r>
  <r>
    <x v="4"/>
    <s v="050"/>
    <s v="1070"/>
    <x v="2"/>
    <s v="009"/>
    <s v="050.47102"/>
    <n v="164427.16"/>
    <n v="311.76"/>
    <n v="164115.4"/>
  </r>
  <r>
    <x v="4"/>
    <s v="050"/>
    <s v="1070"/>
    <x v="2"/>
    <s v="009"/>
    <s v="050.47133"/>
    <n v="25839.63"/>
    <n v="29.31"/>
    <n v="25810.32"/>
  </r>
  <r>
    <x v="4"/>
    <s v="050"/>
    <s v="1070"/>
    <x v="2"/>
    <s v="009"/>
    <s v="050.47136"/>
    <n v="801.7"/>
    <n v="2.92"/>
    <n v="798.78000000000009"/>
  </r>
  <r>
    <x v="4"/>
    <s v="050"/>
    <s v="1070"/>
    <x v="2"/>
    <s v="009"/>
    <s v="050.47168"/>
    <n v="13776.49"/>
    <n v="0"/>
    <n v="13776.49"/>
  </r>
  <r>
    <x v="4"/>
    <s v="050"/>
    <s v="1070"/>
    <x v="2"/>
    <s v="009"/>
    <s v="050.47169"/>
    <n v="203874.02"/>
    <n v="331.21"/>
    <n v="203542.81"/>
  </r>
  <r>
    <x v="4"/>
    <s v="050"/>
    <s v="1070"/>
    <x v="2"/>
    <s v="009"/>
    <s v="050.47180"/>
    <n v="7181.33"/>
    <n v="0"/>
    <n v="7181.33"/>
  </r>
  <r>
    <x v="4"/>
    <s v="050"/>
    <s v="1070"/>
    <x v="2"/>
    <s v="009"/>
    <s v="050.47183"/>
    <n v="5892.02"/>
    <n v="0"/>
    <n v="5892.02"/>
  </r>
  <r>
    <x v="4"/>
    <s v="050"/>
    <s v="1070"/>
    <x v="2"/>
    <s v="009"/>
    <s v="050.47184"/>
    <n v="24421.3"/>
    <n v="0"/>
    <n v="24421.3"/>
  </r>
  <r>
    <x v="4"/>
    <s v="050"/>
    <s v="1070"/>
    <x v="2"/>
    <s v="009"/>
    <s v="050.47185"/>
    <n v="23365.31"/>
    <n v="0"/>
    <n v="23365.31"/>
  </r>
  <r>
    <x v="4"/>
    <s v="050"/>
    <s v="1070"/>
    <x v="2"/>
    <s v="009"/>
    <s v="050.47188"/>
    <n v="5104.13"/>
    <n v="0"/>
    <n v="5104.13"/>
  </r>
  <r>
    <x v="4"/>
    <s v="050"/>
    <s v="1070"/>
    <x v="2"/>
    <s v="009"/>
    <s v="050.47199"/>
    <n v="4761.49"/>
    <n v="0"/>
    <n v="4761.49"/>
  </r>
  <r>
    <x v="4"/>
    <s v="050"/>
    <s v="1070"/>
    <x v="2"/>
    <s v="009"/>
    <s v="050.47200"/>
    <n v="41641.75"/>
    <n v="0"/>
    <n v="41641.75"/>
  </r>
  <r>
    <x v="4"/>
    <s v="050"/>
    <s v="1070"/>
    <x v="2"/>
    <s v="009"/>
    <s v="050.47201"/>
    <n v="2108.84"/>
    <n v="2.4900000000000002"/>
    <n v="2106.3500000000004"/>
  </r>
  <r>
    <x v="4"/>
    <s v="050"/>
    <s v="1070"/>
    <x v="2"/>
    <s v="009"/>
    <s v="050.47221"/>
    <n v="187.05"/>
    <n v="0.22"/>
    <n v="186.83"/>
  </r>
  <r>
    <x v="4"/>
    <s v="050"/>
    <s v="1070"/>
    <x v="2"/>
    <s v="009"/>
    <s v="050.47222"/>
    <n v="5886.44"/>
    <n v="21.45"/>
    <n v="5864.99"/>
  </r>
  <r>
    <x v="4"/>
    <s v="050"/>
    <s v="1070"/>
    <x v="2"/>
    <s v="009"/>
    <s v="050.47223"/>
    <n v="7484.44"/>
    <n v="8.85"/>
    <n v="7475.5899999999992"/>
  </r>
  <r>
    <x v="4"/>
    <s v="050"/>
    <s v="1070"/>
    <x v="2"/>
    <s v="009"/>
    <s v="050.47225"/>
    <n v="1770.92"/>
    <n v="0"/>
    <n v="1770.92"/>
  </r>
  <r>
    <x v="4"/>
    <s v="050"/>
    <s v="1070"/>
    <x v="2"/>
    <s v="009"/>
    <s v="050.47240"/>
    <n v="-253.01"/>
    <n v="0"/>
    <n v="-253.01"/>
  </r>
  <r>
    <x v="4"/>
    <s v="050"/>
    <s v="1070"/>
    <x v="2"/>
    <s v="009"/>
    <s v="050.47282"/>
    <n v="6501.92"/>
    <n v="7.68"/>
    <n v="6494.24"/>
  </r>
  <r>
    <x v="4"/>
    <s v="050"/>
    <s v="1070"/>
    <x v="2"/>
    <s v="009"/>
    <s v="050.47288"/>
    <n v="1461.83"/>
    <n v="0"/>
    <n v="1461.83"/>
  </r>
  <r>
    <x v="4"/>
    <s v="050"/>
    <s v="1070"/>
    <x v="2"/>
    <s v="009"/>
    <s v="050.47289"/>
    <n v="1681.3"/>
    <n v="0"/>
    <n v="1681.3"/>
  </r>
  <r>
    <x v="4"/>
    <s v="050"/>
    <s v="1070"/>
    <x v="2"/>
    <s v="009"/>
    <s v="050.47295"/>
    <n v="17784.080000000002"/>
    <n v="27.41"/>
    <n v="17756.670000000002"/>
  </r>
  <r>
    <x v="4"/>
    <s v="050"/>
    <s v="1070"/>
    <x v="2"/>
    <s v="009"/>
    <s v="050.47296"/>
    <n v="24093.759999999998"/>
    <n v="0"/>
    <n v="24093.759999999998"/>
  </r>
  <r>
    <x v="4"/>
    <s v="050"/>
    <s v="1070"/>
    <x v="2"/>
    <s v="009"/>
    <s v="050.47299"/>
    <n v="1775.76"/>
    <n v="3.52"/>
    <n v="1772.24"/>
  </r>
  <r>
    <x v="4"/>
    <s v="050"/>
    <s v="1070"/>
    <x v="2"/>
    <s v="009"/>
    <s v="050.47342"/>
    <n v="26080.28"/>
    <n v="66.06"/>
    <n v="26014.219999999998"/>
  </r>
  <r>
    <x v="4"/>
    <s v="050"/>
    <s v="1070"/>
    <x v="2"/>
    <s v="009"/>
    <s v="050.47343"/>
    <n v="3027.09"/>
    <n v="3.58"/>
    <n v="3023.51"/>
  </r>
  <r>
    <x v="4"/>
    <s v="050"/>
    <s v="1070"/>
    <x v="2"/>
    <s v="009"/>
    <s v="050.47376"/>
    <n v="40703.660000000003"/>
    <n v="48.11"/>
    <n v="40655.550000000003"/>
  </r>
  <r>
    <x v="4"/>
    <s v="050"/>
    <s v="1070"/>
    <x v="2"/>
    <s v="009"/>
    <s v="050.47382"/>
    <n v="2107.0700000000002"/>
    <n v="2.4900000000000002"/>
    <n v="2104.5800000000004"/>
  </r>
  <r>
    <x v="4"/>
    <s v="050"/>
    <s v="1070"/>
    <x v="2"/>
    <s v="009"/>
    <s v="050.47383"/>
    <n v="20284.52"/>
    <n v="23.98"/>
    <n v="20260.54"/>
  </r>
  <r>
    <x v="4"/>
    <s v="050"/>
    <s v="1070"/>
    <x v="2"/>
    <s v="009"/>
    <s v="050.47396"/>
    <n v="6885.41"/>
    <n v="8.24"/>
    <n v="6877.17"/>
  </r>
  <r>
    <x v="4"/>
    <s v="050"/>
    <s v="1070"/>
    <x v="2"/>
    <s v="009"/>
    <s v="050.47461"/>
    <n v="1115.4100000000001"/>
    <n v="0"/>
    <n v="1115.4100000000001"/>
  </r>
  <r>
    <x v="4"/>
    <s v="050"/>
    <s v="1070"/>
    <x v="2"/>
    <s v="009"/>
    <s v="050.47479"/>
    <n v="1139.1500000000001"/>
    <n v="1.35"/>
    <n v="1137.8000000000002"/>
  </r>
  <r>
    <x v="4"/>
    <s v="050"/>
    <s v="1070"/>
    <x v="2"/>
    <s v="009"/>
    <s v="050.47487"/>
    <n v="16276.02"/>
    <n v="19.239999999999998"/>
    <n v="16256.78"/>
  </r>
  <r>
    <x v="4"/>
    <s v="050"/>
    <s v="1070"/>
    <x v="2"/>
    <s v="009"/>
    <s v="OH.050.10000"/>
    <n v="28664.89"/>
    <n v="0"/>
    <n v="28664.89"/>
  </r>
  <r>
    <x v="4"/>
    <s v="050"/>
    <s v="1070"/>
    <x v="2"/>
    <s v="009"/>
    <s v="OH.050.17884"/>
    <n v="-380.21"/>
    <n v="0"/>
    <n v="-380.21"/>
  </r>
  <r>
    <x v="4"/>
    <s v="050"/>
    <s v="1070"/>
    <x v="5"/>
    <s v="009"/>
    <s v="050.18740"/>
    <n v="38411.050000000003"/>
    <n v="0"/>
    <n v="38411.050000000003"/>
  </r>
  <r>
    <x v="4"/>
    <s v="050"/>
    <s v="1070"/>
    <x v="5"/>
    <s v="009"/>
    <s v="050.18933"/>
    <n v="21663.43"/>
    <n v="0"/>
    <n v="21663.43"/>
  </r>
  <r>
    <x v="4"/>
    <s v="050"/>
    <s v="1070"/>
    <x v="5"/>
    <s v="009"/>
    <s v="050.18970"/>
    <n v="28060.32"/>
    <n v="0"/>
    <n v="28060.32"/>
  </r>
  <r>
    <x v="4"/>
    <s v="050"/>
    <s v="1070"/>
    <x v="5"/>
    <s v="009"/>
    <s v="050.19034"/>
    <n v="8318.51"/>
    <n v="0"/>
    <n v="8318.51"/>
  </r>
  <r>
    <x v="4"/>
    <s v="050"/>
    <s v="1070"/>
    <x v="5"/>
    <s v="009"/>
    <s v="050.19035"/>
    <n v="6250.8"/>
    <n v="0"/>
    <n v="6250.8"/>
  </r>
  <r>
    <x v="4"/>
    <s v="050"/>
    <s v="1070"/>
    <x v="6"/>
    <s v="009"/>
    <s v="050.22206"/>
    <n v="5290"/>
    <n v="0"/>
    <n v="5290"/>
  </r>
  <r>
    <x v="4"/>
    <s v="050"/>
    <s v="1070"/>
    <x v="7"/>
    <s v="009"/>
    <s v="050.19039"/>
    <n v="10000"/>
    <n v="0"/>
    <n v="10000"/>
  </r>
  <r>
    <x v="4"/>
    <s v="050"/>
    <s v="1070"/>
    <x v="8"/>
    <s v="009"/>
    <s v="050.18869"/>
    <n v="1135"/>
    <n v="0"/>
    <n v="1135"/>
  </r>
  <r>
    <x v="4"/>
    <s v="050"/>
    <s v="1070"/>
    <x v="9"/>
    <s v="009"/>
    <s v="050.20713"/>
    <n v="9670"/>
    <n v="0"/>
    <n v="9670"/>
  </r>
  <r>
    <x v="4"/>
    <s v="050"/>
    <s v="1070"/>
    <x v="9"/>
    <s v="009"/>
    <s v="050.20977"/>
    <n v="42172.160000000003"/>
    <n v="0"/>
    <n v="42172.160000000003"/>
  </r>
  <r>
    <x v="4"/>
    <s v="050"/>
    <s v="1070"/>
    <x v="10"/>
    <s v="009"/>
    <s v="050.20440"/>
    <n v="3550"/>
    <n v="0"/>
    <n v="3550"/>
  </r>
  <r>
    <x v="4"/>
    <s v="050"/>
    <s v="1070"/>
    <x v="11"/>
    <s v="009"/>
    <s v="050.20249"/>
    <n v="36578.06"/>
    <n v="0"/>
    <n v="36578.06"/>
  </r>
  <r>
    <x v="4"/>
    <s v="050"/>
    <s v="1070"/>
    <x v="11"/>
    <s v="009"/>
    <s v="050.20250"/>
    <n v="17261.259999999998"/>
    <n v="0"/>
    <n v="17261.259999999998"/>
  </r>
  <r>
    <x v="4"/>
    <s v="050"/>
    <s v="1070"/>
    <x v="11"/>
    <s v="009"/>
    <s v="050.20497"/>
    <n v="1575"/>
    <n v="0"/>
    <n v="1575"/>
  </r>
  <r>
    <x v="4"/>
    <s v="050"/>
    <s v="1070"/>
    <x v="11"/>
    <s v="009"/>
    <s v="050.22023"/>
    <n v="7080"/>
    <n v="0"/>
    <n v="7080"/>
  </r>
  <r>
    <x v="4"/>
    <s v="050"/>
    <s v="1070"/>
    <x v="12"/>
    <s v="009"/>
    <s v="050.21777"/>
    <n v="4575"/>
    <n v="0"/>
    <n v="4575"/>
  </r>
  <r>
    <x v="4"/>
    <s v="050"/>
    <s v="1070"/>
    <x v="3"/>
    <s v="091"/>
    <s v="050.47593"/>
    <n v="4268.43"/>
    <n v="0"/>
    <n v="4268.43"/>
  </r>
  <r>
    <x v="4"/>
    <s v="050"/>
    <s v="1070"/>
    <x v="3"/>
    <s v="091"/>
    <s v="OH.050.10000"/>
    <n v="-30877.200000000001"/>
    <n v="0"/>
    <n v="-30877.200000000001"/>
  </r>
  <r>
    <x v="4"/>
    <s v="050"/>
    <s v="1070"/>
    <x v="3"/>
    <s v="091"/>
    <s v="OH.050.10002"/>
    <n v="20375.13"/>
    <n v="0"/>
    <n v="20375.13"/>
  </r>
  <r>
    <x v="5"/>
    <s v="010"/>
    <s v="1070"/>
    <x v="0"/>
    <s v="002"/>
    <s v="010.23302"/>
    <n v="77081.34"/>
    <n v="0"/>
    <n v="77081.34"/>
  </r>
  <r>
    <x v="5"/>
    <s v="010"/>
    <s v="1070"/>
    <x v="0"/>
    <s v="002"/>
    <s v="010.25034"/>
    <n v="2254270.13"/>
    <n v="0"/>
    <n v="2254270.13"/>
  </r>
  <r>
    <x v="5"/>
    <s v="010"/>
    <s v="1070"/>
    <x v="0"/>
    <s v="002"/>
    <s v="010.25484"/>
    <n v="973166.56"/>
    <n v="0"/>
    <n v="973166.56"/>
  </r>
  <r>
    <x v="5"/>
    <s v="010"/>
    <s v="1070"/>
    <x v="0"/>
    <s v="002"/>
    <s v="010.25486"/>
    <n v="296829.98"/>
    <n v="0"/>
    <n v="296829.98"/>
  </r>
  <r>
    <x v="5"/>
    <s v="010"/>
    <s v="1070"/>
    <x v="0"/>
    <s v="002"/>
    <s v="010.28080"/>
    <n v="355834.06"/>
    <n v="0"/>
    <n v="355834.06"/>
  </r>
  <r>
    <x v="5"/>
    <s v="010"/>
    <s v="1070"/>
    <x v="0"/>
    <s v="002"/>
    <s v="010.29307"/>
    <n v="44328.85"/>
    <n v="0"/>
    <n v="44328.85"/>
  </r>
  <r>
    <x v="5"/>
    <s v="010"/>
    <s v="1070"/>
    <x v="0"/>
    <s v="002"/>
    <s v="010.29603"/>
    <n v="658654.9"/>
    <n v="0"/>
    <n v="658654.9"/>
  </r>
  <r>
    <x v="5"/>
    <s v="010"/>
    <s v="1070"/>
    <x v="0"/>
    <s v="002"/>
    <s v="010.29662"/>
    <n v="222407.67"/>
    <n v="0"/>
    <n v="222407.67"/>
  </r>
  <r>
    <x v="5"/>
    <s v="010"/>
    <s v="1070"/>
    <x v="0"/>
    <s v="002"/>
    <s v="010.29663"/>
    <n v="140669.79"/>
    <n v="0"/>
    <n v="140669.79"/>
  </r>
  <r>
    <x v="5"/>
    <s v="010"/>
    <s v="1070"/>
    <x v="0"/>
    <s v="002"/>
    <s v="010.29740"/>
    <n v="774992.56"/>
    <n v="0"/>
    <n v="774992.56"/>
  </r>
  <r>
    <x v="5"/>
    <s v="010"/>
    <s v="1070"/>
    <x v="0"/>
    <s v="002"/>
    <s v="010.29742"/>
    <n v="15977.4"/>
    <n v="0"/>
    <n v="15977.4"/>
  </r>
  <r>
    <x v="5"/>
    <s v="010"/>
    <s v="1070"/>
    <x v="0"/>
    <s v="002"/>
    <s v="010.30149"/>
    <n v="747612.89"/>
    <n v="0"/>
    <n v="747612.89"/>
  </r>
  <r>
    <x v="5"/>
    <s v="010"/>
    <s v="1070"/>
    <x v="0"/>
    <s v="002"/>
    <s v="010.30327"/>
    <n v="1667.37"/>
    <n v="0"/>
    <n v="1667.37"/>
  </r>
  <r>
    <x v="5"/>
    <s v="010"/>
    <s v="1070"/>
    <x v="0"/>
    <s v="002"/>
    <s v="010.30655"/>
    <n v="959342.71"/>
    <n v="0"/>
    <n v="959342.71"/>
  </r>
  <r>
    <x v="5"/>
    <s v="010"/>
    <s v="1070"/>
    <x v="0"/>
    <s v="002"/>
    <s v="010.31051"/>
    <n v="20936.259999999998"/>
    <n v="0"/>
    <n v="20936.259999999998"/>
  </r>
  <r>
    <x v="5"/>
    <s v="010"/>
    <s v="1070"/>
    <x v="0"/>
    <s v="002"/>
    <s v="010.31067"/>
    <n v="280587.38"/>
    <n v="0"/>
    <n v="280587.38"/>
  </r>
  <r>
    <x v="5"/>
    <s v="010"/>
    <s v="1070"/>
    <x v="0"/>
    <s v="002"/>
    <s v="010.31276"/>
    <n v="61078.33"/>
    <n v="0"/>
    <n v="61078.33"/>
  </r>
  <r>
    <x v="5"/>
    <s v="010"/>
    <s v="1070"/>
    <x v="0"/>
    <s v="002"/>
    <s v="010.31308"/>
    <n v="11746.04"/>
    <n v="0"/>
    <n v="11746.04"/>
  </r>
  <r>
    <x v="5"/>
    <s v="010"/>
    <s v="1070"/>
    <x v="0"/>
    <s v="002"/>
    <s v="010.31313"/>
    <n v="7159.48"/>
    <n v="0"/>
    <n v="7159.48"/>
  </r>
  <r>
    <x v="5"/>
    <s v="010"/>
    <s v="1070"/>
    <x v="0"/>
    <s v="002"/>
    <s v="010.31316"/>
    <n v="35798.050000000003"/>
    <n v="0"/>
    <n v="35798.050000000003"/>
  </r>
  <r>
    <x v="5"/>
    <s v="010"/>
    <s v="1070"/>
    <x v="0"/>
    <s v="002"/>
    <s v="010.31317"/>
    <n v="2985.42"/>
    <n v="0"/>
    <n v="2985.42"/>
  </r>
  <r>
    <x v="5"/>
    <s v="010"/>
    <s v="1070"/>
    <x v="0"/>
    <s v="002"/>
    <s v="010.31351"/>
    <n v="202395.33"/>
    <n v="0"/>
    <n v="202395.33"/>
  </r>
  <r>
    <x v="5"/>
    <s v="010"/>
    <s v="1070"/>
    <x v="0"/>
    <s v="002"/>
    <s v="010.31381"/>
    <n v="671796.78"/>
    <n v="0"/>
    <n v="671796.78"/>
  </r>
  <r>
    <x v="5"/>
    <s v="010"/>
    <s v="1070"/>
    <x v="0"/>
    <s v="002"/>
    <s v="010.31383"/>
    <n v="147572.67000000001"/>
    <n v="0"/>
    <n v="147572.67000000001"/>
  </r>
  <r>
    <x v="5"/>
    <s v="010"/>
    <s v="1070"/>
    <x v="0"/>
    <s v="002"/>
    <s v="010.31489"/>
    <n v="5771.89"/>
    <n v="0"/>
    <n v="5771.89"/>
  </r>
  <r>
    <x v="5"/>
    <s v="010"/>
    <s v="1070"/>
    <x v="0"/>
    <s v="002"/>
    <s v="010.31521"/>
    <n v="32521.360000000001"/>
    <n v="0"/>
    <n v="32521.360000000001"/>
  </r>
  <r>
    <x v="5"/>
    <s v="010"/>
    <s v="1070"/>
    <x v="0"/>
    <s v="002"/>
    <s v="010.31522"/>
    <n v="4740.12"/>
    <n v="0"/>
    <n v="4740.12"/>
  </r>
  <r>
    <x v="5"/>
    <s v="010"/>
    <s v="1070"/>
    <x v="0"/>
    <s v="002"/>
    <s v="010.31699"/>
    <n v="163378.6"/>
    <n v="0"/>
    <n v="163378.6"/>
  </r>
  <r>
    <x v="5"/>
    <s v="010"/>
    <s v="1070"/>
    <x v="0"/>
    <s v="002"/>
    <s v="010.31764"/>
    <n v="283587.31"/>
    <n v="0"/>
    <n v="283587.31"/>
  </r>
  <r>
    <x v="5"/>
    <s v="010"/>
    <s v="1070"/>
    <x v="0"/>
    <s v="002"/>
    <s v="010.31782"/>
    <n v="137656.68"/>
    <n v="0"/>
    <n v="137656.68"/>
  </r>
  <r>
    <x v="5"/>
    <s v="010"/>
    <s v="1070"/>
    <x v="0"/>
    <s v="002"/>
    <s v="010.31791"/>
    <n v="99976.1"/>
    <n v="0"/>
    <n v="99976.1"/>
  </r>
  <r>
    <x v="5"/>
    <s v="010"/>
    <s v="1070"/>
    <x v="0"/>
    <s v="002"/>
    <s v="010.31876"/>
    <n v="33220.449999999997"/>
    <n v="0"/>
    <n v="33220.449999999997"/>
  </r>
  <r>
    <x v="5"/>
    <s v="010"/>
    <s v="1070"/>
    <x v="0"/>
    <s v="002"/>
    <s v="010.31940"/>
    <n v="331574.11"/>
    <n v="0"/>
    <n v="331574.11"/>
  </r>
  <r>
    <x v="5"/>
    <s v="010"/>
    <s v="1070"/>
    <x v="0"/>
    <s v="002"/>
    <s v="OH.010.10000"/>
    <n v="-3143214.95"/>
    <n v="0"/>
    <n v="-3143214.95"/>
  </r>
  <r>
    <x v="5"/>
    <s v="010"/>
    <s v="1070"/>
    <x v="1"/>
    <s v="012"/>
    <s v="010.29528"/>
    <n v="1654143.65"/>
    <n v="0"/>
    <n v="1654143.65"/>
  </r>
  <r>
    <x v="5"/>
    <s v="010"/>
    <s v="1070"/>
    <x v="1"/>
    <s v="012"/>
    <s v="010.29921"/>
    <n v="85587.78"/>
    <n v="0"/>
    <n v="85587.78"/>
  </r>
  <r>
    <x v="5"/>
    <s v="010"/>
    <s v="1070"/>
    <x v="1"/>
    <s v="012"/>
    <s v="010.30694"/>
    <n v="15621.15"/>
    <n v="0"/>
    <n v="15621.15"/>
  </r>
  <r>
    <x v="5"/>
    <s v="010"/>
    <s v="1070"/>
    <x v="1"/>
    <s v="012"/>
    <s v="010.30789"/>
    <n v="1805.82"/>
    <n v="0"/>
    <n v="1805.82"/>
  </r>
  <r>
    <x v="5"/>
    <s v="010"/>
    <s v="1070"/>
    <x v="1"/>
    <s v="012"/>
    <s v="010.30859"/>
    <n v="3702.05"/>
    <n v="0"/>
    <n v="3702.05"/>
  </r>
  <r>
    <x v="5"/>
    <s v="010"/>
    <s v="1070"/>
    <x v="1"/>
    <s v="012"/>
    <s v="010.31391"/>
    <n v="7254.36"/>
    <n v="0"/>
    <n v="7254.36"/>
  </r>
  <r>
    <x v="5"/>
    <s v="010"/>
    <s v="1070"/>
    <x v="1"/>
    <s v="012"/>
    <s v="010.31512"/>
    <n v="8983.2800000000007"/>
    <n v="0"/>
    <n v="8983.2800000000007"/>
  </r>
  <r>
    <x v="5"/>
    <s v="010"/>
    <s v="1070"/>
    <x v="1"/>
    <s v="012"/>
    <s v="010.31516"/>
    <n v="3703.44"/>
    <n v="0"/>
    <n v="3703.44"/>
  </r>
  <r>
    <x v="5"/>
    <s v="010"/>
    <s v="1070"/>
    <x v="1"/>
    <s v="012"/>
    <s v="010.31517"/>
    <n v="9560.68"/>
    <n v="0"/>
    <n v="9560.68"/>
  </r>
  <r>
    <x v="5"/>
    <s v="010"/>
    <s v="1070"/>
    <x v="1"/>
    <s v="012"/>
    <s v="010.31565"/>
    <n v="2238.5100000000002"/>
    <n v="0"/>
    <n v="2238.5100000000002"/>
  </r>
  <r>
    <x v="5"/>
    <s v="010"/>
    <s v="1070"/>
    <x v="1"/>
    <s v="012"/>
    <s v="010.31715"/>
    <n v="1361.07"/>
    <n v="0"/>
    <n v="1361.07"/>
  </r>
  <r>
    <x v="5"/>
    <s v="010"/>
    <s v="1070"/>
    <x v="1"/>
    <s v="012"/>
    <s v="010.31837"/>
    <n v="11391.29"/>
    <n v="0"/>
    <n v="11391.29"/>
  </r>
  <r>
    <x v="5"/>
    <s v="050"/>
    <s v="1070"/>
    <x v="2"/>
    <s v="009"/>
    <s v="050.36386"/>
    <n v="8.9499999999998181"/>
    <n v="8.9499999999999993"/>
    <n v="-1.8118839761882555E-13"/>
  </r>
  <r>
    <x v="5"/>
    <s v="050"/>
    <s v="1070"/>
    <x v="2"/>
    <s v="009"/>
    <s v="050.42070"/>
    <n v="0.12000000000000501"/>
    <n v="0.12"/>
    <n v="5.0098813986210189E-15"/>
  </r>
  <r>
    <x v="5"/>
    <s v="050"/>
    <s v="1070"/>
    <x v="2"/>
    <s v="009"/>
    <s v="050.42071"/>
    <n v="436.59"/>
    <n v="1.3"/>
    <n v="435.28999999999996"/>
  </r>
  <r>
    <x v="5"/>
    <s v="050"/>
    <s v="1070"/>
    <x v="2"/>
    <s v="009"/>
    <s v="050.42322"/>
    <n v="81638.329999999987"/>
    <n v="483.16"/>
    <n v="81155.169999999984"/>
  </r>
  <r>
    <x v="5"/>
    <s v="050"/>
    <s v="1070"/>
    <x v="2"/>
    <s v="009"/>
    <s v="050.42995"/>
    <n v="139206"/>
    <n v="965.71"/>
    <n v="138240.29"/>
  </r>
  <r>
    <x v="5"/>
    <s v="050"/>
    <s v="1070"/>
    <x v="2"/>
    <s v="009"/>
    <s v="050.43064"/>
    <n v="175925.81"/>
    <n v="2696.8"/>
    <n v="173229.01"/>
  </r>
  <r>
    <x v="5"/>
    <s v="050"/>
    <s v="1070"/>
    <x v="2"/>
    <s v="009"/>
    <s v="050.44088"/>
    <n v="64165.36"/>
    <n v="349.27"/>
    <n v="63816.090000000004"/>
  </r>
  <r>
    <x v="5"/>
    <s v="050"/>
    <s v="1070"/>
    <x v="2"/>
    <s v="009"/>
    <s v="050.44133"/>
    <n v="10345999.060000001"/>
    <n v="109442.77"/>
    <n v="10236556.290000001"/>
  </r>
  <r>
    <x v="5"/>
    <s v="050"/>
    <s v="1070"/>
    <x v="2"/>
    <s v="009"/>
    <s v="050.44145"/>
    <n v="5078935.9400000004"/>
    <n v="70581.02"/>
    <n v="5008354.9200000009"/>
  </r>
  <r>
    <x v="5"/>
    <s v="050"/>
    <s v="1070"/>
    <x v="2"/>
    <s v="009"/>
    <s v="050.44561"/>
    <n v="18514.91"/>
    <n v="25.82"/>
    <n v="18489.09"/>
  </r>
  <r>
    <x v="5"/>
    <s v="050"/>
    <s v="1070"/>
    <x v="2"/>
    <s v="009"/>
    <s v="050.44722"/>
    <n v="67.47"/>
    <n v="0.14000000000000001"/>
    <n v="67.33"/>
  </r>
  <r>
    <x v="5"/>
    <s v="050"/>
    <s v="1070"/>
    <x v="2"/>
    <s v="009"/>
    <s v="050.45027"/>
    <n v="819.9"/>
    <n v="1.63"/>
    <n v="818.27"/>
  </r>
  <r>
    <x v="5"/>
    <s v="050"/>
    <s v="1070"/>
    <x v="2"/>
    <s v="009"/>
    <s v="050.45376"/>
    <n v="1477373.96"/>
    <n v="15472.05"/>
    <n v="1461901.91"/>
  </r>
  <r>
    <x v="5"/>
    <s v="050"/>
    <s v="1070"/>
    <x v="2"/>
    <s v="009"/>
    <s v="050.45449"/>
    <n v="12855.13"/>
    <n v="52.14"/>
    <n v="12802.99"/>
  </r>
  <r>
    <x v="5"/>
    <s v="050"/>
    <s v="1070"/>
    <x v="2"/>
    <s v="009"/>
    <s v="050.45472"/>
    <n v="-7.3399999999965102"/>
    <n v="0"/>
    <n v="-7.3399999999965102"/>
  </r>
  <r>
    <x v="5"/>
    <s v="050"/>
    <s v="1070"/>
    <x v="2"/>
    <s v="009"/>
    <s v="050.45523"/>
    <n v="230530.25"/>
    <n v="1718.13"/>
    <n v="228812.12"/>
  </r>
  <r>
    <x v="5"/>
    <s v="050"/>
    <s v="1070"/>
    <x v="2"/>
    <s v="009"/>
    <s v="050.45546"/>
    <n v="22198.29"/>
    <n v="97.89"/>
    <n v="22100.400000000001"/>
  </r>
  <r>
    <x v="5"/>
    <s v="050"/>
    <s v="1070"/>
    <x v="2"/>
    <s v="009"/>
    <s v="050.45563"/>
    <n v="320379.15000000002"/>
    <n v="3861.61"/>
    <n v="316517.54000000004"/>
  </r>
  <r>
    <x v="5"/>
    <s v="050"/>
    <s v="1070"/>
    <x v="2"/>
    <s v="009"/>
    <s v="050.45564"/>
    <n v="344374.13"/>
    <n v="3773.08"/>
    <n v="340601.05"/>
  </r>
  <r>
    <x v="5"/>
    <s v="050"/>
    <s v="1070"/>
    <x v="2"/>
    <s v="009"/>
    <s v="050.45572"/>
    <n v="6848.44"/>
    <n v="63.43"/>
    <n v="6785.0099999999993"/>
  </r>
  <r>
    <x v="5"/>
    <s v="050"/>
    <s v="1070"/>
    <x v="2"/>
    <s v="009"/>
    <s v="050.45832"/>
    <n v="36503.85"/>
    <n v="179.56"/>
    <n v="36324.29"/>
  </r>
  <r>
    <x v="5"/>
    <s v="050"/>
    <s v="1070"/>
    <x v="2"/>
    <s v="009"/>
    <s v="050.46079"/>
    <n v="1076843.57"/>
    <n v="10445.08"/>
    <n v="1066398.49"/>
  </r>
  <r>
    <x v="5"/>
    <s v="050"/>
    <s v="1070"/>
    <x v="2"/>
    <s v="009"/>
    <s v="050.46190"/>
    <n v="-25.980000000000199"/>
    <n v="12.17"/>
    <n v="-38.150000000000198"/>
  </r>
  <r>
    <x v="5"/>
    <s v="050"/>
    <s v="1070"/>
    <x v="2"/>
    <s v="009"/>
    <s v="050.46278"/>
    <n v="24833.87"/>
    <n v="252.97"/>
    <n v="24580.899999999998"/>
  </r>
  <r>
    <x v="5"/>
    <s v="050"/>
    <s v="1070"/>
    <x v="2"/>
    <s v="009"/>
    <s v="050.46282"/>
    <n v="1.08"/>
    <n v="0.01"/>
    <n v="1.07"/>
  </r>
  <r>
    <x v="5"/>
    <s v="050"/>
    <s v="1070"/>
    <x v="2"/>
    <s v="009"/>
    <s v="050.46333"/>
    <n v="8208.09"/>
    <n v="39.24"/>
    <n v="8168.85"/>
  </r>
  <r>
    <x v="5"/>
    <s v="050"/>
    <s v="1070"/>
    <x v="2"/>
    <s v="009"/>
    <s v="050.46442"/>
    <n v="320976.45"/>
    <n v="1768.57"/>
    <n v="319207.88"/>
  </r>
  <r>
    <x v="5"/>
    <s v="050"/>
    <s v="1070"/>
    <x v="2"/>
    <s v="009"/>
    <s v="050.46443"/>
    <n v="585864.76"/>
    <n v="2964.43"/>
    <n v="582900.32999999996"/>
  </r>
  <r>
    <x v="5"/>
    <s v="050"/>
    <s v="1070"/>
    <x v="2"/>
    <s v="009"/>
    <s v="050.46444"/>
    <n v="180413.98"/>
    <n v="1036.45"/>
    <n v="179377.53"/>
  </r>
  <r>
    <x v="5"/>
    <s v="050"/>
    <s v="1070"/>
    <x v="2"/>
    <s v="009"/>
    <s v="050.46445"/>
    <n v="192416.85"/>
    <n v="1071.04"/>
    <n v="191345.81"/>
  </r>
  <r>
    <x v="5"/>
    <s v="050"/>
    <s v="1070"/>
    <x v="2"/>
    <s v="009"/>
    <s v="050.46454"/>
    <n v="38214.44"/>
    <n v="119.81"/>
    <n v="38094.630000000005"/>
  </r>
  <r>
    <x v="5"/>
    <s v="050"/>
    <s v="1070"/>
    <x v="2"/>
    <s v="009"/>
    <s v="050.46471"/>
    <n v="41290.47"/>
    <n v="221.68"/>
    <n v="41068.79"/>
  </r>
  <r>
    <x v="5"/>
    <s v="050"/>
    <s v="1070"/>
    <x v="2"/>
    <s v="009"/>
    <s v="050.46504"/>
    <n v="544865.68000000005"/>
    <n v="2992.81"/>
    <n v="541872.87"/>
  </r>
  <r>
    <x v="5"/>
    <s v="050"/>
    <s v="1070"/>
    <x v="2"/>
    <s v="009"/>
    <s v="050.46525"/>
    <n v="110226.88"/>
    <n v="814.87"/>
    <n v="109412.01000000001"/>
  </r>
  <r>
    <x v="5"/>
    <s v="050"/>
    <s v="1070"/>
    <x v="2"/>
    <s v="009"/>
    <s v="050.46537"/>
    <n v="2341737.7400000002"/>
    <n v="10924.23"/>
    <n v="2330813.5100000002"/>
  </r>
  <r>
    <x v="5"/>
    <s v="050"/>
    <s v="1070"/>
    <x v="2"/>
    <s v="009"/>
    <s v="050.46587"/>
    <n v="13813.79"/>
    <n v="118.6"/>
    <n v="13695.19"/>
  </r>
  <r>
    <x v="5"/>
    <s v="050"/>
    <s v="1070"/>
    <x v="2"/>
    <s v="009"/>
    <s v="050.46588"/>
    <n v="355592.58"/>
    <n v="1860.96"/>
    <n v="353731.62"/>
  </r>
  <r>
    <x v="5"/>
    <s v="050"/>
    <s v="1070"/>
    <x v="2"/>
    <s v="009"/>
    <s v="050.46591"/>
    <n v="135104.07"/>
    <n v="880.12"/>
    <n v="134223.95000000001"/>
  </r>
  <r>
    <x v="5"/>
    <s v="050"/>
    <s v="1070"/>
    <x v="2"/>
    <s v="009"/>
    <s v="050.46611"/>
    <n v="320976.98"/>
    <n v="1656.91"/>
    <n v="319320.07"/>
  </r>
  <r>
    <x v="5"/>
    <s v="050"/>
    <s v="1070"/>
    <x v="2"/>
    <s v="009"/>
    <s v="050.46613"/>
    <n v="816188.48"/>
    <n v="4678.54"/>
    <n v="811509.94"/>
  </r>
  <r>
    <x v="5"/>
    <s v="050"/>
    <s v="1070"/>
    <x v="2"/>
    <s v="009"/>
    <s v="050.46625"/>
    <n v="149489.63"/>
    <n v="910.31"/>
    <n v="148579.32"/>
  </r>
  <r>
    <x v="5"/>
    <s v="050"/>
    <s v="1070"/>
    <x v="2"/>
    <s v="009"/>
    <s v="050.46635"/>
    <n v="169837.84"/>
    <n v="999.75"/>
    <n v="168838.09"/>
  </r>
  <r>
    <x v="5"/>
    <s v="050"/>
    <s v="1070"/>
    <x v="2"/>
    <s v="009"/>
    <s v="050.46636"/>
    <n v="220838.51"/>
    <n v="1159.24"/>
    <n v="219679.27000000002"/>
  </r>
  <r>
    <x v="5"/>
    <s v="050"/>
    <s v="1070"/>
    <x v="2"/>
    <s v="009"/>
    <s v="050.46640"/>
    <n v="242019.3"/>
    <n v="906.57"/>
    <n v="241112.72999999998"/>
  </r>
  <r>
    <x v="5"/>
    <s v="050"/>
    <s v="1070"/>
    <x v="2"/>
    <s v="009"/>
    <s v="050.46665"/>
    <n v="434866.35"/>
    <n v="1753.01"/>
    <n v="433113.33999999997"/>
  </r>
  <r>
    <x v="5"/>
    <s v="050"/>
    <s v="1070"/>
    <x v="2"/>
    <s v="009"/>
    <s v="050.46719"/>
    <n v="86596.43"/>
    <n v="301.93"/>
    <n v="86294.5"/>
  </r>
  <r>
    <x v="5"/>
    <s v="050"/>
    <s v="1070"/>
    <x v="2"/>
    <s v="009"/>
    <s v="050.46737"/>
    <n v="796459.92"/>
    <n v="3452.81"/>
    <n v="793007.11"/>
  </r>
  <r>
    <x v="5"/>
    <s v="050"/>
    <s v="1070"/>
    <x v="2"/>
    <s v="009"/>
    <s v="050.46743"/>
    <n v="75625.45"/>
    <n v="333.51"/>
    <n v="75291.94"/>
  </r>
  <r>
    <x v="5"/>
    <s v="050"/>
    <s v="1070"/>
    <x v="2"/>
    <s v="009"/>
    <s v="050.46925"/>
    <n v="11760.63"/>
    <n v="70.98"/>
    <n v="11689.65"/>
  </r>
  <r>
    <x v="5"/>
    <s v="050"/>
    <s v="1070"/>
    <x v="2"/>
    <s v="009"/>
    <s v="050.47032"/>
    <n v="29289.040000000001"/>
    <n v="82.98"/>
    <n v="29206.06"/>
  </r>
  <r>
    <x v="5"/>
    <s v="050"/>
    <s v="1070"/>
    <x v="2"/>
    <s v="009"/>
    <s v="050.47033"/>
    <n v="5951.63"/>
    <n v="18.66"/>
    <n v="5932.97"/>
  </r>
  <r>
    <x v="5"/>
    <s v="050"/>
    <s v="1070"/>
    <x v="2"/>
    <s v="009"/>
    <s v="050.47047"/>
    <n v="17323.21"/>
    <n v="65.63"/>
    <n v="17257.579999999998"/>
  </r>
  <r>
    <x v="5"/>
    <s v="050"/>
    <s v="1070"/>
    <x v="2"/>
    <s v="009"/>
    <s v="050.47080"/>
    <n v="201850.69"/>
    <n v="1202.25"/>
    <n v="200648.44"/>
  </r>
  <r>
    <x v="5"/>
    <s v="050"/>
    <s v="1070"/>
    <x v="2"/>
    <s v="009"/>
    <s v="050.47084"/>
    <n v="1492.59"/>
    <n v="0"/>
    <n v="1492.59"/>
  </r>
  <r>
    <x v="5"/>
    <s v="050"/>
    <s v="1070"/>
    <x v="2"/>
    <s v="009"/>
    <s v="050.47093"/>
    <n v="4617.13"/>
    <n v="0"/>
    <n v="4617.13"/>
  </r>
  <r>
    <x v="5"/>
    <s v="050"/>
    <s v="1070"/>
    <x v="2"/>
    <s v="009"/>
    <s v="050.47096"/>
    <n v="3716.41"/>
    <n v="11.65"/>
    <n v="3704.7599999999998"/>
  </r>
  <r>
    <x v="5"/>
    <s v="050"/>
    <s v="1070"/>
    <x v="2"/>
    <s v="009"/>
    <s v="050.47099"/>
    <n v="-339.01"/>
    <n v="0.55000000000000004"/>
    <n v="-339.56"/>
  </r>
  <r>
    <x v="5"/>
    <s v="050"/>
    <s v="1070"/>
    <x v="2"/>
    <s v="009"/>
    <s v="050.47102"/>
    <n v="244478.97"/>
    <n v="784.14"/>
    <n v="243694.83"/>
  </r>
  <r>
    <x v="5"/>
    <s v="050"/>
    <s v="1070"/>
    <x v="2"/>
    <s v="009"/>
    <s v="050.47133"/>
    <n v="25899.42"/>
    <n v="89.1"/>
    <n v="25810.32"/>
  </r>
  <r>
    <x v="5"/>
    <s v="050"/>
    <s v="1070"/>
    <x v="2"/>
    <s v="009"/>
    <s v="050.47136"/>
    <n v="-2026.45"/>
    <n v="2.92"/>
    <n v="-2029.3700000000001"/>
  </r>
  <r>
    <x v="5"/>
    <s v="050"/>
    <s v="1070"/>
    <x v="2"/>
    <s v="009"/>
    <s v="050.47168"/>
    <n v="13776.49"/>
    <n v="0"/>
    <n v="13776.49"/>
  </r>
  <r>
    <x v="5"/>
    <s v="050"/>
    <s v="1070"/>
    <x v="2"/>
    <s v="009"/>
    <s v="050.47169"/>
    <n v="265316.59999999998"/>
    <n v="873.29"/>
    <n v="264443.31"/>
  </r>
  <r>
    <x v="5"/>
    <s v="050"/>
    <s v="1070"/>
    <x v="2"/>
    <s v="009"/>
    <s v="050.47172"/>
    <n v="20.6"/>
    <n v="0.02"/>
    <n v="20.580000000000002"/>
  </r>
  <r>
    <x v="5"/>
    <s v="050"/>
    <s v="1070"/>
    <x v="2"/>
    <s v="009"/>
    <s v="050.47183"/>
    <n v="9501.23"/>
    <n v="0"/>
    <n v="9501.23"/>
  </r>
  <r>
    <x v="5"/>
    <s v="050"/>
    <s v="1070"/>
    <x v="2"/>
    <s v="009"/>
    <s v="050.47184"/>
    <n v="36810.92"/>
    <n v="0"/>
    <n v="36810.92"/>
  </r>
  <r>
    <x v="5"/>
    <s v="050"/>
    <s v="1070"/>
    <x v="2"/>
    <s v="009"/>
    <s v="050.47188"/>
    <n v="6872.54"/>
    <n v="0"/>
    <n v="6872.54"/>
  </r>
  <r>
    <x v="5"/>
    <s v="050"/>
    <s v="1070"/>
    <x v="2"/>
    <s v="009"/>
    <s v="050.47190"/>
    <n v="53751.9"/>
    <n v="62.19"/>
    <n v="53689.71"/>
  </r>
  <r>
    <x v="5"/>
    <s v="050"/>
    <s v="1070"/>
    <x v="2"/>
    <s v="009"/>
    <s v="050.47199"/>
    <n v="4761.49"/>
    <n v="0"/>
    <n v="4761.49"/>
  </r>
  <r>
    <x v="5"/>
    <s v="050"/>
    <s v="1070"/>
    <x v="2"/>
    <s v="009"/>
    <s v="050.47200"/>
    <n v="41800.239999999998"/>
    <n v="0"/>
    <n v="41800.239999999998"/>
  </r>
  <r>
    <x v="5"/>
    <s v="050"/>
    <s v="1070"/>
    <x v="2"/>
    <s v="009"/>
    <s v="050.47201"/>
    <n v="2113.7199999999998"/>
    <n v="7.37"/>
    <n v="2106.35"/>
  </r>
  <r>
    <x v="5"/>
    <s v="050"/>
    <s v="1070"/>
    <x v="2"/>
    <s v="009"/>
    <s v="050.47204"/>
    <n v="2362.94"/>
    <n v="2.73"/>
    <n v="2360.21"/>
  </r>
  <r>
    <x v="5"/>
    <s v="050"/>
    <s v="1070"/>
    <x v="2"/>
    <s v="009"/>
    <s v="050.47221"/>
    <n v="187.48"/>
    <n v="0.65"/>
    <n v="186.82999999999998"/>
  </r>
  <r>
    <x v="5"/>
    <s v="050"/>
    <s v="1070"/>
    <x v="2"/>
    <s v="009"/>
    <s v="050.47222"/>
    <n v="5886.44"/>
    <n v="21.45"/>
    <n v="5864.99"/>
  </r>
  <r>
    <x v="5"/>
    <s v="050"/>
    <s v="1070"/>
    <x v="2"/>
    <s v="009"/>
    <s v="050.47225"/>
    <n v="3698.49"/>
    <n v="6.33"/>
    <n v="3692.16"/>
  </r>
  <r>
    <x v="5"/>
    <s v="050"/>
    <s v="1070"/>
    <x v="2"/>
    <s v="009"/>
    <s v="050.47276"/>
    <n v="67360.789999999994"/>
    <n v="77.94"/>
    <n v="67282.849999999991"/>
  </r>
  <r>
    <x v="5"/>
    <s v="050"/>
    <s v="1070"/>
    <x v="2"/>
    <s v="009"/>
    <s v="050.47282"/>
    <n v="17402.97"/>
    <n v="35.32"/>
    <n v="17367.650000000001"/>
  </r>
  <r>
    <x v="5"/>
    <s v="050"/>
    <s v="1070"/>
    <x v="2"/>
    <s v="009"/>
    <s v="050.47288"/>
    <n v="1461.83"/>
    <n v="0"/>
    <n v="1461.83"/>
  </r>
  <r>
    <x v="5"/>
    <s v="050"/>
    <s v="1070"/>
    <x v="2"/>
    <s v="009"/>
    <s v="050.47289"/>
    <n v="1681.3"/>
    <n v="0"/>
    <n v="1681.3"/>
  </r>
  <r>
    <x v="5"/>
    <s v="050"/>
    <s v="1070"/>
    <x v="2"/>
    <s v="009"/>
    <s v="050.47295"/>
    <n v="17825.22"/>
    <n v="68.55"/>
    <n v="17756.670000000002"/>
  </r>
  <r>
    <x v="5"/>
    <s v="050"/>
    <s v="1070"/>
    <x v="2"/>
    <s v="009"/>
    <s v="050.47296"/>
    <n v="27897.9"/>
    <n v="0"/>
    <n v="27897.9"/>
  </r>
  <r>
    <x v="5"/>
    <s v="050"/>
    <s v="1070"/>
    <x v="2"/>
    <s v="009"/>
    <s v="050.47299"/>
    <n v="1540.46"/>
    <n v="7.35"/>
    <n v="1533.1100000000001"/>
  </r>
  <r>
    <x v="5"/>
    <s v="050"/>
    <s v="1070"/>
    <x v="2"/>
    <s v="009"/>
    <s v="050.47342"/>
    <n v="29749.73"/>
    <n v="130.5"/>
    <n v="29619.23"/>
  </r>
  <r>
    <x v="5"/>
    <s v="050"/>
    <s v="1070"/>
    <x v="2"/>
    <s v="009"/>
    <s v="050.47343"/>
    <n v="2952.11"/>
    <n v="10.49"/>
    <n v="2941.6200000000003"/>
  </r>
  <r>
    <x v="5"/>
    <s v="050"/>
    <s v="1070"/>
    <x v="2"/>
    <s v="009"/>
    <s v="050.47376"/>
    <n v="68437.56"/>
    <n v="174.27"/>
    <n v="68263.289999999994"/>
  </r>
  <r>
    <x v="5"/>
    <s v="050"/>
    <s v="1070"/>
    <x v="2"/>
    <s v="009"/>
    <s v="050.47382"/>
    <n v="2111.9499999999998"/>
    <n v="7.37"/>
    <n v="2104.58"/>
  </r>
  <r>
    <x v="5"/>
    <s v="050"/>
    <s v="1070"/>
    <x v="2"/>
    <s v="009"/>
    <s v="050.47383"/>
    <n v="20331.46"/>
    <n v="70.92"/>
    <n v="20260.54"/>
  </r>
  <r>
    <x v="5"/>
    <s v="050"/>
    <s v="1070"/>
    <x v="2"/>
    <s v="009"/>
    <s v="050.47396"/>
    <n v="6924.58"/>
    <n v="24.2"/>
    <n v="6900.38"/>
  </r>
  <r>
    <x v="5"/>
    <s v="050"/>
    <s v="1070"/>
    <x v="2"/>
    <s v="009"/>
    <s v="050.47461"/>
    <n v="1024.31"/>
    <n v="0"/>
    <n v="1024.31"/>
  </r>
  <r>
    <x v="5"/>
    <s v="050"/>
    <s v="1070"/>
    <x v="2"/>
    <s v="009"/>
    <s v="050.47482"/>
    <n v="33.869999999999997"/>
    <n v="0.04"/>
    <n v="33.83"/>
  </r>
  <r>
    <x v="5"/>
    <s v="050"/>
    <s v="1070"/>
    <x v="2"/>
    <s v="009"/>
    <s v="050.47487"/>
    <n v="16313.68"/>
    <n v="56.9"/>
    <n v="16256.78"/>
  </r>
  <r>
    <x v="5"/>
    <s v="050"/>
    <s v="1070"/>
    <x v="2"/>
    <s v="009"/>
    <s v="050.47498"/>
    <n v="7370.59"/>
    <n v="8.5299999999999994"/>
    <n v="7362.06"/>
  </r>
  <r>
    <x v="5"/>
    <s v="050"/>
    <s v="1070"/>
    <x v="2"/>
    <s v="009"/>
    <s v="050.47559"/>
    <n v="2957.67"/>
    <n v="3.42"/>
    <n v="2954.25"/>
  </r>
  <r>
    <x v="5"/>
    <s v="050"/>
    <s v="1070"/>
    <x v="2"/>
    <s v="009"/>
    <s v="050.47583"/>
    <n v="24287.14"/>
    <n v="0"/>
    <n v="24287.14"/>
  </r>
  <r>
    <x v="5"/>
    <s v="050"/>
    <s v="1070"/>
    <x v="2"/>
    <s v="009"/>
    <s v="050.47603"/>
    <n v="2264.35"/>
    <n v="2.62"/>
    <n v="2261.73"/>
  </r>
  <r>
    <x v="5"/>
    <s v="050"/>
    <s v="1070"/>
    <x v="2"/>
    <s v="009"/>
    <s v="050.47604"/>
    <n v="61.38"/>
    <n v="7.0000000000000007E-2"/>
    <n v="61.31"/>
  </r>
  <r>
    <x v="5"/>
    <s v="050"/>
    <s v="1070"/>
    <x v="2"/>
    <s v="009"/>
    <s v="050.47678"/>
    <n v="30630.36"/>
    <n v="35.44"/>
    <n v="30594.920000000002"/>
  </r>
  <r>
    <x v="5"/>
    <s v="050"/>
    <s v="1070"/>
    <x v="2"/>
    <s v="009"/>
    <s v="050.47681"/>
    <n v="-302000"/>
    <n v="0"/>
    <n v="-302000"/>
  </r>
  <r>
    <x v="5"/>
    <s v="050"/>
    <s v="1070"/>
    <x v="2"/>
    <s v="009"/>
    <s v="OH.050.10000"/>
    <n v="28664.89"/>
    <n v="0"/>
    <n v="28664.89"/>
  </r>
  <r>
    <x v="5"/>
    <s v="050"/>
    <s v="1070"/>
    <x v="2"/>
    <s v="009"/>
    <s v="OH.050.17884"/>
    <n v="365405.21999999986"/>
    <n v="0"/>
    <n v="365405.21999999986"/>
  </r>
  <r>
    <x v="5"/>
    <s v="050"/>
    <s v="1070"/>
    <x v="3"/>
    <s v="091"/>
    <s v="OH.050.10000"/>
    <n v="223540.36000000004"/>
    <n v="0"/>
    <n v="223540.36000000004"/>
  </r>
  <r>
    <x v="5"/>
    <s v="050"/>
    <s v="1070"/>
    <x v="3"/>
    <s v="091"/>
    <s v="OH.050.10002"/>
    <n v="20375.13"/>
    <n v="0"/>
    <n v="20375.13"/>
  </r>
  <r>
    <x v="6"/>
    <s v="010"/>
    <s v="1070"/>
    <x v="0"/>
    <s v="002"/>
    <s v="010.23302"/>
    <n v="77081.34"/>
    <n v="0"/>
    <n v="77081.34"/>
  </r>
  <r>
    <x v="6"/>
    <s v="010"/>
    <s v="1070"/>
    <x v="0"/>
    <s v="002"/>
    <s v="010.25034"/>
    <n v="2268077.44"/>
    <n v="0"/>
    <n v="2268077.44"/>
  </r>
  <r>
    <x v="6"/>
    <s v="010"/>
    <s v="1070"/>
    <x v="0"/>
    <s v="002"/>
    <s v="010.25484"/>
    <n v="973166.56"/>
    <n v="0"/>
    <n v="973166.56"/>
  </r>
  <r>
    <x v="6"/>
    <s v="010"/>
    <s v="1070"/>
    <x v="0"/>
    <s v="002"/>
    <s v="010.25486"/>
    <n v="296829.98"/>
    <n v="0"/>
    <n v="296829.98"/>
  </r>
  <r>
    <x v="6"/>
    <s v="010"/>
    <s v="1070"/>
    <x v="0"/>
    <s v="002"/>
    <s v="010.28080"/>
    <n v="355834.06"/>
    <n v="0"/>
    <n v="355834.06"/>
  </r>
  <r>
    <x v="6"/>
    <s v="010"/>
    <s v="1070"/>
    <x v="0"/>
    <s v="002"/>
    <s v="010.29307"/>
    <n v="44328.85"/>
    <n v="0"/>
    <n v="44328.85"/>
  </r>
  <r>
    <x v="6"/>
    <s v="010"/>
    <s v="1070"/>
    <x v="0"/>
    <s v="002"/>
    <s v="010.29603"/>
    <n v="736965.54"/>
    <n v="0"/>
    <n v="736965.54"/>
  </r>
  <r>
    <x v="6"/>
    <s v="010"/>
    <s v="1070"/>
    <x v="0"/>
    <s v="002"/>
    <s v="010.29663"/>
    <n v="140669.79"/>
    <n v="0"/>
    <n v="140669.79"/>
  </r>
  <r>
    <x v="6"/>
    <s v="010"/>
    <s v="1070"/>
    <x v="0"/>
    <s v="002"/>
    <s v="010.29740"/>
    <n v="800834.11"/>
    <n v="0"/>
    <n v="800834.11"/>
  </r>
  <r>
    <x v="6"/>
    <s v="010"/>
    <s v="1070"/>
    <x v="0"/>
    <s v="002"/>
    <s v="010.30149"/>
    <n v="747612.89"/>
    <n v="0"/>
    <n v="747612.89"/>
  </r>
  <r>
    <x v="6"/>
    <s v="010"/>
    <s v="1070"/>
    <x v="0"/>
    <s v="002"/>
    <s v="010.30327"/>
    <n v="1667.37"/>
    <n v="0"/>
    <n v="1667.37"/>
  </r>
  <r>
    <x v="6"/>
    <s v="010"/>
    <s v="1070"/>
    <x v="0"/>
    <s v="002"/>
    <s v="010.30655"/>
    <n v="982929.23"/>
    <n v="0"/>
    <n v="982929.23"/>
  </r>
  <r>
    <x v="6"/>
    <s v="010"/>
    <s v="1070"/>
    <x v="0"/>
    <s v="002"/>
    <s v="010.31051"/>
    <n v="33544.660000000003"/>
    <n v="0"/>
    <n v="33544.660000000003"/>
  </r>
  <r>
    <x v="6"/>
    <s v="010"/>
    <s v="1070"/>
    <x v="0"/>
    <s v="002"/>
    <s v="010.31067"/>
    <n v="306559.15999999997"/>
    <n v="0"/>
    <n v="306559.15999999997"/>
  </r>
  <r>
    <x v="6"/>
    <s v="010"/>
    <s v="1070"/>
    <x v="0"/>
    <s v="002"/>
    <s v="010.31276"/>
    <n v="119656.89"/>
    <n v="0"/>
    <n v="119656.89"/>
  </r>
  <r>
    <x v="6"/>
    <s v="010"/>
    <s v="1070"/>
    <x v="0"/>
    <s v="002"/>
    <s v="010.31308"/>
    <n v="12805.35"/>
    <n v="0"/>
    <n v="12805.35"/>
  </r>
  <r>
    <x v="6"/>
    <s v="010"/>
    <s v="1070"/>
    <x v="0"/>
    <s v="002"/>
    <s v="010.31313"/>
    <n v="11796.46"/>
    <n v="0"/>
    <n v="11796.46"/>
  </r>
  <r>
    <x v="6"/>
    <s v="010"/>
    <s v="1070"/>
    <x v="0"/>
    <s v="002"/>
    <s v="010.31316"/>
    <n v="48104.32"/>
    <n v="0"/>
    <n v="48104.32"/>
  </r>
  <r>
    <x v="6"/>
    <s v="010"/>
    <s v="1070"/>
    <x v="0"/>
    <s v="002"/>
    <s v="010.31317"/>
    <n v="48628.38"/>
    <n v="0"/>
    <n v="48628.38"/>
  </r>
  <r>
    <x v="6"/>
    <s v="010"/>
    <s v="1070"/>
    <x v="0"/>
    <s v="002"/>
    <s v="010.31351"/>
    <n v="256001.11"/>
    <n v="0"/>
    <n v="256001.11"/>
  </r>
  <r>
    <x v="6"/>
    <s v="010"/>
    <s v="1070"/>
    <x v="0"/>
    <s v="002"/>
    <s v="010.31381"/>
    <n v="671796.78"/>
    <n v="0"/>
    <n v="671796.78"/>
  </r>
  <r>
    <x v="6"/>
    <s v="010"/>
    <s v="1070"/>
    <x v="0"/>
    <s v="002"/>
    <s v="010.31383"/>
    <n v="147572.67000000001"/>
    <n v="0"/>
    <n v="147572.67000000001"/>
  </r>
  <r>
    <x v="6"/>
    <s v="010"/>
    <s v="1070"/>
    <x v="0"/>
    <s v="002"/>
    <s v="010.31489"/>
    <n v="7464.15"/>
    <n v="0"/>
    <n v="7464.15"/>
  </r>
  <r>
    <x v="6"/>
    <s v="010"/>
    <s v="1070"/>
    <x v="0"/>
    <s v="002"/>
    <s v="010.31521"/>
    <n v="39486.35"/>
    <n v="0"/>
    <n v="39486.35"/>
  </r>
  <r>
    <x v="6"/>
    <s v="010"/>
    <s v="1070"/>
    <x v="0"/>
    <s v="002"/>
    <s v="010.31522"/>
    <n v="4878.9399999999996"/>
    <n v="0"/>
    <n v="4878.9399999999996"/>
  </r>
  <r>
    <x v="6"/>
    <s v="010"/>
    <s v="1070"/>
    <x v="0"/>
    <s v="002"/>
    <s v="010.31699"/>
    <n v="170531.63"/>
    <n v="0"/>
    <n v="170531.63"/>
  </r>
  <r>
    <x v="6"/>
    <s v="010"/>
    <s v="1070"/>
    <x v="0"/>
    <s v="002"/>
    <s v="010.31764"/>
    <n v="283587.31"/>
    <n v="0"/>
    <n v="283587.31"/>
  </r>
  <r>
    <x v="6"/>
    <s v="010"/>
    <s v="1070"/>
    <x v="0"/>
    <s v="002"/>
    <s v="010.31782"/>
    <n v="155020.45000000001"/>
    <n v="0"/>
    <n v="155020.45000000001"/>
  </r>
  <r>
    <x v="6"/>
    <s v="010"/>
    <s v="1070"/>
    <x v="0"/>
    <s v="002"/>
    <s v="010.31791"/>
    <n v="317925.98"/>
    <n v="0"/>
    <n v="317925.98"/>
  </r>
  <r>
    <x v="6"/>
    <s v="010"/>
    <s v="1070"/>
    <x v="0"/>
    <s v="002"/>
    <s v="010.31876"/>
    <n v="33220.449999999997"/>
    <n v="0"/>
    <n v="33220.449999999997"/>
  </r>
  <r>
    <x v="6"/>
    <s v="010"/>
    <s v="1070"/>
    <x v="0"/>
    <s v="002"/>
    <s v="010.31940"/>
    <n v="374179.69"/>
    <n v="0"/>
    <n v="374179.69"/>
  </r>
  <r>
    <x v="6"/>
    <s v="010"/>
    <s v="1070"/>
    <x v="0"/>
    <s v="002"/>
    <s v="010.32029"/>
    <n v="3057.12"/>
    <n v="0"/>
    <n v="3057.12"/>
  </r>
  <r>
    <x v="6"/>
    <s v="010"/>
    <s v="1070"/>
    <x v="0"/>
    <s v="002"/>
    <s v="OH.010.10000"/>
    <n v="-3624465.6999999997"/>
    <n v="0"/>
    <n v="-3624465.6999999997"/>
  </r>
  <r>
    <x v="6"/>
    <s v="010"/>
    <s v="1070"/>
    <x v="1"/>
    <s v="012"/>
    <s v="010.29528"/>
    <n v="1672882.63"/>
    <n v="0"/>
    <n v="1672882.63"/>
  </r>
  <r>
    <x v="6"/>
    <s v="010"/>
    <s v="1070"/>
    <x v="1"/>
    <s v="012"/>
    <s v="010.29921"/>
    <n v="94744.37"/>
    <n v="0"/>
    <n v="94744.37"/>
  </r>
  <r>
    <x v="6"/>
    <s v="010"/>
    <s v="1070"/>
    <x v="1"/>
    <s v="012"/>
    <s v="010.30694"/>
    <n v="25554.06"/>
    <n v="0"/>
    <n v="25554.06"/>
  </r>
  <r>
    <x v="6"/>
    <s v="010"/>
    <s v="1070"/>
    <x v="1"/>
    <s v="012"/>
    <s v="010.30789"/>
    <n v="1805.82"/>
    <n v="0"/>
    <n v="1805.82"/>
  </r>
  <r>
    <x v="6"/>
    <s v="010"/>
    <s v="1070"/>
    <x v="1"/>
    <s v="012"/>
    <s v="010.30859"/>
    <n v="3702.05"/>
    <n v="0"/>
    <n v="3702.05"/>
  </r>
  <r>
    <x v="6"/>
    <s v="010"/>
    <s v="1070"/>
    <x v="1"/>
    <s v="012"/>
    <s v="010.31391"/>
    <n v="8148.57"/>
    <n v="0"/>
    <n v="8148.57"/>
  </r>
  <r>
    <x v="6"/>
    <s v="010"/>
    <s v="1070"/>
    <x v="1"/>
    <s v="012"/>
    <s v="010.31512"/>
    <n v="8983.2800000000007"/>
    <n v="0"/>
    <n v="8983.2800000000007"/>
  </r>
  <r>
    <x v="6"/>
    <s v="010"/>
    <s v="1070"/>
    <x v="1"/>
    <s v="012"/>
    <s v="010.31515"/>
    <n v="6915.41"/>
    <n v="0"/>
    <n v="6915.41"/>
  </r>
  <r>
    <x v="6"/>
    <s v="010"/>
    <s v="1070"/>
    <x v="1"/>
    <s v="012"/>
    <s v="010.31516"/>
    <n v="3703.44"/>
    <n v="0"/>
    <n v="3703.44"/>
  </r>
  <r>
    <x v="6"/>
    <s v="010"/>
    <s v="1070"/>
    <x v="1"/>
    <s v="012"/>
    <s v="010.31517"/>
    <n v="9560.68"/>
    <n v="0"/>
    <n v="9560.68"/>
  </r>
  <r>
    <x v="6"/>
    <s v="010"/>
    <s v="1070"/>
    <x v="1"/>
    <s v="012"/>
    <s v="010.31565"/>
    <n v="2238.5100000000002"/>
    <n v="0"/>
    <n v="2238.5100000000002"/>
  </r>
  <r>
    <x v="6"/>
    <s v="010"/>
    <s v="1070"/>
    <x v="1"/>
    <s v="012"/>
    <s v="010.31715"/>
    <n v="1361.07"/>
    <n v="0"/>
    <n v="1361.07"/>
  </r>
  <r>
    <x v="6"/>
    <s v="010"/>
    <s v="1070"/>
    <x v="1"/>
    <s v="012"/>
    <s v="010.31837"/>
    <n v="27240.71"/>
    <n v="0"/>
    <n v="27240.71"/>
  </r>
  <r>
    <x v="6"/>
    <s v="010"/>
    <s v="1070"/>
    <x v="1"/>
    <s v="012"/>
    <s v="010.31862"/>
    <n v="31000.32"/>
    <n v="0"/>
    <n v="31000.32"/>
  </r>
  <r>
    <x v="6"/>
    <s v="010"/>
    <s v="1070"/>
    <x v="1"/>
    <s v="012"/>
    <s v="010.32043"/>
    <n v="11570.83"/>
    <n v="0"/>
    <n v="11570.83"/>
  </r>
  <r>
    <x v="6"/>
    <s v="050"/>
    <s v="1070"/>
    <x v="2"/>
    <s v="009"/>
    <s v="050.36386"/>
    <n v="8.9499999999998181"/>
    <n v="8.9499999999999993"/>
    <n v="-1.8118839761882555E-13"/>
  </r>
  <r>
    <x v="6"/>
    <s v="050"/>
    <s v="1070"/>
    <x v="2"/>
    <s v="009"/>
    <s v="050.42070"/>
    <n v="0.12000000000000501"/>
    <n v="0.12"/>
    <n v="5.0098813986210189E-15"/>
  </r>
  <r>
    <x v="6"/>
    <s v="050"/>
    <s v="1070"/>
    <x v="2"/>
    <s v="009"/>
    <s v="050.42071"/>
    <n v="436.59"/>
    <n v="1.3"/>
    <n v="435.28999999999996"/>
  </r>
  <r>
    <x v="6"/>
    <s v="050"/>
    <s v="1070"/>
    <x v="2"/>
    <s v="009"/>
    <s v="050.42322"/>
    <n v="81638.33"/>
    <n v="483.16"/>
    <n v="81155.17"/>
  </r>
  <r>
    <x v="6"/>
    <s v="050"/>
    <s v="1070"/>
    <x v="2"/>
    <s v="009"/>
    <s v="050.42995"/>
    <n v="139206"/>
    <n v="965.71"/>
    <n v="138240.29"/>
  </r>
  <r>
    <x v="6"/>
    <s v="050"/>
    <s v="1070"/>
    <x v="2"/>
    <s v="009"/>
    <s v="050.43064"/>
    <n v="175925.81"/>
    <n v="2696.8"/>
    <n v="173229.01"/>
  </r>
  <r>
    <x v="6"/>
    <s v="050"/>
    <s v="1070"/>
    <x v="2"/>
    <s v="009"/>
    <s v="050.44088"/>
    <n v="64165.36"/>
    <n v="349.27"/>
    <n v="63816.090000000004"/>
  </r>
  <r>
    <x v="6"/>
    <s v="050"/>
    <s v="1070"/>
    <x v="2"/>
    <s v="009"/>
    <s v="050.44133"/>
    <n v="11085645.52"/>
    <n v="133960.13"/>
    <n v="10951685.389999999"/>
  </r>
  <r>
    <x v="6"/>
    <s v="050"/>
    <s v="1070"/>
    <x v="2"/>
    <s v="009"/>
    <s v="050.44145"/>
    <n v="5221439.75"/>
    <n v="82347.94"/>
    <n v="5139091.8099999996"/>
  </r>
  <r>
    <x v="6"/>
    <s v="050"/>
    <s v="1070"/>
    <x v="2"/>
    <s v="009"/>
    <s v="050.44722"/>
    <n v="1872.83"/>
    <n v="2.38"/>
    <n v="1870.4499999999998"/>
  </r>
  <r>
    <x v="6"/>
    <s v="050"/>
    <s v="1070"/>
    <x v="2"/>
    <s v="009"/>
    <s v="050.45027"/>
    <n v="819.9"/>
    <n v="1.63"/>
    <n v="818.27"/>
  </r>
  <r>
    <x v="6"/>
    <s v="050"/>
    <s v="1070"/>
    <x v="2"/>
    <s v="009"/>
    <s v="050.45376"/>
    <n v="1482793.92"/>
    <n v="18855.400000000001"/>
    <n v="1463938.52"/>
  </r>
  <r>
    <x v="6"/>
    <s v="050"/>
    <s v="1070"/>
    <x v="2"/>
    <s v="009"/>
    <s v="050.45472"/>
    <n v="-7.3399999999896899"/>
    <n v="0"/>
    <n v="-7.3399999999896899"/>
  </r>
  <r>
    <x v="6"/>
    <s v="050"/>
    <s v="1070"/>
    <x v="2"/>
    <s v="009"/>
    <s v="050.45523"/>
    <n v="229669.37"/>
    <n v="2244.9"/>
    <n v="227424.47"/>
  </r>
  <r>
    <x v="6"/>
    <s v="050"/>
    <s v="1070"/>
    <x v="2"/>
    <s v="009"/>
    <s v="050.45546"/>
    <n v="31959.47"/>
    <n v="160.26"/>
    <n v="31799.210000000003"/>
  </r>
  <r>
    <x v="6"/>
    <s v="050"/>
    <s v="1070"/>
    <x v="2"/>
    <s v="009"/>
    <s v="050.45563"/>
    <n v="320379.15000000002"/>
    <n v="3861.61"/>
    <n v="316517.54000000004"/>
  </r>
  <r>
    <x v="6"/>
    <s v="050"/>
    <s v="1070"/>
    <x v="2"/>
    <s v="009"/>
    <s v="050.45564"/>
    <n v="344374.13"/>
    <n v="3773.08"/>
    <n v="340601.05"/>
  </r>
  <r>
    <x v="6"/>
    <s v="050"/>
    <s v="1070"/>
    <x v="2"/>
    <s v="009"/>
    <s v="050.45832"/>
    <n v="36503.85"/>
    <n v="179.56"/>
    <n v="36324.29"/>
  </r>
  <r>
    <x v="6"/>
    <s v="050"/>
    <s v="1070"/>
    <x v="2"/>
    <s v="009"/>
    <s v="050.46079"/>
    <n v="1102268.74"/>
    <n v="12936.8"/>
    <n v="1089331.94"/>
  </r>
  <r>
    <x v="6"/>
    <s v="050"/>
    <s v="1070"/>
    <x v="2"/>
    <s v="009"/>
    <s v="050.46190"/>
    <n v="-25.980000000000299"/>
    <n v="12.17"/>
    <n v="-38.150000000000297"/>
  </r>
  <r>
    <x v="6"/>
    <s v="050"/>
    <s v="1070"/>
    <x v="2"/>
    <s v="009"/>
    <s v="050.46278"/>
    <n v="24833.87"/>
    <n v="252.97"/>
    <n v="24580.899999999998"/>
  </r>
  <r>
    <x v="6"/>
    <s v="050"/>
    <s v="1070"/>
    <x v="2"/>
    <s v="009"/>
    <s v="050.46282"/>
    <n v="1.08"/>
    <n v="0.01"/>
    <n v="1.07"/>
  </r>
  <r>
    <x v="6"/>
    <s v="050"/>
    <s v="1070"/>
    <x v="2"/>
    <s v="009"/>
    <s v="050.46333"/>
    <n v="8226.9500000000007"/>
    <n v="58.1"/>
    <n v="8168.85"/>
  </r>
  <r>
    <x v="6"/>
    <s v="050"/>
    <s v="1070"/>
    <x v="2"/>
    <s v="009"/>
    <s v="050.46442"/>
    <n v="364187.11"/>
    <n v="2554.37"/>
    <n v="361632.74"/>
  </r>
  <r>
    <x v="6"/>
    <s v="050"/>
    <s v="1070"/>
    <x v="2"/>
    <s v="009"/>
    <s v="050.46443"/>
    <n v="598785.42000000004"/>
    <n v="4323.3"/>
    <n v="594462.12"/>
  </r>
  <r>
    <x v="6"/>
    <s v="050"/>
    <s v="1070"/>
    <x v="2"/>
    <s v="009"/>
    <s v="050.46444"/>
    <n v="180828.04"/>
    <n v="1450.51"/>
    <n v="179377.53"/>
  </r>
  <r>
    <x v="6"/>
    <s v="050"/>
    <s v="1070"/>
    <x v="2"/>
    <s v="009"/>
    <s v="050.46445"/>
    <n v="193115.74"/>
    <n v="1513.03"/>
    <n v="191602.71"/>
  </r>
  <r>
    <x v="6"/>
    <s v="050"/>
    <s v="1070"/>
    <x v="2"/>
    <s v="009"/>
    <s v="050.46454"/>
    <n v="38214.44"/>
    <n v="119.81"/>
    <n v="38094.630000000005"/>
  </r>
  <r>
    <x v="6"/>
    <s v="050"/>
    <s v="1070"/>
    <x v="2"/>
    <s v="009"/>
    <s v="050.46471"/>
    <n v="41290.47"/>
    <n v="221.68"/>
    <n v="41068.79"/>
  </r>
  <r>
    <x v="6"/>
    <s v="050"/>
    <s v="1070"/>
    <x v="2"/>
    <s v="009"/>
    <s v="050.46504"/>
    <n v="598783.18999999994"/>
    <n v="4304.3500000000004"/>
    <n v="594478.84"/>
  </r>
  <r>
    <x v="6"/>
    <s v="050"/>
    <s v="1070"/>
    <x v="2"/>
    <s v="009"/>
    <s v="050.46525"/>
    <n v="112689.55"/>
    <n v="1069.98"/>
    <n v="111619.57"/>
  </r>
  <r>
    <x v="6"/>
    <s v="050"/>
    <s v="1070"/>
    <x v="2"/>
    <s v="009"/>
    <s v="050.46537"/>
    <n v="2468838.9300000002"/>
    <n v="16445.55"/>
    <n v="2452393.3800000004"/>
  </r>
  <r>
    <x v="6"/>
    <s v="050"/>
    <s v="1070"/>
    <x v="2"/>
    <s v="009"/>
    <s v="050.46588"/>
    <n v="402048.06"/>
    <n v="2730.1"/>
    <n v="399317.96"/>
  </r>
  <r>
    <x v="6"/>
    <s v="050"/>
    <s v="1070"/>
    <x v="2"/>
    <s v="009"/>
    <s v="050.46591"/>
    <n v="135307.99"/>
    <n v="1189.83"/>
    <n v="134118.16"/>
  </r>
  <r>
    <x v="6"/>
    <s v="050"/>
    <s v="1070"/>
    <x v="2"/>
    <s v="009"/>
    <s v="050.46611"/>
    <n v="403899.39"/>
    <n v="2488.75"/>
    <n v="401410.64"/>
  </r>
  <r>
    <x v="6"/>
    <s v="050"/>
    <s v="1070"/>
    <x v="2"/>
    <s v="009"/>
    <s v="050.46625"/>
    <n v="150568.41"/>
    <n v="1254.1300000000001"/>
    <n v="149314.28"/>
  </r>
  <r>
    <x v="6"/>
    <s v="050"/>
    <s v="1070"/>
    <x v="2"/>
    <s v="009"/>
    <s v="050.46635"/>
    <n v="190905.56"/>
    <n v="1413.32"/>
    <n v="189492.24"/>
  </r>
  <r>
    <x v="6"/>
    <s v="050"/>
    <s v="1070"/>
    <x v="2"/>
    <s v="009"/>
    <s v="050.46636"/>
    <n v="264060.25"/>
    <n v="1715.58"/>
    <n v="262344.67"/>
  </r>
  <r>
    <x v="6"/>
    <s v="050"/>
    <s v="1070"/>
    <x v="2"/>
    <s v="009"/>
    <s v="050.46640"/>
    <n v="301483.46999999997"/>
    <n v="1531.05"/>
    <n v="299952.42"/>
  </r>
  <r>
    <x v="6"/>
    <s v="050"/>
    <s v="1070"/>
    <x v="2"/>
    <s v="009"/>
    <s v="050.46665"/>
    <n v="513113.9"/>
    <n v="2841.83"/>
    <n v="510272.07"/>
  </r>
  <r>
    <x v="6"/>
    <s v="050"/>
    <s v="1070"/>
    <x v="2"/>
    <s v="009"/>
    <s v="050.46719"/>
    <n v="95458.62"/>
    <n v="511.11"/>
    <n v="94947.51"/>
  </r>
  <r>
    <x v="6"/>
    <s v="050"/>
    <s v="1070"/>
    <x v="2"/>
    <s v="009"/>
    <s v="050.46737"/>
    <n v="944186.07"/>
    <n v="5451.53"/>
    <n v="938734.53999999992"/>
  </r>
  <r>
    <x v="6"/>
    <s v="050"/>
    <s v="1070"/>
    <x v="2"/>
    <s v="009"/>
    <s v="050.46743"/>
    <n v="105025.12"/>
    <n v="541"/>
    <n v="104484.12"/>
  </r>
  <r>
    <x v="6"/>
    <s v="050"/>
    <s v="1070"/>
    <x v="2"/>
    <s v="009"/>
    <s v="050.47032"/>
    <n v="42990.06"/>
    <n v="166.11"/>
    <n v="42823.95"/>
  </r>
  <r>
    <x v="6"/>
    <s v="050"/>
    <s v="1070"/>
    <x v="2"/>
    <s v="009"/>
    <s v="050.47033"/>
    <n v="5951.63"/>
    <n v="18.66"/>
    <n v="5932.97"/>
  </r>
  <r>
    <x v="6"/>
    <s v="050"/>
    <s v="1070"/>
    <x v="2"/>
    <s v="009"/>
    <s v="050.47047"/>
    <n v="37273.760000000002"/>
    <n v="128.41999999999999"/>
    <n v="37145.340000000004"/>
  </r>
  <r>
    <x v="6"/>
    <s v="050"/>
    <s v="1070"/>
    <x v="2"/>
    <s v="009"/>
    <s v="050.47080"/>
    <n v="206946.71"/>
    <n v="1670.75"/>
    <n v="205275.96"/>
  </r>
  <r>
    <x v="6"/>
    <s v="050"/>
    <s v="1070"/>
    <x v="2"/>
    <s v="009"/>
    <s v="050.47084"/>
    <n v="1492.59"/>
    <n v="0"/>
    <n v="1492.59"/>
  </r>
  <r>
    <x v="6"/>
    <s v="050"/>
    <s v="1070"/>
    <x v="2"/>
    <s v="009"/>
    <s v="050.47093"/>
    <n v="17829"/>
    <n v="0"/>
    <n v="17829"/>
  </r>
  <r>
    <x v="6"/>
    <s v="050"/>
    <s v="1070"/>
    <x v="2"/>
    <s v="009"/>
    <s v="050.47096"/>
    <n v="3716.41"/>
    <n v="11.65"/>
    <n v="3704.7599999999998"/>
  </r>
  <r>
    <x v="6"/>
    <s v="050"/>
    <s v="1070"/>
    <x v="2"/>
    <s v="009"/>
    <s v="050.47099"/>
    <n v="-292.36"/>
    <n v="0.55000000000000004"/>
    <n v="-292.91000000000003"/>
  </r>
  <r>
    <x v="6"/>
    <s v="050"/>
    <s v="1070"/>
    <x v="2"/>
    <s v="009"/>
    <s v="050.47102"/>
    <n v="341185.69"/>
    <n v="1457.51"/>
    <n v="339728.18"/>
  </r>
  <r>
    <x v="6"/>
    <s v="050"/>
    <s v="1070"/>
    <x v="2"/>
    <s v="009"/>
    <s v="050.47136"/>
    <n v="-2026.45"/>
    <n v="2.92"/>
    <n v="-2029.3700000000001"/>
  </r>
  <r>
    <x v="6"/>
    <s v="050"/>
    <s v="1070"/>
    <x v="2"/>
    <s v="009"/>
    <s v="050.47168"/>
    <n v="16410.43"/>
    <n v="0"/>
    <n v="16410.43"/>
  </r>
  <r>
    <x v="6"/>
    <s v="050"/>
    <s v="1070"/>
    <x v="2"/>
    <s v="009"/>
    <s v="050.47169"/>
    <n v="361206.1"/>
    <n v="1593.55"/>
    <n v="359612.55"/>
  </r>
  <r>
    <x v="6"/>
    <s v="050"/>
    <s v="1070"/>
    <x v="2"/>
    <s v="009"/>
    <s v="050.47183"/>
    <n v="21216.12"/>
    <n v="0"/>
    <n v="21216.12"/>
  </r>
  <r>
    <x v="6"/>
    <s v="050"/>
    <s v="1070"/>
    <x v="2"/>
    <s v="009"/>
    <s v="050.47184"/>
    <n v="50596.04"/>
    <n v="0"/>
    <n v="50596.04"/>
  </r>
  <r>
    <x v="6"/>
    <s v="050"/>
    <s v="1070"/>
    <x v="2"/>
    <s v="009"/>
    <s v="050.47188"/>
    <n v="6872.54"/>
    <n v="0"/>
    <n v="6872.54"/>
  </r>
  <r>
    <x v="6"/>
    <s v="050"/>
    <s v="1070"/>
    <x v="2"/>
    <s v="009"/>
    <s v="050.47190"/>
    <n v="53875.83"/>
    <n v="186.12"/>
    <n v="53689.71"/>
  </r>
  <r>
    <x v="6"/>
    <s v="050"/>
    <s v="1070"/>
    <x v="2"/>
    <s v="009"/>
    <s v="050.47199"/>
    <n v="4761.49"/>
    <n v="0"/>
    <n v="4761.49"/>
  </r>
  <r>
    <x v="6"/>
    <s v="050"/>
    <s v="1070"/>
    <x v="2"/>
    <s v="009"/>
    <s v="050.47200"/>
    <n v="48445.66"/>
    <n v="0"/>
    <n v="48445.66"/>
  </r>
  <r>
    <x v="6"/>
    <s v="050"/>
    <s v="1070"/>
    <x v="2"/>
    <s v="009"/>
    <s v="050.47201"/>
    <n v="12553.78"/>
    <n v="24.26"/>
    <n v="12529.52"/>
  </r>
  <r>
    <x v="6"/>
    <s v="050"/>
    <s v="1070"/>
    <x v="2"/>
    <s v="009"/>
    <s v="050.47204"/>
    <n v="2244.12"/>
    <n v="8.0299999999999994"/>
    <n v="2236.0899999999997"/>
  </r>
  <r>
    <x v="6"/>
    <s v="050"/>
    <s v="1070"/>
    <x v="2"/>
    <s v="009"/>
    <s v="050.47221"/>
    <n v="187.48"/>
    <n v="0.65"/>
    <n v="186.82999999999998"/>
  </r>
  <r>
    <x v="6"/>
    <s v="050"/>
    <s v="1070"/>
    <x v="2"/>
    <s v="009"/>
    <s v="050.47276"/>
    <n v="67516.100000000006"/>
    <n v="233.25"/>
    <n v="67282.850000000006"/>
  </r>
  <r>
    <x v="6"/>
    <s v="050"/>
    <s v="1070"/>
    <x v="2"/>
    <s v="009"/>
    <s v="050.47282"/>
    <n v="17443.060000000001"/>
    <n v="75.41"/>
    <n v="17367.650000000001"/>
  </r>
  <r>
    <x v="6"/>
    <s v="050"/>
    <s v="1070"/>
    <x v="2"/>
    <s v="009"/>
    <s v="050.47288"/>
    <n v="1461.83"/>
    <n v="0"/>
    <n v="1461.83"/>
  </r>
  <r>
    <x v="6"/>
    <s v="050"/>
    <s v="1070"/>
    <x v="2"/>
    <s v="009"/>
    <s v="050.47289"/>
    <n v="1681.3"/>
    <n v="0"/>
    <n v="1681.3"/>
  </r>
  <r>
    <x v="6"/>
    <s v="050"/>
    <s v="1070"/>
    <x v="2"/>
    <s v="009"/>
    <s v="050.47296"/>
    <n v="29459"/>
    <n v="0"/>
    <n v="29459"/>
  </r>
  <r>
    <x v="6"/>
    <s v="050"/>
    <s v="1070"/>
    <x v="2"/>
    <s v="009"/>
    <s v="050.47335"/>
    <n v="1832.93"/>
    <n v="2.11"/>
    <n v="1830.8200000000002"/>
  </r>
  <r>
    <x v="6"/>
    <s v="050"/>
    <s v="1070"/>
    <x v="2"/>
    <s v="009"/>
    <s v="050.47342"/>
    <n v="29818.1"/>
    <n v="198.87"/>
    <n v="29619.23"/>
  </r>
  <r>
    <x v="6"/>
    <s v="050"/>
    <s v="1070"/>
    <x v="2"/>
    <s v="009"/>
    <s v="050.47343"/>
    <n v="2789.44"/>
    <n v="17.079999999999998"/>
    <n v="2772.36"/>
  </r>
  <r>
    <x v="6"/>
    <s v="050"/>
    <s v="1070"/>
    <x v="2"/>
    <s v="009"/>
    <s v="050.47376"/>
    <n v="102795.72"/>
    <n v="371.27"/>
    <n v="102424.45"/>
  </r>
  <r>
    <x v="6"/>
    <s v="050"/>
    <s v="1070"/>
    <x v="2"/>
    <s v="009"/>
    <s v="050.47382"/>
    <n v="2111.9499999999998"/>
    <n v="7.37"/>
    <n v="2104.58"/>
  </r>
  <r>
    <x v="6"/>
    <s v="050"/>
    <s v="1070"/>
    <x v="2"/>
    <s v="009"/>
    <s v="050.47383"/>
    <n v="20331.46"/>
    <n v="70.92"/>
    <n v="20260.54"/>
  </r>
  <r>
    <x v="6"/>
    <s v="050"/>
    <s v="1070"/>
    <x v="2"/>
    <s v="009"/>
    <s v="050.47396"/>
    <n v="7242.55"/>
    <n v="40.479999999999997"/>
    <n v="7202.0700000000006"/>
  </r>
  <r>
    <x v="6"/>
    <s v="050"/>
    <s v="1070"/>
    <x v="2"/>
    <s v="009"/>
    <s v="050.47482"/>
    <n v="385.27"/>
    <n v="0.52"/>
    <n v="384.75"/>
  </r>
  <r>
    <x v="6"/>
    <s v="050"/>
    <s v="1070"/>
    <x v="2"/>
    <s v="009"/>
    <s v="050.47487"/>
    <n v="19923.080000000002"/>
    <n v="98.54"/>
    <n v="19824.54"/>
  </r>
  <r>
    <x v="6"/>
    <s v="050"/>
    <s v="1070"/>
    <x v="2"/>
    <s v="009"/>
    <s v="050.47604"/>
    <n v="5912.78"/>
    <n v="6.96"/>
    <n v="5905.82"/>
  </r>
  <r>
    <x v="6"/>
    <s v="050"/>
    <s v="1070"/>
    <x v="2"/>
    <s v="009"/>
    <s v="050.47620"/>
    <n v="24627.93"/>
    <n v="28.39"/>
    <n v="24599.54"/>
  </r>
  <r>
    <x v="6"/>
    <s v="050"/>
    <s v="1070"/>
    <x v="2"/>
    <s v="009"/>
    <s v="050.47674"/>
    <n v="2599.4499999999998"/>
    <n v="3"/>
    <n v="2596.4499999999998"/>
  </r>
  <r>
    <x v="6"/>
    <s v="050"/>
    <s v="1070"/>
    <x v="2"/>
    <s v="009"/>
    <s v="050.47678"/>
    <n v="43344.03"/>
    <n v="120.64"/>
    <n v="43223.39"/>
  </r>
  <r>
    <x v="6"/>
    <s v="050"/>
    <s v="1070"/>
    <x v="2"/>
    <s v="009"/>
    <s v="050.47681"/>
    <n v="-299125.45"/>
    <n v="0"/>
    <n v="-299125.45"/>
  </r>
  <r>
    <x v="6"/>
    <s v="050"/>
    <s v="1070"/>
    <x v="2"/>
    <s v="009"/>
    <s v="050.47777"/>
    <n v="6337.96"/>
    <n v="7.31"/>
    <n v="6330.65"/>
  </r>
  <r>
    <x v="6"/>
    <s v="050"/>
    <s v="1070"/>
    <x v="2"/>
    <s v="009"/>
    <s v="050.47795"/>
    <n v="-5018.1099999999997"/>
    <n v="0"/>
    <n v="-5018.1099999999997"/>
  </r>
  <r>
    <x v="6"/>
    <s v="050"/>
    <s v="1070"/>
    <x v="2"/>
    <s v="009"/>
    <s v="OH.050.10000"/>
    <n v="28664.89"/>
    <n v="0"/>
    <n v="28664.89"/>
  </r>
  <r>
    <x v="6"/>
    <s v="050"/>
    <s v="1070"/>
    <x v="2"/>
    <s v="009"/>
    <s v="OH.050.17884"/>
    <n v="548074.54999999993"/>
    <n v="0"/>
    <n v="548074.54999999993"/>
  </r>
  <r>
    <x v="6"/>
    <s v="050"/>
    <s v="1070"/>
    <x v="3"/>
    <s v="091"/>
    <s v="OH.050.10000"/>
    <n v="517759.76"/>
    <n v="0"/>
    <n v="517759.76"/>
  </r>
  <r>
    <x v="6"/>
    <s v="050"/>
    <s v="1070"/>
    <x v="3"/>
    <s v="091"/>
    <s v="OH.050.10002"/>
    <n v="20375.13"/>
    <n v="0"/>
    <n v="20375.13"/>
  </r>
  <r>
    <x v="7"/>
    <s v="010"/>
    <s v="1070"/>
    <x v="0"/>
    <s v="002"/>
    <s v="010.23302"/>
    <n v="77081.34"/>
    <n v="0"/>
    <n v="77081.34"/>
  </r>
  <r>
    <x v="7"/>
    <s v="010"/>
    <s v="1070"/>
    <x v="0"/>
    <s v="002"/>
    <s v="010.25034"/>
    <n v="2281430.9899999998"/>
    <n v="0"/>
    <n v="2281430.9899999998"/>
  </r>
  <r>
    <x v="7"/>
    <s v="010"/>
    <s v="1070"/>
    <x v="0"/>
    <s v="002"/>
    <s v="010.25484"/>
    <n v="973166.56"/>
    <n v="0"/>
    <n v="973166.56"/>
  </r>
  <r>
    <x v="7"/>
    <s v="010"/>
    <s v="1070"/>
    <x v="0"/>
    <s v="002"/>
    <s v="010.25486"/>
    <n v="296829.98"/>
    <n v="0"/>
    <n v="296829.98"/>
  </r>
  <r>
    <x v="7"/>
    <s v="010"/>
    <s v="1070"/>
    <x v="0"/>
    <s v="002"/>
    <s v="010.28080"/>
    <n v="355834.06"/>
    <n v="0"/>
    <n v="355834.06"/>
  </r>
  <r>
    <x v="7"/>
    <s v="010"/>
    <s v="1070"/>
    <x v="0"/>
    <s v="002"/>
    <s v="010.29307"/>
    <n v="44328.04"/>
    <n v="0"/>
    <n v="44328.04"/>
  </r>
  <r>
    <x v="7"/>
    <s v="010"/>
    <s v="1070"/>
    <x v="0"/>
    <s v="002"/>
    <s v="010.29603"/>
    <n v="794848.48"/>
    <n v="0"/>
    <n v="794848.48"/>
  </r>
  <r>
    <x v="7"/>
    <s v="010"/>
    <s v="1070"/>
    <x v="0"/>
    <s v="002"/>
    <s v="010.29663"/>
    <n v="140669.79"/>
    <n v="0"/>
    <n v="140669.79"/>
  </r>
  <r>
    <x v="7"/>
    <s v="010"/>
    <s v="1070"/>
    <x v="0"/>
    <s v="002"/>
    <s v="010.29740"/>
    <n v="861689.94"/>
    <n v="0"/>
    <n v="861689.94"/>
  </r>
  <r>
    <x v="7"/>
    <s v="010"/>
    <s v="1070"/>
    <x v="0"/>
    <s v="002"/>
    <s v="010.30149"/>
    <n v="747612.89"/>
    <n v="0"/>
    <n v="747612.89"/>
  </r>
  <r>
    <x v="7"/>
    <s v="010"/>
    <s v="1070"/>
    <x v="0"/>
    <s v="002"/>
    <s v="010.30327"/>
    <n v="1667.37"/>
    <n v="0"/>
    <n v="1667.37"/>
  </r>
  <r>
    <x v="7"/>
    <s v="010"/>
    <s v="1070"/>
    <x v="0"/>
    <s v="002"/>
    <s v="010.30655"/>
    <n v="1009929.72"/>
    <n v="0"/>
    <n v="1009929.72"/>
  </r>
  <r>
    <x v="7"/>
    <s v="010"/>
    <s v="1070"/>
    <x v="0"/>
    <s v="002"/>
    <s v="010.31051"/>
    <n v="42890.12"/>
    <n v="0"/>
    <n v="42890.12"/>
  </r>
  <r>
    <x v="7"/>
    <s v="010"/>
    <s v="1070"/>
    <x v="0"/>
    <s v="002"/>
    <s v="010.31067"/>
    <n v="305748.07"/>
    <n v="0"/>
    <n v="305748.07"/>
  </r>
  <r>
    <x v="7"/>
    <s v="010"/>
    <s v="1070"/>
    <x v="0"/>
    <s v="002"/>
    <s v="010.31276"/>
    <n v="132564.47"/>
    <n v="0"/>
    <n v="132564.47"/>
  </r>
  <r>
    <x v="7"/>
    <s v="010"/>
    <s v="1070"/>
    <x v="0"/>
    <s v="002"/>
    <s v="010.31308"/>
    <n v="22821.03"/>
    <n v="0"/>
    <n v="22821.03"/>
  </r>
  <r>
    <x v="7"/>
    <s v="010"/>
    <s v="1070"/>
    <x v="0"/>
    <s v="002"/>
    <s v="010.31313"/>
    <n v="29817.98"/>
    <n v="0"/>
    <n v="29817.98"/>
  </r>
  <r>
    <x v="7"/>
    <s v="010"/>
    <s v="1070"/>
    <x v="0"/>
    <s v="002"/>
    <s v="010.31316"/>
    <n v="103665.05"/>
    <n v="0"/>
    <n v="103665.05"/>
  </r>
  <r>
    <x v="7"/>
    <s v="010"/>
    <s v="1070"/>
    <x v="0"/>
    <s v="002"/>
    <s v="010.31317"/>
    <n v="89125.48"/>
    <n v="0"/>
    <n v="89125.48"/>
  </r>
  <r>
    <x v="7"/>
    <s v="010"/>
    <s v="1070"/>
    <x v="0"/>
    <s v="002"/>
    <s v="010.31351"/>
    <n v="314493.11"/>
    <n v="0"/>
    <n v="314493.11"/>
  </r>
  <r>
    <x v="7"/>
    <s v="010"/>
    <s v="1070"/>
    <x v="0"/>
    <s v="002"/>
    <s v="010.31381"/>
    <n v="671796.78"/>
    <n v="0"/>
    <n v="671796.78"/>
  </r>
  <r>
    <x v="7"/>
    <s v="010"/>
    <s v="1070"/>
    <x v="0"/>
    <s v="002"/>
    <s v="010.31383"/>
    <n v="147572.67000000001"/>
    <n v="0"/>
    <n v="147572.67000000001"/>
  </r>
  <r>
    <x v="7"/>
    <s v="010"/>
    <s v="1070"/>
    <x v="0"/>
    <s v="002"/>
    <s v="010.31521"/>
    <n v="45795.61"/>
    <n v="0"/>
    <n v="45795.61"/>
  </r>
  <r>
    <x v="7"/>
    <s v="010"/>
    <s v="1070"/>
    <x v="0"/>
    <s v="002"/>
    <s v="010.31522"/>
    <n v="6013.25"/>
    <n v="0"/>
    <n v="6013.25"/>
  </r>
  <r>
    <x v="7"/>
    <s v="010"/>
    <s v="1070"/>
    <x v="0"/>
    <s v="002"/>
    <s v="010.31699"/>
    <n v="183998.81"/>
    <n v="0"/>
    <n v="183998.81"/>
  </r>
  <r>
    <x v="7"/>
    <s v="010"/>
    <s v="1070"/>
    <x v="0"/>
    <s v="002"/>
    <s v="010.31764"/>
    <n v="283587.31"/>
    <n v="0"/>
    <n v="283587.31"/>
  </r>
  <r>
    <x v="7"/>
    <s v="010"/>
    <s v="1070"/>
    <x v="0"/>
    <s v="002"/>
    <s v="010.31782"/>
    <n v="4682.3999999999896"/>
    <n v="0"/>
    <n v="4682.3999999999896"/>
  </r>
  <r>
    <x v="7"/>
    <s v="010"/>
    <s v="1070"/>
    <x v="0"/>
    <s v="002"/>
    <s v="010.31791"/>
    <n v="421200.92"/>
    <n v="0"/>
    <n v="421200.92"/>
  </r>
  <r>
    <x v="7"/>
    <s v="010"/>
    <s v="1070"/>
    <x v="0"/>
    <s v="002"/>
    <s v="010.31876"/>
    <n v="32470.38"/>
    <n v="0"/>
    <n v="32470.38"/>
  </r>
  <r>
    <x v="7"/>
    <s v="010"/>
    <s v="1070"/>
    <x v="0"/>
    <s v="002"/>
    <s v="010.31940"/>
    <n v="574312.14"/>
    <n v="0"/>
    <n v="574312.14"/>
  </r>
  <r>
    <x v="7"/>
    <s v="010"/>
    <s v="1070"/>
    <x v="0"/>
    <s v="002"/>
    <s v="010.32058"/>
    <n v="16402.96"/>
    <n v="0"/>
    <n v="16402.96"/>
  </r>
  <r>
    <x v="7"/>
    <s v="010"/>
    <s v="1070"/>
    <x v="0"/>
    <s v="002"/>
    <s v="010.32138"/>
    <n v="665350.42000000004"/>
    <n v="0"/>
    <n v="665350.42000000004"/>
  </r>
  <r>
    <x v="7"/>
    <s v="010"/>
    <s v="1070"/>
    <x v="0"/>
    <s v="002"/>
    <s v="010.32145"/>
    <n v="216469.19"/>
    <n v="0"/>
    <n v="216469.19"/>
  </r>
  <r>
    <x v="7"/>
    <s v="010"/>
    <s v="1070"/>
    <x v="0"/>
    <s v="002"/>
    <s v="010.32146"/>
    <n v="477617.62"/>
    <n v="0"/>
    <n v="477617.62"/>
  </r>
  <r>
    <x v="7"/>
    <s v="010"/>
    <s v="1070"/>
    <x v="0"/>
    <s v="002"/>
    <s v="010.32164"/>
    <n v="5819.67"/>
    <n v="0"/>
    <n v="5819.67"/>
  </r>
  <r>
    <x v="7"/>
    <s v="010"/>
    <s v="1070"/>
    <x v="0"/>
    <s v="002"/>
    <s v="010.32170"/>
    <n v="10984.54"/>
    <n v="0"/>
    <n v="10984.54"/>
  </r>
  <r>
    <x v="7"/>
    <s v="010"/>
    <s v="1070"/>
    <x v="0"/>
    <s v="002"/>
    <s v="010.32338"/>
    <n v="4951.7299999999996"/>
    <n v="0"/>
    <n v="4951.7299999999996"/>
  </r>
  <r>
    <x v="7"/>
    <s v="010"/>
    <s v="1070"/>
    <x v="0"/>
    <s v="002"/>
    <s v="OH.010.10000"/>
    <n v="204.2899999996007"/>
    <n v="0"/>
    <n v="204.2899999996007"/>
  </r>
  <r>
    <x v="7"/>
    <s v="010"/>
    <s v="1070"/>
    <x v="1"/>
    <s v="012"/>
    <s v="010.29528"/>
    <n v="1669049.81"/>
    <n v="0"/>
    <n v="1669049.81"/>
  </r>
  <r>
    <x v="7"/>
    <s v="010"/>
    <s v="1070"/>
    <x v="1"/>
    <s v="012"/>
    <s v="010.29921"/>
    <n v="94659.79"/>
    <n v="0"/>
    <n v="94659.79"/>
  </r>
  <r>
    <x v="7"/>
    <s v="010"/>
    <s v="1070"/>
    <x v="1"/>
    <s v="012"/>
    <s v="010.30694"/>
    <n v="25329.79"/>
    <n v="0"/>
    <n v="25329.79"/>
  </r>
  <r>
    <x v="7"/>
    <s v="010"/>
    <s v="1070"/>
    <x v="1"/>
    <s v="012"/>
    <s v="010.30789"/>
    <n v="1805.82"/>
    <n v="0"/>
    <n v="1805.82"/>
  </r>
  <r>
    <x v="7"/>
    <s v="010"/>
    <s v="1070"/>
    <x v="1"/>
    <s v="012"/>
    <s v="010.30859"/>
    <n v="3702.05"/>
    <n v="0"/>
    <n v="3702.05"/>
  </r>
  <r>
    <x v="7"/>
    <s v="010"/>
    <s v="1070"/>
    <x v="1"/>
    <s v="012"/>
    <s v="010.31391"/>
    <n v="49817.14"/>
    <n v="0"/>
    <n v="49817.14"/>
  </r>
  <r>
    <x v="7"/>
    <s v="010"/>
    <s v="1070"/>
    <x v="1"/>
    <s v="012"/>
    <s v="010.31512"/>
    <n v="8780.4500000000007"/>
    <n v="0"/>
    <n v="8780.4500000000007"/>
  </r>
  <r>
    <x v="7"/>
    <s v="010"/>
    <s v="1070"/>
    <x v="1"/>
    <s v="012"/>
    <s v="010.31515"/>
    <n v="6759.27"/>
    <n v="0"/>
    <n v="6759.27"/>
  </r>
  <r>
    <x v="7"/>
    <s v="010"/>
    <s v="1070"/>
    <x v="1"/>
    <s v="012"/>
    <s v="010.31516"/>
    <n v="3703.44"/>
    <n v="0"/>
    <n v="3703.44"/>
  </r>
  <r>
    <x v="7"/>
    <s v="010"/>
    <s v="1070"/>
    <x v="1"/>
    <s v="012"/>
    <s v="010.31517"/>
    <n v="9560.68"/>
    <n v="0"/>
    <n v="9560.68"/>
  </r>
  <r>
    <x v="7"/>
    <s v="010"/>
    <s v="1070"/>
    <x v="1"/>
    <s v="012"/>
    <s v="010.31565"/>
    <n v="2238.5100000000002"/>
    <n v="0"/>
    <n v="2238.5100000000002"/>
  </r>
  <r>
    <x v="7"/>
    <s v="010"/>
    <s v="1070"/>
    <x v="1"/>
    <s v="012"/>
    <s v="010.31715"/>
    <n v="1361.07"/>
    <n v="0"/>
    <n v="1361.07"/>
  </r>
  <r>
    <x v="7"/>
    <s v="010"/>
    <s v="1070"/>
    <x v="1"/>
    <s v="012"/>
    <s v="010.31837"/>
    <n v="18894.189999999999"/>
    <n v="0"/>
    <n v="18894.189999999999"/>
  </r>
  <r>
    <x v="7"/>
    <s v="010"/>
    <s v="1070"/>
    <x v="1"/>
    <s v="012"/>
    <s v="010.31862"/>
    <n v="40519.25"/>
    <n v="0"/>
    <n v="40519.25"/>
  </r>
  <r>
    <x v="7"/>
    <s v="010"/>
    <s v="1070"/>
    <x v="1"/>
    <s v="012"/>
    <s v="010.32043"/>
    <n v="11309.58"/>
    <n v="0"/>
    <n v="11309.58"/>
  </r>
  <r>
    <x v="7"/>
    <s v="010"/>
    <s v="1070"/>
    <x v="1"/>
    <s v="012"/>
    <s v="010.32078"/>
    <n v="10957.66"/>
    <n v="0"/>
    <n v="10957.66"/>
  </r>
  <r>
    <x v="7"/>
    <s v="010"/>
    <s v="1070"/>
    <x v="1"/>
    <s v="012"/>
    <s v="010.32092"/>
    <n v="27258.81"/>
    <n v="0"/>
    <n v="27258.81"/>
  </r>
  <r>
    <x v="7"/>
    <s v="010"/>
    <s v="1070"/>
    <x v="1"/>
    <s v="012"/>
    <s v="010.32264"/>
    <n v="323793.61"/>
    <n v="0"/>
    <n v="323793.61"/>
  </r>
  <r>
    <x v="7"/>
    <s v="050"/>
    <s v="1070"/>
    <x v="2"/>
    <s v="009"/>
    <s v="050.36386"/>
    <n v="8.9499999999998181"/>
    <n v="8.9499999999999993"/>
    <n v="-1.8118839761882555E-13"/>
  </r>
  <r>
    <x v="7"/>
    <s v="050"/>
    <s v="1070"/>
    <x v="2"/>
    <s v="009"/>
    <s v="050.42070"/>
    <n v="0.12000000000000501"/>
    <n v="0.12"/>
    <n v="5.0098813986210189E-15"/>
  </r>
  <r>
    <x v="7"/>
    <s v="050"/>
    <s v="1070"/>
    <x v="2"/>
    <s v="009"/>
    <s v="050.42071"/>
    <n v="436.59"/>
    <n v="1.3"/>
    <n v="435.28999999999996"/>
  </r>
  <r>
    <x v="7"/>
    <s v="050"/>
    <s v="1070"/>
    <x v="2"/>
    <s v="009"/>
    <s v="050.42322"/>
    <n v="81638.329999999987"/>
    <n v="483.16"/>
    <n v="81155.169999999984"/>
  </r>
  <r>
    <x v="7"/>
    <s v="050"/>
    <s v="1070"/>
    <x v="2"/>
    <s v="009"/>
    <s v="050.42995"/>
    <n v="144431.4"/>
    <n v="1311.56"/>
    <n v="143119.84"/>
  </r>
  <r>
    <x v="7"/>
    <s v="050"/>
    <s v="1070"/>
    <x v="2"/>
    <s v="009"/>
    <s v="050.43064"/>
    <n v="176406.04"/>
    <n v="3123.75"/>
    <n v="173282.29"/>
  </r>
  <r>
    <x v="7"/>
    <s v="050"/>
    <s v="1070"/>
    <x v="2"/>
    <s v="009"/>
    <s v="050.44088"/>
    <n v="64165.36"/>
    <n v="349.27"/>
    <n v="63816.090000000004"/>
  </r>
  <r>
    <x v="7"/>
    <s v="050"/>
    <s v="1070"/>
    <x v="2"/>
    <s v="009"/>
    <s v="050.44133"/>
    <n v="11935101.449999999"/>
    <n v="161769.87"/>
    <n v="11773331.58"/>
  </r>
  <r>
    <x v="7"/>
    <s v="050"/>
    <s v="1070"/>
    <x v="2"/>
    <s v="009"/>
    <s v="050.44145"/>
    <n v="5452116.7000000002"/>
    <n v="95220.09"/>
    <n v="5356896.6100000003"/>
  </r>
  <r>
    <x v="7"/>
    <s v="050"/>
    <s v="1070"/>
    <x v="2"/>
    <s v="009"/>
    <s v="050.44722"/>
    <n v="8062.3"/>
    <n v="14.49"/>
    <n v="8047.81"/>
  </r>
  <r>
    <x v="7"/>
    <s v="050"/>
    <s v="1070"/>
    <x v="2"/>
    <s v="009"/>
    <s v="050.45027"/>
    <n v="819.9"/>
    <n v="1.63"/>
    <n v="818.27"/>
  </r>
  <r>
    <x v="7"/>
    <s v="050"/>
    <s v="1070"/>
    <x v="2"/>
    <s v="009"/>
    <s v="050.45376"/>
    <n v="1558019.38"/>
    <n v="22524.04"/>
    <n v="1535495.3399999999"/>
  </r>
  <r>
    <x v="7"/>
    <s v="050"/>
    <s v="1070"/>
    <x v="2"/>
    <s v="009"/>
    <s v="050.45472"/>
    <n v="-7.3399999999674002"/>
    <n v="0"/>
    <n v="-7.3399999999674002"/>
  </r>
  <r>
    <x v="7"/>
    <s v="050"/>
    <s v="1070"/>
    <x v="2"/>
    <s v="009"/>
    <s v="050.45546"/>
    <n v="32450.53"/>
    <n v="238.58"/>
    <n v="32211.949999999997"/>
  </r>
  <r>
    <x v="7"/>
    <s v="050"/>
    <s v="1070"/>
    <x v="2"/>
    <s v="009"/>
    <s v="050.45563"/>
    <n v="320379.15000000002"/>
    <n v="3861.61"/>
    <n v="316517.54000000004"/>
  </r>
  <r>
    <x v="7"/>
    <s v="050"/>
    <s v="1070"/>
    <x v="2"/>
    <s v="009"/>
    <s v="050.45564"/>
    <n v="344374.13"/>
    <n v="3773.08"/>
    <n v="340601.05"/>
  </r>
  <r>
    <x v="7"/>
    <s v="050"/>
    <s v="1070"/>
    <x v="2"/>
    <s v="009"/>
    <s v="050.45832"/>
    <n v="36503.85"/>
    <n v="179.56"/>
    <n v="36324.29"/>
  </r>
  <r>
    <x v="7"/>
    <s v="050"/>
    <s v="1070"/>
    <x v="2"/>
    <s v="009"/>
    <s v="050.46079"/>
    <n v="1571153.48"/>
    <n v="16168.94"/>
    <n v="1554984.54"/>
  </r>
  <r>
    <x v="7"/>
    <s v="050"/>
    <s v="1070"/>
    <x v="2"/>
    <s v="009"/>
    <s v="050.46190"/>
    <n v="-25.979999999999801"/>
    <n v="12.17"/>
    <n v="-38.1499999999998"/>
  </r>
  <r>
    <x v="7"/>
    <s v="050"/>
    <s v="1070"/>
    <x v="2"/>
    <s v="009"/>
    <s v="050.46278"/>
    <n v="24833.87"/>
    <n v="252.97"/>
    <n v="24580.899999999998"/>
  </r>
  <r>
    <x v="7"/>
    <s v="050"/>
    <s v="1070"/>
    <x v="2"/>
    <s v="009"/>
    <s v="050.46282"/>
    <n v="1.08"/>
    <n v="0.01"/>
    <n v="1.07"/>
  </r>
  <r>
    <x v="7"/>
    <s v="050"/>
    <s v="1070"/>
    <x v="2"/>
    <s v="009"/>
    <s v="050.46333"/>
    <n v="8226.9500000000007"/>
    <n v="58.1"/>
    <n v="8168.85"/>
  </r>
  <r>
    <x v="7"/>
    <s v="050"/>
    <s v="1070"/>
    <x v="2"/>
    <s v="009"/>
    <s v="050.46442"/>
    <n v="403085.54"/>
    <n v="3483.71"/>
    <n v="399601.82999999996"/>
  </r>
  <r>
    <x v="7"/>
    <s v="050"/>
    <s v="1070"/>
    <x v="2"/>
    <s v="009"/>
    <s v="050.46443"/>
    <n v="612290.51"/>
    <n v="5789.48"/>
    <n v="606501.03"/>
  </r>
  <r>
    <x v="7"/>
    <s v="050"/>
    <s v="1070"/>
    <x v="2"/>
    <s v="009"/>
    <s v="050.46444"/>
    <n v="181126.14"/>
    <n v="1450.51"/>
    <n v="179675.63"/>
  </r>
  <r>
    <x v="7"/>
    <s v="050"/>
    <s v="1070"/>
    <x v="2"/>
    <s v="009"/>
    <s v="050.46445"/>
    <n v="194635.24"/>
    <n v="1982.14"/>
    <n v="192653.09999999998"/>
  </r>
  <r>
    <x v="7"/>
    <s v="050"/>
    <s v="1070"/>
    <x v="2"/>
    <s v="009"/>
    <s v="050.46454"/>
    <n v="38214.44"/>
    <n v="119.81"/>
    <n v="38094.630000000005"/>
  </r>
  <r>
    <x v="7"/>
    <s v="050"/>
    <s v="1070"/>
    <x v="2"/>
    <s v="009"/>
    <s v="050.46455"/>
    <n v="43502.5"/>
    <n v="53.04"/>
    <n v="43449.46"/>
  </r>
  <r>
    <x v="7"/>
    <s v="050"/>
    <s v="1070"/>
    <x v="2"/>
    <s v="009"/>
    <s v="050.46471"/>
    <n v="66367.64"/>
    <n v="352.41"/>
    <n v="66015.23"/>
  </r>
  <r>
    <x v="7"/>
    <s v="050"/>
    <s v="1070"/>
    <x v="2"/>
    <s v="009"/>
    <s v="050.46504"/>
    <n v="755818.76"/>
    <n v="5945.58"/>
    <n v="749873.18"/>
  </r>
  <r>
    <x v="7"/>
    <s v="050"/>
    <s v="1070"/>
    <x v="2"/>
    <s v="009"/>
    <s v="050.46525"/>
    <n v="141907.46"/>
    <n v="1377.81"/>
    <n v="140529.65"/>
  </r>
  <r>
    <x v="7"/>
    <s v="050"/>
    <s v="1070"/>
    <x v="2"/>
    <s v="009"/>
    <s v="050.46537"/>
    <n v="2653655.62"/>
    <n v="22652.29"/>
    <n v="2631003.33"/>
  </r>
  <r>
    <x v="7"/>
    <s v="050"/>
    <s v="1070"/>
    <x v="2"/>
    <s v="009"/>
    <s v="050.46588"/>
    <n v="464711.4"/>
    <n v="3780.32"/>
    <n v="460931.08"/>
  </r>
  <r>
    <x v="7"/>
    <s v="050"/>
    <s v="1070"/>
    <x v="2"/>
    <s v="009"/>
    <s v="050.46611"/>
    <n v="426484.35"/>
    <n v="3495.21"/>
    <n v="422989.13999999996"/>
  </r>
  <r>
    <x v="7"/>
    <s v="050"/>
    <s v="1070"/>
    <x v="2"/>
    <s v="009"/>
    <s v="050.46625"/>
    <n v="168349.89"/>
    <n v="1639.94"/>
    <n v="166709.95000000001"/>
  </r>
  <r>
    <x v="7"/>
    <s v="050"/>
    <s v="1070"/>
    <x v="2"/>
    <s v="009"/>
    <s v="050.46635"/>
    <n v="222728.6"/>
    <n v="1914.24"/>
    <n v="220814.36000000002"/>
  </r>
  <r>
    <x v="7"/>
    <s v="050"/>
    <s v="1070"/>
    <x v="2"/>
    <s v="009"/>
    <s v="050.46640"/>
    <n v="436817.4"/>
    <n v="2427.56"/>
    <n v="434389.84"/>
  </r>
  <r>
    <x v="7"/>
    <s v="050"/>
    <s v="1070"/>
    <x v="2"/>
    <s v="009"/>
    <s v="050.46665"/>
    <n v="521539.84000000003"/>
    <n v="4096.5"/>
    <n v="517443.34"/>
  </r>
  <r>
    <x v="7"/>
    <s v="050"/>
    <s v="1070"/>
    <x v="2"/>
    <s v="009"/>
    <s v="050.46719"/>
    <n v="95747.74"/>
    <n v="743.01"/>
    <n v="95004.73000000001"/>
  </r>
  <r>
    <x v="7"/>
    <s v="050"/>
    <s v="1070"/>
    <x v="2"/>
    <s v="009"/>
    <s v="050.46737"/>
    <n v="1101661.23"/>
    <n v="7932.83"/>
    <n v="1093728.3999999999"/>
  </r>
  <r>
    <x v="7"/>
    <s v="050"/>
    <s v="1070"/>
    <x v="2"/>
    <s v="009"/>
    <s v="050.46743"/>
    <n v="155714.6"/>
    <n v="857.61"/>
    <n v="154856.99000000002"/>
  </r>
  <r>
    <x v="7"/>
    <s v="050"/>
    <s v="1070"/>
    <x v="2"/>
    <s v="009"/>
    <s v="050.47032"/>
    <n v="44102.64"/>
    <n v="271.89999999999998"/>
    <n v="43830.74"/>
  </r>
  <r>
    <x v="7"/>
    <s v="050"/>
    <s v="1070"/>
    <x v="2"/>
    <s v="009"/>
    <s v="050.47080"/>
    <n v="207607.18"/>
    <n v="2172.16"/>
    <n v="205435.02"/>
  </r>
  <r>
    <x v="7"/>
    <s v="050"/>
    <s v="1070"/>
    <x v="2"/>
    <s v="009"/>
    <s v="050.47084"/>
    <n v="1492.59"/>
    <n v="0"/>
    <n v="1492.59"/>
  </r>
  <r>
    <x v="7"/>
    <s v="050"/>
    <s v="1070"/>
    <x v="2"/>
    <s v="009"/>
    <s v="050.47087"/>
    <n v="223.79"/>
    <n v="0.27"/>
    <n v="223.51999999999998"/>
  </r>
  <r>
    <x v="7"/>
    <s v="050"/>
    <s v="1070"/>
    <x v="2"/>
    <s v="009"/>
    <s v="050.47093"/>
    <n v="63663.14"/>
    <n v="0"/>
    <n v="63663.14"/>
  </r>
  <r>
    <x v="7"/>
    <s v="050"/>
    <s v="1070"/>
    <x v="2"/>
    <s v="009"/>
    <s v="050.47096"/>
    <n v="3776.7"/>
    <n v="20.76"/>
    <n v="3755.9399999999996"/>
  </r>
  <r>
    <x v="7"/>
    <s v="050"/>
    <s v="1070"/>
    <x v="2"/>
    <s v="009"/>
    <s v="050.47099"/>
    <n v="-290.45"/>
    <n v="0.55000000000000004"/>
    <n v="-291"/>
  </r>
  <r>
    <x v="7"/>
    <s v="050"/>
    <s v="1070"/>
    <x v="2"/>
    <s v="009"/>
    <s v="050.47102"/>
    <n v="385382.57"/>
    <n v="2339.89"/>
    <n v="383042.68"/>
  </r>
  <r>
    <x v="7"/>
    <s v="050"/>
    <s v="1070"/>
    <x v="2"/>
    <s v="009"/>
    <s v="050.47136"/>
    <n v="-2026.45"/>
    <n v="2.92"/>
    <n v="-2029.3700000000001"/>
  </r>
  <r>
    <x v="7"/>
    <s v="050"/>
    <s v="1070"/>
    <x v="2"/>
    <s v="009"/>
    <s v="050.47168"/>
    <n v="16517.8"/>
    <n v="0"/>
    <n v="16517.8"/>
  </r>
  <r>
    <x v="7"/>
    <s v="050"/>
    <s v="1070"/>
    <x v="2"/>
    <s v="009"/>
    <s v="050.47169"/>
    <n v="377045.23"/>
    <n v="2489.85"/>
    <n v="374555.38"/>
  </r>
  <r>
    <x v="7"/>
    <s v="050"/>
    <s v="1070"/>
    <x v="2"/>
    <s v="009"/>
    <s v="050.47184"/>
    <n v="54285.19"/>
    <n v="0"/>
    <n v="54285.19"/>
  </r>
  <r>
    <x v="7"/>
    <s v="050"/>
    <s v="1070"/>
    <x v="2"/>
    <s v="009"/>
    <s v="050.47188"/>
    <n v="10889.67"/>
    <n v="0"/>
    <n v="10889.67"/>
  </r>
  <r>
    <x v="7"/>
    <s v="050"/>
    <s v="1070"/>
    <x v="2"/>
    <s v="009"/>
    <s v="050.47190"/>
    <n v="57901.49"/>
    <n v="321.95999999999998"/>
    <n v="57579.53"/>
  </r>
  <r>
    <x v="7"/>
    <s v="050"/>
    <s v="1070"/>
    <x v="2"/>
    <s v="009"/>
    <s v="050.47199"/>
    <n v="14746.55"/>
    <n v="0"/>
    <n v="14746.55"/>
  </r>
  <r>
    <x v="7"/>
    <s v="050"/>
    <s v="1070"/>
    <x v="2"/>
    <s v="009"/>
    <s v="050.47200"/>
    <n v="48723.01"/>
    <n v="0"/>
    <n v="48723.01"/>
  </r>
  <r>
    <x v="7"/>
    <s v="050"/>
    <s v="1070"/>
    <x v="2"/>
    <s v="009"/>
    <s v="050.47201"/>
    <n v="13704.74"/>
    <n v="56.22"/>
    <n v="13648.52"/>
  </r>
  <r>
    <x v="7"/>
    <s v="050"/>
    <s v="1070"/>
    <x v="2"/>
    <s v="009"/>
    <s v="050.47203"/>
    <n v="6112.56"/>
    <n v="7.45"/>
    <n v="6105.1100000000006"/>
  </r>
  <r>
    <x v="7"/>
    <s v="050"/>
    <s v="1070"/>
    <x v="2"/>
    <s v="009"/>
    <s v="050.47204"/>
    <n v="4852.33"/>
    <n v="16.66"/>
    <n v="4835.67"/>
  </r>
  <r>
    <x v="7"/>
    <s v="050"/>
    <s v="1070"/>
    <x v="2"/>
    <s v="009"/>
    <s v="050.47254"/>
    <n v="17543.16"/>
    <n v="21.39"/>
    <n v="17521.77"/>
  </r>
  <r>
    <x v="7"/>
    <s v="050"/>
    <s v="1070"/>
    <x v="2"/>
    <s v="009"/>
    <s v="050.47258"/>
    <n v="19652.900000000001"/>
    <n v="23.96"/>
    <n v="19628.940000000002"/>
  </r>
  <r>
    <x v="7"/>
    <s v="050"/>
    <s v="1070"/>
    <x v="2"/>
    <s v="009"/>
    <s v="050.47276"/>
    <n v="70258.66"/>
    <n v="233.25"/>
    <n v="70025.41"/>
  </r>
  <r>
    <x v="7"/>
    <s v="050"/>
    <s v="1070"/>
    <x v="2"/>
    <s v="009"/>
    <s v="050.47282"/>
    <n v="24742.97"/>
    <n v="126.67"/>
    <n v="24616.300000000003"/>
  </r>
  <r>
    <x v="7"/>
    <s v="050"/>
    <s v="1070"/>
    <x v="2"/>
    <s v="009"/>
    <s v="050.47288"/>
    <n v="1461.83"/>
    <n v="0"/>
    <n v="1461.83"/>
  </r>
  <r>
    <x v="7"/>
    <s v="050"/>
    <s v="1070"/>
    <x v="2"/>
    <s v="009"/>
    <s v="050.47289"/>
    <n v="1681.3"/>
    <n v="0"/>
    <n v="1681.3"/>
  </r>
  <r>
    <x v="7"/>
    <s v="050"/>
    <s v="1070"/>
    <x v="2"/>
    <s v="009"/>
    <s v="050.47296"/>
    <n v="54533.01"/>
    <n v="0"/>
    <n v="54533.01"/>
  </r>
  <r>
    <x v="7"/>
    <s v="050"/>
    <s v="1070"/>
    <x v="2"/>
    <s v="009"/>
    <s v="050.47335"/>
    <n v="11190.43"/>
    <n v="17.98"/>
    <n v="11172.45"/>
  </r>
  <r>
    <x v="7"/>
    <s v="050"/>
    <s v="1070"/>
    <x v="2"/>
    <s v="009"/>
    <s v="050.47342"/>
    <n v="35375.4"/>
    <n v="277.88"/>
    <n v="35097.520000000004"/>
  </r>
  <r>
    <x v="7"/>
    <s v="050"/>
    <s v="1070"/>
    <x v="2"/>
    <s v="009"/>
    <s v="050.47343"/>
    <n v="2794.53"/>
    <n v="23.85"/>
    <n v="2770.6800000000003"/>
  </r>
  <r>
    <x v="7"/>
    <s v="050"/>
    <s v="1070"/>
    <x v="2"/>
    <s v="009"/>
    <s v="050.47382"/>
    <n v="25549.11"/>
    <n v="41.08"/>
    <n v="25508.03"/>
  </r>
  <r>
    <x v="7"/>
    <s v="050"/>
    <s v="1070"/>
    <x v="2"/>
    <s v="009"/>
    <s v="050.47383"/>
    <n v="30118.53"/>
    <n v="132.26"/>
    <n v="29986.27"/>
  </r>
  <r>
    <x v="7"/>
    <s v="050"/>
    <s v="1070"/>
    <x v="2"/>
    <s v="009"/>
    <s v="050.47396"/>
    <n v="79360.83"/>
    <n v="145.97999999999999"/>
    <n v="79214.850000000006"/>
  </r>
  <r>
    <x v="7"/>
    <s v="050"/>
    <s v="1070"/>
    <x v="2"/>
    <s v="009"/>
    <s v="050.47482"/>
    <n v="401.91"/>
    <n v="1.48"/>
    <n v="400.43"/>
  </r>
  <r>
    <x v="7"/>
    <s v="050"/>
    <s v="1070"/>
    <x v="2"/>
    <s v="009"/>
    <s v="050.47487"/>
    <n v="50518.82"/>
    <n v="184.19"/>
    <n v="50334.63"/>
  </r>
  <r>
    <x v="7"/>
    <s v="050"/>
    <s v="1070"/>
    <x v="2"/>
    <s v="009"/>
    <s v="050.47620"/>
    <n v="40420.400000000001"/>
    <n v="107.64"/>
    <n v="40312.76"/>
  </r>
  <r>
    <x v="7"/>
    <s v="050"/>
    <s v="1070"/>
    <x v="2"/>
    <s v="009"/>
    <s v="050.47626"/>
    <n v="44893.36"/>
    <n v="54.74"/>
    <n v="44838.62"/>
  </r>
  <r>
    <x v="7"/>
    <s v="050"/>
    <s v="1070"/>
    <x v="2"/>
    <s v="009"/>
    <s v="050.47674"/>
    <n v="3301.16"/>
    <n v="10.19"/>
    <n v="3290.97"/>
  </r>
  <r>
    <x v="7"/>
    <s v="050"/>
    <s v="1070"/>
    <x v="2"/>
    <s v="009"/>
    <s v="050.47675"/>
    <n v="43502.5"/>
    <n v="53.04"/>
    <n v="43449.46"/>
  </r>
  <r>
    <x v="7"/>
    <s v="050"/>
    <s v="1070"/>
    <x v="2"/>
    <s v="009"/>
    <s v="050.47678"/>
    <n v="45213.58"/>
    <n v="228.33"/>
    <n v="44985.25"/>
  </r>
  <r>
    <x v="7"/>
    <s v="050"/>
    <s v="1070"/>
    <x v="2"/>
    <s v="009"/>
    <s v="050.47681"/>
    <n v="-288159.15000000002"/>
    <n v="0"/>
    <n v="-288159.15000000002"/>
  </r>
  <r>
    <x v="7"/>
    <s v="050"/>
    <s v="1070"/>
    <x v="2"/>
    <s v="009"/>
    <s v="050.47777"/>
    <n v="12817.92"/>
    <n v="30.65"/>
    <n v="12787.27"/>
  </r>
  <r>
    <x v="7"/>
    <s v="050"/>
    <s v="1070"/>
    <x v="2"/>
    <s v="009"/>
    <s v="050.47784"/>
    <n v="602.41"/>
    <n v="0"/>
    <n v="602.41"/>
  </r>
  <r>
    <x v="7"/>
    <s v="050"/>
    <s v="1070"/>
    <x v="2"/>
    <s v="009"/>
    <s v="050.47794"/>
    <n v="37519.19"/>
    <n v="45.75"/>
    <n v="37473.440000000002"/>
  </r>
  <r>
    <x v="7"/>
    <s v="050"/>
    <s v="1070"/>
    <x v="2"/>
    <s v="009"/>
    <s v="050.47795"/>
    <n v="-5018.1099999999997"/>
    <n v="0"/>
    <n v="-5018.1099999999997"/>
  </r>
  <r>
    <x v="7"/>
    <s v="050"/>
    <s v="1070"/>
    <x v="2"/>
    <s v="009"/>
    <s v="050.47866"/>
    <n v="3369.48"/>
    <n v="4.1100000000000003"/>
    <n v="3365.37"/>
  </r>
  <r>
    <x v="7"/>
    <s v="050"/>
    <s v="1070"/>
    <x v="2"/>
    <s v="009"/>
    <s v="050.47890"/>
    <n v="19563.259999999998"/>
    <n v="23.85"/>
    <n v="19539.41"/>
  </r>
  <r>
    <x v="7"/>
    <s v="050"/>
    <s v="1070"/>
    <x v="2"/>
    <s v="009"/>
    <s v="050.47910"/>
    <n v="5977.2"/>
    <n v="7.29"/>
    <n v="5969.91"/>
  </r>
  <r>
    <x v="7"/>
    <s v="050"/>
    <s v="1070"/>
    <x v="2"/>
    <s v="009"/>
    <s v="050.47922"/>
    <n v="1140.7"/>
    <n v="1.39"/>
    <n v="1139.31"/>
  </r>
  <r>
    <x v="7"/>
    <s v="050"/>
    <s v="1070"/>
    <x v="2"/>
    <s v="009"/>
    <s v="050.47925"/>
    <n v="7391.19"/>
    <n v="9.01"/>
    <n v="7382.1799999999994"/>
  </r>
  <r>
    <x v="7"/>
    <s v="050"/>
    <s v="1070"/>
    <x v="2"/>
    <s v="009"/>
    <s v="050.47932"/>
    <n v="831.43"/>
    <n v="1.01"/>
    <n v="830.42"/>
  </r>
  <r>
    <x v="7"/>
    <s v="050"/>
    <s v="1070"/>
    <x v="2"/>
    <s v="009"/>
    <s v="050.47955"/>
    <n v="1578.8"/>
    <n v="1.93"/>
    <n v="1576.87"/>
  </r>
  <r>
    <x v="7"/>
    <s v="050"/>
    <s v="1070"/>
    <x v="2"/>
    <s v="009"/>
    <s v="050.48017"/>
    <n v="1920.41"/>
    <n v="2.34"/>
    <n v="1918.0700000000002"/>
  </r>
  <r>
    <x v="7"/>
    <s v="050"/>
    <s v="1070"/>
    <x v="2"/>
    <s v="009"/>
    <s v="050.48018"/>
    <n v="2386.15"/>
    <n v="0"/>
    <n v="2386.15"/>
  </r>
  <r>
    <x v="7"/>
    <s v="050"/>
    <s v="1070"/>
    <x v="2"/>
    <s v="009"/>
    <s v="050.48024"/>
    <n v="2338.7199999999998"/>
    <n v="0"/>
    <n v="2338.7199999999998"/>
  </r>
  <r>
    <x v="7"/>
    <s v="050"/>
    <s v="1070"/>
    <x v="2"/>
    <s v="009"/>
    <s v="050.48042"/>
    <n v="15029.24"/>
    <n v="18.329999999999998"/>
    <n v="15010.91"/>
  </r>
  <r>
    <x v="7"/>
    <s v="050"/>
    <s v="1070"/>
    <x v="2"/>
    <s v="009"/>
    <s v="050.48056"/>
    <n v="-567.15"/>
    <n v="0"/>
    <n v="-567.15"/>
  </r>
  <r>
    <x v="7"/>
    <s v="050"/>
    <s v="1070"/>
    <x v="2"/>
    <s v="009"/>
    <s v="050.48058"/>
    <n v="853.58"/>
    <n v="0"/>
    <n v="853.58"/>
  </r>
  <r>
    <x v="7"/>
    <s v="050"/>
    <s v="1070"/>
    <x v="2"/>
    <s v="009"/>
    <s v="050.48067"/>
    <n v="18914.39"/>
    <n v="23.06"/>
    <n v="18891.329999999998"/>
  </r>
  <r>
    <x v="7"/>
    <s v="050"/>
    <s v="1070"/>
    <x v="2"/>
    <s v="009"/>
    <s v="050.48071"/>
    <n v="1587.6"/>
    <n v="1.94"/>
    <n v="1585.6599999999999"/>
  </r>
  <r>
    <x v="7"/>
    <s v="050"/>
    <s v="1070"/>
    <x v="2"/>
    <s v="009"/>
    <s v="050.48082"/>
    <n v="383.81"/>
    <n v="0"/>
    <n v="383.81"/>
  </r>
  <r>
    <x v="7"/>
    <s v="050"/>
    <s v="1070"/>
    <x v="2"/>
    <s v="009"/>
    <s v="050.48086"/>
    <n v="7988.93"/>
    <n v="9.74"/>
    <n v="7979.1900000000005"/>
  </r>
  <r>
    <x v="7"/>
    <s v="050"/>
    <s v="1070"/>
    <x v="2"/>
    <s v="009"/>
    <s v="050.48093"/>
    <n v="1583.83"/>
    <n v="1.93"/>
    <n v="1581.8999999999999"/>
  </r>
  <r>
    <x v="7"/>
    <s v="050"/>
    <s v="1070"/>
    <x v="2"/>
    <s v="009"/>
    <s v="050.48123"/>
    <n v="1092.18"/>
    <n v="1.33"/>
    <n v="1090.8500000000001"/>
  </r>
  <r>
    <x v="7"/>
    <s v="050"/>
    <s v="1070"/>
    <x v="2"/>
    <s v="009"/>
    <s v="050.48187"/>
    <n v="-2590.4499999999998"/>
    <n v="0"/>
    <n v="-2590.4499999999998"/>
  </r>
  <r>
    <x v="7"/>
    <s v="050"/>
    <s v="1070"/>
    <x v="2"/>
    <s v="009"/>
    <s v="OH.050.10000"/>
    <n v="28664.89"/>
    <n v="0"/>
    <n v="28664.89"/>
  </r>
  <r>
    <x v="7"/>
    <s v="050"/>
    <s v="1070"/>
    <x v="2"/>
    <s v="009"/>
    <s v="OH.050.17884"/>
    <n v="-380.20999999996275"/>
    <n v="0"/>
    <n v="-380.20999999996275"/>
  </r>
  <r>
    <x v="7"/>
    <s v="050"/>
    <s v="1070"/>
    <x v="3"/>
    <s v="091"/>
    <s v="050.48044"/>
    <n v="1174.3499999999999"/>
    <n v="0"/>
    <n v="1174.3499999999999"/>
  </r>
  <r>
    <x v="7"/>
    <s v="050"/>
    <s v="1070"/>
    <x v="3"/>
    <s v="091"/>
    <s v="OH.050.10000"/>
    <n v="-30877.200000000008"/>
    <n v="0"/>
    <n v="-30877.200000000008"/>
  </r>
  <r>
    <x v="7"/>
    <s v="050"/>
    <s v="1070"/>
    <x v="3"/>
    <s v="091"/>
    <s v="OH.050.10002"/>
    <n v="20375.13"/>
    <n v="0"/>
    <n v="20375.13"/>
  </r>
  <r>
    <x v="8"/>
    <s v="010"/>
    <s v="1070"/>
    <x v="0"/>
    <s v="002"/>
    <s v="010.23302"/>
    <n v="77081.34"/>
    <n v="0"/>
    <n v="77081.34"/>
  </r>
  <r>
    <x v="8"/>
    <s v="010"/>
    <s v="1070"/>
    <x v="0"/>
    <s v="002"/>
    <s v="010.25034"/>
    <n v="2321054.52"/>
    <n v="0"/>
    <n v="2321054.52"/>
  </r>
  <r>
    <x v="8"/>
    <s v="010"/>
    <s v="1070"/>
    <x v="0"/>
    <s v="002"/>
    <s v="010.25484"/>
    <n v="973166.56"/>
    <n v="0"/>
    <n v="973166.56"/>
  </r>
  <r>
    <x v="8"/>
    <s v="010"/>
    <s v="1070"/>
    <x v="0"/>
    <s v="002"/>
    <s v="010.25486"/>
    <n v="296829.98"/>
    <n v="0"/>
    <n v="296829.98"/>
  </r>
  <r>
    <x v="8"/>
    <s v="010"/>
    <s v="1070"/>
    <x v="0"/>
    <s v="002"/>
    <s v="010.28080"/>
    <n v="355834.06"/>
    <n v="0"/>
    <n v="355834.06"/>
  </r>
  <r>
    <x v="8"/>
    <s v="010"/>
    <s v="1070"/>
    <x v="0"/>
    <s v="002"/>
    <s v="010.29307"/>
    <n v="44328.04"/>
    <n v="0"/>
    <n v="44328.04"/>
  </r>
  <r>
    <x v="8"/>
    <s v="010"/>
    <s v="1070"/>
    <x v="0"/>
    <s v="002"/>
    <s v="010.29603"/>
    <n v="845151.35"/>
    <n v="0"/>
    <n v="845151.35"/>
  </r>
  <r>
    <x v="8"/>
    <s v="010"/>
    <s v="1070"/>
    <x v="0"/>
    <s v="002"/>
    <s v="010.29663"/>
    <n v="140669.79"/>
    <n v="0"/>
    <n v="140669.79"/>
  </r>
  <r>
    <x v="8"/>
    <s v="010"/>
    <s v="1070"/>
    <x v="0"/>
    <s v="002"/>
    <s v="010.29740"/>
    <n v="864538.17"/>
    <n v="0"/>
    <n v="864538.17"/>
  </r>
  <r>
    <x v="8"/>
    <s v="010"/>
    <s v="1070"/>
    <x v="0"/>
    <s v="002"/>
    <s v="010.30149"/>
    <n v="747612.89"/>
    <n v="0"/>
    <n v="747612.89"/>
  </r>
  <r>
    <x v="8"/>
    <s v="010"/>
    <s v="1070"/>
    <x v="0"/>
    <s v="002"/>
    <s v="010.30327"/>
    <n v="1667.37"/>
    <n v="0"/>
    <n v="1667.37"/>
  </r>
  <r>
    <x v="8"/>
    <s v="010"/>
    <s v="1070"/>
    <x v="0"/>
    <s v="002"/>
    <s v="010.30655"/>
    <n v="1016481.6"/>
    <n v="0"/>
    <n v="1016481.6"/>
  </r>
  <r>
    <x v="8"/>
    <s v="010"/>
    <s v="1070"/>
    <x v="0"/>
    <s v="002"/>
    <s v="010.31051"/>
    <n v="41379.86"/>
    <n v="0"/>
    <n v="41379.86"/>
  </r>
  <r>
    <x v="8"/>
    <s v="010"/>
    <s v="1070"/>
    <x v="0"/>
    <s v="002"/>
    <s v="010.31067"/>
    <n v="305748.07"/>
    <n v="0"/>
    <n v="305748.07"/>
  </r>
  <r>
    <x v="8"/>
    <s v="010"/>
    <s v="1070"/>
    <x v="0"/>
    <s v="002"/>
    <s v="010.31276"/>
    <n v="139357.76999999999"/>
    <n v="0"/>
    <n v="139357.76999999999"/>
  </r>
  <r>
    <x v="8"/>
    <s v="010"/>
    <s v="1070"/>
    <x v="0"/>
    <s v="002"/>
    <s v="010.31281"/>
    <n v="1708.69"/>
    <n v="0"/>
    <n v="1708.69"/>
  </r>
  <r>
    <x v="8"/>
    <s v="010"/>
    <s v="1070"/>
    <x v="0"/>
    <s v="002"/>
    <s v="010.31308"/>
    <n v="27377.9"/>
    <n v="0"/>
    <n v="27377.9"/>
  </r>
  <r>
    <x v="8"/>
    <s v="010"/>
    <s v="1070"/>
    <x v="0"/>
    <s v="002"/>
    <s v="010.31313"/>
    <n v="32008.959999999999"/>
    <n v="0"/>
    <n v="32008.959999999999"/>
  </r>
  <r>
    <x v="8"/>
    <s v="010"/>
    <s v="1070"/>
    <x v="0"/>
    <s v="002"/>
    <s v="010.31316"/>
    <n v="135860.37"/>
    <n v="0"/>
    <n v="135860.37"/>
  </r>
  <r>
    <x v="8"/>
    <s v="010"/>
    <s v="1070"/>
    <x v="0"/>
    <s v="002"/>
    <s v="010.31317"/>
    <n v="149713.51999999999"/>
    <n v="0"/>
    <n v="149713.51999999999"/>
  </r>
  <r>
    <x v="8"/>
    <s v="010"/>
    <s v="1070"/>
    <x v="0"/>
    <s v="002"/>
    <s v="010.31351"/>
    <n v="360494.58"/>
    <n v="0"/>
    <n v="360494.58"/>
  </r>
  <r>
    <x v="8"/>
    <s v="010"/>
    <s v="1070"/>
    <x v="0"/>
    <s v="002"/>
    <s v="010.31381"/>
    <n v="671796.78"/>
    <n v="0"/>
    <n v="671796.78"/>
  </r>
  <r>
    <x v="8"/>
    <s v="010"/>
    <s v="1070"/>
    <x v="0"/>
    <s v="002"/>
    <s v="010.31383"/>
    <n v="147572.67000000001"/>
    <n v="0"/>
    <n v="147572.67000000001"/>
  </r>
  <r>
    <x v="8"/>
    <s v="010"/>
    <s v="1070"/>
    <x v="0"/>
    <s v="002"/>
    <s v="010.31521"/>
    <n v="54680.17"/>
    <n v="0"/>
    <n v="54680.17"/>
  </r>
  <r>
    <x v="8"/>
    <s v="010"/>
    <s v="1070"/>
    <x v="0"/>
    <s v="002"/>
    <s v="010.31522"/>
    <n v="7549.68"/>
    <n v="0"/>
    <n v="7549.68"/>
  </r>
  <r>
    <x v="8"/>
    <s v="010"/>
    <s v="1070"/>
    <x v="0"/>
    <s v="002"/>
    <s v="010.31699"/>
    <n v="183998.81"/>
    <n v="0"/>
    <n v="183998.81"/>
  </r>
  <r>
    <x v="8"/>
    <s v="010"/>
    <s v="1070"/>
    <x v="0"/>
    <s v="002"/>
    <s v="010.31764"/>
    <n v="285721.82"/>
    <n v="0"/>
    <n v="285721.82"/>
  </r>
  <r>
    <x v="8"/>
    <s v="010"/>
    <s v="1070"/>
    <x v="0"/>
    <s v="002"/>
    <s v="010.31782"/>
    <n v="6767.6199999999899"/>
    <n v="0"/>
    <n v="6767.6199999999899"/>
  </r>
  <r>
    <x v="8"/>
    <s v="010"/>
    <s v="1070"/>
    <x v="0"/>
    <s v="002"/>
    <s v="010.31791"/>
    <n v="399075.75"/>
    <n v="0"/>
    <n v="399075.75"/>
  </r>
  <r>
    <x v="8"/>
    <s v="010"/>
    <s v="1070"/>
    <x v="0"/>
    <s v="002"/>
    <s v="010.31876"/>
    <n v="32470.38"/>
    <n v="0"/>
    <n v="32470.38"/>
  </r>
  <r>
    <x v="8"/>
    <s v="010"/>
    <s v="1070"/>
    <x v="0"/>
    <s v="002"/>
    <s v="010.31940"/>
    <n v="883324.3"/>
    <n v="0"/>
    <n v="883324.3"/>
  </r>
  <r>
    <x v="8"/>
    <s v="010"/>
    <s v="1070"/>
    <x v="0"/>
    <s v="002"/>
    <s v="010.32010"/>
    <n v="8375.4599999999991"/>
    <n v="0"/>
    <n v="8375.4599999999991"/>
  </r>
  <r>
    <x v="8"/>
    <s v="010"/>
    <s v="1070"/>
    <x v="0"/>
    <s v="002"/>
    <s v="010.32138"/>
    <n v="665350.42000000004"/>
    <n v="0"/>
    <n v="665350.42000000004"/>
  </r>
  <r>
    <x v="8"/>
    <s v="010"/>
    <s v="1070"/>
    <x v="0"/>
    <s v="002"/>
    <s v="010.32145"/>
    <n v="560837.9"/>
    <n v="0"/>
    <n v="560837.9"/>
  </r>
  <r>
    <x v="8"/>
    <s v="010"/>
    <s v="1070"/>
    <x v="0"/>
    <s v="002"/>
    <s v="010.32146"/>
    <n v="477617.62"/>
    <n v="0"/>
    <n v="477617.62"/>
  </r>
  <r>
    <x v="8"/>
    <s v="010"/>
    <s v="1070"/>
    <x v="0"/>
    <s v="002"/>
    <s v="010.32170"/>
    <n v="58371.96"/>
    <n v="0"/>
    <n v="58371.96"/>
  </r>
  <r>
    <x v="8"/>
    <s v="010"/>
    <s v="1070"/>
    <x v="0"/>
    <s v="002"/>
    <s v="010.32190"/>
    <n v="1436.35"/>
    <n v="0"/>
    <n v="1436.35"/>
  </r>
  <r>
    <x v="8"/>
    <s v="010"/>
    <s v="1070"/>
    <x v="0"/>
    <s v="002"/>
    <s v="010.32338"/>
    <n v="4951.7299999999996"/>
    <n v="0"/>
    <n v="4951.7299999999996"/>
  </r>
  <r>
    <x v="8"/>
    <s v="010"/>
    <s v="1070"/>
    <x v="0"/>
    <s v="002"/>
    <s v="010.32462"/>
    <n v="528.13"/>
    <n v="0"/>
    <n v="528.13"/>
  </r>
  <r>
    <x v="8"/>
    <s v="010"/>
    <s v="1070"/>
    <x v="0"/>
    <s v="002"/>
    <s v="OH.010.10000"/>
    <n v="-1209697.8500000001"/>
    <n v="0"/>
    <n v="-1209697.8500000001"/>
  </r>
  <r>
    <x v="8"/>
    <s v="010"/>
    <s v="1070"/>
    <x v="1"/>
    <s v="012"/>
    <s v="010.29528"/>
    <n v="1668598.18"/>
    <n v="0"/>
    <n v="1668598.18"/>
  </r>
  <r>
    <x v="8"/>
    <s v="010"/>
    <s v="1070"/>
    <x v="1"/>
    <s v="012"/>
    <s v="010.29921"/>
    <n v="95685.6"/>
    <n v="0"/>
    <n v="95685.6"/>
  </r>
  <r>
    <x v="8"/>
    <s v="010"/>
    <s v="1070"/>
    <x v="1"/>
    <s v="012"/>
    <s v="010.30694"/>
    <n v="25329.79"/>
    <n v="0"/>
    <n v="25329.79"/>
  </r>
  <r>
    <x v="8"/>
    <s v="010"/>
    <s v="1070"/>
    <x v="1"/>
    <s v="012"/>
    <s v="010.30789"/>
    <n v="1805.82"/>
    <n v="0"/>
    <n v="1805.82"/>
  </r>
  <r>
    <x v="8"/>
    <s v="010"/>
    <s v="1070"/>
    <x v="1"/>
    <s v="012"/>
    <s v="010.30859"/>
    <n v="3702.05"/>
    <n v="0"/>
    <n v="3702.05"/>
  </r>
  <r>
    <x v="8"/>
    <s v="010"/>
    <s v="1070"/>
    <x v="1"/>
    <s v="012"/>
    <s v="010.31391"/>
    <n v="52874.26"/>
    <n v="0"/>
    <n v="52874.26"/>
  </r>
  <r>
    <x v="8"/>
    <s v="010"/>
    <s v="1070"/>
    <x v="1"/>
    <s v="012"/>
    <s v="010.31512"/>
    <n v="8780.4500000000007"/>
    <n v="0"/>
    <n v="8780.4500000000007"/>
  </r>
  <r>
    <x v="8"/>
    <s v="010"/>
    <s v="1070"/>
    <x v="1"/>
    <s v="012"/>
    <s v="010.31515"/>
    <n v="6759.27"/>
    <n v="0"/>
    <n v="6759.27"/>
  </r>
  <r>
    <x v="8"/>
    <s v="010"/>
    <s v="1070"/>
    <x v="1"/>
    <s v="012"/>
    <s v="010.31516"/>
    <n v="3703.44"/>
    <n v="0"/>
    <n v="3703.44"/>
  </r>
  <r>
    <x v="8"/>
    <s v="010"/>
    <s v="1070"/>
    <x v="1"/>
    <s v="012"/>
    <s v="010.31517"/>
    <n v="9560.68"/>
    <n v="0"/>
    <n v="9560.68"/>
  </r>
  <r>
    <x v="8"/>
    <s v="010"/>
    <s v="1070"/>
    <x v="1"/>
    <s v="012"/>
    <s v="010.31565"/>
    <n v="20618.189999999999"/>
    <n v="0"/>
    <n v="20618.189999999999"/>
  </r>
  <r>
    <x v="8"/>
    <s v="010"/>
    <s v="1070"/>
    <x v="1"/>
    <s v="012"/>
    <s v="010.31715"/>
    <n v="1361.07"/>
    <n v="0"/>
    <n v="1361.07"/>
  </r>
  <r>
    <x v="8"/>
    <s v="010"/>
    <s v="1070"/>
    <x v="1"/>
    <s v="012"/>
    <s v="010.31837"/>
    <n v="18894.189999999999"/>
    <n v="0"/>
    <n v="18894.189999999999"/>
  </r>
  <r>
    <x v="8"/>
    <s v="010"/>
    <s v="1070"/>
    <x v="1"/>
    <s v="012"/>
    <s v="010.31862"/>
    <n v="40519.25"/>
    <n v="0"/>
    <n v="40519.25"/>
  </r>
  <r>
    <x v="8"/>
    <s v="010"/>
    <s v="1070"/>
    <x v="1"/>
    <s v="012"/>
    <s v="010.32043"/>
    <n v="11309.58"/>
    <n v="0"/>
    <n v="11309.58"/>
  </r>
  <r>
    <x v="8"/>
    <s v="010"/>
    <s v="1070"/>
    <x v="1"/>
    <s v="012"/>
    <s v="010.32078"/>
    <n v="12863.17"/>
    <n v="0"/>
    <n v="12863.17"/>
  </r>
  <r>
    <x v="8"/>
    <s v="010"/>
    <s v="1070"/>
    <x v="1"/>
    <s v="012"/>
    <s v="010.32092"/>
    <n v="26989.09"/>
    <n v="0"/>
    <n v="26989.09"/>
  </r>
  <r>
    <x v="8"/>
    <s v="010"/>
    <s v="1070"/>
    <x v="1"/>
    <s v="012"/>
    <s v="010.32264"/>
    <n v="482816.31"/>
    <n v="0"/>
    <n v="482816.31"/>
  </r>
  <r>
    <x v="8"/>
    <s v="010"/>
    <s v="1070"/>
    <x v="1"/>
    <s v="012"/>
    <s v="010.32333"/>
    <n v="3354.56"/>
    <n v="0"/>
    <n v="3354.56"/>
  </r>
  <r>
    <x v="8"/>
    <s v="010"/>
    <s v="1070"/>
    <x v="1"/>
    <s v="012"/>
    <s v="010.32385"/>
    <n v="547421.48"/>
    <n v="0"/>
    <n v="547421.48"/>
  </r>
  <r>
    <x v="8"/>
    <s v="010"/>
    <s v="1070"/>
    <x v="1"/>
    <s v="012"/>
    <s v="010.32416"/>
    <n v="253937.1"/>
    <n v="0"/>
    <n v="253937.1"/>
  </r>
  <r>
    <x v="8"/>
    <s v="010"/>
    <s v="1070"/>
    <x v="1"/>
    <s v="012"/>
    <s v="010.32460"/>
    <n v="21661.46"/>
    <n v="0"/>
    <n v="21661.46"/>
  </r>
  <r>
    <x v="8"/>
    <s v="050"/>
    <s v="1070"/>
    <x v="2"/>
    <s v="009"/>
    <s v="050.36386"/>
    <n v="8.9499999999998181"/>
    <n v="8.9499999999999993"/>
    <n v="-1.8118839761882555E-13"/>
  </r>
  <r>
    <x v="8"/>
    <s v="050"/>
    <s v="1070"/>
    <x v="2"/>
    <s v="009"/>
    <s v="050.42070"/>
    <n v="0.12000000000000501"/>
    <n v="0.12"/>
    <n v="5.0098813986210189E-15"/>
  </r>
  <r>
    <x v="8"/>
    <s v="050"/>
    <s v="1070"/>
    <x v="2"/>
    <s v="009"/>
    <s v="050.42071"/>
    <n v="436.59"/>
    <n v="1.3"/>
    <n v="435.28999999999996"/>
  </r>
  <r>
    <x v="8"/>
    <s v="050"/>
    <s v="1070"/>
    <x v="2"/>
    <s v="009"/>
    <s v="050.42322"/>
    <n v="81638.33"/>
    <n v="483.16"/>
    <n v="81155.17"/>
  </r>
  <r>
    <x v="8"/>
    <s v="050"/>
    <s v="1070"/>
    <x v="2"/>
    <s v="009"/>
    <s v="050.42995"/>
    <n v="144788.60999999999"/>
    <n v="1668.77"/>
    <n v="143119.84"/>
  </r>
  <r>
    <x v="8"/>
    <s v="050"/>
    <s v="1070"/>
    <x v="2"/>
    <s v="009"/>
    <s v="050.43064"/>
    <n v="176839.61"/>
    <n v="3557.32"/>
    <n v="173282.28999999998"/>
  </r>
  <r>
    <x v="8"/>
    <s v="050"/>
    <s v="1070"/>
    <x v="2"/>
    <s v="009"/>
    <s v="050.44088"/>
    <n v="64165.36"/>
    <n v="349.27"/>
    <n v="63816.090000000004"/>
  </r>
  <r>
    <x v="8"/>
    <s v="050"/>
    <s v="1070"/>
    <x v="2"/>
    <s v="009"/>
    <s v="050.44133"/>
    <n v="13968634.33"/>
    <n v="193506.62"/>
    <n v="13775127.710000001"/>
  </r>
  <r>
    <x v="8"/>
    <s v="050"/>
    <s v="1070"/>
    <x v="2"/>
    <s v="009"/>
    <s v="050.44145"/>
    <n v="5627446.1100000003"/>
    <n v="108760.47"/>
    <n v="5518685.6400000006"/>
  </r>
  <r>
    <x v="8"/>
    <s v="050"/>
    <s v="1070"/>
    <x v="2"/>
    <s v="009"/>
    <s v="050.44722"/>
    <n v="13554.13"/>
    <n v="41.22"/>
    <n v="13512.91"/>
  </r>
  <r>
    <x v="8"/>
    <s v="050"/>
    <s v="1070"/>
    <x v="2"/>
    <s v="009"/>
    <s v="050.45027"/>
    <n v="819.9"/>
    <n v="1.63"/>
    <n v="818.27"/>
  </r>
  <r>
    <x v="8"/>
    <s v="050"/>
    <s v="1070"/>
    <x v="2"/>
    <s v="009"/>
    <s v="050.45376"/>
    <n v="1565044.4"/>
    <n v="26341.7"/>
    <n v="1538702.7"/>
  </r>
  <r>
    <x v="8"/>
    <s v="050"/>
    <s v="1070"/>
    <x v="2"/>
    <s v="009"/>
    <s v="050.45472"/>
    <n v="-7.3399999999965102"/>
    <n v="0"/>
    <n v="-7.3399999999965102"/>
  </r>
  <r>
    <x v="8"/>
    <s v="050"/>
    <s v="1070"/>
    <x v="2"/>
    <s v="009"/>
    <s v="050.45546"/>
    <n v="32530.560000000001"/>
    <n v="318.61"/>
    <n v="32211.95"/>
  </r>
  <r>
    <x v="8"/>
    <s v="050"/>
    <s v="1070"/>
    <x v="2"/>
    <s v="009"/>
    <s v="050.45563"/>
    <n v="320379.15000000002"/>
    <n v="3861.61"/>
    <n v="316517.54000000004"/>
  </r>
  <r>
    <x v="8"/>
    <s v="050"/>
    <s v="1070"/>
    <x v="2"/>
    <s v="009"/>
    <s v="050.45564"/>
    <n v="344374.13"/>
    <n v="3773.08"/>
    <n v="340601.05"/>
  </r>
  <r>
    <x v="8"/>
    <s v="050"/>
    <s v="1070"/>
    <x v="2"/>
    <s v="009"/>
    <s v="050.45832"/>
    <n v="36503.85"/>
    <n v="179.56"/>
    <n v="36324.29"/>
  </r>
  <r>
    <x v="8"/>
    <s v="050"/>
    <s v="1070"/>
    <x v="2"/>
    <s v="009"/>
    <s v="050.46190"/>
    <n v="-25.979999999999801"/>
    <n v="12.17"/>
    <n v="-38.1499999999998"/>
  </r>
  <r>
    <x v="8"/>
    <s v="050"/>
    <s v="1070"/>
    <x v="2"/>
    <s v="009"/>
    <s v="050.46278"/>
    <n v="26025.71"/>
    <n v="315.38"/>
    <n v="25710.329999999998"/>
  </r>
  <r>
    <x v="8"/>
    <s v="050"/>
    <s v="1070"/>
    <x v="2"/>
    <s v="009"/>
    <s v="050.46282"/>
    <n v="1.08"/>
    <n v="0.01"/>
    <n v="1.07"/>
  </r>
  <r>
    <x v="8"/>
    <s v="050"/>
    <s v="1070"/>
    <x v="2"/>
    <s v="009"/>
    <s v="050.46442"/>
    <n v="462495.79"/>
    <n v="4546.72"/>
    <n v="457949.07"/>
  </r>
  <r>
    <x v="8"/>
    <s v="050"/>
    <s v="1070"/>
    <x v="2"/>
    <s v="009"/>
    <s v="050.46443"/>
    <n v="618966.43999999994"/>
    <n v="7299.5"/>
    <n v="611666.93999999994"/>
  </r>
  <r>
    <x v="8"/>
    <s v="050"/>
    <s v="1070"/>
    <x v="2"/>
    <s v="009"/>
    <s v="050.46444"/>
    <n v="189687.18"/>
    <n v="1906"/>
    <n v="187781.18"/>
  </r>
  <r>
    <x v="8"/>
    <s v="050"/>
    <s v="1070"/>
    <x v="2"/>
    <s v="009"/>
    <s v="050.46445"/>
    <n v="198557.47"/>
    <n v="2464.02"/>
    <n v="196093.45"/>
  </r>
  <r>
    <x v="8"/>
    <s v="050"/>
    <s v="1070"/>
    <x v="2"/>
    <s v="009"/>
    <s v="050.46454"/>
    <n v="38214.44"/>
    <n v="119.81"/>
    <n v="38094.630000000005"/>
  </r>
  <r>
    <x v="8"/>
    <s v="050"/>
    <s v="1070"/>
    <x v="2"/>
    <s v="009"/>
    <s v="050.46455"/>
    <n v="43610.22"/>
    <n v="160.76"/>
    <n v="43449.46"/>
  </r>
  <r>
    <x v="8"/>
    <s v="050"/>
    <s v="1070"/>
    <x v="2"/>
    <s v="009"/>
    <s v="050.46471"/>
    <n v="66531.3"/>
    <n v="516.07000000000005"/>
    <n v="66015.23"/>
  </r>
  <r>
    <x v="8"/>
    <s v="050"/>
    <s v="1070"/>
    <x v="2"/>
    <s v="009"/>
    <s v="050.46504"/>
    <n v="894825.35"/>
    <n v="7974.44"/>
    <n v="886850.91"/>
  </r>
  <r>
    <x v="8"/>
    <s v="050"/>
    <s v="1070"/>
    <x v="2"/>
    <s v="009"/>
    <s v="050.46525"/>
    <n v="302635.65999999997"/>
    <n v="1924.77"/>
    <n v="300710.88999999996"/>
  </r>
  <r>
    <x v="8"/>
    <s v="050"/>
    <s v="1070"/>
    <x v="2"/>
    <s v="009"/>
    <s v="050.46537"/>
    <n v="2788245.9"/>
    <n v="29334.31"/>
    <n v="2758911.59"/>
  </r>
  <r>
    <x v="8"/>
    <s v="050"/>
    <s v="1070"/>
    <x v="2"/>
    <s v="009"/>
    <s v="050.46588"/>
    <n v="555575.16"/>
    <n v="5034.13"/>
    <n v="550541.03"/>
  </r>
  <r>
    <x v="8"/>
    <s v="050"/>
    <s v="1070"/>
    <x v="2"/>
    <s v="009"/>
    <s v="050.46611"/>
    <n v="469226.65"/>
    <n v="4595.49"/>
    <n v="464631.16000000003"/>
  </r>
  <r>
    <x v="8"/>
    <s v="050"/>
    <s v="1070"/>
    <x v="2"/>
    <s v="009"/>
    <s v="050.46625"/>
    <n v="176691.21"/>
    <n v="2063.06"/>
    <n v="174628.15"/>
  </r>
  <r>
    <x v="8"/>
    <s v="050"/>
    <s v="1070"/>
    <x v="2"/>
    <s v="009"/>
    <s v="050.46665"/>
    <n v="572078.91"/>
    <n v="5440.31"/>
    <n v="566638.6"/>
  </r>
  <r>
    <x v="8"/>
    <s v="050"/>
    <s v="1070"/>
    <x v="2"/>
    <s v="009"/>
    <s v="050.46719"/>
    <n v="109107.44"/>
    <n v="994.79"/>
    <n v="108112.65000000001"/>
  </r>
  <r>
    <x v="8"/>
    <s v="050"/>
    <s v="1070"/>
    <x v="2"/>
    <s v="009"/>
    <s v="050.46737"/>
    <n v="1132538.3799999999"/>
    <n v="10679.24"/>
    <n v="1121859.1399999999"/>
  </r>
  <r>
    <x v="8"/>
    <s v="050"/>
    <s v="1070"/>
    <x v="2"/>
    <s v="009"/>
    <s v="050.46743"/>
    <n v="157268.71"/>
    <n v="1242.98"/>
    <n v="156025.72999999998"/>
  </r>
  <r>
    <x v="8"/>
    <s v="050"/>
    <s v="1070"/>
    <x v="2"/>
    <s v="009"/>
    <s v="050.47032"/>
    <n v="92095.51"/>
    <n v="439.85"/>
    <n v="91655.659999999989"/>
  </r>
  <r>
    <x v="8"/>
    <s v="050"/>
    <s v="1070"/>
    <x v="2"/>
    <s v="009"/>
    <s v="050.47080"/>
    <n v="218919.12"/>
    <n v="2694.84"/>
    <n v="216224.28"/>
  </r>
  <r>
    <x v="8"/>
    <s v="050"/>
    <s v="1070"/>
    <x v="2"/>
    <s v="009"/>
    <s v="050.47084"/>
    <n v="1492.59"/>
    <n v="0"/>
    <n v="1492.59"/>
  </r>
  <r>
    <x v="8"/>
    <s v="050"/>
    <s v="1070"/>
    <x v="2"/>
    <s v="009"/>
    <s v="050.47087"/>
    <n v="224.34"/>
    <n v="0.82"/>
    <n v="223.52"/>
  </r>
  <r>
    <x v="8"/>
    <s v="050"/>
    <s v="1070"/>
    <x v="2"/>
    <s v="009"/>
    <s v="050.47093"/>
    <n v="82361.58"/>
    <n v="0"/>
    <n v="82361.58"/>
  </r>
  <r>
    <x v="8"/>
    <s v="050"/>
    <s v="1070"/>
    <x v="2"/>
    <s v="009"/>
    <s v="050.47096"/>
    <n v="3786.01"/>
    <n v="30.07"/>
    <n v="3755.94"/>
  </r>
  <r>
    <x v="8"/>
    <s v="050"/>
    <s v="1070"/>
    <x v="2"/>
    <s v="009"/>
    <s v="050.47099"/>
    <n v="-290.45"/>
    <n v="0.55000000000000004"/>
    <n v="-291"/>
  </r>
  <r>
    <x v="8"/>
    <s v="050"/>
    <s v="1070"/>
    <x v="2"/>
    <s v="009"/>
    <s v="050.47102"/>
    <n v="394595.98"/>
    <n v="3299.75"/>
    <n v="391296.23"/>
  </r>
  <r>
    <x v="8"/>
    <s v="050"/>
    <s v="1070"/>
    <x v="2"/>
    <s v="009"/>
    <s v="050.47136"/>
    <n v="-2026.45"/>
    <n v="2.92"/>
    <n v="-2029.3700000000001"/>
  </r>
  <r>
    <x v="8"/>
    <s v="050"/>
    <s v="1070"/>
    <x v="2"/>
    <s v="009"/>
    <s v="050.47168"/>
    <n v="16517.8"/>
    <n v="0"/>
    <n v="16517.8"/>
  </r>
  <r>
    <x v="8"/>
    <s v="050"/>
    <s v="1070"/>
    <x v="2"/>
    <s v="009"/>
    <s v="050.47184"/>
    <n v="61805.279999999999"/>
    <n v="0"/>
    <n v="61805.279999999999"/>
  </r>
  <r>
    <x v="8"/>
    <s v="050"/>
    <s v="1070"/>
    <x v="2"/>
    <s v="009"/>
    <s v="050.47190"/>
    <n v="58732.42"/>
    <n v="465.56"/>
    <n v="58266.86"/>
  </r>
  <r>
    <x v="8"/>
    <s v="050"/>
    <s v="1070"/>
    <x v="2"/>
    <s v="009"/>
    <s v="050.47201"/>
    <n v="13781.53"/>
    <n v="90.11"/>
    <n v="13691.42"/>
  </r>
  <r>
    <x v="8"/>
    <s v="050"/>
    <s v="1070"/>
    <x v="2"/>
    <s v="009"/>
    <s v="050.47203"/>
    <n v="7335.32"/>
    <n v="24.08"/>
    <n v="7311.24"/>
  </r>
  <r>
    <x v="8"/>
    <s v="050"/>
    <s v="1070"/>
    <x v="2"/>
    <s v="009"/>
    <s v="050.47204"/>
    <n v="4864.32"/>
    <n v="28.65"/>
    <n v="4835.67"/>
  </r>
  <r>
    <x v="8"/>
    <s v="050"/>
    <s v="1070"/>
    <x v="2"/>
    <s v="009"/>
    <s v="050.47260"/>
    <n v="10847.29"/>
    <n v="13.43"/>
    <n v="10833.86"/>
  </r>
  <r>
    <x v="8"/>
    <s v="050"/>
    <s v="1070"/>
    <x v="2"/>
    <s v="009"/>
    <s v="050.47276"/>
    <n v="85434.5"/>
    <n v="425.43"/>
    <n v="85009.07"/>
  </r>
  <r>
    <x v="8"/>
    <s v="050"/>
    <s v="1070"/>
    <x v="2"/>
    <s v="009"/>
    <s v="050.47280"/>
    <n v="62366.54"/>
    <n v="77.209999999999994"/>
    <n v="62289.33"/>
  </r>
  <r>
    <x v="8"/>
    <s v="050"/>
    <s v="1070"/>
    <x v="2"/>
    <s v="009"/>
    <s v="050.47282"/>
    <n v="31232.58"/>
    <n v="195.66"/>
    <n v="31036.920000000002"/>
  </r>
  <r>
    <x v="8"/>
    <s v="050"/>
    <s v="1070"/>
    <x v="2"/>
    <s v="009"/>
    <s v="050.47288"/>
    <n v="1572.65"/>
    <n v="0"/>
    <n v="1572.65"/>
  </r>
  <r>
    <x v="8"/>
    <s v="050"/>
    <s v="1070"/>
    <x v="2"/>
    <s v="009"/>
    <s v="050.47289"/>
    <n v="1681.3"/>
    <n v="0"/>
    <n v="1681.3"/>
  </r>
  <r>
    <x v="8"/>
    <s v="050"/>
    <s v="1070"/>
    <x v="2"/>
    <s v="009"/>
    <s v="050.47296"/>
    <n v="66887.850000000006"/>
    <n v="0"/>
    <n v="66887.850000000006"/>
  </r>
  <r>
    <x v="8"/>
    <s v="050"/>
    <s v="1070"/>
    <x v="2"/>
    <s v="009"/>
    <s v="050.47335"/>
    <n v="13402.71"/>
    <n v="48.38"/>
    <n v="13354.33"/>
  </r>
  <r>
    <x v="8"/>
    <s v="050"/>
    <s v="1070"/>
    <x v="2"/>
    <s v="009"/>
    <s v="050.47342"/>
    <n v="35469.440000000002"/>
    <n v="364.9"/>
    <n v="35104.54"/>
  </r>
  <r>
    <x v="8"/>
    <s v="050"/>
    <s v="1070"/>
    <x v="2"/>
    <s v="009"/>
    <s v="050.47343"/>
    <n v="5647.22"/>
    <n v="34.24"/>
    <n v="5612.9800000000005"/>
  </r>
  <r>
    <x v="8"/>
    <s v="050"/>
    <s v="1070"/>
    <x v="2"/>
    <s v="009"/>
    <s v="050.47383"/>
    <n v="147404.49"/>
    <n v="351.71"/>
    <n v="147052.78"/>
  </r>
  <r>
    <x v="8"/>
    <s v="050"/>
    <s v="1070"/>
    <x v="2"/>
    <s v="009"/>
    <s v="050.47396"/>
    <n v="97758.99"/>
    <n v="364.9"/>
    <n v="97394.090000000011"/>
  </r>
  <r>
    <x v="8"/>
    <s v="050"/>
    <s v="1070"/>
    <x v="2"/>
    <s v="009"/>
    <s v="050.47482"/>
    <n v="9084.84"/>
    <n v="13.22"/>
    <n v="9071.6200000000008"/>
  </r>
  <r>
    <x v="8"/>
    <s v="050"/>
    <s v="1070"/>
    <x v="2"/>
    <s v="009"/>
    <s v="050.47487"/>
    <n v="105520.91"/>
    <n v="376.92"/>
    <n v="105143.99"/>
  </r>
  <r>
    <x v="8"/>
    <s v="050"/>
    <s v="1070"/>
    <x v="2"/>
    <s v="009"/>
    <s v="050.47584"/>
    <n v="21386.16"/>
    <n v="0"/>
    <n v="21386.16"/>
  </r>
  <r>
    <x v="8"/>
    <s v="050"/>
    <s v="1070"/>
    <x v="2"/>
    <s v="009"/>
    <s v="050.47626"/>
    <n v="56996.94"/>
    <n v="180.75"/>
    <n v="56816.19"/>
  </r>
  <r>
    <x v="8"/>
    <s v="050"/>
    <s v="1070"/>
    <x v="2"/>
    <s v="009"/>
    <s v="050.47674"/>
    <n v="4922.55"/>
    <n v="20.350000000000001"/>
    <n v="4902.2"/>
  </r>
  <r>
    <x v="8"/>
    <s v="050"/>
    <s v="1070"/>
    <x v="2"/>
    <s v="009"/>
    <s v="050.47675"/>
    <n v="43610.22"/>
    <n v="160.76"/>
    <n v="43449.46"/>
  </r>
  <r>
    <x v="8"/>
    <s v="050"/>
    <s v="1070"/>
    <x v="2"/>
    <s v="009"/>
    <s v="050.47681"/>
    <n v="-254111.15"/>
    <n v="0"/>
    <n v="-254111.15"/>
  </r>
  <r>
    <x v="8"/>
    <s v="050"/>
    <s v="1070"/>
    <x v="2"/>
    <s v="009"/>
    <s v="050.47777"/>
    <n v="13788.59"/>
    <n v="63.51"/>
    <n v="13725.08"/>
  </r>
  <r>
    <x v="8"/>
    <s v="050"/>
    <s v="1070"/>
    <x v="2"/>
    <s v="009"/>
    <s v="050.47784"/>
    <n v="669.36"/>
    <n v="0"/>
    <n v="669.36"/>
  </r>
  <r>
    <x v="8"/>
    <s v="050"/>
    <s v="1070"/>
    <x v="2"/>
    <s v="009"/>
    <s v="050.47794"/>
    <n v="37612.089999999997"/>
    <n v="138.65"/>
    <n v="37473.439999999995"/>
  </r>
  <r>
    <x v="8"/>
    <s v="050"/>
    <s v="1070"/>
    <x v="2"/>
    <s v="009"/>
    <s v="050.47795"/>
    <n v="-5018.1099999999997"/>
    <n v="0"/>
    <n v="-5018.1099999999997"/>
  </r>
  <r>
    <x v="8"/>
    <s v="050"/>
    <s v="1070"/>
    <x v="2"/>
    <s v="009"/>
    <s v="050.47866"/>
    <n v="3377.82"/>
    <n v="12.45"/>
    <n v="3365.3700000000003"/>
  </r>
  <r>
    <x v="8"/>
    <s v="050"/>
    <s v="1070"/>
    <x v="2"/>
    <s v="009"/>
    <s v="050.47890"/>
    <n v="19611.7"/>
    <n v="72.290000000000006"/>
    <n v="19539.41"/>
  </r>
  <r>
    <x v="8"/>
    <s v="050"/>
    <s v="1070"/>
    <x v="2"/>
    <s v="009"/>
    <s v="050.47910"/>
    <n v="29942.52"/>
    <n v="51.74"/>
    <n v="29890.78"/>
  </r>
  <r>
    <x v="8"/>
    <s v="050"/>
    <s v="1070"/>
    <x v="2"/>
    <s v="009"/>
    <s v="050.47922"/>
    <n v="1143.52"/>
    <n v="4.21"/>
    <n v="1139.31"/>
  </r>
  <r>
    <x v="8"/>
    <s v="050"/>
    <s v="1070"/>
    <x v="2"/>
    <s v="009"/>
    <s v="050.47925"/>
    <n v="11674.24"/>
    <n v="32.590000000000003"/>
    <n v="11641.65"/>
  </r>
  <r>
    <x v="8"/>
    <s v="050"/>
    <s v="1070"/>
    <x v="2"/>
    <s v="009"/>
    <s v="050.47932"/>
    <n v="833.49"/>
    <n v="3.07"/>
    <n v="830.42"/>
  </r>
  <r>
    <x v="8"/>
    <s v="050"/>
    <s v="1070"/>
    <x v="2"/>
    <s v="009"/>
    <s v="050.47955"/>
    <n v="1582.71"/>
    <n v="5.84"/>
    <n v="1576.8700000000001"/>
  </r>
  <r>
    <x v="8"/>
    <s v="050"/>
    <s v="1070"/>
    <x v="2"/>
    <s v="009"/>
    <s v="050.48017"/>
    <n v="2277.61"/>
    <n v="7.53"/>
    <n v="2270.08"/>
  </r>
  <r>
    <x v="8"/>
    <s v="050"/>
    <s v="1070"/>
    <x v="2"/>
    <s v="009"/>
    <s v="050.48018"/>
    <n v="2672"/>
    <n v="0"/>
    <n v="2672"/>
  </r>
  <r>
    <x v="8"/>
    <s v="050"/>
    <s v="1070"/>
    <x v="2"/>
    <s v="009"/>
    <s v="050.48024"/>
    <n v="3402.28"/>
    <n v="7.11"/>
    <n v="3395.17"/>
  </r>
  <r>
    <x v="8"/>
    <s v="050"/>
    <s v="1070"/>
    <x v="2"/>
    <s v="009"/>
    <s v="050.48042"/>
    <n v="53936.66"/>
    <n v="103.67"/>
    <n v="53832.990000000005"/>
  </r>
  <r>
    <x v="8"/>
    <s v="050"/>
    <s v="1070"/>
    <x v="2"/>
    <s v="009"/>
    <s v="050.48058"/>
    <n v="855.7"/>
    <n v="2.12"/>
    <n v="853.58"/>
  </r>
  <r>
    <x v="8"/>
    <s v="050"/>
    <s v="1070"/>
    <x v="2"/>
    <s v="009"/>
    <s v="050.48067"/>
    <n v="60914.45"/>
    <n v="121.84"/>
    <n v="60792.61"/>
  </r>
  <r>
    <x v="8"/>
    <s v="050"/>
    <s v="1070"/>
    <x v="2"/>
    <s v="009"/>
    <s v="050.48071"/>
    <n v="1591.53"/>
    <n v="5.87"/>
    <n v="1585.66"/>
  </r>
  <r>
    <x v="8"/>
    <s v="050"/>
    <s v="1070"/>
    <x v="2"/>
    <s v="009"/>
    <s v="050.48082"/>
    <n v="384.76"/>
    <n v="0.95"/>
    <n v="383.81"/>
  </r>
  <r>
    <x v="8"/>
    <s v="050"/>
    <s v="1070"/>
    <x v="2"/>
    <s v="009"/>
    <s v="050.48086"/>
    <n v="8008.71"/>
    <n v="29.52"/>
    <n v="7979.19"/>
  </r>
  <r>
    <x v="8"/>
    <s v="050"/>
    <s v="1070"/>
    <x v="2"/>
    <s v="009"/>
    <s v="050.48087"/>
    <n v="54953.46"/>
    <n v="68.040000000000006"/>
    <n v="54885.42"/>
  </r>
  <r>
    <x v="8"/>
    <s v="050"/>
    <s v="1070"/>
    <x v="2"/>
    <s v="009"/>
    <s v="050.48101"/>
    <n v="6231.89"/>
    <n v="7.72"/>
    <n v="6224.17"/>
  </r>
  <r>
    <x v="8"/>
    <s v="050"/>
    <s v="1070"/>
    <x v="2"/>
    <s v="009"/>
    <s v="050.48123"/>
    <n v="1172.44"/>
    <n v="4.13"/>
    <n v="1168.31"/>
  </r>
  <r>
    <x v="8"/>
    <s v="050"/>
    <s v="1070"/>
    <x v="2"/>
    <s v="009"/>
    <s v="050.48187"/>
    <n v="-1775.86"/>
    <n v="0"/>
    <n v="-1775.86"/>
  </r>
  <r>
    <x v="8"/>
    <s v="050"/>
    <s v="1070"/>
    <x v="2"/>
    <s v="009"/>
    <s v="050.48337"/>
    <n v="195462.97"/>
    <n v="241.99"/>
    <n v="195220.98"/>
  </r>
  <r>
    <x v="8"/>
    <s v="050"/>
    <s v="1070"/>
    <x v="2"/>
    <s v="009"/>
    <s v="050.48369"/>
    <n v="5690.38"/>
    <n v="7.04"/>
    <n v="5683.34"/>
  </r>
  <r>
    <x v="8"/>
    <s v="050"/>
    <s v="1070"/>
    <x v="2"/>
    <s v="009"/>
    <s v="050.48380"/>
    <n v="-1963.78"/>
    <n v="0"/>
    <n v="-1963.78"/>
  </r>
  <r>
    <x v="8"/>
    <s v="050"/>
    <s v="1070"/>
    <x v="2"/>
    <s v="009"/>
    <s v="OH.050.10000"/>
    <n v="28664.89"/>
    <n v="0"/>
    <n v="28664.89"/>
  </r>
  <r>
    <x v="8"/>
    <s v="050"/>
    <s v="1070"/>
    <x v="2"/>
    <s v="009"/>
    <s v="OH.050.17884"/>
    <n v="30302.40000000014"/>
    <n v="0"/>
    <n v="30302.40000000014"/>
  </r>
  <r>
    <x v="8"/>
    <s v="050"/>
    <s v="1070"/>
    <x v="3"/>
    <s v="091"/>
    <s v="050.48044"/>
    <n v="7301.11"/>
    <n v="0"/>
    <n v="7301.11"/>
  </r>
  <r>
    <x v="8"/>
    <s v="050"/>
    <s v="1070"/>
    <x v="3"/>
    <s v="091"/>
    <s v="OH.050.10000"/>
    <n v="8433.0500000000466"/>
    <n v="0"/>
    <n v="8433.0500000000466"/>
  </r>
  <r>
    <x v="8"/>
    <s v="050"/>
    <s v="1070"/>
    <x v="3"/>
    <s v="091"/>
    <s v="OH.050.10002"/>
    <n v="20375.13"/>
    <n v="0"/>
    <n v="20375.13"/>
  </r>
  <r>
    <x v="9"/>
    <s v="010"/>
    <s v="1070"/>
    <x v="0"/>
    <s v="002"/>
    <s v="010.23302"/>
    <n v="77081.34"/>
    <n v="0"/>
    <n v="77081.34"/>
  </r>
  <r>
    <x v="9"/>
    <s v="010"/>
    <s v="1070"/>
    <x v="0"/>
    <s v="002"/>
    <s v="010.25034"/>
    <n v="2353731.6"/>
    <n v="0"/>
    <n v="2353731.6"/>
  </r>
  <r>
    <x v="9"/>
    <s v="010"/>
    <s v="1070"/>
    <x v="0"/>
    <s v="002"/>
    <s v="010.25484"/>
    <n v="973166.56"/>
    <n v="0"/>
    <n v="973166.56"/>
  </r>
  <r>
    <x v="9"/>
    <s v="010"/>
    <s v="1070"/>
    <x v="0"/>
    <s v="002"/>
    <s v="010.25486"/>
    <n v="296829.98"/>
    <n v="0"/>
    <n v="296829.98"/>
  </r>
  <r>
    <x v="9"/>
    <s v="010"/>
    <s v="1070"/>
    <x v="0"/>
    <s v="002"/>
    <s v="010.28080"/>
    <n v="355834.06"/>
    <n v="0"/>
    <n v="355834.06"/>
  </r>
  <r>
    <x v="9"/>
    <s v="010"/>
    <s v="1070"/>
    <x v="0"/>
    <s v="002"/>
    <s v="010.29307"/>
    <n v="44328.04"/>
    <n v="0"/>
    <n v="44328.04"/>
  </r>
  <r>
    <x v="9"/>
    <s v="010"/>
    <s v="1070"/>
    <x v="0"/>
    <s v="002"/>
    <s v="010.29603"/>
    <n v="880453.46"/>
    <n v="0"/>
    <n v="880453.46"/>
  </r>
  <r>
    <x v="9"/>
    <s v="010"/>
    <s v="1070"/>
    <x v="0"/>
    <s v="002"/>
    <s v="010.29663"/>
    <n v="140669.79"/>
    <n v="0"/>
    <n v="140669.79"/>
  </r>
  <r>
    <x v="9"/>
    <s v="010"/>
    <s v="1070"/>
    <x v="0"/>
    <s v="002"/>
    <s v="010.29740"/>
    <n v="869438.99"/>
    <n v="0"/>
    <n v="869438.99"/>
  </r>
  <r>
    <x v="9"/>
    <s v="010"/>
    <s v="1070"/>
    <x v="0"/>
    <s v="002"/>
    <s v="010.30149"/>
    <n v="747612.89"/>
    <n v="0"/>
    <n v="747612.89"/>
  </r>
  <r>
    <x v="9"/>
    <s v="010"/>
    <s v="1070"/>
    <x v="0"/>
    <s v="002"/>
    <s v="010.30327"/>
    <n v="1667.37"/>
    <n v="0"/>
    <n v="1667.37"/>
  </r>
  <r>
    <x v="9"/>
    <s v="010"/>
    <s v="1070"/>
    <x v="0"/>
    <s v="002"/>
    <s v="010.30655"/>
    <n v="1060904.1200000001"/>
    <n v="0"/>
    <n v="1060904.1200000001"/>
  </r>
  <r>
    <x v="9"/>
    <s v="010"/>
    <s v="1070"/>
    <x v="0"/>
    <s v="002"/>
    <s v="010.31051"/>
    <n v="46375.24"/>
    <n v="0"/>
    <n v="46375.24"/>
  </r>
  <r>
    <x v="9"/>
    <s v="010"/>
    <s v="1070"/>
    <x v="0"/>
    <s v="002"/>
    <s v="010.31067"/>
    <n v="328236.12"/>
    <n v="0"/>
    <n v="328236.12"/>
  </r>
  <r>
    <x v="9"/>
    <s v="010"/>
    <s v="1070"/>
    <x v="0"/>
    <s v="002"/>
    <s v="010.31276"/>
    <n v="213390.27"/>
    <n v="0"/>
    <n v="213390.27"/>
  </r>
  <r>
    <x v="9"/>
    <s v="010"/>
    <s v="1070"/>
    <x v="0"/>
    <s v="002"/>
    <s v="010.31281"/>
    <n v="17047.91"/>
    <n v="0"/>
    <n v="17047.91"/>
  </r>
  <r>
    <x v="9"/>
    <s v="010"/>
    <s v="1070"/>
    <x v="0"/>
    <s v="002"/>
    <s v="010.31308"/>
    <n v="41232.81"/>
    <n v="0"/>
    <n v="41232.81"/>
  </r>
  <r>
    <x v="9"/>
    <s v="010"/>
    <s v="1070"/>
    <x v="0"/>
    <s v="002"/>
    <s v="010.31313"/>
    <n v="32929.29"/>
    <n v="0"/>
    <n v="32929.29"/>
  </r>
  <r>
    <x v="9"/>
    <s v="010"/>
    <s v="1070"/>
    <x v="0"/>
    <s v="002"/>
    <s v="010.31316"/>
    <n v="188950.66"/>
    <n v="0"/>
    <n v="188950.66"/>
  </r>
  <r>
    <x v="9"/>
    <s v="010"/>
    <s v="1070"/>
    <x v="0"/>
    <s v="002"/>
    <s v="010.31317"/>
    <n v="236656.62"/>
    <n v="0"/>
    <n v="236656.62"/>
  </r>
  <r>
    <x v="9"/>
    <s v="010"/>
    <s v="1070"/>
    <x v="0"/>
    <s v="002"/>
    <s v="010.31351"/>
    <n v="417533.11"/>
    <n v="0"/>
    <n v="417533.11"/>
  </r>
  <r>
    <x v="9"/>
    <s v="010"/>
    <s v="1070"/>
    <x v="0"/>
    <s v="002"/>
    <s v="010.31381"/>
    <n v="754335.96"/>
    <n v="0"/>
    <n v="754335.96"/>
  </r>
  <r>
    <x v="9"/>
    <s v="010"/>
    <s v="1070"/>
    <x v="0"/>
    <s v="002"/>
    <s v="010.31383"/>
    <n v="147572.67000000001"/>
    <n v="0"/>
    <n v="147572.67000000001"/>
  </r>
  <r>
    <x v="9"/>
    <s v="010"/>
    <s v="1070"/>
    <x v="0"/>
    <s v="002"/>
    <s v="010.31521"/>
    <n v="64624.77"/>
    <n v="0"/>
    <n v="64624.77"/>
  </r>
  <r>
    <x v="9"/>
    <s v="010"/>
    <s v="1070"/>
    <x v="0"/>
    <s v="002"/>
    <s v="010.31522"/>
    <n v="8609.31"/>
    <n v="0"/>
    <n v="8609.31"/>
  </r>
  <r>
    <x v="9"/>
    <s v="010"/>
    <s v="1070"/>
    <x v="0"/>
    <s v="002"/>
    <s v="010.31699"/>
    <n v="183998.81"/>
    <n v="0"/>
    <n v="183998.81"/>
  </r>
  <r>
    <x v="9"/>
    <s v="010"/>
    <s v="1070"/>
    <x v="0"/>
    <s v="002"/>
    <s v="010.31764"/>
    <n v="285555.58"/>
    <n v="0"/>
    <n v="285555.58"/>
  </r>
  <r>
    <x v="9"/>
    <s v="010"/>
    <s v="1070"/>
    <x v="0"/>
    <s v="002"/>
    <s v="010.31782"/>
    <n v="393.30999999999801"/>
    <n v="0"/>
    <n v="393.30999999999801"/>
  </r>
  <r>
    <x v="9"/>
    <s v="010"/>
    <s v="1070"/>
    <x v="0"/>
    <s v="002"/>
    <s v="010.31791"/>
    <n v="424377.06"/>
    <n v="0"/>
    <n v="424377.06"/>
  </r>
  <r>
    <x v="9"/>
    <s v="010"/>
    <s v="1070"/>
    <x v="0"/>
    <s v="002"/>
    <s v="010.31876"/>
    <n v="32470.38"/>
    <n v="0"/>
    <n v="32470.38"/>
  </r>
  <r>
    <x v="9"/>
    <s v="010"/>
    <s v="1070"/>
    <x v="0"/>
    <s v="002"/>
    <s v="010.31940"/>
    <n v="1072979.2"/>
    <n v="0"/>
    <n v="1072979.2"/>
  </r>
  <r>
    <x v="9"/>
    <s v="010"/>
    <s v="1070"/>
    <x v="0"/>
    <s v="002"/>
    <s v="010.32138"/>
    <n v="665350.42000000004"/>
    <n v="0"/>
    <n v="665350.42000000004"/>
  </r>
  <r>
    <x v="9"/>
    <s v="010"/>
    <s v="1070"/>
    <x v="0"/>
    <s v="002"/>
    <s v="010.32145"/>
    <n v="560837.9"/>
    <n v="0"/>
    <n v="560837.9"/>
  </r>
  <r>
    <x v="9"/>
    <s v="010"/>
    <s v="1070"/>
    <x v="0"/>
    <s v="002"/>
    <s v="010.32146"/>
    <n v="477617.62"/>
    <n v="0"/>
    <n v="477617.62"/>
  </r>
  <r>
    <x v="9"/>
    <s v="010"/>
    <s v="1070"/>
    <x v="0"/>
    <s v="002"/>
    <s v="010.32170"/>
    <n v="151765.17000000001"/>
    <n v="0"/>
    <n v="151765.17000000001"/>
  </r>
  <r>
    <x v="9"/>
    <s v="010"/>
    <s v="1070"/>
    <x v="0"/>
    <s v="002"/>
    <s v="010.32190"/>
    <n v="11214.25"/>
    <n v="0"/>
    <n v="11214.25"/>
  </r>
  <r>
    <x v="9"/>
    <s v="010"/>
    <s v="1070"/>
    <x v="0"/>
    <s v="002"/>
    <s v="010.32338"/>
    <n v="4951.7299999999996"/>
    <n v="0"/>
    <n v="4951.7299999999996"/>
  </r>
  <r>
    <x v="9"/>
    <s v="010"/>
    <s v="1070"/>
    <x v="0"/>
    <s v="002"/>
    <s v="010.32462"/>
    <n v="68728.52"/>
    <n v="0"/>
    <n v="68728.52"/>
  </r>
  <r>
    <x v="9"/>
    <s v="010"/>
    <s v="1070"/>
    <x v="0"/>
    <s v="002"/>
    <s v="010.32473"/>
    <n v="399036.69"/>
    <n v="0"/>
    <n v="399036.69"/>
  </r>
  <r>
    <x v="9"/>
    <s v="010"/>
    <s v="1070"/>
    <x v="0"/>
    <s v="002"/>
    <s v="010.32474"/>
    <n v="11792.67"/>
    <n v="0"/>
    <n v="11792.67"/>
  </r>
  <r>
    <x v="9"/>
    <s v="010"/>
    <s v="1070"/>
    <x v="0"/>
    <s v="002"/>
    <s v="010.32575"/>
    <n v="160098.54999999999"/>
    <n v="0"/>
    <n v="160098.54999999999"/>
  </r>
  <r>
    <x v="9"/>
    <s v="010"/>
    <s v="1070"/>
    <x v="0"/>
    <s v="002"/>
    <s v="OH.010.10000"/>
    <n v="-3328148.62"/>
    <n v="0"/>
    <n v="-3328148.62"/>
  </r>
  <r>
    <x v="9"/>
    <s v="010"/>
    <s v="1070"/>
    <x v="1"/>
    <s v="012"/>
    <s v="010.29528"/>
    <n v="1668575.83"/>
    <n v="0"/>
    <n v="1668575.83"/>
  </r>
  <r>
    <x v="9"/>
    <s v="010"/>
    <s v="1070"/>
    <x v="1"/>
    <s v="012"/>
    <s v="010.29921"/>
    <n v="102722.86"/>
    <n v="0"/>
    <n v="102722.86"/>
  </r>
  <r>
    <x v="9"/>
    <s v="010"/>
    <s v="1070"/>
    <x v="1"/>
    <s v="012"/>
    <s v="010.30694"/>
    <n v="39232.550000000003"/>
    <n v="0"/>
    <n v="39232.550000000003"/>
  </r>
  <r>
    <x v="9"/>
    <s v="010"/>
    <s v="1070"/>
    <x v="1"/>
    <s v="012"/>
    <s v="010.30789"/>
    <n v="1886.25"/>
    <n v="0"/>
    <n v="1886.25"/>
  </r>
  <r>
    <x v="9"/>
    <s v="010"/>
    <s v="1070"/>
    <x v="1"/>
    <s v="012"/>
    <s v="010.30859"/>
    <n v="3702.05"/>
    <n v="0"/>
    <n v="3702.05"/>
  </r>
  <r>
    <x v="9"/>
    <s v="010"/>
    <s v="1070"/>
    <x v="1"/>
    <s v="012"/>
    <s v="010.31391"/>
    <n v="60990.17"/>
    <n v="0"/>
    <n v="60990.17"/>
  </r>
  <r>
    <x v="9"/>
    <s v="010"/>
    <s v="1070"/>
    <x v="1"/>
    <s v="012"/>
    <s v="010.31512"/>
    <n v="8780.4500000000007"/>
    <n v="0"/>
    <n v="8780.4500000000007"/>
  </r>
  <r>
    <x v="9"/>
    <s v="010"/>
    <s v="1070"/>
    <x v="1"/>
    <s v="012"/>
    <s v="010.31515"/>
    <n v="6759.27"/>
    <n v="0"/>
    <n v="6759.27"/>
  </r>
  <r>
    <x v="9"/>
    <s v="010"/>
    <s v="1070"/>
    <x v="1"/>
    <s v="012"/>
    <s v="010.31516"/>
    <n v="3703.44"/>
    <n v="0"/>
    <n v="3703.44"/>
  </r>
  <r>
    <x v="9"/>
    <s v="010"/>
    <s v="1070"/>
    <x v="1"/>
    <s v="012"/>
    <s v="010.31565"/>
    <n v="20716.740000000002"/>
    <n v="0"/>
    <n v="20716.740000000002"/>
  </r>
  <r>
    <x v="9"/>
    <s v="010"/>
    <s v="1070"/>
    <x v="1"/>
    <s v="012"/>
    <s v="010.31715"/>
    <n v="1361.07"/>
    <n v="0"/>
    <n v="1361.07"/>
  </r>
  <r>
    <x v="9"/>
    <s v="010"/>
    <s v="1070"/>
    <x v="1"/>
    <s v="012"/>
    <s v="010.31837"/>
    <n v="21339.96"/>
    <n v="0"/>
    <n v="21339.96"/>
  </r>
  <r>
    <x v="9"/>
    <s v="010"/>
    <s v="1070"/>
    <x v="1"/>
    <s v="012"/>
    <s v="010.31862"/>
    <n v="40519.25"/>
    <n v="0"/>
    <n v="40519.25"/>
  </r>
  <r>
    <x v="9"/>
    <s v="010"/>
    <s v="1070"/>
    <x v="1"/>
    <s v="012"/>
    <s v="010.32078"/>
    <n v="51457.9"/>
    <n v="0"/>
    <n v="51457.9"/>
  </r>
  <r>
    <x v="9"/>
    <s v="010"/>
    <s v="1070"/>
    <x v="1"/>
    <s v="012"/>
    <s v="010.32092"/>
    <n v="59853.45"/>
    <n v="0"/>
    <n v="59853.45"/>
  </r>
  <r>
    <x v="9"/>
    <s v="010"/>
    <s v="1070"/>
    <x v="1"/>
    <s v="012"/>
    <s v="010.32264"/>
    <n v="647318.24"/>
    <n v="0"/>
    <n v="647318.24"/>
  </r>
  <r>
    <x v="9"/>
    <s v="010"/>
    <s v="1070"/>
    <x v="1"/>
    <s v="012"/>
    <s v="010.32385"/>
    <n v="573724.18999999994"/>
    <n v="0"/>
    <n v="573724.18999999994"/>
  </r>
  <r>
    <x v="9"/>
    <s v="010"/>
    <s v="1070"/>
    <x v="1"/>
    <s v="012"/>
    <s v="010.32416"/>
    <n v="253937.1"/>
    <n v="0"/>
    <n v="253937.1"/>
  </r>
  <r>
    <x v="9"/>
    <s v="010"/>
    <s v="1070"/>
    <x v="1"/>
    <s v="012"/>
    <s v="010.32460"/>
    <n v="22609.84"/>
    <n v="0"/>
    <n v="22609.84"/>
  </r>
  <r>
    <x v="9"/>
    <s v="010"/>
    <s v="1070"/>
    <x v="1"/>
    <s v="012"/>
    <s v="010.32556"/>
    <n v="24726.7"/>
    <n v="0"/>
    <n v="24726.7"/>
  </r>
  <r>
    <x v="9"/>
    <s v="010"/>
    <s v="1070"/>
    <x v="1"/>
    <s v="012"/>
    <s v="010.32632"/>
    <n v="42180.46"/>
    <n v="0"/>
    <n v="42180.46"/>
  </r>
  <r>
    <x v="9"/>
    <s v="010"/>
    <s v="1070"/>
    <x v="1"/>
    <s v="012"/>
    <s v="010.32647"/>
    <n v="2423.52"/>
    <n v="0"/>
    <n v="2423.52"/>
  </r>
  <r>
    <x v="9"/>
    <s v="050"/>
    <s v="1070"/>
    <x v="2"/>
    <s v="009"/>
    <s v="050.36386"/>
    <n v="8.9499999999998181"/>
    <n v="8.9499999999999993"/>
    <n v="-1.8118839761882555E-13"/>
  </r>
  <r>
    <x v="9"/>
    <s v="050"/>
    <s v="1070"/>
    <x v="2"/>
    <s v="009"/>
    <s v="050.42070"/>
    <n v="0.12000000000000501"/>
    <n v="0.12"/>
    <n v="5.0098813986210189E-15"/>
  </r>
  <r>
    <x v="9"/>
    <s v="050"/>
    <s v="1070"/>
    <x v="2"/>
    <s v="009"/>
    <s v="050.42071"/>
    <n v="436.59"/>
    <n v="1.3"/>
    <n v="435.28999999999996"/>
  </r>
  <r>
    <x v="9"/>
    <s v="050"/>
    <s v="1070"/>
    <x v="2"/>
    <s v="009"/>
    <s v="050.42322"/>
    <n v="81638.33"/>
    <n v="483.16"/>
    <n v="81155.17"/>
  </r>
  <r>
    <x v="9"/>
    <s v="050"/>
    <s v="1070"/>
    <x v="2"/>
    <s v="009"/>
    <s v="050.42995"/>
    <n v="197695.81"/>
    <n v="2092.19"/>
    <n v="195603.62"/>
  </r>
  <r>
    <x v="9"/>
    <s v="050"/>
    <s v="1070"/>
    <x v="2"/>
    <s v="009"/>
    <s v="050.43064"/>
    <n v="176839.61"/>
    <n v="3557.32"/>
    <n v="173282.28999999998"/>
  </r>
  <r>
    <x v="9"/>
    <s v="050"/>
    <s v="1070"/>
    <x v="2"/>
    <s v="009"/>
    <s v="050.44088"/>
    <n v="64165.36"/>
    <n v="349.27"/>
    <n v="63816.090000000004"/>
  </r>
  <r>
    <x v="9"/>
    <s v="050"/>
    <s v="1070"/>
    <x v="2"/>
    <s v="009"/>
    <s v="050.44133"/>
    <n v="16016767.51"/>
    <n v="230317.78"/>
    <n v="15786449.73"/>
  </r>
  <r>
    <x v="9"/>
    <s v="050"/>
    <s v="1070"/>
    <x v="2"/>
    <s v="009"/>
    <s v="050.44145"/>
    <n v="6015205.2300000004"/>
    <n v="123003.03"/>
    <n v="5892202.2000000002"/>
  </r>
  <r>
    <x v="9"/>
    <s v="050"/>
    <s v="1070"/>
    <x v="2"/>
    <s v="009"/>
    <s v="050.44722"/>
    <n v="21005.75"/>
    <n v="84.02"/>
    <n v="20921.73"/>
  </r>
  <r>
    <x v="9"/>
    <s v="050"/>
    <s v="1070"/>
    <x v="2"/>
    <s v="009"/>
    <s v="050.45027"/>
    <n v="819.9"/>
    <n v="1.63"/>
    <n v="818.27"/>
  </r>
  <r>
    <x v="9"/>
    <s v="050"/>
    <s v="1070"/>
    <x v="2"/>
    <s v="009"/>
    <s v="050.45376"/>
    <n v="1588330.7"/>
    <n v="30197.87"/>
    <n v="1558132.8299999998"/>
  </r>
  <r>
    <x v="9"/>
    <s v="050"/>
    <s v="1070"/>
    <x v="2"/>
    <s v="009"/>
    <s v="050.45472"/>
    <n v="-7.3399999999658201"/>
    <n v="0"/>
    <n v="-7.3399999999658201"/>
  </r>
  <r>
    <x v="9"/>
    <s v="050"/>
    <s v="1070"/>
    <x v="2"/>
    <s v="009"/>
    <s v="050.45546"/>
    <n v="35533.370000000003"/>
    <n v="402.49"/>
    <n v="35130.880000000005"/>
  </r>
  <r>
    <x v="9"/>
    <s v="050"/>
    <s v="1070"/>
    <x v="2"/>
    <s v="009"/>
    <s v="050.45563"/>
    <n v="320379.15000000002"/>
    <n v="3861.61"/>
    <n v="316517.54000000004"/>
  </r>
  <r>
    <x v="9"/>
    <s v="050"/>
    <s v="1070"/>
    <x v="2"/>
    <s v="009"/>
    <s v="050.45564"/>
    <n v="344374.13"/>
    <n v="3773.08"/>
    <n v="340601.05"/>
  </r>
  <r>
    <x v="9"/>
    <s v="050"/>
    <s v="1070"/>
    <x v="2"/>
    <s v="009"/>
    <s v="050.45832"/>
    <n v="36503.85"/>
    <n v="179.56"/>
    <n v="36324.29"/>
  </r>
  <r>
    <x v="9"/>
    <s v="050"/>
    <s v="1070"/>
    <x v="2"/>
    <s v="009"/>
    <s v="050.46190"/>
    <n v="-25.980000000000199"/>
    <n v="12.17"/>
    <n v="-38.150000000000198"/>
  </r>
  <r>
    <x v="9"/>
    <s v="050"/>
    <s v="1070"/>
    <x v="2"/>
    <s v="009"/>
    <s v="050.46278"/>
    <n v="26197.97"/>
    <n v="379.5"/>
    <n v="25818.47"/>
  </r>
  <r>
    <x v="9"/>
    <s v="050"/>
    <s v="1070"/>
    <x v="2"/>
    <s v="009"/>
    <s v="050.46282"/>
    <n v="1.08"/>
    <n v="0.01"/>
    <n v="1.07"/>
  </r>
  <r>
    <x v="9"/>
    <s v="050"/>
    <s v="1070"/>
    <x v="2"/>
    <s v="009"/>
    <s v="050.46442"/>
    <n v="514278.58"/>
    <n v="5748.01"/>
    <n v="508530.57"/>
  </r>
  <r>
    <x v="9"/>
    <s v="050"/>
    <s v="1070"/>
    <x v="2"/>
    <s v="009"/>
    <s v="050.46443"/>
    <n v="620486.99"/>
    <n v="8820.0499999999993"/>
    <n v="611666.93999999994"/>
  </r>
  <r>
    <x v="9"/>
    <s v="050"/>
    <s v="1070"/>
    <x v="2"/>
    <s v="009"/>
    <s v="050.46444"/>
    <n v="201730.15"/>
    <n v="2387.1799999999998"/>
    <n v="199342.97"/>
  </r>
  <r>
    <x v="9"/>
    <s v="050"/>
    <s v="1070"/>
    <x v="2"/>
    <s v="009"/>
    <s v="050.46445"/>
    <n v="199302.16"/>
    <n v="2951.81"/>
    <n v="196350.35"/>
  </r>
  <r>
    <x v="9"/>
    <s v="050"/>
    <s v="1070"/>
    <x v="2"/>
    <s v="009"/>
    <s v="050.46454"/>
    <n v="38214.44"/>
    <n v="119.81"/>
    <n v="38094.630000000005"/>
  </r>
  <r>
    <x v="9"/>
    <s v="050"/>
    <s v="1070"/>
    <x v="2"/>
    <s v="009"/>
    <s v="050.46455"/>
    <n v="43610.22"/>
    <n v="160.76"/>
    <n v="43449.46"/>
  </r>
  <r>
    <x v="9"/>
    <s v="050"/>
    <s v="1070"/>
    <x v="2"/>
    <s v="009"/>
    <s v="050.46471"/>
    <n v="66531.3"/>
    <n v="516.07000000000005"/>
    <n v="66015.23"/>
  </r>
  <r>
    <x v="9"/>
    <s v="050"/>
    <s v="1070"/>
    <x v="2"/>
    <s v="009"/>
    <s v="050.46504"/>
    <n v="990962.58"/>
    <n v="10295.68"/>
    <n v="980666.89999999991"/>
  </r>
  <r>
    <x v="9"/>
    <s v="050"/>
    <s v="1070"/>
    <x v="2"/>
    <s v="009"/>
    <s v="050.46525"/>
    <n v="460247.86"/>
    <n v="2867.04"/>
    <n v="457380.82"/>
  </r>
  <r>
    <x v="9"/>
    <s v="050"/>
    <s v="1070"/>
    <x v="2"/>
    <s v="009"/>
    <s v="050.46537"/>
    <n v="3381366.23"/>
    <n v="36921.269999999997"/>
    <n v="3344444.96"/>
  </r>
  <r>
    <x v="9"/>
    <s v="050"/>
    <s v="1070"/>
    <x v="2"/>
    <s v="009"/>
    <s v="050.46588"/>
    <n v="565454.22"/>
    <n v="6413.29"/>
    <n v="559040.92999999993"/>
  </r>
  <r>
    <x v="9"/>
    <s v="050"/>
    <s v="1070"/>
    <x v="2"/>
    <s v="009"/>
    <s v="050.46611"/>
    <n v="525894.29"/>
    <n v="5819.44"/>
    <n v="520074.85000000003"/>
  </r>
  <r>
    <x v="9"/>
    <s v="050"/>
    <s v="1070"/>
    <x v="2"/>
    <s v="009"/>
    <s v="050.46625"/>
    <n v="177761.29"/>
    <n v="2497.96"/>
    <n v="175263.33000000002"/>
  </r>
  <r>
    <x v="9"/>
    <s v="050"/>
    <s v="1070"/>
    <x v="2"/>
    <s v="009"/>
    <s v="050.46665"/>
    <n v="597408.42000000004"/>
    <n v="6878.62"/>
    <n v="590529.80000000005"/>
  </r>
  <r>
    <x v="9"/>
    <s v="050"/>
    <s v="1070"/>
    <x v="2"/>
    <s v="009"/>
    <s v="050.46719"/>
    <n v="110668.87"/>
    <n v="1265.1500000000001"/>
    <n v="109403.72"/>
  </r>
  <r>
    <x v="9"/>
    <s v="050"/>
    <s v="1070"/>
    <x v="2"/>
    <s v="009"/>
    <s v="050.46743"/>
    <n v="157656.57999999999"/>
    <n v="1630.85"/>
    <n v="156025.72999999998"/>
  </r>
  <r>
    <x v="9"/>
    <s v="050"/>
    <s v="1070"/>
    <x v="2"/>
    <s v="009"/>
    <s v="050.47032"/>
    <n v="108091.51"/>
    <n v="687.27"/>
    <n v="107404.23999999999"/>
  </r>
  <r>
    <x v="9"/>
    <s v="050"/>
    <s v="1070"/>
    <x v="2"/>
    <s v="009"/>
    <s v="050.47080"/>
    <n v="219877.23"/>
    <n v="3232.88"/>
    <n v="216644.35"/>
  </r>
  <r>
    <x v="9"/>
    <s v="050"/>
    <s v="1070"/>
    <x v="2"/>
    <s v="009"/>
    <s v="050.47084"/>
    <n v="1492.59"/>
    <n v="0"/>
    <n v="1492.59"/>
  </r>
  <r>
    <x v="9"/>
    <s v="050"/>
    <s v="1070"/>
    <x v="2"/>
    <s v="009"/>
    <s v="050.47087"/>
    <n v="224.34"/>
    <n v="0.82"/>
    <n v="223.52"/>
  </r>
  <r>
    <x v="9"/>
    <s v="050"/>
    <s v="1070"/>
    <x v="2"/>
    <s v="009"/>
    <s v="050.47093"/>
    <n v="83286.16"/>
    <n v="0"/>
    <n v="83286.16"/>
  </r>
  <r>
    <x v="9"/>
    <s v="050"/>
    <s v="1070"/>
    <x v="2"/>
    <s v="009"/>
    <s v="050.47096"/>
    <n v="14698.92"/>
    <n v="52.94"/>
    <n v="14645.98"/>
  </r>
  <r>
    <x v="9"/>
    <s v="050"/>
    <s v="1070"/>
    <x v="2"/>
    <s v="009"/>
    <s v="050.47099"/>
    <n v="-247.99"/>
    <n v="0.55000000000000004"/>
    <n v="-248.54000000000002"/>
  </r>
  <r>
    <x v="9"/>
    <s v="050"/>
    <s v="1070"/>
    <x v="2"/>
    <s v="009"/>
    <s v="050.47102"/>
    <n v="405947.42"/>
    <n v="4285.3599999999997"/>
    <n v="401662.06"/>
  </r>
  <r>
    <x v="9"/>
    <s v="050"/>
    <s v="1070"/>
    <x v="2"/>
    <s v="009"/>
    <s v="050.47136"/>
    <n v="-2026.45"/>
    <n v="2.92"/>
    <n v="-2029.3700000000001"/>
  </r>
  <r>
    <x v="9"/>
    <s v="050"/>
    <s v="1070"/>
    <x v="2"/>
    <s v="009"/>
    <s v="050.47168"/>
    <n v="16517.8"/>
    <n v="0"/>
    <n v="16517.8"/>
  </r>
  <r>
    <x v="9"/>
    <s v="050"/>
    <s v="1070"/>
    <x v="2"/>
    <s v="009"/>
    <s v="050.47184"/>
    <n v="63802.47"/>
    <n v="0"/>
    <n v="63802.47"/>
  </r>
  <r>
    <x v="9"/>
    <s v="050"/>
    <s v="1070"/>
    <x v="2"/>
    <s v="009"/>
    <s v="050.47190"/>
    <n v="63944.12"/>
    <n v="616.70000000000005"/>
    <n v="63327.420000000006"/>
  </r>
  <r>
    <x v="9"/>
    <s v="050"/>
    <s v="1070"/>
    <x v="2"/>
    <s v="009"/>
    <s v="050.47201"/>
    <n v="13797.06"/>
    <n v="124.12"/>
    <n v="13672.939999999999"/>
  </r>
  <r>
    <x v="9"/>
    <s v="050"/>
    <s v="1070"/>
    <x v="2"/>
    <s v="009"/>
    <s v="050.47203"/>
    <n v="7435.9"/>
    <n v="42.36"/>
    <n v="7393.54"/>
  </r>
  <r>
    <x v="9"/>
    <s v="050"/>
    <s v="1070"/>
    <x v="2"/>
    <s v="009"/>
    <s v="050.47204"/>
    <n v="4864.32"/>
    <n v="28.65"/>
    <n v="4835.67"/>
  </r>
  <r>
    <x v="9"/>
    <s v="050"/>
    <s v="1070"/>
    <x v="2"/>
    <s v="009"/>
    <s v="050.47260"/>
    <n v="42793.54"/>
    <n v="79.989999999999995"/>
    <n v="42713.55"/>
  </r>
  <r>
    <x v="9"/>
    <s v="050"/>
    <s v="1070"/>
    <x v="2"/>
    <s v="009"/>
    <s v="050.47276"/>
    <n v="151689.44"/>
    <n v="718.74"/>
    <n v="150970.70000000001"/>
  </r>
  <r>
    <x v="9"/>
    <s v="050"/>
    <s v="1070"/>
    <x v="2"/>
    <s v="009"/>
    <s v="050.47280"/>
    <n v="147232.82999999999"/>
    <n v="337.22"/>
    <n v="146895.60999999999"/>
  </r>
  <r>
    <x v="9"/>
    <s v="050"/>
    <s v="1070"/>
    <x v="2"/>
    <s v="009"/>
    <s v="050.47288"/>
    <n v="3285.25"/>
    <n v="0"/>
    <n v="3285.25"/>
  </r>
  <r>
    <x v="9"/>
    <s v="050"/>
    <s v="1070"/>
    <x v="2"/>
    <s v="009"/>
    <s v="050.47289"/>
    <n v="3568.23"/>
    <n v="0"/>
    <n v="3568.23"/>
  </r>
  <r>
    <x v="9"/>
    <s v="050"/>
    <s v="1070"/>
    <x v="2"/>
    <s v="009"/>
    <s v="050.47296"/>
    <n v="66887.850000000006"/>
    <n v="0"/>
    <n v="66887.850000000006"/>
  </r>
  <r>
    <x v="9"/>
    <s v="050"/>
    <s v="1070"/>
    <x v="2"/>
    <s v="009"/>
    <s v="050.47342"/>
    <n v="131913.72"/>
    <n v="571.79"/>
    <n v="131341.93"/>
  </r>
  <r>
    <x v="9"/>
    <s v="050"/>
    <s v="1070"/>
    <x v="2"/>
    <s v="009"/>
    <s v="050.47357"/>
    <n v="7142.66"/>
    <n v="8.8699999999999992"/>
    <n v="7133.79"/>
  </r>
  <r>
    <x v="9"/>
    <s v="050"/>
    <s v="1070"/>
    <x v="2"/>
    <s v="009"/>
    <s v="050.47383"/>
    <n v="384321.67"/>
    <n v="1010.93"/>
    <n v="383310.74"/>
  </r>
  <r>
    <x v="9"/>
    <s v="050"/>
    <s v="1070"/>
    <x v="2"/>
    <s v="009"/>
    <s v="050.47396"/>
    <n v="113100.69"/>
    <n v="625.76"/>
    <n v="112474.93000000001"/>
  </r>
  <r>
    <x v="9"/>
    <s v="050"/>
    <s v="1070"/>
    <x v="2"/>
    <s v="009"/>
    <s v="050.47482"/>
    <n v="135299.49"/>
    <n v="192.43"/>
    <n v="135107.06"/>
  </r>
  <r>
    <x v="9"/>
    <s v="050"/>
    <s v="1070"/>
    <x v="2"/>
    <s v="009"/>
    <s v="050.47487"/>
    <n v="154979.76999999999"/>
    <n v="699.37"/>
    <n v="154280.4"/>
  </r>
  <r>
    <x v="9"/>
    <s v="050"/>
    <s v="1070"/>
    <x v="2"/>
    <s v="009"/>
    <s v="050.47626"/>
    <n v="123200.39"/>
    <n v="404"/>
    <n v="122796.39"/>
  </r>
  <r>
    <x v="9"/>
    <s v="050"/>
    <s v="1070"/>
    <x v="2"/>
    <s v="009"/>
    <s v="050.47674"/>
    <n v="5072.17"/>
    <n v="32.71"/>
    <n v="5039.46"/>
  </r>
  <r>
    <x v="9"/>
    <s v="050"/>
    <s v="1070"/>
    <x v="2"/>
    <s v="009"/>
    <s v="050.47675"/>
    <n v="43610.22"/>
    <n v="160.76"/>
    <n v="43449.46"/>
  </r>
  <r>
    <x v="9"/>
    <s v="050"/>
    <s v="1070"/>
    <x v="2"/>
    <s v="009"/>
    <s v="050.47681"/>
    <n v="-183028.07"/>
    <n v="0"/>
    <n v="-183028.07"/>
  </r>
  <r>
    <x v="9"/>
    <s v="050"/>
    <s v="1070"/>
    <x v="2"/>
    <s v="009"/>
    <s v="050.47777"/>
    <n v="18190.36"/>
    <n v="103.05"/>
    <n v="18087.310000000001"/>
  </r>
  <r>
    <x v="9"/>
    <s v="050"/>
    <s v="1070"/>
    <x v="2"/>
    <s v="009"/>
    <s v="050.47784"/>
    <n v="5533.46"/>
    <n v="7.7"/>
    <n v="5525.76"/>
  </r>
  <r>
    <x v="9"/>
    <s v="050"/>
    <s v="1070"/>
    <x v="2"/>
    <s v="009"/>
    <s v="050.47794"/>
    <n v="47758.43"/>
    <n v="244.29"/>
    <n v="47514.14"/>
  </r>
  <r>
    <x v="9"/>
    <s v="050"/>
    <s v="1070"/>
    <x v="2"/>
    <s v="009"/>
    <s v="050.47795"/>
    <n v="-5018.1099999999997"/>
    <n v="0"/>
    <n v="-5018.1099999999997"/>
  </r>
  <r>
    <x v="9"/>
    <s v="050"/>
    <s v="1070"/>
    <x v="2"/>
    <s v="009"/>
    <s v="050.47866"/>
    <n v="3377.82"/>
    <n v="12.45"/>
    <n v="3365.3700000000003"/>
  </r>
  <r>
    <x v="9"/>
    <s v="050"/>
    <s v="1070"/>
    <x v="2"/>
    <s v="009"/>
    <s v="050.47885"/>
    <n v="60888.28"/>
    <n v="75.59"/>
    <n v="60812.69"/>
  </r>
  <r>
    <x v="9"/>
    <s v="050"/>
    <s v="1070"/>
    <x v="2"/>
    <s v="009"/>
    <s v="050.47890"/>
    <n v="19611.7"/>
    <n v="72.290000000000006"/>
    <n v="19539.41"/>
  </r>
  <r>
    <x v="9"/>
    <s v="050"/>
    <s v="1070"/>
    <x v="2"/>
    <s v="009"/>
    <s v="050.47910"/>
    <n v="55420.17"/>
    <n v="157.58000000000001"/>
    <n v="55262.59"/>
  </r>
  <r>
    <x v="9"/>
    <s v="050"/>
    <s v="1070"/>
    <x v="2"/>
    <s v="009"/>
    <s v="050.47932"/>
    <n v="833.49"/>
    <n v="3.07"/>
    <n v="830.42"/>
  </r>
  <r>
    <x v="9"/>
    <s v="050"/>
    <s v="1070"/>
    <x v="2"/>
    <s v="009"/>
    <s v="050.47955"/>
    <n v="1582.71"/>
    <n v="5.84"/>
    <n v="1576.8700000000001"/>
  </r>
  <r>
    <x v="9"/>
    <s v="050"/>
    <s v="1070"/>
    <x v="2"/>
    <s v="009"/>
    <s v="050.47978"/>
    <n v="79009.98"/>
    <n v="98.08"/>
    <n v="78911.899999999994"/>
  </r>
  <r>
    <x v="9"/>
    <s v="050"/>
    <s v="1070"/>
    <x v="2"/>
    <s v="009"/>
    <s v="050.47979"/>
    <n v="45890.54"/>
    <n v="56.97"/>
    <n v="45833.57"/>
  </r>
  <r>
    <x v="9"/>
    <s v="050"/>
    <s v="1070"/>
    <x v="2"/>
    <s v="009"/>
    <s v="050.48042"/>
    <n v="86655.74"/>
    <n v="277.95"/>
    <n v="86377.790000000008"/>
  </r>
  <r>
    <x v="9"/>
    <s v="050"/>
    <s v="1070"/>
    <x v="2"/>
    <s v="009"/>
    <s v="050.48055"/>
    <n v="6027.29"/>
    <n v="0"/>
    <n v="6027.29"/>
  </r>
  <r>
    <x v="9"/>
    <s v="050"/>
    <s v="1070"/>
    <x v="2"/>
    <s v="009"/>
    <s v="050.48082"/>
    <n v="384.76"/>
    <n v="0.95"/>
    <n v="383.81"/>
  </r>
  <r>
    <x v="9"/>
    <s v="050"/>
    <s v="1070"/>
    <x v="2"/>
    <s v="009"/>
    <s v="050.48086"/>
    <n v="12130.45"/>
    <n v="54.45"/>
    <n v="12076"/>
  </r>
  <r>
    <x v="9"/>
    <s v="050"/>
    <s v="1070"/>
    <x v="2"/>
    <s v="009"/>
    <s v="050.48087"/>
    <n v="175594.02"/>
    <n v="354.08"/>
    <n v="175239.94"/>
  </r>
  <r>
    <x v="9"/>
    <s v="050"/>
    <s v="1070"/>
    <x v="2"/>
    <s v="009"/>
    <s v="050.48091"/>
    <n v="-6608.58"/>
    <n v="0"/>
    <n v="-6608.58"/>
  </r>
  <r>
    <x v="9"/>
    <s v="050"/>
    <s v="1070"/>
    <x v="2"/>
    <s v="009"/>
    <s v="050.48101"/>
    <n v="6330.78"/>
    <n v="23.3"/>
    <n v="6307.48"/>
  </r>
  <r>
    <x v="9"/>
    <s v="050"/>
    <s v="1070"/>
    <x v="2"/>
    <s v="009"/>
    <s v="050.48123"/>
    <n v="-1299.27"/>
    <n v="4.13"/>
    <n v="-1303.4000000000001"/>
  </r>
  <r>
    <x v="9"/>
    <s v="050"/>
    <s v="1070"/>
    <x v="2"/>
    <s v="009"/>
    <s v="050.48136"/>
    <n v="10982.7"/>
    <n v="13.63"/>
    <n v="10969.070000000002"/>
  </r>
  <r>
    <x v="9"/>
    <s v="050"/>
    <s v="1070"/>
    <x v="2"/>
    <s v="009"/>
    <s v="050.48187"/>
    <n v="-1775.86"/>
    <n v="0"/>
    <n v="-1775.86"/>
  </r>
  <r>
    <x v="9"/>
    <s v="050"/>
    <s v="1070"/>
    <x v="2"/>
    <s v="009"/>
    <s v="050.48331"/>
    <n v="14447.01"/>
    <n v="17.93"/>
    <n v="14429.08"/>
  </r>
  <r>
    <x v="9"/>
    <s v="050"/>
    <s v="1070"/>
    <x v="2"/>
    <s v="009"/>
    <s v="050.48332"/>
    <n v="2521.92"/>
    <n v="3.13"/>
    <n v="2518.79"/>
  </r>
  <r>
    <x v="9"/>
    <s v="050"/>
    <s v="1070"/>
    <x v="2"/>
    <s v="009"/>
    <s v="050.48337"/>
    <n v="195948.27"/>
    <n v="727.29"/>
    <n v="195220.97999999998"/>
  </r>
  <r>
    <x v="9"/>
    <s v="050"/>
    <s v="1070"/>
    <x v="2"/>
    <s v="009"/>
    <s v="050.48368"/>
    <n v="-118.18"/>
    <n v="0"/>
    <n v="-118.18"/>
  </r>
  <r>
    <x v="9"/>
    <s v="050"/>
    <s v="1070"/>
    <x v="2"/>
    <s v="009"/>
    <s v="050.48369"/>
    <n v="120293.91"/>
    <n v="163.41999999999999"/>
    <n v="120130.49"/>
  </r>
  <r>
    <x v="9"/>
    <s v="050"/>
    <s v="1070"/>
    <x v="2"/>
    <s v="009"/>
    <s v="050.48380"/>
    <n v="-1963.78"/>
    <n v="0"/>
    <n v="-1963.78"/>
  </r>
  <r>
    <x v="9"/>
    <s v="050"/>
    <s v="1070"/>
    <x v="2"/>
    <s v="009"/>
    <s v="050.48415"/>
    <n v="435.78"/>
    <n v="0.54"/>
    <n v="435.23999999999995"/>
  </r>
  <r>
    <x v="9"/>
    <s v="050"/>
    <s v="1070"/>
    <x v="2"/>
    <s v="009"/>
    <s v="050.48425"/>
    <n v="56227.519999999997"/>
    <n v="0"/>
    <n v="56227.519999999997"/>
  </r>
  <r>
    <x v="9"/>
    <s v="050"/>
    <s v="1070"/>
    <x v="2"/>
    <s v="009"/>
    <s v="050.48450"/>
    <n v="-1028.96"/>
    <n v="0"/>
    <n v="-1028.96"/>
  </r>
  <r>
    <x v="9"/>
    <s v="050"/>
    <s v="1070"/>
    <x v="2"/>
    <s v="009"/>
    <s v="050.48451"/>
    <n v="-480.53"/>
    <n v="0"/>
    <n v="-480.53"/>
  </r>
  <r>
    <x v="9"/>
    <s v="050"/>
    <s v="1070"/>
    <x v="2"/>
    <s v="009"/>
    <s v="050.48514"/>
    <n v="12431.47"/>
    <n v="0"/>
    <n v="12431.47"/>
  </r>
  <r>
    <x v="9"/>
    <s v="050"/>
    <s v="1070"/>
    <x v="2"/>
    <s v="009"/>
    <s v="050.48569"/>
    <n v="-3861.2"/>
    <n v="0"/>
    <n v="-3861.2"/>
  </r>
  <r>
    <x v="9"/>
    <s v="050"/>
    <s v="1070"/>
    <x v="2"/>
    <s v="009"/>
    <s v="OH.050.10000"/>
    <n v="28664.89"/>
    <n v="0"/>
    <n v="28664.89"/>
  </r>
  <r>
    <x v="9"/>
    <s v="050"/>
    <s v="1070"/>
    <x v="2"/>
    <s v="009"/>
    <s v="OH.050.17884"/>
    <n v="-15313.899999999907"/>
    <n v="0"/>
    <n v="-15313.899999999907"/>
  </r>
  <r>
    <x v="9"/>
    <s v="050"/>
    <s v="1070"/>
    <x v="3"/>
    <s v="091"/>
    <s v="050.48044"/>
    <n v="14895.83"/>
    <n v="0"/>
    <n v="14895.83"/>
  </r>
  <r>
    <x v="9"/>
    <s v="050"/>
    <s v="1070"/>
    <x v="3"/>
    <s v="091"/>
    <s v="OH.050.10000"/>
    <n v="-102847.04999999981"/>
    <n v="0"/>
    <n v="-102847.04999999981"/>
  </r>
  <r>
    <x v="9"/>
    <s v="050"/>
    <s v="1070"/>
    <x v="3"/>
    <s v="091"/>
    <s v="OH.050.10002"/>
    <n v="20375.13"/>
    <n v="0"/>
    <n v="20375.13"/>
  </r>
  <r>
    <x v="10"/>
    <s v="010"/>
    <s v="1070"/>
    <x v="0"/>
    <s v="002"/>
    <s v="010.23302"/>
    <n v="77081.34"/>
    <n v="0"/>
    <n v="77081.34"/>
  </r>
  <r>
    <x v="10"/>
    <s v="010"/>
    <s v="1070"/>
    <x v="0"/>
    <s v="002"/>
    <s v="010.25034"/>
    <n v="2419468.8499999996"/>
    <n v="0"/>
    <n v="2419468.8499999996"/>
  </r>
  <r>
    <x v="10"/>
    <s v="010"/>
    <s v="1070"/>
    <x v="0"/>
    <s v="002"/>
    <s v="010.25484"/>
    <n v="973166.56"/>
    <n v="0"/>
    <n v="973166.56"/>
  </r>
  <r>
    <x v="10"/>
    <s v="010"/>
    <s v="1070"/>
    <x v="0"/>
    <s v="002"/>
    <s v="010.25486"/>
    <n v="296829.98"/>
    <n v="0"/>
    <n v="296829.98"/>
  </r>
  <r>
    <x v="10"/>
    <s v="010"/>
    <s v="1070"/>
    <x v="0"/>
    <s v="002"/>
    <s v="010.28080"/>
    <n v="355834.06"/>
    <n v="0"/>
    <n v="355834.06"/>
  </r>
  <r>
    <x v="10"/>
    <s v="010"/>
    <s v="1070"/>
    <x v="0"/>
    <s v="002"/>
    <s v="010.29307"/>
    <n v="44328.04"/>
    <n v="0"/>
    <n v="44328.04"/>
  </r>
  <r>
    <x v="10"/>
    <s v="010"/>
    <s v="1070"/>
    <x v="0"/>
    <s v="002"/>
    <s v="010.29603"/>
    <n v="908124.13"/>
    <n v="0"/>
    <n v="908124.13"/>
  </r>
  <r>
    <x v="10"/>
    <s v="010"/>
    <s v="1070"/>
    <x v="0"/>
    <s v="002"/>
    <s v="010.29663"/>
    <n v="140669.79"/>
    <n v="0"/>
    <n v="140669.79"/>
  </r>
  <r>
    <x v="10"/>
    <s v="010"/>
    <s v="1070"/>
    <x v="0"/>
    <s v="002"/>
    <s v="010.29740"/>
    <n v="871467.24"/>
    <n v="0"/>
    <n v="871467.24"/>
  </r>
  <r>
    <x v="10"/>
    <s v="010"/>
    <s v="1070"/>
    <x v="0"/>
    <s v="002"/>
    <s v="010.30327"/>
    <n v="1667.37"/>
    <n v="0"/>
    <n v="1667.37"/>
  </r>
  <r>
    <x v="10"/>
    <s v="010"/>
    <s v="1070"/>
    <x v="0"/>
    <s v="002"/>
    <s v="010.31051"/>
    <n v="44632.65"/>
    <n v="0"/>
    <n v="44632.65"/>
  </r>
  <r>
    <x v="10"/>
    <s v="010"/>
    <s v="1070"/>
    <x v="0"/>
    <s v="002"/>
    <s v="010.31067"/>
    <n v="331467.12"/>
    <n v="0"/>
    <n v="331467.12"/>
  </r>
  <r>
    <x v="10"/>
    <s v="010"/>
    <s v="1070"/>
    <x v="0"/>
    <s v="002"/>
    <s v="010.31276"/>
    <n v="311058.27"/>
    <n v="0"/>
    <n v="311058.27"/>
  </r>
  <r>
    <x v="10"/>
    <s v="010"/>
    <s v="1070"/>
    <x v="0"/>
    <s v="002"/>
    <s v="010.31281"/>
    <n v="13474.21"/>
    <n v="0"/>
    <n v="13474.21"/>
  </r>
  <r>
    <x v="10"/>
    <s v="010"/>
    <s v="1070"/>
    <x v="0"/>
    <s v="002"/>
    <s v="010.31308"/>
    <n v="50105.919999999998"/>
    <n v="0"/>
    <n v="50105.919999999998"/>
  </r>
  <r>
    <x v="10"/>
    <s v="010"/>
    <s v="1070"/>
    <x v="0"/>
    <s v="002"/>
    <s v="010.31313"/>
    <n v="50865.599999999999"/>
    <n v="0"/>
    <n v="50865.599999999999"/>
  </r>
  <r>
    <x v="10"/>
    <s v="010"/>
    <s v="1070"/>
    <x v="0"/>
    <s v="002"/>
    <s v="010.31316"/>
    <n v="277339.69"/>
    <n v="0"/>
    <n v="277339.69"/>
  </r>
  <r>
    <x v="10"/>
    <s v="010"/>
    <s v="1070"/>
    <x v="0"/>
    <s v="002"/>
    <s v="010.31351"/>
    <n v="461253.02"/>
    <n v="0"/>
    <n v="461253.02"/>
  </r>
  <r>
    <x v="10"/>
    <s v="010"/>
    <s v="1070"/>
    <x v="0"/>
    <s v="002"/>
    <s v="010.31381"/>
    <n v="753905.19"/>
    <n v="0"/>
    <n v="753905.19"/>
  </r>
  <r>
    <x v="10"/>
    <s v="010"/>
    <s v="1070"/>
    <x v="0"/>
    <s v="002"/>
    <s v="010.31383"/>
    <n v="147572.67000000001"/>
    <n v="0"/>
    <n v="147572.67000000001"/>
  </r>
  <r>
    <x v="10"/>
    <s v="010"/>
    <s v="1070"/>
    <x v="0"/>
    <s v="002"/>
    <s v="010.31521"/>
    <n v="76788.78"/>
    <n v="0"/>
    <n v="76788.78"/>
  </r>
  <r>
    <x v="10"/>
    <s v="010"/>
    <s v="1070"/>
    <x v="0"/>
    <s v="002"/>
    <s v="010.31522"/>
    <n v="13250.36"/>
    <n v="0"/>
    <n v="13250.36"/>
  </r>
  <r>
    <x v="10"/>
    <s v="010"/>
    <s v="1070"/>
    <x v="0"/>
    <s v="002"/>
    <s v="010.31699"/>
    <n v="321219.5"/>
    <n v="0"/>
    <n v="321219.5"/>
  </r>
  <r>
    <x v="10"/>
    <s v="010"/>
    <s v="1070"/>
    <x v="0"/>
    <s v="002"/>
    <s v="010.31764"/>
    <n v="297600.95"/>
    <n v="0"/>
    <n v="297600.95"/>
  </r>
  <r>
    <x v="10"/>
    <s v="010"/>
    <s v="1070"/>
    <x v="0"/>
    <s v="002"/>
    <s v="010.31782"/>
    <n v="415.699999999993"/>
    <n v="0"/>
    <n v="415.699999999993"/>
  </r>
  <r>
    <x v="10"/>
    <s v="010"/>
    <s v="1070"/>
    <x v="0"/>
    <s v="002"/>
    <s v="010.31791"/>
    <n v="423636.11"/>
    <n v="0"/>
    <n v="423636.11"/>
  </r>
  <r>
    <x v="10"/>
    <s v="010"/>
    <s v="1070"/>
    <x v="0"/>
    <s v="002"/>
    <s v="010.31876"/>
    <n v="32470.38"/>
    <n v="0"/>
    <n v="32470.38"/>
  </r>
  <r>
    <x v="10"/>
    <s v="010"/>
    <s v="1070"/>
    <x v="0"/>
    <s v="002"/>
    <s v="010.31940"/>
    <n v="1361630.44"/>
    <n v="0"/>
    <n v="1361630.44"/>
  </r>
  <r>
    <x v="10"/>
    <s v="010"/>
    <s v="1070"/>
    <x v="0"/>
    <s v="002"/>
    <s v="010.32138"/>
    <n v="942242.46"/>
    <n v="0"/>
    <n v="942242.46"/>
  </r>
  <r>
    <x v="10"/>
    <s v="010"/>
    <s v="1070"/>
    <x v="0"/>
    <s v="002"/>
    <s v="010.32145"/>
    <n v="559040.66"/>
    <n v="0"/>
    <n v="559040.66"/>
  </r>
  <r>
    <x v="10"/>
    <s v="010"/>
    <s v="1070"/>
    <x v="0"/>
    <s v="002"/>
    <s v="010.32146"/>
    <n v="477617.62"/>
    <n v="0"/>
    <n v="477617.62"/>
  </r>
  <r>
    <x v="10"/>
    <s v="010"/>
    <s v="1070"/>
    <x v="0"/>
    <s v="002"/>
    <s v="010.32170"/>
    <n v="197192.25"/>
    <n v="0"/>
    <n v="197192.25"/>
  </r>
  <r>
    <x v="10"/>
    <s v="010"/>
    <s v="1070"/>
    <x v="0"/>
    <s v="002"/>
    <s v="010.32190"/>
    <n v="10737.37"/>
    <n v="0"/>
    <n v="10737.37"/>
  </r>
  <r>
    <x v="10"/>
    <s v="010"/>
    <s v="1070"/>
    <x v="0"/>
    <s v="002"/>
    <s v="010.32338"/>
    <n v="4951.7299999999996"/>
    <n v="0"/>
    <n v="4951.7299999999996"/>
  </r>
  <r>
    <x v="10"/>
    <s v="010"/>
    <s v="1070"/>
    <x v="0"/>
    <s v="002"/>
    <s v="010.32462"/>
    <n v="68369.83"/>
    <n v="0"/>
    <n v="68369.83"/>
  </r>
  <r>
    <x v="10"/>
    <s v="010"/>
    <s v="1070"/>
    <x v="0"/>
    <s v="002"/>
    <s v="010.32473"/>
    <n v="783972.23"/>
    <n v="0"/>
    <n v="783972.23"/>
  </r>
  <r>
    <x v="10"/>
    <s v="010"/>
    <s v="1070"/>
    <x v="0"/>
    <s v="002"/>
    <s v="010.32474"/>
    <n v="66126.61"/>
    <n v="0"/>
    <n v="66126.61"/>
  </r>
  <r>
    <x v="10"/>
    <s v="010"/>
    <s v="1070"/>
    <x v="0"/>
    <s v="002"/>
    <s v="010.32575"/>
    <n v="159263.01"/>
    <n v="0"/>
    <n v="159263.01"/>
  </r>
  <r>
    <x v="10"/>
    <s v="010"/>
    <s v="1070"/>
    <x v="0"/>
    <s v="002"/>
    <s v="010.32724"/>
    <n v="123839.94"/>
    <n v="0"/>
    <n v="123839.94"/>
  </r>
  <r>
    <x v="10"/>
    <s v="010"/>
    <s v="1070"/>
    <x v="0"/>
    <s v="002"/>
    <s v="010.32797"/>
    <n v="3959.04"/>
    <n v="0"/>
    <n v="3959.04"/>
  </r>
  <r>
    <x v="10"/>
    <s v="010"/>
    <s v="1070"/>
    <x v="0"/>
    <s v="002"/>
    <s v="OH.010.10000"/>
    <n v="204.29000000049928"/>
    <n v="0"/>
    <n v="204.29000000049928"/>
  </r>
  <r>
    <x v="10"/>
    <s v="010"/>
    <s v="1070"/>
    <x v="1"/>
    <s v="012"/>
    <s v="010.29528"/>
    <n v="1668578.3"/>
    <n v="0"/>
    <n v="1668578.3"/>
  </r>
  <r>
    <x v="10"/>
    <s v="010"/>
    <s v="1070"/>
    <x v="1"/>
    <s v="012"/>
    <s v="010.30694"/>
    <n v="39159.99"/>
    <n v="0"/>
    <n v="39159.99"/>
  </r>
  <r>
    <x v="10"/>
    <s v="010"/>
    <s v="1070"/>
    <x v="1"/>
    <s v="012"/>
    <s v="010.30789"/>
    <n v="1885.83"/>
    <n v="0"/>
    <n v="1885.83"/>
  </r>
  <r>
    <x v="10"/>
    <s v="010"/>
    <s v="1070"/>
    <x v="1"/>
    <s v="012"/>
    <s v="010.30859"/>
    <n v="3702.05"/>
    <n v="0"/>
    <n v="3702.05"/>
  </r>
  <r>
    <x v="10"/>
    <s v="010"/>
    <s v="1070"/>
    <x v="1"/>
    <s v="012"/>
    <s v="010.31391"/>
    <n v="60931.86"/>
    <n v="0"/>
    <n v="60931.86"/>
  </r>
  <r>
    <x v="10"/>
    <s v="010"/>
    <s v="1070"/>
    <x v="1"/>
    <s v="012"/>
    <s v="010.31512"/>
    <n v="8780.4500000000007"/>
    <n v="0"/>
    <n v="8780.4500000000007"/>
  </r>
  <r>
    <x v="10"/>
    <s v="010"/>
    <s v="1070"/>
    <x v="1"/>
    <s v="012"/>
    <s v="010.31515"/>
    <n v="6759.27"/>
    <n v="0"/>
    <n v="6759.27"/>
  </r>
  <r>
    <x v="10"/>
    <s v="010"/>
    <s v="1070"/>
    <x v="1"/>
    <s v="012"/>
    <s v="010.31516"/>
    <n v="3703.44"/>
    <n v="0"/>
    <n v="3703.44"/>
  </r>
  <r>
    <x v="10"/>
    <s v="010"/>
    <s v="1070"/>
    <x v="1"/>
    <s v="012"/>
    <s v="010.31565"/>
    <n v="20620.3"/>
    <n v="0"/>
    <n v="20620.3"/>
  </r>
  <r>
    <x v="10"/>
    <s v="010"/>
    <s v="1070"/>
    <x v="1"/>
    <s v="012"/>
    <s v="010.31715"/>
    <n v="1361.07"/>
    <n v="0"/>
    <n v="1361.07"/>
  </r>
  <r>
    <x v="10"/>
    <s v="010"/>
    <s v="1070"/>
    <x v="1"/>
    <s v="012"/>
    <s v="010.31837"/>
    <n v="24028.91"/>
    <n v="0"/>
    <n v="24028.91"/>
  </r>
  <r>
    <x v="10"/>
    <s v="010"/>
    <s v="1070"/>
    <x v="1"/>
    <s v="012"/>
    <s v="010.31862"/>
    <n v="40519.25"/>
    <n v="0"/>
    <n v="40519.25"/>
  </r>
  <r>
    <x v="10"/>
    <s v="010"/>
    <s v="1070"/>
    <x v="1"/>
    <s v="012"/>
    <s v="010.31864"/>
    <n v="51027.89"/>
    <n v="0"/>
    <n v="51027.89"/>
  </r>
  <r>
    <x v="10"/>
    <s v="010"/>
    <s v="1070"/>
    <x v="1"/>
    <s v="012"/>
    <s v="010.32078"/>
    <n v="53722.14"/>
    <n v="0"/>
    <n v="53722.14"/>
  </r>
  <r>
    <x v="10"/>
    <s v="010"/>
    <s v="1070"/>
    <x v="1"/>
    <s v="012"/>
    <s v="010.32092"/>
    <n v="90980.65"/>
    <n v="0"/>
    <n v="90980.65"/>
  </r>
  <r>
    <x v="10"/>
    <s v="010"/>
    <s v="1070"/>
    <x v="1"/>
    <s v="012"/>
    <s v="010.32264"/>
    <n v="954297.42"/>
    <n v="0"/>
    <n v="954297.42"/>
  </r>
  <r>
    <x v="10"/>
    <s v="010"/>
    <s v="1070"/>
    <x v="1"/>
    <s v="012"/>
    <s v="010.32385"/>
    <n v="592351.18999999994"/>
    <n v="0"/>
    <n v="592351.18999999994"/>
  </r>
  <r>
    <x v="10"/>
    <s v="010"/>
    <s v="1070"/>
    <x v="1"/>
    <s v="012"/>
    <s v="010.32416"/>
    <n v="252611.82"/>
    <n v="0"/>
    <n v="252611.82"/>
  </r>
  <r>
    <x v="10"/>
    <s v="010"/>
    <s v="1070"/>
    <x v="1"/>
    <s v="012"/>
    <s v="010.32460"/>
    <n v="22491.84"/>
    <n v="0"/>
    <n v="22491.84"/>
  </r>
  <r>
    <x v="10"/>
    <s v="010"/>
    <s v="1070"/>
    <x v="1"/>
    <s v="012"/>
    <s v="010.32556"/>
    <n v="24597.65"/>
    <n v="0"/>
    <n v="24597.65"/>
  </r>
  <r>
    <x v="10"/>
    <s v="010"/>
    <s v="1070"/>
    <x v="1"/>
    <s v="012"/>
    <s v="010.32632"/>
    <n v="48216.31"/>
    <n v="0"/>
    <n v="48216.31"/>
  </r>
  <r>
    <x v="10"/>
    <s v="010"/>
    <s v="1070"/>
    <x v="1"/>
    <s v="012"/>
    <s v="010.32868"/>
    <n v="4957.0600000000004"/>
    <n v="0"/>
    <n v="4957.0600000000004"/>
  </r>
  <r>
    <x v="10"/>
    <s v="010"/>
    <s v="1070"/>
    <x v="1"/>
    <s v="012"/>
    <s v="010.32897"/>
    <n v="5348.43"/>
    <n v="0"/>
    <n v="5348.43"/>
  </r>
  <r>
    <x v="10"/>
    <s v="010"/>
    <s v="1070"/>
    <x v="1"/>
    <s v="012"/>
    <s v="010.32916"/>
    <n v="3160.82"/>
    <n v="0"/>
    <n v="3160.82"/>
  </r>
  <r>
    <x v="10"/>
    <s v="050"/>
    <s v="1070"/>
    <x v="2"/>
    <s v="009"/>
    <s v="050.36386"/>
    <n v="8.9499999999998181"/>
    <n v="8.9499999999999993"/>
    <n v="-1.8118839761882555E-13"/>
  </r>
  <r>
    <x v="10"/>
    <s v="050"/>
    <s v="1070"/>
    <x v="2"/>
    <s v="009"/>
    <s v="050.42070"/>
    <n v="0.12000000000000501"/>
    <n v="0.12"/>
    <n v="5.0098813986210189E-15"/>
  </r>
  <r>
    <x v="10"/>
    <s v="050"/>
    <s v="1070"/>
    <x v="2"/>
    <s v="009"/>
    <s v="050.42071"/>
    <n v="436.59"/>
    <n v="1.3"/>
    <n v="435.28999999999996"/>
  </r>
  <r>
    <x v="10"/>
    <s v="050"/>
    <s v="1070"/>
    <x v="2"/>
    <s v="009"/>
    <s v="050.42322"/>
    <n v="81638.329999999987"/>
    <n v="483.16"/>
    <n v="81155.169999999984"/>
  </r>
  <r>
    <x v="10"/>
    <s v="050"/>
    <s v="1070"/>
    <x v="2"/>
    <s v="009"/>
    <s v="050.42995"/>
    <n v="208720.89"/>
    <n v="2592.6799999999998"/>
    <n v="206128.21000000002"/>
  </r>
  <r>
    <x v="10"/>
    <s v="050"/>
    <s v="1070"/>
    <x v="2"/>
    <s v="009"/>
    <s v="050.43064"/>
    <n v="176839.61"/>
    <n v="3557.32"/>
    <n v="173282.28999999998"/>
  </r>
  <r>
    <x v="10"/>
    <s v="050"/>
    <s v="1070"/>
    <x v="2"/>
    <s v="009"/>
    <s v="050.44088"/>
    <n v="64165.36"/>
    <n v="349.27"/>
    <n v="63816.090000000004"/>
  </r>
  <r>
    <x v="10"/>
    <s v="050"/>
    <s v="1070"/>
    <x v="2"/>
    <s v="009"/>
    <s v="050.44133"/>
    <n v="16468674.189999999"/>
    <n v="270042.40000000002"/>
    <n v="16198631.789999999"/>
  </r>
  <r>
    <x v="10"/>
    <s v="050"/>
    <s v="1070"/>
    <x v="2"/>
    <s v="009"/>
    <s v="050.44145"/>
    <n v="6659859.4199999999"/>
    <n v="138453.48000000001"/>
    <n v="6521405.9399999995"/>
  </r>
  <r>
    <x v="10"/>
    <s v="050"/>
    <s v="1070"/>
    <x v="2"/>
    <s v="009"/>
    <s v="050.45027"/>
    <n v="819.9"/>
    <n v="1.63"/>
    <n v="818.27"/>
  </r>
  <r>
    <x v="10"/>
    <s v="050"/>
    <s v="1070"/>
    <x v="2"/>
    <s v="009"/>
    <s v="050.45376"/>
    <n v="1612528.84"/>
    <n v="34093.74"/>
    <n v="1578435.1"/>
  </r>
  <r>
    <x v="10"/>
    <s v="050"/>
    <s v="1070"/>
    <x v="2"/>
    <s v="009"/>
    <s v="050.45472"/>
    <n v="-7.3399999999658201"/>
    <n v="0"/>
    <n v="-7.3399999999658201"/>
  </r>
  <r>
    <x v="10"/>
    <s v="050"/>
    <s v="1070"/>
    <x v="2"/>
    <s v="009"/>
    <s v="050.45546"/>
    <n v="35621.49"/>
    <n v="489.78"/>
    <n v="35131.71"/>
  </r>
  <r>
    <x v="10"/>
    <s v="050"/>
    <s v="1070"/>
    <x v="2"/>
    <s v="009"/>
    <s v="050.45832"/>
    <n v="36503.85"/>
    <n v="179.56"/>
    <n v="36324.29"/>
  </r>
  <r>
    <x v="10"/>
    <s v="050"/>
    <s v="1070"/>
    <x v="2"/>
    <s v="009"/>
    <s v="050.46190"/>
    <n v="-25.980000000000199"/>
    <n v="12.17"/>
    <n v="-38.150000000000198"/>
  </r>
  <r>
    <x v="10"/>
    <s v="050"/>
    <s v="1070"/>
    <x v="2"/>
    <s v="009"/>
    <s v="050.46278"/>
    <n v="26213"/>
    <n v="443.53"/>
    <n v="25769.47"/>
  </r>
  <r>
    <x v="10"/>
    <s v="050"/>
    <s v="1070"/>
    <x v="2"/>
    <s v="009"/>
    <s v="050.46282"/>
    <n v="1.08"/>
    <n v="0.01"/>
    <n v="1.07"/>
  </r>
  <r>
    <x v="10"/>
    <s v="050"/>
    <s v="1070"/>
    <x v="2"/>
    <s v="009"/>
    <s v="050.46442"/>
    <n v="562025.23"/>
    <n v="7066.6"/>
    <n v="554958.63"/>
  </r>
  <r>
    <x v="10"/>
    <s v="050"/>
    <s v="1070"/>
    <x v="2"/>
    <s v="009"/>
    <s v="050.46443"/>
    <n v="620488.32999999996"/>
    <n v="8820.0499999999993"/>
    <n v="611668.27999999991"/>
  </r>
  <r>
    <x v="10"/>
    <s v="050"/>
    <s v="1070"/>
    <x v="2"/>
    <s v="009"/>
    <s v="050.46444"/>
    <n v="212256.63"/>
    <n v="2893.92"/>
    <n v="209362.71"/>
  </r>
  <r>
    <x v="10"/>
    <s v="050"/>
    <s v="1070"/>
    <x v="2"/>
    <s v="009"/>
    <s v="050.46445"/>
    <n v="200047.32"/>
    <n v="3439.03"/>
    <n v="196608.29"/>
  </r>
  <r>
    <x v="10"/>
    <s v="050"/>
    <s v="1070"/>
    <x v="2"/>
    <s v="009"/>
    <s v="050.46454"/>
    <n v="38214.44"/>
    <n v="119.81"/>
    <n v="38094.630000000005"/>
  </r>
  <r>
    <x v="10"/>
    <s v="050"/>
    <s v="1070"/>
    <x v="2"/>
    <s v="009"/>
    <s v="050.46455"/>
    <n v="43610.22"/>
    <n v="160.76"/>
    <n v="43449.46"/>
  </r>
  <r>
    <x v="10"/>
    <s v="050"/>
    <s v="1070"/>
    <x v="2"/>
    <s v="009"/>
    <s v="050.46471"/>
    <n v="66531.3"/>
    <n v="516.07000000000005"/>
    <n v="66015.23"/>
  </r>
  <r>
    <x v="10"/>
    <s v="050"/>
    <s v="1070"/>
    <x v="2"/>
    <s v="009"/>
    <s v="050.46504"/>
    <n v="1028952.07"/>
    <n v="12771.51"/>
    <n v="1016180.5599999999"/>
  </r>
  <r>
    <x v="10"/>
    <s v="050"/>
    <s v="1070"/>
    <x v="2"/>
    <s v="009"/>
    <s v="050.46525"/>
    <n v="554457.64"/>
    <n v="4116.4799999999996"/>
    <n v="550341.16"/>
  </r>
  <r>
    <x v="10"/>
    <s v="050"/>
    <s v="1070"/>
    <x v="2"/>
    <s v="009"/>
    <s v="050.46537"/>
    <n v="3987661.71"/>
    <n v="45955.91"/>
    <n v="3941705.8"/>
  </r>
  <r>
    <x v="10"/>
    <s v="050"/>
    <s v="1070"/>
    <x v="2"/>
    <s v="009"/>
    <s v="050.46588"/>
    <n v="582062.4"/>
    <n v="7818.42"/>
    <n v="574243.98"/>
  </r>
  <r>
    <x v="10"/>
    <s v="050"/>
    <s v="1070"/>
    <x v="2"/>
    <s v="009"/>
    <s v="050.46611"/>
    <n v="578245.52"/>
    <n v="7172.32"/>
    <n v="571073.20000000007"/>
  </r>
  <r>
    <x v="10"/>
    <s v="050"/>
    <s v="1070"/>
    <x v="2"/>
    <s v="009"/>
    <s v="050.46625"/>
    <n v="253273.29"/>
    <n v="3025.54"/>
    <n v="250247.75"/>
  </r>
  <r>
    <x v="10"/>
    <s v="050"/>
    <s v="1070"/>
    <x v="2"/>
    <s v="009"/>
    <s v="050.46665"/>
    <n v="629756.43000000005"/>
    <n v="8381.2199999999993"/>
    <n v="621375.21000000008"/>
  </r>
  <r>
    <x v="10"/>
    <s v="050"/>
    <s v="1070"/>
    <x v="2"/>
    <s v="009"/>
    <s v="050.46719"/>
    <n v="110354.52"/>
    <n v="1535.72"/>
    <n v="108818.8"/>
  </r>
  <r>
    <x v="10"/>
    <s v="050"/>
    <s v="1070"/>
    <x v="2"/>
    <s v="009"/>
    <s v="050.47032"/>
    <n v="131499.71"/>
    <n v="982.26"/>
    <n v="130517.45"/>
  </r>
  <r>
    <x v="10"/>
    <s v="050"/>
    <s v="1070"/>
    <x v="2"/>
    <s v="009"/>
    <s v="050.47080"/>
    <n v="220187.9"/>
    <n v="3769.82"/>
    <n v="216418.08"/>
  </r>
  <r>
    <x v="10"/>
    <s v="050"/>
    <s v="1070"/>
    <x v="2"/>
    <s v="009"/>
    <s v="050.47084"/>
    <n v="1492.59"/>
    <n v="0"/>
    <n v="1492.59"/>
  </r>
  <r>
    <x v="10"/>
    <s v="050"/>
    <s v="1070"/>
    <x v="2"/>
    <s v="009"/>
    <s v="050.47087"/>
    <n v="224.34"/>
    <n v="0.82"/>
    <n v="223.52"/>
  </r>
  <r>
    <x v="10"/>
    <s v="050"/>
    <s v="1070"/>
    <x v="2"/>
    <s v="009"/>
    <s v="050.47093"/>
    <n v="83291.27"/>
    <n v="0"/>
    <n v="83291.27"/>
  </r>
  <r>
    <x v="10"/>
    <s v="050"/>
    <s v="1070"/>
    <x v="2"/>
    <s v="009"/>
    <s v="050.47096"/>
    <n v="19355.8"/>
    <n v="94.98"/>
    <n v="19260.82"/>
  </r>
  <r>
    <x v="10"/>
    <s v="050"/>
    <s v="1070"/>
    <x v="2"/>
    <s v="009"/>
    <s v="050.47099"/>
    <n v="3090.57"/>
    <n v="4.07"/>
    <n v="3086.5"/>
  </r>
  <r>
    <x v="10"/>
    <s v="050"/>
    <s v="1070"/>
    <x v="2"/>
    <s v="009"/>
    <s v="050.47136"/>
    <n v="9679.94"/>
    <n v="12.39"/>
    <n v="9667.5500000000011"/>
  </r>
  <r>
    <x v="10"/>
    <s v="050"/>
    <s v="1070"/>
    <x v="2"/>
    <s v="009"/>
    <s v="050.47168"/>
    <n v="16517.8"/>
    <n v="0"/>
    <n v="16517.8"/>
  </r>
  <r>
    <x v="10"/>
    <s v="050"/>
    <s v="1070"/>
    <x v="2"/>
    <s v="009"/>
    <s v="050.47184"/>
    <n v="63804.95"/>
    <n v="0"/>
    <n v="63804.95"/>
  </r>
  <r>
    <x v="10"/>
    <s v="050"/>
    <s v="1070"/>
    <x v="2"/>
    <s v="009"/>
    <s v="050.47190"/>
    <n v="64954.15"/>
    <n v="774.79"/>
    <n v="64179.360000000001"/>
  </r>
  <r>
    <x v="10"/>
    <s v="050"/>
    <s v="1070"/>
    <x v="2"/>
    <s v="009"/>
    <s v="050.47201"/>
    <n v="13837.67"/>
    <n v="158.03"/>
    <n v="13679.64"/>
  </r>
  <r>
    <x v="10"/>
    <s v="050"/>
    <s v="1070"/>
    <x v="2"/>
    <s v="009"/>
    <s v="050.47203"/>
    <n v="7415.56"/>
    <n v="60.65"/>
    <n v="7354.9100000000008"/>
  </r>
  <r>
    <x v="10"/>
    <s v="050"/>
    <s v="1070"/>
    <x v="2"/>
    <s v="009"/>
    <s v="050.47204"/>
    <n v="4864.32"/>
    <n v="28.65"/>
    <n v="4835.67"/>
  </r>
  <r>
    <x v="10"/>
    <s v="050"/>
    <s v="1070"/>
    <x v="2"/>
    <s v="009"/>
    <s v="050.47260"/>
    <n v="73790.649999999994"/>
    <n v="224.16"/>
    <n v="73566.489999999991"/>
  </r>
  <r>
    <x v="10"/>
    <s v="050"/>
    <s v="1070"/>
    <x v="2"/>
    <s v="009"/>
    <s v="050.47276"/>
    <n v="310611.88"/>
    <n v="1289.44"/>
    <n v="309322.44"/>
  </r>
  <r>
    <x v="10"/>
    <s v="050"/>
    <s v="1070"/>
    <x v="2"/>
    <s v="009"/>
    <s v="050.47280"/>
    <n v="279669.14"/>
    <n v="865.03"/>
    <n v="278804.11"/>
  </r>
  <r>
    <x v="10"/>
    <s v="050"/>
    <s v="1070"/>
    <x v="2"/>
    <s v="009"/>
    <s v="050.47288"/>
    <n v="3285.72"/>
    <n v="0"/>
    <n v="3285.72"/>
  </r>
  <r>
    <x v="10"/>
    <s v="050"/>
    <s v="1070"/>
    <x v="2"/>
    <s v="009"/>
    <s v="050.47289"/>
    <n v="3568.73"/>
    <n v="0"/>
    <n v="3568.73"/>
  </r>
  <r>
    <x v="10"/>
    <s v="050"/>
    <s v="1070"/>
    <x v="2"/>
    <s v="009"/>
    <s v="050.47296"/>
    <n v="75255.14"/>
    <n v="0"/>
    <n v="75255.14"/>
  </r>
  <r>
    <x v="10"/>
    <s v="050"/>
    <s v="1070"/>
    <x v="2"/>
    <s v="009"/>
    <s v="050.47357"/>
    <n v="7606.94"/>
    <n v="27.11"/>
    <n v="7579.83"/>
  </r>
  <r>
    <x v="10"/>
    <s v="050"/>
    <s v="1070"/>
    <x v="2"/>
    <s v="009"/>
    <s v="050.47383"/>
    <n v="420812.99"/>
    <n v="2005.45"/>
    <n v="418807.54"/>
  </r>
  <r>
    <x v="10"/>
    <s v="050"/>
    <s v="1070"/>
    <x v="2"/>
    <s v="009"/>
    <s v="050.47482"/>
    <n v="138541.57"/>
    <n v="531.05999999999995"/>
    <n v="138010.51"/>
  </r>
  <r>
    <x v="10"/>
    <s v="050"/>
    <s v="1070"/>
    <x v="2"/>
    <s v="009"/>
    <s v="050.47487"/>
    <n v="191896.86"/>
    <n v="1127.19"/>
    <n v="190769.66999999998"/>
  </r>
  <r>
    <x v="10"/>
    <s v="050"/>
    <s v="1070"/>
    <x v="2"/>
    <s v="009"/>
    <s v="050.47674"/>
    <n v="5021.51"/>
    <n v="45.13"/>
    <n v="4976.38"/>
  </r>
  <r>
    <x v="10"/>
    <s v="050"/>
    <s v="1070"/>
    <x v="2"/>
    <s v="009"/>
    <s v="050.47675"/>
    <n v="43610.22"/>
    <n v="160.76"/>
    <n v="43449.46"/>
  </r>
  <r>
    <x v="10"/>
    <s v="050"/>
    <s v="1070"/>
    <x v="2"/>
    <s v="009"/>
    <s v="050.47681"/>
    <n v="-121203.21"/>
    <n v="0"/>
    <n v="-121203.21"/>
  </r>
  <r>
    <x v="10"/>
    <s v="050"/>
    <s v="1070"/>
    <x v="2"/>
    <s v="009"/>
    <s v="050.47777"/>
    <n v="18143.07"/>
    <n v="147.79"/>
    <n v="17995.28"/>
  </r>
  <r>
    <x v="10"/>
    <s v="050"/>
    <s v="1070"/>
    <x v="2"/>
    <s v="009"/>
    <s v="050.47784"/>
    <n v="37009.42"/>
    <n v="60.36"/>
    <n v="36949.06"/>
  </r>
  <r>
    <x v="10"/>
    <s v="050"/>
    <s v="1070"/>
    <x v="2"/>
    <s v="009"/>
    <s v="050.47794"/>
    <n v="250080.73"/>
    <n v="612.51"/>
    <n v="249468.22"/>
  </r>
  <r>
    <x v="10"/>
    <s v="050"/>
    <s v="1070"/>
    <x v="2"/>
    <s v="009"/>
    <s v="050.47795"/>
    <n v="-5018.1099999999997"/>
    <n v="0"/>
    <n v="-5018.1099999999997"/>
  </r>
  <r>
    <x v="10"/>
    <s v="050"/>
    <s v="1070"/>
    <x v="2"/>
    <s v="009"/>
    <s v="050.47866"/>
    <n v="3377.82"/>
    <n v="12.45"/>
    <n v="3365.3700000000003"/>
  </r>
  <r>
    <x v="10"/>
    <s v="050"/>
    <s v="1070"/>
    <x v="2"/>
    <s v="009"/>
    <s v="050.47885"/>
    <n v="154566.6"/>
    <n v="342.21"/>
    <n v="154224.39000000001"/>
  </r>
  <r>
    <x v="10"/>
    <s v="050"/>
    <s v="1070"/>
    <x v="2"/>
    <s v="009"/>
    <s v="050.47890"/>
    <n v="19611.7"/>
    <n v="72.290000000000006"/>
    <n v="19539.41"/>
  </r>
  <r>
    <x v="10"/>
    <s v="050"/>
    <s v="1070"/>
    <x v="2"/>
    <s v="009"/>
    <s v="050.47910"/>
    <n v="120819.72"/>
    <n v="375.43"/>
    <n v="120444.29000000001"/>
  </r>
  <r>
    <x v="10"/>
    <s v="050"/>
    <s v="1070"/>
    <x v="2"/>
    <s v="009"/>
    <s v="050.47932"/>
    <n v="833.49"/>
    <n v="3.07"/>
    <n v="830.42"/>
  </r>
  <r>
    <x v="10"/>
    <s v="050"/>
    <s v="1070"/>
    <x v="2"/>
    <s v="009"/>
    <s v="050.47955"/>
    <n v="1582.71"/>
    <n v="5.84"/>
    <n v="1576.8700000000001"/>
  </r>
  <r>
    <x v="10"/>
    <s v="050"/>
    <s v="1070"/>
    <x v="2"/>
    <s v="009"/>
    <s v="050.47978"/>
    <n v="85707.39"/>
    <n v="301.81"/>
    <n v="85405.58"/>
  </r>
  <r>
    <x v="10"/>
    <s v="050"/>
    <s v="1070"/>
    <x v="2"/>
    <s v="009"/>
    <s v="050.47979"/>
    <n v="55429.01"/>
    <n v="182.3"/>
    <n v="55246.71"/>
  </r>
  <r>
    <x v="10"/>
    <s v="050"/>
    <s v="1070"/>
    <x v="2"/>
    <s v="009"/>
    <s v="050.48055"/>
    <n v="14719.15"/>
    <n v="0"/>
    <n v="14719.15"/>
  </r>
  <r>
    <x v="10"/>
    <s v="050"/>
    <s v="1070"/>
    <x v="2"/>
    <s v="009"/>
    <s v="050.48082"/>
    <n v="384.76"/>
    <n v="0.95"/>
    <n v="383.81"/>
  </r>
  <r>
    <x v="10"/>
    <s v="050"/>
    <s v="1070"/>
    <x v="2"/>
    <s v="009"/>
    <s v="050.48086"/>
    <n v="27825.65"/>
    <n v="103.79"/>
    <n v="27721.86"/>
  </r>
  <r>
    <x v="10"/>
    <s v="050"/>
    <s v="1070"/>
    <x v="2"/>
    <s v="009"/>
    <s v="050.48087"/>
    <n v="248643.63"/>
    <n v="878.55"/>
    <n v="247765.08000000002"/>
  </r>
  <r>
    <x v="10"/>
    <s v="050"/>
    <s v="1070"/>
    <x v="2"/>
    <s v="009"/>
    <s v="050.48091"/>
    <n v="-6608.15"/>
    <n v="0"/>
    <n v="-6608.15"/>
  </r>
  <r>
    <x v="10"/>
    <s v="050"/>
    <s v="1070"/>
    <x v="2"/>
    <s v="009"/>
    <s v="050.48136"/>
    <n v="11012.75"/>
    <n v="40.83"/>
    <n v="10971.92"/>
  </r>
  <r>
    <x v="10"/>
    <s v="050"/>
    <s v="1070"/>
    <x v="2"/>
    <s v="009"/>
    <s v="050.48187"/>
    <n v="-1775.65"/>
    <n v="0"/>
    <n v="-1775.65"/>
  </r>
  <r>
    <x v="10"/>
    <s v="050"/>
    <s v="1070"/>
    <x v="2"/>
    <s v="009"/>
    <s v="050.48307"/>
    <n v="82054.720000000001"/>
    <n v="101.61"/>
    <n v="81953.11"/>
  </r>
  <r>
    <x v="10"/>
    <s v="050"/>
    <s v="1070"/>
    <x v="2"/>
    <s v="009"/>
    <s v="050.48319"/>
    <n v="1164.06"/>
    <n v="1.44"/>
    <n v="1162.6199999999999"/>
  </r>
  <r>
    <x v="10"/>
    <s v="050"/>
    <s v="1070"/>
    <x v="2"/>
    <s v="009"/>
    <s v="050.48331"/>
    <n v="14127.62"/>
    <n v="53.27"/>
    <n v="14074.35"/>
  </r>
  <r>
    <x v="10"/>
    <s v="050"/>
    <s v="1070"/>
    <x v="2"/>
    <s v="009"/>
    <s v="050.48332"/>
    <n v="2528.8200000000002"/>
    <n v="9.3800000000000008"/>
    <n v="2519.44"/>
  </r>
  <r>
    <x v="10"/>
    <s v="050"/>
    <s v="1070"/>
    <x v="2"/>
    <s v="009"/>
    <s v="050.48337"/>
    <n v="206622.75"/>
    <n v="1224.01"/>
    <n v="205398.74"/>
  </r>
  <r>
    <x v="10"/>
    <s v="050"/>
    <s v="1070"/>
    <x v="2"/>
    <s v="009"/>
    <s v="050.48369"/>
    <n v="219604.27"/>
    <n v="583.91999999999996"/>
    <n v="219020.34999999998"/>
  </r>
  <r>
    <x v="10"/>
    <s v="050"/>
    <s v="1070"/>
    <x v="2"/>
    <s v="009"/>
    <s v="050.48380"/>
    <n v="-1963.78"/>
    <n v="0"/>
    <n v="-1963.78"/>
  </r>
  <r>
    <x v="10"/>
    <s v="050"/>
    <s v="1070"/>
    <x v="2"/>
    <s v="009"/>
    <s v="050.48415"/>
    <n v="437.25"/>
    <n v="1.62"/>
    <n v="435.63"/>
  </r>
  <r>
    <x v="10"/>
    <s v="050"/>
    <s v="1070"/>
    <x v="2"/>
    <s v="009"/>
    <s v="050.48419"/>
    <n v="78305.41"/>
    <n v="96.97"/>
    <n v="78208.44"/>
  </r>
  <r>
    <x v="10"/>
    <s v="050"/>
    <s v="1070"/>
    <x v="2"/>
    <s v="009"/>
    <s v="050.48450"/>
    <n v="4429.9799999999996"/>
    <n v="4.21"/>
    <n v="4425.7699999999995"/>
  </r>
  <r>
    <x v="10"/>
    <s v="050"/>
    <s v="1070"/>
    <x v="2"/>
    <s v="009"/>
    <s v="050.48451"/>
    <n v="-480.53"/>
    <n v="0"/>
    <n v="-480.53"/>
  </r>
  <r>
    <x v="10"/>
    <s v="050"/>
    <s v="1070"/>
    <x v="2"/>
    <s v="009"/>
    <s v="050.48456"/>
    <n v="3323.73"/>
    <n v="4.12"/>
    <n v="3319.61"/>
  </r>
  <r>
    <x v="10"/>
    <s v="050"/>
    <s v="1070"/>
    <x v="2"/>
    <s v="009"/>
    <s v="050.48489"/>
    <n v="49193.9"/>
    <n v="0"/>
    <n v="49193.9"/>
  </r>
  <r>
    <x v="10"/>
    <s v="050"/>
    <s v="1070"/>
    <x v="2"/>
    <s v="009"/>
    <s v="050.48514"/>
    <n v="15956.8"/>
    <n v="0"/>
    <n v="15956.8"/>
  </r>
  <r>
    <x v="10"/>
    <s v="050"/>
    <s v="1070"/>
    <x v="2"/>
    <s v="009"/>
    <s v="050.48569"/>
    <n v="-3861.2"/>
    <n v="0"/>
    <n v="-3861.2"/>
  </r>
  <r>
    <x v="10"/>
    <s v="050"/>
    <s v="1070"/>
    <x v="2"/>
    <s v="009"/>
    <s v="050.48592"/>
    <n v="18816.84"/>
    <n v="23.3"/>
    <n v="18793.54"/>
  </r>
  <r>
    <x v="10"/>
    <s v="050"/>
    <s v="1070"/>
    <x v="2"/>
    <s v="009"/>
    <s v="050.48612"/>
    <n v="7499.24"/>
    <n v="9.2899999999999991"/>
    <n v="7489.95"/>
  </r>
  <r>
    <x v="10"/>
    <s v="050"/>
    <s v="1070"/>
    <x v="2"/>
    <s v="009"/>
    <s v="050.48635"/>
    <n v="12776.84"/>
    <n v="15.82"/>
    <n v="12761.02"/>
  </r>
  <r>
    <x v="10"/>
    <s v="050"/>
    <s v="1070"/>
    <x v="2"/>
    <s v="009"/>
    <s v="050.48639"/>
    <n v="2011.18"/>
    <n v="2.4900000000000002"/>
    <n v="2008.69"/>
  </r>
  <r>
    <x v="10"/>
    <s v="050"/>
    <s v="1070"/>
    <x v="2"/>
    <s v="009"/>
    <s v="050.48640"/>
    <n v="3077.02"/>
    <n v="3.81"/>
    <n v="3073.21"/>
  </r>
  <r>
    <x v="10"/>
    <s v="050"/>
    <s v="1070"/>
    <x v="2"/>
    <s v="009"/>
    <s v="050.48650"/>
    <n v="3955"/>
    <n v="4.9000000000000004"/>
    <n v="3950.1"/>
  </r>
  <r>
    <x v="10"/>
    <s v="050"/>
    <s v="1070"/>
    <x v="2"/>
    <s v="009"/>
    <s v="050.48652"/>
    <n v="791.3"/>
    <n v="0.98"/>
    <n v="790.31999999999994"/>
  </r>
  <r>
    <x v="10"/>
    <s v="050"/>
    <s v="1070"/>
    <x v="2"/>
    <s v="009"/>
    <s v="050.48654"/>
    <n v="809.76"/>
    <n v="1"/>
    <n v="808.76"/>
  </r>
  <r>
    <x v="10"/>
    <s v="050"/>
    <s v="1070"/>
    <x v="2"/>
    <s v="009"/>
    <s v="050.48765"/>
    <n v="30412.86"/>
    <n v="37.659999999999997"/>
    <n v="30375.200000000001"/>
  </r>
  <r>
    <x v="10"/>
    <s v="050"/>
    <s v="1070"/>
    <x v="2"/>
    <s v="009"/>
    <s v="050.48768"/>
    <n v="6208.1"/>
    <n v="7.69"/>
    <n v="6200.4100000000008"/>
  </r>
  <r>
    <x v="10"/>
    <s v="050"/>
    <s v="1070"/>
    <x v="2"/>
    <s v="009"/>
    <s v="050.48793"/>
    <n v="1750.28"/>
    <n v="2.17"/>
    <n v="1748.11"/>
  </r>
  <r>
    <x v="10"/>
    <s v="050"/>
    <s v="1070"/>
    <x v="2"/>
    <s v="009"/>
    <s v="OH.050.10000"/>
    <n v="28664.89"/>
    <n v="0"/>
    <n v="28664.89"/>
  </r>
  <r>
    <x v="10"/>
    <s v="050"/>
    <s v="1070"/>
    <x v="2"/>
    <s v="009"/>
    <s v="OH.050.17884"/>
    <n v="-380.20999999996275"/>
    <n v="0"/>
    <n v="-380.20999999996275"/>
  </r>
  <r>
    <x v="10"/>
    <s v="050"/>
    <s v="1070"/>
    <x v="3"/>
    <s v="091"/>
    <s v="050.48044"/>
    <n v="15143.8"/>
    <n v="0"/>
    <n v="15143.8"/>
  </r>
  <r>
    <x v="10"/>
    <s v="050"/>
    <s v="1070"/>
    <x v="3"/>
    <s v="091"/>
    <s v="OH.050.10000"/>
    <n v="-30877.200000000008"/>
    <n v="0"/>
    <n v="-30877.200000000008"/>
  </r>
  <r>
    <x v="10"/>
    <s v="050"/>
    <s v="1070"/>
    <x v="3"/>
    <s v="091"/>
    <s v="OH.050.10002"/>
    <n v="20375.13"/>
    <n v="0"/>
    <n v="20375.13"/>
  </r>
  <r>
    <x v="11"/>
    <s v="010 Atmos Regulated Shared Services"/>
    <s v="1070"/>
    <x v="0"/>
    <s v="002"/>
    <s v="010.23302"/>
    <n v="77081.34"/>
    <n v="0"/>
    <n v="77081.34"/>
  </r>
  <r>
    <x v="11"/>
    <s v="010 Atmos Regulated Shared Services"/>
    <s v="1070"/>
    <x v="0"/>
    <s v="002"/>
    <s v="010.25484"/>
    <n v="973166.56"/>
    <n v="0"/>
    <n v="973166.56"/>
  </r>
  <r>
    <x v="11"/>
    <s v="010 Atmos Regulated Shared Services"/>
    <s v="1070"/>
    <x v="0"/>
    <s v="002"/>
    <s v="010.25486"/>
    <n v="296829.98"/>
    <n v="0"/>
    <n v="296829.98"/>
  </r>
  <r>
    <x v="11"/>
    <s v="010 Atmos Regulated Shared Services"/>
    <s v="1070"/>
    <x v="0"/>
    <s v="002"/>
    <s v="010.28080"/>
    <n v="355834.06"/>
    <n v="0"/>
    <n v="355834.06"/>
  </r>
  <r>
    <x v="11"/>
    <s v="010 Atmos Regulated Shared Services"/>
    <s v="1070"/>
    <x v="0"/>
    <s v="002"/>
    <s v="010.29740"/>
    <n v="1103644.18"/>
    <n v="0"/>
    <n v="1103644.18"/>
  </r>
  <r>
    <x v="11"/>
    <s v="010 Atmos Regulated Shared Services"/>
    <s v="1070"/>
    <x v="0"/>
    <s v="002"/>
    <s v="010.30327"/>
    <n v="1667.37"/>
    <n v="0"/>
    <n v="1667.37"/>
  </r>
  <r>
    <x v="11"/>
    <s v="010 Atmos Regulated Shared Services"/>
    <s v="1070"/>
    <x v="0"/>
    <s v="002"/>
    <s v="010.31051"/>
    <n v="69923.75"/>
    <n v="0"/>
    <n v="69923.75"/>
  </r>
  <r>
    <x v="11"/>
    <s v="010 Atmos Regulated Shared Services"/>
    <s v="1070"/>
    <x v="0"/>
    <s v="002"/>
    <s v="010.31276"/>
    <n v="723304.26"/>
    <n v="0"/>
    <n v="723304.26"/>
  </r>
  <r>
    <x v="11"/>
    <s v="010 Atmos Regulated Shared Services"/>
    <s v="1070"/>
    <x v="0"/>
    <s v="002"/>
    <s v="010.31281"/>
    <n v="362163.27"/>
    <n v="0"/>
    <n v="362163.27"/>
  </r>
  <r>
    <x v="11"/>
    <s v="010 Atmos Regulated Shared Services"/>
    <s v="1070"/>
    <x v="0"/>
    <s v="002"/>
    <s v="010.31313"/>
    <n v="682898.71"/>
    <n v="0"/>
    <n v="682898.71"/>
  </r>
  <r>
    <x v="11"/>
    <s v="010 Atmos Regulated Shared Services"/>
    <s v="1070"/>
    <x v="0"/>
    <s v="002"/>
    <s v="010.31316"/>
    <n v="1780299.18"/>
    <n v="0"/>
    <n v="1780299.18"/>
  </r>
  <r>
    <x v="11"/>
    <s v="010 Atmos Regulated Shared Services"/>
    <s v="1070"/>
    <x v="0"/>
    <s v="002"/>
    <s v="010.31381"/>
    <n v="753905.19"/>
    <n v="0"/>
    <n v="753905.19"/>
  </r>
  <r>
    <x v="11"/>
    <s v="010 Atmos Regulated Shared Services"/>
    <s v="1070"/>
    <x v="0"/>
    <s v="002"/>
    <s v="010.31383"/>
    <n v="147572.67000000001"/>
    <n v="0"/>
    <n v="147572.67000000001"/>
  </r>
  <r>
    <x v="11"/>
    <s v="010 Atmos Regulated Shared Services"/>
    <s v="1070"/>
    <x v="0"/>
    <s v="002"/>
    <s v="010.31521"/>
    <n v="88822.63"/>
    <n v="0"/>
    <n v="88822.63"/>
  </r>
  <r>
    <x v="11"/>
    <s v="010 Atmos Regulated Shared Services"/>
    <s v="1070"/>
    <x v="0"/>
    <s v="002"/>
    <s v="010.31522"/>
    <n v="157567.73000000001"/>
    <n v="0"/>
    <n v="157567.73000000001"/>
  </r>
  <r>
    <x v="11"/>
    <s v="010 Atmos Regulated Shared Services"/>
    <s v="1070"/>
    <x v="0"/>
    <s v="002"/>
    <s v="010.31523"/>
    <n v="34535.089999999997"/>
    <n v="0"/>
    <n v="34535.089999999997"/>
  </r>
  <r>
    <x v="11"/>
    <s v="010 Atmos Regulated Shared Services"/>
    <s v="1070"/>
    <x v="0"/>
    <s v="002"/>
    <s v="010.31699"/>
    <n v="327592.08"/>
    <n v="0"/>
    <n v="327592.08"/>
  </r>
  <r>
    <x v="11"/>
    <s v="010 Atmos Regulated Shared Services"/>
    <s v="1070"/>
    <x v="0"/>
    <s v="002"/>
    <s v="010.31764"/>
    <n v="588528.16"/>
    <n v="0"/>
    <n v="588528.16"/>
  </r>
  <r>
    <x v="11"/>
    <s v="010 Atmos Regulated Shared Services"/>
    <s v="1070"/>
    <x v="0"/>
    <s v="002"/>
    <s v="010.31782"/>
    <n v="415.7"/>
    <n v="0"/>
    <n v="415.7"/>
  </r>
  <r>
    <x v="11"/>
    <s v="010 Atmos Regulated Shared Services"/>
    <s v="1070"/>
    <x v="0"/>
    <s v="002"/>
    <s v="010.31876"/>
    <n v="32470.38"/>
    <n v="0"/>
    <n v="32470.38"/>
  </r>
  <r>
    <x v="11"/>
    <s v="010 Atmos Regulated Shared Services"/>
    <s v="1070"/>
    <x v="0"/>
    <s v="002"/>
    <s v="010.31940"/>
    <n v="1403401.47"/>
    <n v="0"/>
    <n v="1403401.47"/>
  </r>
  <r>
    <x v="11"/>
    <s v="010 Atmos Regulated Shared Services"/>
    <s v="1070"/>
    <x v="0"/>
    <s v="002"/>
    <s v="010.32138"/>
    <n v="943369.29"/>
    <n v="0"/>
    <n v="943369.29"/>
  </r>
  <r>
    <x v="11"/>
    <s v="010 Atmos Regulated Shared Services"/>
    <s v="1070"/>
    <x v="0"/>
    <s v="002"/>
    <s v="010.32145"/>
    <n v="559040.66"/>
    <n v="0"/>
    <n v="559040.66"/>
  </r>
  <r>
    <x v="11"/>
    <s v="010 Atmos Regulated Shared Services"/>
    <s v="1070"/>
    <x v="0"/>
    <s v="002"/>
    <s v="010.32146"/>
    <n v="477617.62"/>
    <n v="0"/>
    <n v="477617.62"/>
  </r>
  <r>
    <x v="11"/>
    <s v="010 Atmos Regulated Shared Services"/>
    <s v="1070"/>
    <x v="0"/>
    <s v="002"/>
    <s v="010.32190"/>
    <n v="10737.37"/>
    <n v="0"/>
    <n v="10737.37"/>
  </r>
  <r>
    <x v="11"/>
    <s v="010 Atmos Regulated Shared Services"/>
    <s v="1070"/>
    <x v="0"/>
    <s v="002"/>
    <s v="010.32462"/>
    <n v="183575.3"/>
    <n v="0"/>
    <n v="183575.3"/>
  </r>
  <r>
    <x v="11"/>
    <s v="010 Atmos Regulated Shared Services"/>
    <s v="1070"/>
    <x v="0"/>
    <s v="002"/>
    <s v="010.32473"/>
    <n v="1507703.13"/>
    <n v="0"/>
    <n v="1507703.13"/>
  </r>
  <r>
    <x v="11"/>
    <s v="010 Atmos Regulated Shared Services"/>
    <s v="1070"/>
    <x v="0"/>
    <s v="002"/>
    <s v="010.32474"/>
    <n v="835925.35"/>
    <n v="0"/>
    <n v="835925.35"/>
  </r>
  <r>
    <x v="11"/>
    <s v="010 Atmos Regulated Shared Services"/>
    <s v="1070"/>
    <x v="0"/>
    <s v="002"/>
    <s v="010.32575"/>
    <n v="159263.01"/>
    <n v="0"/>
    <n v="159263.01"/>
  </r>
  <r>
    <x v="11"/>
    <s v="010 Atmos Regulated Shared Services"/>
    <s v="1070"/>
    <x v="0"/>
    <s v="002"/>
    <s v="010.32724"/>
    <n v="123839.94"/>
    <n v="0"/>
    <n v="123839.94"/>
  </r>
  <r>
    <x v="11"/>
    <s v="010 Atmos Regulated Shared Services"/>
    <s v="1070"/>
    <x v="0"/>
    <s v="002"/>
    <s v="010.32947"/>
    <n v="327697.58"/>
    <n v="0"/>
    <n v="327697.58"/>
  </r>
  <r>
    <x v="11"/>
    <s v="010 Atmos Regulated Shared Services"/>
    <s v="1070"/>
    <x v="0"/>
    <s v="002"/>
    <s v="010.32948"/>
    <n v="355929.41"/>
    <n v="0"/>
    <n v="355929.41"/>
  </r>
  <r>
    <x v="11"/>
    <s v="010 Atmos Regulated Shared Services"/>
    <s v="1070"/>
    <x v="0"/>
    <s v="002"/>
    <s v="010.32949"/>
    <n v="460.74"/>
    <n v="0"/>
    <n v="460.74"/>
  </r>
  <r>
    <x v="11"/>
    <s v="010 Atmos Regulated Shared Services"/>
    <s v="1070"/>
    <x v="0"/>
    <s v="002"/>
    <s v="010.33000"/>
    <n v="695111.81"/>
    <n v="0"/>
    <n v="695111.81"/>
  </r>
  <r>
    <x v="11"/>
    <s v="010 Atmos Regulated Shared Services"/>
    <s v="1070"/>
    <x v="0"/>
    <s v="002"/>
    <s v="010.33037"/>
    <n v="379744.91"/>
    <n v="0"/>
    <n v="379744.91"/>
  </r>
  <r>
    <x v="11"/>
    <s v="010 Atmos Regulated Shared Services"/>
    <s v="1070"/>
    <x v="0"/>
    <s v="002"/>
    <s v="010.33040"/>
    <n v="338977.81"/>
    <n v="0"/>
    <n v="338977.81"/>
  </r>
  <r>
    <x v="11"/>
    <s v="010 Atmos Regulated Shared Services"/>
    <s v="1070"/>
    <x v="0"/>
    <s v="002"/>
    <s v="010.33171"/>
    <n v="50072.17"/>
    <n v="0"/>
    <n v="50072.17"/>
  </r>
  <r>
    <x v="11"/>
    <s v="010 Atmos Regulated Shared Services"/>
    <s v="1070"/>
    <x v="0"/>
    <s v="002"/>
    <s v="010.33184"/>
    <n v="68956.850000000006"/>
    <n v="0"/>
    <n v="68956.850000000006"/>
  </r>
  <r>
    <x v="11"/>
    <s v="010 Atmos Regulated Shared Services"/>
    <s v="1070"/>
    <x v="0"/>
    <s v="002"/>
    <s v="010.33493"/>
    <n v="406376.38"/>
    <n v="0"/>
    <n v="406376.38"/>
  </r>
  <r>
    <x v="11"/>
    <s v="010 Atmos Regulated Shared Services"/>
    <s v="1070"/>
    <x v="0"/>
    <s v="002"/>
    <s v="010.33494"/>
    <n v="881415.46"/>
    <n v="0"/>
    <n v="881415.46"/>
  </r>
  <r>
    <x v="11"/>
    <s v="010 Atmos Regulated Shared Services"/>
    <s v="1070"/>
    <x v="0"/>
    <s v="002"/>
    <s v="010.33707"/>
    <n v="8202.8799999999992"/>
    <n v="0"/>
    <n v="8202.8799999999992"/>
  </r>
  <r>
    <x v="11"/>
    <s v="010 Atmos Regulated Shared Services"/>
    <s v="1070"/>
    <x v="0"/>
    <s v="002"/>
    <s v="010.33763"/>
    <n v="158624.24"/>
    <n v="0"/>
    <n v="158624.24"/>
  </r>
  <r>
    <x v="11"/>
    <s v="010 Atmos Regulated Shared Services"/>
    <s v="1070"/>
    <x v="0"/>
    <s v="002"/>
    <s v="010.33809"/>
    <n v="24028.68"/>
    <n v="0"/>
    <n v="24028.68"/>
  </r>
  <r>
    <x v="11"/>
    <s v="010 Atmos Regulated Shared Services"/>
    <s v="1070"/>
    <x v="0"/>
    <s v="002"/>
    <s v="010.33850"/>
    <n v="19809.36"/>
    <n v="0"/>
    <n v="19809.36"/>
  </r>
  <r>
    <x v="11"/>
    <s v="010 Atmos Regulated Shared Services"/>
    <s v="1070"/>
    <x v="0"/>
    <s v="002"/>
    <s v="010.33860"/>
    <n v="2394977.06"/>
    <n v="0"/>
    <n v="2394977.06"/>
  </r>
  <r>
    <x v="11"/>
    <s v="010 Atmos Regulated Shared Services"/>
    <s v="1070"/>
    <x v="0"/>
    <s v="002"/>
    <s v="010.33874"/>
    <n v="12039.83"/>
    <n v="0"/>
    <n v="12039.83"/>
  </r>
  <r>
    <x v="11"/>
    <s v="010 Atmos Regulated Shared Services"/>
    <s v="1070"/>
    <x v="0"/>
    <s v="002"/>
    <s v="OH.010.10000"/>
    <n v="713410.82"/>
    <n v="0"/>
    <n v="713410.82"/>
  </r>
  <r>
    <x v="11"/>
    <s v="010 Atmos Regulated Shared Services"/>
    <s v="1070"/>
    <x v="1"/>
    <s v="012"/>
    <s v="010.29528"/>
    <n v="1668578.3"/>
    <n v="0"/>
    <n v="1668578.3"/>
  </r>
  <r>
    <x v="11"/>
    <s v="010 Atmos Regulated Shared Services"/>
    <s v="1070"/>
    <x v="1"/>
    <s v="012"/>
    <s v="010.30694"/>
    <n v="39159.99"/>
    <n v="0"/>
    <n v="39159.99"/>
  </r>
  <r>
    <x v="11"/>
    <s v="010 Atmos Regulated Shared Services"/>
    <s v="1070"/>
    <x v="1"/>
    <s v="012"/>
    <s v="010.30789"/>
    <n v="1885.83"/>
    <n v="0"/>
    <n v="1885.83"/>
  </r>
  <r>
    <x v="11"/>
    <s v="010 Atmos Regulated Shared Services"/>
    <s v="1070"/>
    <x v="1"/>
    <s v="012"/>
    <s v="010.30859"/>
    <n v="3702.05"/>
    <n v="0"/>
    <n v="3702.05"/>
  </r>
  <r>
    <x v="11"/>
    <s v="010 Atmos Regulated Shared Services"/>
    <s v="1070"/>
    <x v="1"/>
    <s v="012"/>
    <s v="010.31391"/>
    <n v="180551.35"/>
    <n v="0"/>
    <n v="180551.35"/>
  </r>
  <r>
    <x v="11"/>
    <s v="010 Atmos Regulated Shared Services"/>
    <s v="1070"/>
    <x v="1"/>
    <s v="012"/>
    <s v="010.31565"/>
    <n v="20620.3"/>
    <n v="0"/>
    <n v="20620.3"/>
  </r>
  <r>
    <x v="11"/>
    <s v="010 Atmos Regulated Shared Services"/>
    <s v="1070"/>
    <x v="1"/>
    <s v="012"/>
    <s v="010.31715"/>
    <n v="1361.07"/>
    <n v="0"/>
    <n v="1361.07"/>
  </r>
  <r>
    <x v="11"/>
    <s v="010 Atmos Regulated Shared Services"/>
    <s v="1070"/>
    <x v="1"/>
    <s v="012"/>
    <s v="010.31837"/>
    <n v="38617.870000000003"/>
    <n v="0"/>
    <n v="38617.870000000003"/>
  </r>
  <r>
    <x v="11"/>
    <s v="010 Atmos Regulated Shared Services"/>
    <s v="1070"/>
    <x v="1"/>
    <s v="012"/>
    <s v="010.32078"/>
    <n v="64628.31"/>
    <n v="0"/>
    <n v="64628.31"/>
  </r>
  <r>
    <x v="11"/>
    <s v="010 Atmos Regulated Shared Services"/>
    <s v="1070"/>
    <x v="1"/>
    <s v="012"/>
    <s v="010.32092"/>
    <n v="99072.67"/>
    <n v="0"/>
    <n v="99072.67"/>
  </r>
  <r>
    <x v="11"/>
    <s v="010 Atmos Regulated Shared Services"/>
    <s v="1070"/>
    <x v="1"/>
    <s v="012"/>
    <s v="010.32264"/>
    <n v="1446850.01"/>
    <n v="0"/>
    <n v="1446850.01"/>
  </r>
  <r>
    <x v="11"/>
    <s v="010 Atmos Regulated Shared Services"/>
    <s v="1070"/>
    <x v="1"/>
    <s v="012"/>
    <s v="010.32385"/>
    <n v="1203940.6399999999"/>
    <n v="0"/>
    <n v="1203940.6399999999"/>
  </r>
  <r>
    <x v="11"/>
    <s v="010 Atmos Regulated Shared Services"/>
    <s v="1070"/>
    <x v="1"/>
    <s v="012"/>
    <s v="010.32416"/>
    <n v="252611.82"/>
    <n v="0"/>
    <n v="252611.82"/>
  </r>
  <r>
    <x v="11"/>
    <s v="010 Atmos Regulated Shared Services"/>
    <s v="1070"/>
    <x v="1"/>
    <s v="012"/>
    <s v="010.32460"/>
    <n v="22491.84"/>
    <n v="0"/>
    <n v="22491.84"/>
  </r>
  <r>
    <x v="11"/>
    <s v="010 Atmos Regulated Shared Services"/>
    <s v="1070"/>
    <x v="1"/>
    <s v="012"/>
    <s v="010.32632"/>
    <n v="231187.59"/>
    <n v="0"/>
    <n v="231187.59"/>
  </r>
  <r>
    <x v="11"/>
    <s v="010 Atmos Regulated Shared Services"/>
    <s v="1070"/>
    <x v="1"/>
    <s v="012"/>
    <s v="010.32868"/>
    <n v="42028.85"/>
    <n v="0"/>
    <n v="42028.85"/>
  </r>
  <r>
    <x v="11"/>
    <s v="010 Atmos Regulated Shared Services"/>
    <s v="1070"/>
    <x v="1"/>
    <s v="012"/>
    <s v="010.32983"/>
    <n v="40243.14"/>
    <n v="0"/>
    <n v="40243.14"/>
  </r>
  <r>
    <x v="11"/>
    <s v="010 Atmos Regulated Shared Services"/>
    <s v="1070"/>
    <x v="1"/>
    <s v="012"/>
    <s v="010.33034"/>
    <n v="48462.87"/>
    <n v="0"/>
    <n v="48462.87"/>
  </r>
  <r>
    <x v="11"/>
    <s v="010 Atmos Regulated Shared Services"/>
    <s v="1070"/>
    <x v="1"/>
    <s v="012"/>
    <s v="010.33200"/>
    <n v="54569.63"/>
    <n v="0"/>
    <n v="54569.63"/>
  </r>
  <r>
    <x v="11"/>
    <s v="010 Atmos Regulated Shared Services"/>
    <s v="1070"/>
    <x v="1"/>
    <s v="012"/>
    <s v="010.33711"/>
    <n v="2504.71"/>
    <n v="0"/>
    <n v="2504.71"/>
  </r>
  <r>
    <x v="11"/>
    <s v="010 Atmos Regulated Shared Services"/>
    <s v="1070"/>
    <x v="1"/>
    <s v="012"/>
    <s v="010.33866"/>
    <n v="31128.31"/>
    <n v="0"/>
    <n v="31128.31"/>
  </r>
  <r>
    <x v="11"/>
    <s v="010 Atmos Regulated Shared Services"/>
    <s v="1070"/>
    <x v="1"/>
    <s v="012"/>
    <s v="010.33871"/>
    <n v="10131.81"/>
    <n v="0"/>
    <n v="10131.81"/>
  </r>
  <r>
    <x v="11"/>
    <s v="010 Atmos Regulated Shared Services"/>
    <s v="1070"/>
    <x v="1"/>
    <s v="012"/>
    <s v="010.33877"/>
    <n v="12544.46"/>
    <n v="0"/>
    <n v="12544.46"/>
  </r>
  <r>
    <x v="11"/>
    <s v="010 Atmos Regulated Shared Services"/>
    <s v="1070"/>
    <x v="1"/>
    <s v="012"/>
    <s v="010.33878"/>
    <n v="4814.92"/>
    <n v="0"/>
    <n v="4814.92"/>
  </r>
  <r>
    <x v="11"/>
    <s v="010 Atmos Regulated Shared Services"/>
    <s v="1070"/>
    <x v="1"/>
    <s v="012"/>
    <s v="010.33889"/>
    <n v="2438.88"/>
    <n v="0"/>
    <n v="2438.88"/>
  </r>
  <r>
    <x v="11"/>
    <s v="010 Atmos Regulated Shared Services"/>
    <s v="1070"/>
    <x v="1"/>
    <s v="012"/>
    <s v="010.33973"/>
    <n v="5744.9"/>
    <n v="0"/>
    <n v="5744.9"/>
  </r>
  <r>
    <x v="11"/>
    <s v="050 Mid-States Division"/>
    <s v="1070"/>
    <x v="2"/>
    <s v="009"/>
    <s v="050.36386"/>
    <n v="8.9499999999999993"/>
    <n v="8.9499999999999993"/>
    <n v="0"/>
  </r>
  <r>
    <x v="11"/>
    <s v="050 Mid-States Division"/>
    <s v="1070"/>
    <x v="2"/>
    <s v="009"/>
    <s v="050.42070"/>
    <n v="0.12"/>
    <n v="0.12"/>
    <n v="0"/>
  </r>
  <r>
    <x v="11"/>
    <s v="050 Mid-States Division"/>
    <s v="1070"/>
    <x v="2"/>
    <s v="009"/>
    <s v="050.42071"/>
    <n v="16.16"/>
    <n v="0"/>
    <n v="16.16"/>
  </r>
  <r>
    <x v="11"/>
    <s v="050 Mid-States Division"/>
    <s v="1070"/>
    <x v="2"/>
    <s v="009"/>
    <s v="050.42322"/>
    <n v="84388.92"/>
    <n v="1431.95"/>
    <n v="82956.97"/>
  </r>
  <r>
    <x v="11"/>
    <s v="050 Mid-States Division"/>
    <s v="1070"/>
    <x v="2"/>
    <s v="009"/>
    <s v="050.43064"/>
    <n v="179226.77"/>
    <n v="5944.48"/>
    <n v="173282.28999999998"/>
  </r>
  <r>
    <x v="11"/>
    <s v="050 Mid-States Division"/>
    <s v="1070"/>
    <x v="2"/>
    <s v="009"/>
    <s v="050.44088"/>
    <n v="64165.36"/>
    <n v="349.27"/>
    <n v="63816.090000000004"/>
  </r>
  <r>
    <x v="11"/>
    <s v="050 Mid-States Division"/>
    <s v="1070"/>
    <x v="2"/>
    <s v="009"/>
    <s v="050.44145"/>
    <n v="15915119.359999999"/>
    <n v="376220.05"/>
    <n v="15538899.309999999"/>
  </r>
  <r>
    <x v="11"/>
    <s v="050 Mid-States Division"/>
    <s v="1070"/>
    <x v="2"/>
    <s v="009"/>
    <s v="050.45376"/>
    <n v="1946255.12"/>
    <n v="69549.279999999999"/>
    <n v="1876705.84"/>
  </r>
  <r>
    <x v="11"/>
    <s v="050 Mid-States Division"/>
    <s v="1070"/>
    <x v="2"/>
    <s v="009"/>
    <s v="050.45472"/>
    <n v="-7.34"/>
    <n v="0"/>
    <n v="-7.34"/>
  </r>
  <r>
    <x v="11"/>
    <s v="050 Mid-States Division"/>
    <s v="1070"/>
    <x v="2"/>
    <s v="009"/>
    <s v="050.45546"/>
    <n v="59623.53"/>
    <n v="1218.1300000000001"/>
    <n v="58405.4"/>
  </r>
  <r>
    <x v="11"/>
    <s v="050 Mid-States Division"/>
    <s v="1070"/>
    <x v="2"/>
    <s v="009"/>
    <s v="050.46190"/>
    <n v="12.17"/>
    <n v="12.17"/>
    <n v="0"/>
  </r>
  <r>
    <x v="11"/>
    <s v="050 Mid-States Division"/>
    <s v="1070"/>
    <x v="2"/>
    <s v="009"/>
    <s v="050.46278"/>
    <n v="28940.33"/>
    <n v="1012.5"/>
    <n v="27927.83"/>
  </r>
  <r>
    <x v="11"/>
    <s v="050 Mid-States Division"/>
    <s v="1070"/>
    <x v="2"/>
    <s v="009"/>
    <s v="050.46282"/>
    <n v="1.08"/>
    <n v="0.01"/>
    <n v="1.07"/>
  </r>
  <r>
    <x v="11"/>
    <s v="050 Mid-States Division"/>
    <s v="1070"/>
    <x v="2"/>
    <s v="009"/>
    <s v="050.46442"/>
    <n v="774453.41"/>
    <n v="21564.400000000001"/>
    <n v="752889.01"/>
  </r>
  <r>
    <x v="11"/>
    <s v="050 Mid-States Division"/>
    <s v="1070"/>
    <x v="2"/>
    <s v="009"/>
    <s v="050.46537"/>
    <n v="9118958.7699999996"/>
    <n v="191953.97"/>
    <n v="8927004.7999999989"/>
  </r>
  <r>
    <x v="11"/>
    <s v="050 Mid-States Division"/>
    <s v="1070"/>
    <x v="2"/>
    <s v="009"/>
    <s v="050.47080"/>
    <n v="237808.27"/>
    <n v="6337.06"/>
    <n v="231471.21"/>
  </r>
  <r>
    <x v="11"/>
    <s v="050 Mid-States Division"/>
    <s v="1070"/>
    <x v="2"/>
    <s v="009"/>
    <s v="050.47084"/>
    <n v="1492.59"/>
    <n v="0"/>
    <n v="1492.59"/>
  </r>
  <r>
    <x v="11"/>
    <s v="050 Mid-States Division"/>
    <s v="1070"/>
    <x v="2"/>
    <s v="009"/>
    <s v="050.47093"/>
    <n v="107370.7"/>
    <n v="0"/>
    <n v="107370.7"/>
  </r>
  <r>
    <x v="11"/>
    <s v="050 Mid-States Division"/>
    <s v="1070"/>
    <x v="2"/>
    <s v="009"/>
    <s v="050.47203"/>
    <n v="12421.71"/>
    <n v="297.95999999999998"/>
    <n v="12123.75"/>
  </r>
  <r>
    <x v="11"/>
    <s v="050 Mid-States Division"/>
    <s v="1070"/>
    <x v="2"/>
    <s v="009"/>
    <s v="050.47354"/>
    <n v="21721.27"/>
    <n v="163.28"/>
    <n v="21557.99"/>
  </r>
  <r>
    <x v="11"/>
    <s v="050 Mid-States Division"/>
    <s v="1070"/>
    <x v="2"/>
    <s v="009"/>
    <s v="050.47482"/>
    <n v="140290.94"/>
    <n v="2418.34"/>
    <n v="137872.6"/>
  </r>
  <r>
    <x v="11"/>
    <s v="050 Mid-States Division"/>
    <s v="1070"/>
    <x v="2"/>
    <s v="009"/>
    <s v="050.47681"/>
    <n v="45388.59"/>
    <n v="685.27"/>
    <n v="44703.32"/>
  </r>
  <r>
    <x v="11"/>
    <s v="050 Mid-States Division"/>
    <s v="1070"/>
    <x v="2"/>
    <s v="009"/>
    <s v="050.47885"/>
    <n v="623692.01"/>
    <n v="11013.66"/>
    <n v="612678.35"/>
  </r>
  <r>
    <x v="11"/>
    <s v="050 Mid-States Division"/>
    <s v="1070"/>
    <x v="2"/>
    <s v="009"/>
    <s v="050.47910"/>
    <n v="191512.29"/>
    <n v="3500.12"/>
    <n v="188012.17"/>
  </r>
  <r>
    <x v="11"/>
    <s v="050 Mid-States Division"/>
    <s v="1070"/>
    <x v="2"/>
    <s v="009"/>
    <s v="050.48087"/>
    <n v="412497.98"/>
    <n v="8703.33"/>
    <n v="403794.64999999997"/>
  </r>
  <r>
    <x v="11"/>
    <s v="050 Mid-States Division"/>
    <s v="1070"/>
    <x v="2"/>
    <s v="009"/>
    <s v="050.48091"/>
    <n v="-4661.9399999999996"/>
    <n v="0"/>
    <n v="-4661.9399999999996"/>
  </r>
  <r>
    <x v="11"/>
    <s v="050 Mid-States Division"/>
    <s v="1070"/>
    <x v="2"/>
    <s v="009"/>
    <s v="050.48136"/>
    <n v="134832.07"/>
    <n v="2032.4"/>
    <n v="132799.67000000001"/>
  </r>
  <r>
    <x v="11"/>
    <s v="050 Mid-States Division"/>
    <s v="1070"/>
    <x v="2"/>
    <s v="009"/>
    <s v="050.48337"/>
    <n v="1050407.33"/>
    <n v="14170.52"/>
    <n v="1036236.81"/>
  </r>
  <r>
    <x v="11"/>
    <s v="050 Mid-States Division"/>
    <s v="1070"/>
    <x v="2"/>
    <s v="009"/>
    <s v="050.48514"/>
    <n v="33674.769999999997"/>
    <n v="0"/>
    <n v="33674.769999999997"/>
  </r>
  <r>
    <x v="11"/>
    <s v="050 Mid-States Division"/>
    <s v="1070"/>
    <x v="2"/>
    <s v="009"/>
    <s v="050.48577"/>
    <n v="115606.58"/>
    <n v="1613.24"/>
    <n v="113993.34"/>
  </r>
  <r>
    <x v="11"/>
    <s v="050 Mid-States Division"/>
    <s v="1070"/>
    <x v="2"/>
    <s v="009"/>
    <s v="050.48619"/>
    <n v="3681.85"/>
    <n v="44.82"/>
    <n v="3637.0299999999997"/>
  </r>
  <r>
    <x v="11"/>
    <s v="050 Mid-States Division"/>
    <s v="1070"/>
    <x v="2"/>
    <s v="009"/>
    <s v="050.48635"/>
    <n v="249410.21"/>
    <n v="2867.7"/>
    <n v="246542.50999999998"/>
  </r>
  <r>
    <x v="11"/>
    <s v="050 Mid-States Division"/>
    <s v="1070"/>
    <x v="2"/>
    <s v="009"/>
    <s v="050.48639"/>
    <n v="1979.48"/>
    <n v="29.19"/>
    <n v="1950.29"/>
  </r>
  <r>
    <x v="11"/>
    <s v="050 Mid-States Division"/>
    <s v="1070"/>
    <x v="2"/>
    <s v="009"/>
    <s v="050.48765"/>
    <n v="39353.21"/>
    <n v="680.1"/>
    <n v="38673.11"/>
  </r>
  <r>
    <x v="11"/>
    <s v="050 Mid-States Division"/>
    <s v="1070"/>
    <x v="2"/>
    <s v="009"/>
    <s v="050.48775"/>
    <n v="1883.17"/>
    <n v="19.46"/>
    <n v="1863.71"/>
  </r>
  <r>
    <x v="11"/>
    <s v="050 Mid-States Division"/>
    <s v="1070"/>
    <x v="2"/>
    <s v="009"/>
    <s v="050.48793"/>
    <n v="3204.72"/>
    <n v="45.87"/>
    <n v="3158.85"/>
  </r>
  <r>
    <x v="11"/>
    <s v="050 Mid-States Division"/>
    <s v="1070"/>
    <x v="2"/>
    <s v="009"/>
    <s v="050.48803"/>
    <n v="265638.51"/>
    <n v="5466.5"/>
    <n v="260172.01"/>
  </r>
  <r>
    <x v="11"/>
    <s v="050 Mid-States Division"/>
    <s v="1070"/>
    <x v="2"/>
    <s v="009"/>
    <s v="050.48828"/>
    <n v="37230.76"/>
    <n v="135.19"/>
    <n v="37095.57"/>
  </r>
  <r>
    <x v="11"/>
    <s v="050 Mid-States Division"/>
    <s v="1070"/>
    <x v="2"/>
    <s v="009"/>
    <s v="050.48877"/>
    <n v="3976.27"/>
    <n v="16.22"/>
    <n v="3960.05"/>
  </r>
  <r>
    <x v="11"/>
    <s v="050 Mid-States Division"/>
    <s v="1070"/>
    <x v="2"/>
    <s v="009"/>
    <s v="050.49008"/>
    <n v="2854455.87"/>
    <n v="39206.74"/>
    <n v="2815249.13"/>
  </r>
  <r>
    <x v="11"/>
    <s v="050 Mid-States Division"/>
    <s v="1070"/>
    <x v="2"/>
    <s v="009"/>
    <s v="050.49037"/>
    <n v="103808.21"/>
    <n v="1492"/>
    <n v="102316.21"/>
  </r>
  <r>
    <x v="11"/>
    <s v="050 Mid-States Division"/>
    <s v="1070"/>
    <x v="2"/>
    <s v="009"/>
    <s v="050.49075"/>
    <n v="512719.54"/>
    <n v="4890.96"/>
    <n v="507828.57999999996"/>
  </r>
  <r>
    <x v="11"/>
    <s v="050 Mid-States Division"/>
    <s v="1070"/>
    <x v="2"/>
    <s v="009"/>
    <s v="050.49080"/>
    <n v="273443.28999999998"/>
    <n v="901.03"/>
    <n v="272542.25999999995"/>
  </r>
  <r>
    <x v="11"/>
    <s v="050 Mid-States Division"/>
    <s v="1070"/>
    <x v="2"/>
    <s v="009"/>
    <s v="050.49142"/>
    <n v="137011.1"/>
    <n v="1082.6199999999999"/>
    <n v="135928.48000000001"/>
  </r>
  <r>
    <x v="11"/>
    <s v="050 Mid-States Division"/>
    <s v="1070"/>
    <x v="2"/>
    <s v="009"/>
    <s v="050.49146"/>
    <n v="60624.29"/>
    <n v="446.32"/>
    <n v="60177.97"/>
  </r>
  <r>
    <x v="11"/>
    <s v="050 Mid-States Division"/>
    <s v="1070"/>
    <x v="2"/>
    <s v="009"/>
    <s v="050.49147"/>
    <n v="73888.42"/>
    <n v="634.69000000000005"/>
    <n v="73253.73"/>
  </r>
  <r>
    <x v="11"/>
    <s v="050 Mid-States Division"/>
    <s v="1070"/>
    <x v="2"/>
    <s v="009"/>
    <s v="050.49189"/>
    <n v="48253.49"/>
    <n v="389.42"/>
    <n v="47864.07"/>
  </r>
  <r>
    <x v="11"/>
    <s v="050 Mid-States Division"/>
    <s v="1070"/>
    <x v="2"/>
    <s v="009"/>
    <s v="050.49190"/>
    <n v="256046.41"/>
    <n v="958.24"/>
    <n v="255088.17"/>
  </r>
  <r>
    <x v="11"/>
    <s v="050 Mid-States Division"/>
    <s v="1070"/>
    <x v="2"/>
    <s v="009"/>
    <s v="050.49193"/>
    <n v="769301.94"/>
    <n v="5497.89"/>
    <n v="763804.04999999993"/>
  </r>
  <r>
    <x v="11"/>
    <s v="050 Mid-States Division"/>
    <s v="1070"/>
    <x v="2"/>
    <s v="009"/>
    <s v="050.49210"/>
    <n v="18394.439999999999"/>
    <n v="65.98"/>
    <n v="18328.46"/>
  </r>
  <r>
    <x v="11"/>
    <s v="050 Mid-States Division"/>
    <s v="1070"/>
    <x v="2"/>
    <s v="009"/>
    <s v="050.49216"/>
    <n v="30810.14"/>
    <n v="101.52"/>
    <n v="30708.62"/>
  </r>
  <r>
    <x v="11"/>
    <s v="050 Mid-States Division"/>
    <s v="1070"/>
    <x v="2"/>
    <s v="009"/>
    <s v="050.49218"/>
    <n v="19301.560000000001"/>
    <n v="63.6"/>
    <n v="19237.960000000003"/>
  </r>
  <r>
    <x v="11"/>
    <s v="050 Mid-States Division"/>
    <s v="1070"/>
    <x v="2"/>
    <s v="009"/>
    <s v="050.49220"/>
    <n v="407652.59"/>
    <n v="2693.37"/>
    <n v="404959.22000000003"/>
  </r>
  <r>
    <x v="11"/>
    <s v="050 Mid-States Division"/>
    <s v="1070"/>
    <x v="2"/>
    <s v="009"/>
    <s v="050.49230"/>
    <n v="18071.310000000001"/>
    <n v="59.55"/>
    <n v="18011.760000000002"/>
  </r>
  <r>
    <x v="11"/>
    <s v="050 Mid-States Division"/>
    <s v="1070"/>
    <x v="2"/>
    <s v="009"/>
    <s v="050.49231"/>
    <n v="14818.04"/>
    <n v="48.83"/>
    <n v="14769.210000000001"/>
  </r>
  <r>
    <x v="11"/>
    <s v="050 Mid-States Division"/>
    <s v="1070"/>
    <x v="2"/>
    <s v="009"/>
    <s v="050.49248"/>
    <n v="34571.56"/>
    <n v="127.98"/>
    <n v="34443.579999999994"/>
  </r>
  <r>
    <x v="11"/>
    <s v="050 Mid-States Division"/>
    <s v="1070"/>
    <x v="2"/>
    <s v="009"/>
    <s v="050.49259"/>
    <n v="39483.89"/>
    <n v="383.85"/>
    <n v="39100.04"/>
  </r>
  <r>
    <x v="11"/>
    <s v="050 Mid-States Division"/>
    <s v="1070"/>
    <x v="2"/>
    <s v="009"/>
    <s v="050.49260"/>
    <n v="5921"/>
    <n v="57.56"/>
    <n v="5863.44"/>
  </r>
  <r>
    <x v="11"/>
    <s v="050 Mid-States Division"/>
    <s v="1070"/>
    <x v="2"/>
    <s v="009"/>
    <s v="050.49262"/>
    <n v="115130.82"/>
    <n v="379.37"/>
    <n v="114751.45000000001"/>
  </r>
  <r>
    <x v="11"/>
    <s v="050 Mid-States Division"/>
    <s v="1070"/>
    <x v="2"/>
    <s v="009"/>
    <s v="050.49277"/>
    <n v="335492.19"/>
    <n v="2437.83"/>
    <n v="333054.36"/>
  </r>
  <r>
    <x v="11"/>
    <s v="050 Mid-States Division"/>
    <s v="1070"/>
    <x v="2"/>
    <s v="009"/>
    <s v="050.49278"/>
    <n v="162182.51"/>
    <n v="1523.16"/>
    <n v="160659.35"/>
  </r>
  <r>
    <x v="11"/>
    <s v="050 Mid-States Division"/>
    <s v="1070"/>
    <x v="2"/>
    <s v="009"/>
    <s v="050.49284"/>
    <n v="49446.69"/>
    <n v="311.14"/>
    <n v="49135.55"/>
  </r>
  <r>
    <x v="11"/>
    <s v="050 Mid-States Division"/>
    <s v="1070"/>
    <x v="2"/>
    <s v="009"/>
    <s v="050.49286"/>
    <n v="12364.15"/>
    <n v="92.94"/>
    <n v="12271.21"/>
  </r>
  <r>
    <x v="11"/>
    <s v="050 Mid-States Division"/>
    <s v="1070"/>
    <x v="2"/>
    <s v="009"/>
    <s v="050.49298"/>
    <n v="108760.86"/>
    <n v="769.97"/>
    <n v="107990.89"/>
  </r>
  <r>
    <x v="11"/>
    <s v="050 Mid-States Division"/>
    <s v="1070"/>
    <x v="2"/>
    <s v="009"/>
    <s v="050.49315"/>
    <n v="74528.09"/>
    <n v="621.17999999999995"/>
    <n v="73906.91"/>
  </r>
  <r>
    <x v="11"/>
    <s v="050 Mid-States Division"/>
    <s v="1070"/>
    <x v="2"/>
    <s v="009"/>
    <s v="050.49316"/>
    <n v="94747.82"/>
    <n v="705.34"/>
    <n v="94042.48000000001"/>
  </r>
  <r>
    <x v="11"/>
    <s v="050 Mid-States Division"/>
    <s v="1070"/>
    <x v="2"/>
    <s v="009"/>
    <s v="050.49325"/>
    <n v="4771.3999999999996"/>
    <n v="35.869999999999997"/>
    <n v="4735.53"/>
  </r>
  <r>
    <x v="11"/>
    <s v="050 Mid-States Division"/>
    <s v="1070"/>
    <x v="2"/>
    <s v="009"/>
    <s v="050.49330"/>
    <n v="97989.82"/>
    <n v="694.65"/>
    <n v="97295.170000000013"/>
  </r>
  <r>
    <x v="11"/>
    <s v="050 Mid-States Division"/>
    <s v="1070"/>
    <x v="2"/>
    <s v="009"/>
    <s v="050.49392"/>
    <n v="179334.46"/>
    <n v="880.84"/>
    <n v="178453.62"/>
  </r>
  <r>
    <x v="11"/>
    <s v="050 Mid-States Division"/>
    <s v="1070"/>
    <x v="2"/>
    <s v="009"/>
    <s v="050.49418"/>
    <n v="36962.379999999997"/>
    <n v="137.16"/>
    <n v="36825.219999999994"/>
  </r>
  <r>
    <x v="11"/>
    <s v="050 Mid-States Division"/>
    <s v="1070"/>
    <x v="2"/>
    <s v="009"/>
    <s v="050.49426"/>
    <n v="17001.189999999999"/>
    <n v="0"/>
    <n v="17001.189999999999"/>
  </r>
  <r>
    <x v="11"/>
    <s v="050 Mid-States Division"/>
    <s v="1070"/>
    <x v="2"/>
    <s v="009"/>
    <s v="050.49441"/>
    <n v="13206.88"/>
    <n v="125.72"/>
    <n v="13081.16"/>
  </r>
  <r>
    <x v="11"/>
    <s v="050 Mid-States Division"/>
    <s v="1070"/>
    <x v="2"/>
    <s v="009"/>
    <s v="050.49460"/>
    <n v="23275.33"/>
    <n v="0"/>
    <n v="23275.33"/>
  </r>
  <r>
    <x v="11"/>
    <s v="050 Mid-States Division"/>
    <s v="1070"/>
    <x v="2"/>
    <s v="009"/>
    <s v="050.49461"/>
    <n v="12376.32"/>
    <n v="0"/>
    <n v="12376.32"/>
  </r>
  <r>
    <x v="11"/>
    <s v="050 Mid-States Division"/>
    <s v="1070"/>
    <x v="2"/>
    <s v="009"/>
    <s v="050.49462"/>
    <n v="32040.42"/>
    <n v="0"/>
    <n v="32040.42"/>
  </r>
  <r>
    <x v="11"/>
    <s v="050 Mid-States Division"/>
    <s v="1070"/>
    <x v="2"/>
    <s v="009"/>
    <s v="050.49463"/>
    <n v="18775.54"/>
    <n v="0"/>
    <n v="18775.54"/>
  </r>
  <r>
    <x v="11"/>
    <s v="050 Mid-States Division"/>
    <s v="1070"/>
    <x v="2"/>
    <s v="009"/>
    <s v="050.49477"/>
    <n v="39483.89"/>
    <n v="383.85"/>
    <n v="39100.04"/>
  </r>
  <r>
    <x v="11"/>
    <s v="050 Mid-States Division"/>
    <s v="1070"/>
    <x v="2"/>
    <s v="009"/>
    <s v="050.49482"/>
    <n v="20794.400000000001"/>
    <n v="0"/>
    <n v="20794.400000000001"/>
  </r>
  <r>
    <x v="11"/>
    <s v="050 Mid-States Division"/>
    <s v="1070"/>
    <x v="2"/>
    <s v="009"/>
    <s v="050.49483"/>
    <n v="3833.98"/>
    <n v="0"/>
    <n v="3833.98"/>
  </r>
  <r>
    <x v="11"/>
    <s v="050 Mid-States Division"/>
    <s v="1070"/>
    <x v="2"/>
    <s v="009"/>
    <s v="050.49484"/>
    <n v="38081.67"/>
    <n v="0"/>
    <n v="38081.67"/>
  </r>
  <r>
    <x v="11"/>
    <s v="050 Mid-States Division"/>
    <s v="1070"/>
    <x v="2"/>
    <s v="009"/>
    <s v="050.49485"/>
    <n v="20794.400000000001"/>
    <n v="0"/>
    <n v="20794.400000000001"/>
  </r>
  <r>
    <x v="11"/>
    <s v="050 Mid-States Division"/>
    <s v="1070"/>
    <x v="2"/>
    <s v="009"/>
    <s v="050.49486"/>
    <n v="4375.87"/>
    <n v="0"/>
    <n v="4375.87"/>
  </r>
  <r>
    <x v="11"/>
    <s v="050 Mid-States Division"/>
    <s v="1070"/>
    <x v="2"/>
    <s v="009"/>
    <s v="050.49487"/>
    <n v="19442.79"/>
    <n v="0"/>
    <n v="19442.79"/>
  </r>
  <r>
    <x v="11"/>
    <s v="050 Mid-States Division"/>
    <s v="1070"/>
    <x v="2"/>
    <s v="009"/>
    <s v="050.49496"/>
    <n v="39483.89"/>
    <n v="383.85"/>
    <n v="39100.04"/>
  </r>
  <r>
    <x v="11"/>
    <s v="050 Mid-States Division"/>
    <s v="1070"/>
    <x v="2"/>
    <s v="009"/>
    <s v="050.49530"/>
    <n v="38365.199999999997"/>
    <n v="372.98"/>
    <n v="37992.219999999994"/>
  </r>
  <r>
    <x v="11"/>
    <s v="050 Mid-States Division"/>
    <s v="1070"/>
    <x v="2"/>
    <s v="009"/>
    <s v="050.49531"/>
    <n v="151535.57"/>
    <n v="500.07"/>
    <n v="151035.5"/>
  </r>
  <r>
    <x v="11"/>
    <s v="050 Mid-States Division"/>
    <s v="1070"/>
    <x v="2"/>
    <s v="009"/>
    <s v="050.49539"/>
    <n v="1649.4"/>
    <n v="22.36"/>
    <n v="1627.0400000000002"/>
  </r>
  <r>
    <x v="11"/>
    <s v="050 Mid-States Division"/>
    <s v="1070"/>
    <x v="2"/>
    <s v="009"/>
    <s v="050.49553"/>
    <n v="1022.58"/>
    <n v="9.9499999999999993"/>
    <n v="1012.63"/>
  </r>
  <r>
    <x v="11"/>
    <s v="050 Mid-States Division"/>
    <s v="1070"/>
    <x v="2"/>
    <s v="009"/>
    <s v="050.49576"/>
    <n v="4209.17"/>
    <n v="33.270000000000003"/>
    <n v="4175.8999999999996"/>
  </r>
  <r>
    <x v="11"/>
    <s v="050 Mid-States Division"/>
    <s v="1070"/>
    <x v="2"/>
    <s v="009"/>
    <s v="050.49789"/>
    <n v="48928"/>
    <n v="0"/>
    <n v="48928"/>
  </r>
  <r>
    <x v="11"/>
    <s v="050 Mid-States Division"/>
    <s v="1070"/>
    <x v="2"/>
    <s v="009"/>
    <s v="050.49833"/>
    <n v="564.21"/>
    <n v="5.48"/>
    <n v="558.73"/>
  </r>
  <r>
    <x v="11"/>
    <s v="050 Mid-States Division"/>
    <s v="1070"/>
    <x v="2"/>
    <s v="009"/>
    <s v="050.49837"/>
    <n v="4370.95"/>
    <n v="28.71"/>
    <n v="4342.24"/>
  </r>
  <r>
    <x v="11"/>
    <s v="050 Mid-States Division"/>
    <s v="1070"/>
    <x v="2"/>
    <s v="009"/>
    <s v="050.49839"/>
    <n v="58808.59"/>
    <n v="194.06"/>
    <n v="58614.53"/>
  </r>
  <r>
    <x v="11"/>
    <s v="050 Mid-States Division"/>
    <s v="1070"/>
    <x v="2"/>
    <s v="009"/>
    <s v="050.49843"/>
    <n v="48720.68"/>
    <n v="0"/>
    <n v="48720.68"/>
  </r>
  <r>
    <x v="11"/>
    <s v="050 Mid-States Division"/>
    <s v="1070"/>
    <x v="2"/>
    <s v="009"/>
    <s v="050.49844"/>
    <n v="42003.56"/>
    <n v="0"/>
    <n v="42003.56"/>
  </r>
  <r>
    <x v="11"/>
    <s v="050 Mid-States Division"/>
    <s v="1070"/>
    <x v="2"/>
    <s v="009"/>
    <s v="050.49856"/>
    <n v="369297.97"/>
    <n v="3004.27"/>
    <n v="366293.69999999995"/>
  </r>
  <r>
    <x v="11"/>
    <s v="050 Mid-States Division"/>
    <s v="1070"/>
    <x v="2"/>
    <s v="009"/>
    <s v="050.49860"/>
    <n v="434692.84"/>
    <n v="2444.79"/>
    <n v="432248.05000000005"/>
  </r>
  <r>
    <x v="11"/>
    <s v="050 Mid-States Division"/>
    <s v="1070"/>
    <x v="2"/>
    <s v="009"/>
    <s v="050.49874"/>
    <n v="494.32"/>
    <n v="4.8099999999999996"/>
    <n v="489.51"/>
  </r>
  <r>
    <x v="11"/>
    <s v="050 Mid-States Division"/>
    <s v="1070"/>
    <x v="2"/>
    <s v="009"/>
    <s v="050.49875"/>
    <n v="5105.1499999999996"/>
    <n v="0"/>
    <n v="5105.1499999999996"/>
  </r>
  <r>
    <x v="11"/>
    <s v="050 Mid-States Division"/>
    <s v="1070"/>
    <x v="2"/>
    <s v="009"/>
    <s v="050.49876"/>
    <n v="3038.34"/>
    <n v="0"/>
    <n v="3038.34"/>
  </r>
  <r>
    <x v="11"/>
    <s v="050 Mid-States Division"/>
    <s v="1070"/>
    <x v="2"/>
    <s v="009"/>
    <s v="050.49883"/>
    <n v="9208.4500000000007"/>
    <n v="0"/>
    <n v="9208.4500000000007"/>
  </r>
  <r>
    <x v="11"/>
    <s v="050 Mid-States Division"/>
    <s v="1070"/>
    <x v="2"/>
    <s v="009"/>
    <s v="050.49893"/>
    <n v="1609.82"/>
    <n v="5.3"/>
    <n v="1604.52"/>
  </r>
  <r>
    <x v="11"/>
    <s v="050 Mid-States Division"/>
    <s v="1070"/>
    <x v="2"/>
    <s v="009"/>
    <s v="050.49894"/>
    <n v="1609.82"/>
    <n v="5.3"/>
    <n v="1604.52"/>
  </r>
  <r>
    <x v="11"/>
    <s v="050 Mid-States Division"/>
    <s v="1070"/>
    <x v="2"/>
    <s v="009"/>
    <s v="050.49895"/>
    <n v="5727.42"/>
    <n v="18.87"/>
    <n v="5708.55"/>
  </r>
  <r>
    <x v="11"/>
    <s v="050 Mid-States Division"/>
    <s v="1070"/>
    <x v="2"/>
    <s v="009"/>
    <s v="050.49897"/>
    <n v="1609.81"/>
    <n v="5.3"/>
    <n v="1604.51"/>
  </r>
  <r>
    <x v="11"/>
    <s v="050 Mid-States Division"/>
    <s v="1070"/>
    <x v="2"/>
    <s v="009"/>
    <s v="050.49907"/>
    <n v="901.55"/>
    <n v="9.3699999999999992"/>
    <n v="892.18"/>
  </r>
  <r>
    <x v="11"/>
    <s v="050 Mid-States Division"/>
    <s v="1070"/>
    <x v="2"/>
    <s v="009"/>
    <s v="050.49923"/>
    <n v="17959.009999999998"/>
    <n v="59.18"/>
    <n v="17899.829999999998"/>
  </r>
  <r>
    <x v="11"/>
    <s v="050 Mid-States Division"/>
    <s v="1070"/>
    <x v="2"/>
    <s v="009"/>
    <s v="050.49982"/>
    <n v="13048.24"/>
    <n v="43"/>
    <n v="13005.24"/>
  </r>
  <r>
    <x v="11"/>
    <s v="050 Mid-States Division"/>
    <s v="1070"/>
    <x v="2"/>
    <s v="009"/>
    <s v="050.49984"/>
    <n v="-2894.26"/>
    <n v="0"/>
    <n v="-2894.26"/>
  </r>
  <r>
    <x v="11"/>
    <s v="050 Mid-States Division"/>
    <s v="1070"/>
    <x v="2"/>
    <s v="009"/>
    <s v="050.49998"/>
    <n v="29341.32"/>
    <n v="96.68"/>
    <n v="29244.639999999999"/>
  </r>
  <r>
    <x v="11"/>
    <s v="050 Mid-States Division"/>
    <s v="1070"/>
    <x v="2"/>
    <s v="009"/>
    <s v="050.49999"/>
    <n v="49842.84"/>
    <n v="164.24"/>
    <n v="49678.6"/>
  </r>
  <r>
    <x v="11"/>
    <s v="050 Mid-States Division"/>
    <s v="1070"/>
    <x v="2"/>
    <s v="009"/>
    <s v="050.50038"/>
    <n v="12834.34"/>
    <n v="42.29"/>
    <n v="12792.05"/>
  </r>
  <r>
    <x v="11"/>
    <s v="050 Mid-States Division"/>
    <s v="1070"/>
    <x v="2"/>
    <s v="009"/>
    <s v="050.50045"/>
    <n v="35096.31"/>
    <n v="115.65"/>
    <n v="34980.659999999996"/>
  </r>
  <r>
    <x v="11"/>
    <s v="050 Mid-States Division"/>
    <s v="1070"/>
    <x v="2"/>
    <s v="009"/>
    <s v="050.50046"/>
    <n v="6205.02"/>
    <n v="20.45"/>
    <n v="6184.5700000000006"/>
  </r>
  <r>
    <x v="11"/>
    <s v="050 Mid-States Division"/>
    <s v="1070"/>
    <x v="2"/>
    <s v="009"/>
    <s v="050.50074"/>
    <n v="5637.87"/>
    <n v="18.579999999999998"/>
    <n v="5619.29"/>
  </r>
  <r>
    <x v="11"/>
    <s v="050 Mid-States Division"/>
    <s v="1070"/>
    <x v="2"/>
    <s v="009"/>
    <s v="050.50103"/>
    <n v="-2330.44"/>
    <n v="0"/>
    <n v="-2330.44"/>
  </r>
  <r>
    <x v="11"/>
    <s v="050 Mid-States Division"/>
    <s v="1070"/>
    <x v="2"/>
    <s v="009"/>
    <s v="050.50108"/>
    <n v="1744.52"/>
    <n v="5.75"/>
    <n v="1738.77"/>
  </r>
  <r>
    <x v="11"/>
    <s v="050 Mid-States Division"/>
    <s v="1070"/>
    <x v="2"/>
    <s v="009"/>
    <s v="OH.050.10000"/>
    <n v="28664.89"/>
    <n v="0"/>
    <n v="28664.89"/>
  </r>
  <r>
    <x v="11"/>
    <s v="050 Mid-States Division"/>
    <s v="1070"/>
    <x v="2"/>
    <s v="009"/>
    <s v="OH.050.17884"/>
    <n v="-197214.38"/>
    <n v="0"/>
    <n v="-197214.38"/>
  </r>
  <r>
    <x v="11"/>
    <s v="050 Mid-States Division"/>
    <s v="1070"/>
    <x v="3"/>
    <s v="091"/>
    <s v="OH.050.10000"/>
    <n v="-1323736.49"/>
    <n v="0"/>
    <n v="-1323736.49"/>
  </r>
  <r>
    <x v="11"/>
    <s v="050 Mid-States Division"/>
    <s v="1070"/>
    <x v="3"/>
    <s v="091"/>
    <s v="OH.050.10002"/>
    <n v="20375.13"/>
    <n v="0"/>
    <n v="20375.13"/>
  </r>
  <r>
    <x v="12"/>
    <s v="010 Atmos Regulated Shared Services"/>
    <s v="1070"/>
    <x v="0"/>
    <s v="002"/>
    <s v="010.25486"/>
    <n v="296829.98"/>
    <n v="0"/>
    <n v="296829.98"/>
  </r>
  <r>
    <x v="12"/>
    <s v="010 Atmos Regulated Shared Services"/>
    <s v="1070"/>
    <x v="0"/>
    <s v="002"/>
    <s v="010.28080"/>
    <n v="356073.37"/>
    <n v="0"/>
    <n v="356073.37"/>
  </r>
  <r>
    <x v="12"/>
    <s v="010 Atmos Regulated Shared Services"/>
    <s v="1070"/>
    <x v="0"/>
    <s v="002"/>
    <s v="010.30327"/>
    <n v="1667.37"/>
    <n v="0"/>
    <n v="1667.37"/>
  </r>
  <r>
    <x v="12"/>
    <s v="010 Atmos Regulated Shared Services"/>
    <s v="1070"/>
    <x v="0"/>
    <s v="002"/>
    <s v="010.31051"/>
    <n v="68642.37"/>
    <n v="0"/>
    <n v="68642.37"/>
  </r>
  <r>
    <x v="12"/>
    <s v="010 Atmos Regulated Shared Services"/>
    <s v="1070"/>
    <x v="0"/>
    <s v="002"/>
    <s v="010.31316"/>
    <n v="1788026.45"/>
    <n v="0"/>
    <n v="1788026.45"/>
  </r>
  <r>
    <x v="12"/>
    <s v="010 Atmos Regulated Shared Services"/>
    <s v="1070"/>
    <x v="0"/>
    <s v="002"/>
    <s v="010.31522"/>
    <n v="157475.93"/>
    <n v="0"/>
    <n v="157475.93"/>
  </r>
  <r>
    <x v="12"/>
    <s v="010 Atmos Regulated Shared Services"/>
    <s v="1070"/>
    <x v="0"/>
    <s v="002"/>
    <s v="010.31764"/>
    <n v="601328.48"/>
    <n v="0"/>
    <n v="601328.48"/>
  </r>
  <r>
    <x v="12"/>
    <s v="010 Atmos Regulated Shared Services"/>
    <s v="1070"/>
    <x v="0"/>
    <s v="002"/>
    <s v="010.31782"/>
    <n v="415.7"/>
    <n v="0"/>
    <n v="415.7"/>
  </r>
  <r>
    <x v="12"/>
    <s v="010 Atmos Regulated Shared Services"/>
    <s v="1070"/>
    <x v="0"/>
    <s v="002"/>
    <s v="010.31876"/>
    <n v="32470.38"/>
    <n v="0"/>
    <n v="32470.38"/>
  </r>
  <r>
    <x v="12"/>
    <s v="010 Atmos Regulated Shared Services"/>
    <s v="1070"/>
    <x v="0"/>
    <s v="002"/>
    <s v="010.31940"/>
    <n v="1416455.49"/>
    <n v="0"/>
    <n v="1416455.49"/>
  </r>
  <r>
    <x v="12"/>
    <s v="010 Atmos Regulated Shared Services"/>
    <s v="1070"/>
    <x v="0"/>
    <s v="002"/>
    <s v="010.32138"/>
    <n v="943369.29"/>
    <n v="0"/>
    <n v="943369.29"/>
  </r>
  <r>
    <x v="12"/>
    <s v="010 Atmos Regulated Shared Services"/>
    <s v="1070"/>
    <x v="0"/>
    <s v="002"/>
    <s v="010.32145"/>
    <n v="559040.66"/>
    <n v="0"/>
    <n v="559040.66"/>
  </r>
  <r>
    <x v="12"/>
    <s v="010 Atmos Regulated Shared Services"/>
    <s v="1070"/>
    <x v="0"/>
    <s v="002"/>
    <s v="010.32473"/>
    <n v="1644912.31"/>
    <n v="0"/>
    <n v="1644912.31"/>
  </r>
  <r>
    <x v="12"/>
    <s v="010 Atmos Regulated Shared Services"/>
    <s v="1070"/>
    <x v="0"/>
    <s v="002"/>
    <s v="010.32474"/>
    <n v="1023945.33"/>
    <n v="0"/>
    <n v="1023945.33"/>
  </r>
  <r>
    <x v="12"/>
    <s v="010 Atmos Regulated Shared Services"/>
    <s v="1070"/>
    <x v="0"/>
    <s v="002"/>
    <s v="010.32947"/>
    <n v="346616.18"/>
    <n v="0"/>
    <n v="346616.18"/>
  </r>
  <r>
    <x v="12"/>
    <s v="010 Atmos Regulated Shared Services"/>
    <s v="1070"/>
    <x v="0"/>
    <s v="002"/>
    <s v="010.32948"/>
    <n v="387643.22"/>
    <n v="0"/>
    <n v="387643.22"/>
  </r>
  <r>
    <x v="12"/>
    <s v="010 Atmos Regulated Shared Services"/>
    <s v="1070"/>
    <x v="0"/>
    <s v="002"/>
    <s v="010.32949"/>
    <n v="3182.5"/>
    <n v="0"/>
    <n v="3182.5"/>
  </r>
  <r>
    <x v="12"/>
    <s v="010 Atmos Regulated Shared Services"/>
    <s v="1070"/>
    <x v="0"/>
    <s v="002"/>
    <s v="010.33000"/>
    <n v="755695.36"/>
    <n v="0"/>
    <n v="755695.36"/>
  </r>
  <r>
    <x v="12"/>
    <s v="010 Atmos Regulated Shared Services"/>
    <s v="1070"/>
    <x v="0"/>
    <s v="002"/>
    <s v="010.33037"/>
    <n v="379744.91"/>
    <n v="0"/>
    <n v="379744.91"/>
  </r>
  <r>
    <x v="12"/>
    <s v="010 Atmos Regulated Shared Services"/>
    <s v="1070"/>
    <x v="0"/>
    <s v="002"/>
    <s v="010.33171"/>
    <n v="50035.65"/>
    <n v="0"/>
    <n v="50035.65"/>
  </r>
  <r>
    <x v="12"/>
    <s v="010 Atmos Regulated Shared Services"/>
    <s v="1070"/>
    <x v="0"/>
    <s v="002"/>
    <s v="010.33184"/>
    <n v="68956.850000000006"/>
    <n v="0"/>
    <n v="68956.850000000006"/>
  </r>
  <r>
    <x v="12"/>
    <s v="010 Atmos Regulated Shared Services"/>
    <s v="1070"/>
    <x v="0"/>
    <s v="002"/>
    <s v="010.33763"/>
    <n v="157554.41"/>
    <n v="0"/>
    <n v="157554.41"/>
  </r>
  <r>
    <x v="12"/>
    <s v="010 Atmos Regulated Shared Services"/>
    <s v="1070"/>
    <x v="0"/>
    <s v="002"/>
    <s v="010.33809"/>
    <n v="135005.20000000001"/>
    <n v="0"/>
    <n v="135005.20000000001"/>
  </r>
  <r>
    <x v="12"/>
    <s v="010 Atmos Regulated Shared Services"/>
    <s v="1070"/>
    <x v="0"/>
    <s v="002"/>
    <s v="010.33850"/>
    <n v="28898.95"/>
    <n v="0"/>
    <n v="28898.95"/>
  </r>
  <r>
    <x v="12"/>
    <s v="010 Atmos Regulated Shared Services"/>
    <s v="1070"/>
    <x v="0"/>
    <s v="002"/>
    <s v="010.33860"/>
    <n v="2384225.8199999998"/>
    <n v="0"/>
    <n v="2384225.8199999998"/>
  </r>
  <r>
    <x v="12"/>
    <s v="010 Atmos Regulated Shared Services"/>
    <s v="1070"/>
    <x v="0"/>
    <s v="002"/>
    <s v="010.33874"/>
    <n v="22884"/>
    <n v="0"/>
    <n v="22884"/>
  </r>
  <r>
    <x v="12"/>
    <s v="010 Atmos Regulated Shared Services"/>
    <s v="1070"/>
    <x v="0"/>
    <s v="002"/>
    <s v="010.33886"/>
    <n v="10095.9"/>
    <n v="0"/>
    <n v="10095.9"/>
  </r>
  <r>
    <x v="12"/>
    <s v="010 Atmos Regulated Shared Services"/>
    <s v="1070"/>
    <x v="0"/>
    <s v="002"/>
    <s v="OH.010.10000"/>
    <n v="204.29"/>
    <n v="0"/>
    <n v="204.29"/>
  </r>
  <r>
    <x v="12"/>
    <s v="010 Atmos Regulated Shared Services"/>
    <s v="1070"/>
    <x v="1"/>
    <s v="012"/>
    <s v="010.30789"/>
    <n v="1885.83"/>
    <n v="0"/>
    <n v="1885.83"/>
  </r>
  <r>
    <x v="12"/>
    <s v="010 Atmos Regulated Shared Services"/>
    <s v="1070"/>
    <x v="1"/>
    <s v="012"/>
    <s v="010.30859"/>
    <n v="3702.05"/>
    <n v="0"/>
    <n v="3702.05"/>
  </r>
  <r>
    <x v="12"/>
    <s v="010 Atmos Regulated Shared Services"/>
    <s v="1070"/>
    <x v="1"/>
    <s v="012"/>
    <s v="010.31565"/>
    <n v="20620.3"/>
    <n v="0"/>
    <n v="20620.3"/>
  </r>
  <r>
    <x v="12"/>
    <s v="010 Atmos Regulated Shared Services"/>
    <s v="1070"/>
    <x v="1"/>
    <s v="012"/>
    <s v="010.31715"/>
    <n v="1361.07"/>
    <n v="0"/>
    <n v="1361.07"/>
  </r>
  <r>
    <x v="12"/>
    <s v="010 Atmos Regulated Shared Services"/>
    <s v="1070"/>
    <x v="1"/>
    <s v="012"/>
    <s v="010.33034"/>
    <n v="54172.51"/>
    <n v="0"/>
    <n v="54172.51"/>
  </r>
  <r>
    <x v="12"/>
    <s v="010 Atmos Regulated Shared Services"/>
    <s v="1070"/>
    <x v="1"/>
    <s v="012"/>
    <s v="010.34025"/>
    <n v="4171.8599999999997"/>
    <n v="0"/>
    <n v="4171.8599999999997"/>
  </r>
  <r>
    <x v="12"/>
    <s v="010 Atmos Regulated Shared Services"/>
    <s v="1070"/>
    <x v="1"/>
    <s v="012"/>
    <s v="010.34065"/>
    <n v="167887.55"/>
    <n v="0"/>
    <n v="167887.55"/>
  </r>
  <r>
    <x v="12"/>
    <s v="050 Mid-States Division"/>
    <s v="1070"/>
    <x v="2"/>
    <s v="009"/>
    <s v="050.36386"/>
    <n v="8.9499999999999993"/>
    <n v="8.9499999999999993"/>
    <n v="0"/>
  </r>
  <r>
    <x v="12"/>
    <s v="050 Mid-States Division"/>
    <s v="1070"/>
    <x v="2"/>
    <s v="009"/>
    <s v="050.42070"/>
    <n v="0.12"/>
    <n v="0.12"/>
    <n v="0"/>
  </r>
  <r>
    <x v="12"/>
    <s v="050 Mid-States Division"/>
    <s v="1070"/>
    <x v="2"/>
    <s v="009"/>
    <s v="050.42071"/>
    <n v="16.16"/>
    <n v="0"/>
    <n v="16.16"/>
  </r>
  <r>
    <x v="12"/>
    <s v="050 Mid-States Division"/>
    <s v="1070"/>
    <x v="2"/>
    <s v="009"/>
    <s v="050.42322"/>
    <n v="87753.31"/>
    <n v="1994.25"/>
    <n v="85759.06"/>
  </r>
  <r>
    <x v="12"/>
    <s v="050 Mid-States Division"/>
    <s v="1070"/>
    <x v="2"/>
    <s v="009"/>
    <s v="050.44088"/>
    <n v="64165.36"/>
    <n v="349.27"/>
    <n v="63816.090000000004"/>
  </r>
  <r>
    <x v="12"/>
    <s v="050 Mid-States Division"/>
    <s v="1070"/>
    <x v="2"/>
    <s v="009"/>
    <s v="050.44145"/>
    <n v="15984014.07"/>
    <n v="480015.81"/>
    <n v="15503998.26"/>
  </r>
  <r>
    <x v="12"/>
    <s v="050 Mid-States Division"/>
    <s v="1070"/>
    <x v="2"/>
    <s v="009"/>
    <s v="050.45376"/>
    <n v="1949668.78"/>
    <n v="82204.45"/>
    <n v="1867464.33"/>
  </r>
  <r>
    <x v="12"/>
    <s v="050 Mid-States Division"/>
    <s v="1070"/>
    <x v="2"/>
    <s v="009"/>
    <s v="050.45472"/>
    <n v="-7.34"/>
    <n v="0"/>
    <n v="-7.34"/>
  </r>
  <r>
    <x v="12"/>
    <s v="050 Mid-States Division"/>
    <s v="1070"/>
    <x v="2"/>
    <s v="009"/>
    <s v="050.45546"/>
    <n v="39751.269999999997"/>
    <n v="1541.35"/>
    <n v="38209.919999999998"/>
  </r>
  <r>
    <x v="12"/>
    <s v="050 Mid-States Division"/>
    <s v="1070"/>
    <x v="2"/>
    <s v="009"/>
    <s v="050.46190"/>
    <n v="12.25"/>
    <n v="12.25"/>
    <n v="0"/>
  </r>
  <r>
    <x v="12"/>
    <s v="050 Mid-States Division"/>
    <s v="1070"/>
    <x v="2"/>
    <s v="009"/>
    <s v="050.46278"/>
    <n v="28940.33"/>
    <n v="1012.5"/>
    <n v="27927.83"/>
  </r>
  <r>
    <x v="12"/>
    <s v="050 Mid-States Division"/>
    <s v="1070"/>
    <x v="2"/>
    <s v="009"/>
    <s v="050.46282"/>
    <n v="1.08"/>
    <n v="0.01"/>
    <n v="1.07"/>
  </r>
  <r>
    <x v="12"/>
    <s v="050 Mid-States Division"/>
    <s v="1070"/>
    <x v="2"/>
    <s v="009"/>
    <s v="050.46537"/>
    <n v="9177470.9299999997"/>
    <n v="251429.48"/>
    <n v="8926041.4499999993"/>
  </r>
  <r>
    <x v="12"/>
    <s v="050 Mid-States Division"/>
    <s v="1070"/>
    <x v="2"/>
    <s v="009"/>
    <s v="050.47080"/>
    <n v="372483.76"/>
    <n v="8338.08"/>
    <n v="364145.68"/>
  </r>
  <r>
    <x v="12"/>
    <s v="050 Mid-States Division"/>
    <s v="1070"/>
    <x v="2"/>
    <s v="009"/>
    <s v="050.47084"/>
    <n v="1492.59"/>
    <n v="0"/>
    <n v="1492.59"/>
  </r>
  <r>
    <x v="12"/>
    <s v="050 Mid-States Division"/>
    <s v="1070"/>
    <x v="2"/>
    <s v="009"/>
    <s v="050.47093"/>
    <n v="106411.89"/>
    <n v="0"/>
    <n v="106411.89"/>
  </r>
  <r>
    <x v="12"/>
    <s v="050 Mid-States Division"/>
    <s v="1070"/>
    <x v="2"/>
    <s v="009"/>
    <s v="050.47203"/>
    <n v="12421.71"/>
    <n v="297.95999999999998"/>
    <n v="12123.75"/>
  </r>
  <r>
    <x v="12"/>
    <s v="050 Mid-States Division"/>
    <s v="1070"/>
    <x v="2"/>
    <s v="009"/>
    <s v="050.47482"/>
    <n v="140290.94"/>
    <n v="2418.34"/>
    <n v="137872.6"/>
  </r>
  <r>
    <x v="12"/>
    <s v="050 Mid-States Division"/>
    <s v="1070"/>
    <x v="2"/>
    <s v="009"/>
    <s v="050.47681"/>
    <n v="45646.16"/>
    <n v="980.72"/>
    <n v="44665.440000000002"/>
  </r>
  <r>
    <x v="12"/>
    <s v="050 Mid-States Division"/>
    <s v="1070"/>
    <x v="2"/>
    <s v="009"/>
    <s v="050.47885"/>
    <n v="635542.13"/>
    <n v="15103.04"/>
    <n v="620439.09"/>
  </r>
  <r>
    <x v="12"/>
    <s v="050 Mid-States Division"/>
    <s v="1070"/>
    <x v="2"/>
    <s v="009"/>
    <s v="050.47910"/>
    <n v="240432.15"/>
    <n v="4907.16"/>
    <n v="235524.99"/>
  </r>
  <r>
    <x v="12"/>
    <s v="050 Mid-States Division"/>
    <s v="1070"/>
    <x v="2"/>
    <s v="009"/>
    <s v="050.48091"/>
    <n v="-4642.1899999999996"/>
    <n v="0"/>
    <n v="-4642.1899999999996"/>
  </r>
  <r>
    <x v="12"/>
    <s v="050 Mid-States Division"/>
    <s v="1070"/>
    <x v="2"/>
    <s v="009"/>
    <s v="050.48337"/>
    <n v="1083528.8799999999"/>
    <n v="21124.94"/>
    <n v="1062403.94"/>
  </r>
  <r>
    <x v="12"/>
    <s v="050 Mid-States Division"/>
    <s v="1070"/>
    <x v="2"/>
    <s v="009"/>
    <s v="050.48514"/>
    <n v="33674.769999999997"/>
    <n v="0"/>
    <n v="33674.769999999997"/>
  </r>
  <r>
    <x v="12"/>
    <s v="050 Mid-States Division"/>
    <s v="1070"/>
    <x v="2"/>
    <s v="009"/>
    <s v="050.48577"/>
    <n v="116534.81"/>
    <n v="2367.54"/>
    <n v="114167.27"/>
  </r>
  <r>
    <x v="12"/>
    <s v="050 Mid-States Division"/>
    <s v="1070"/>
    <x v="2"/>
    <s v="009"/>
    <s v="050.48619"/>
    <n v="3596.76"/>
    <n v="68.510000000000005"/>
    <n v="3528.25"/>
  </r>
  <r>
    <x v="12"/>
    <s v="050 Mid-States Division"/>
    <s v="1070"/>
    <x v="2"/>
    <s v="009"/>
    <s v="050.48635"/>
    <n v="248950.04"/>
    <n v="4491.79"/>
    <n v="244458.25"/>
  </r>
  <r>
    <x v="12"/>
    <s v="050 Mid-States Division"/>
    <s v="1070"/>
    <x v="2"/>
    <s v="009"/>
    <s v="050.48639"/>
    <n v="1979.48"/>
    <n v="29.19"/>
    <n v="1950.29"/>
  </r>
  <r>
    <x v="12"/>
    <s v="050 Mid-States Division"/>
    <s v="1070"/>
    <x v="2"/>
    <s v="009"/>
    <s v="050.48765"/>
    <n v="39634.839999999997"/>
    <n v="936.63"/>
    <n v="38698.21"/>
  </r>
  <r>
    <x v="12"/>
    <s v="050 Mid-States Division"/>
    <s v="1070"/>
    <x v="2"/>
    <s v="009"/>
    <s v="050.48793"/>
    <n v="3204.72"/>
    <n v="45.87"/>
    <n v="3158.85"/>
  </r>
  <r>
    <x v="12"/>
    <s v="050 Mid-States Division"/>
    <s v="1070"/>
    <x v="2"/>
    <s v="009"/>
    <s v="050.48803"/>
    <n v="253854.76"/>
    <n v="7143.87"/>
    <n v="246710.89"/>
  </r>
  <r>
    <x v="12"/>
    <s v="050 Mid-States Division"/>
    <s v="1070"/>
    <x v="2"/>
    <s v="009"/>
    <s v="050.48828"/>
    <n v="37230.76"/>
    <n v="135.19"/>
    <n v="37095.57"/>
  </r>
  <r>
    <x v="12"/>
    <s v="050 Mid-States Division"/>
    <s v="1070"/>
    <x v="2"/>
    <s v="009"/>
    <s v="050.49008"/>
    <n v="2918231.62"/>
    <n v="57981.48"/>
    <n v="2860250.14"/>
  </r>
  <r>
    <x v="12"/>
    <s v="050 Mid-States Division"/>
    <s v="1070"/>
    <x v="2"/>
    <s v="009"/>
    <s v="050.49037"/>
    <n v="104607.19"/>
    <n v="2169.0700000000002"/>
    <n v="102438.12"/>
  </r>
  <r>
    <x v="12"/>
    <s v="050 Mid-States Division"/>
    <s v="1070"/>
    <x v="2"/>
    <s v="009"/>
    <s v="050.49075"/>
    <n v="508465.59"/>
    <n v="8223.66"/>
    <n v="500241.93000000005"/>
  </r>
  <r>
    <x v="12"/>
    <s v="050 Mid-States Division"/>
    <s v="1070"/>
    <x v="2"/>
    <s v="009"/>
    <s v="050.49080"/>
    <n v="261674.4"/>
    <n v="2658.37"/>
    <n v="259016.03"/>
  </r>
  <r>
    <x v="12"/>
    <s v="050 Mid-States Division"/>
    <s v="1070"/>
    <x v="2"/>
    <s v="009"/>
    <s v="050.49142"/>
    <n v="149332.48000000001"/>
    <n v="2019.02"/>
    <n v="147313.46000000002"/>
  </r>
  <r>
    <x v="12"/>
    <s v="050 Mid-States Division"/>
    <s v="1070"/>
    <x v="2"/>
    <s v="009"/>
    <s v="050.49146"/>
    <n v="133056.4"/>
    <n v="1081.58"/>
    <n v="131974.82"/>
  </r>
  <r>
    <x v="12"/>
    <s v="050 Mid-States Division"/>
    <s v="1070"/>
    <x v="2"/>
    <s v="009"/>
    <s v="050.49147"/>
    <n v="144163.81"/>
    <n v="1349.02"/>
    <n v="142814.79"/>
  </r>
  <r>
    <x v="12"/>
    <s v="050 Mid-States Division"/>
    <s v="1070"/>
    <x v="2"/>
    <s v="009"/>
    <s v="050.49189"/>
    <n v="77278.02"/>
    <n v="800.5"/>
    <n v="76477.52"/>
  </r>
  <r>
    <x v="12"/>
    <s v="050 Mid-States Division"/>
    <s v="1070"/>
    <x v="2"/>
    <s v="009"/>
    <s v="050.49190"/>
    <n v="269151.99"/>
    <n v="2682.52"/>
    <n v="266469.46999999997"/>
  </r>
  <r>
    <x v="12"/>
    <s v="050 Mid-States Division"/>
    <s v="1070"/>
    <x v="2"/>
    <s v="009"/>
    <s v="050.49193"/>
    <n v="736319.46"/>
    <n v="10422.86"/>
    <n v="725896.6"/>
  </r>
  <r>
    <x v="12"/>
    <s v="050 Mid-States Division"/>
    <s v="1070"/>
    <x v="2"/>
    <s v="009"/>
    <s v="050.49210"/>
    <n v="21122.05"/>
    <n v="195.76"/>
    <n v="20926.29"/>
  </r>
  <r>
    <x v="12"/>
    <s v="050 Mid-States Division"/>
    <s v="1070"/>
    <x v="2"/>
    <s v="009"/>
    <s v="050.49216"/>
    <n v="34033.379999999997"/>
    <n v="314.52"/>
    <n v="33718.86"/>
  </r>
  <r>
    <x v="12"/>
    <s v="050 Mid-States Division"/>
    <s v="1070"/>
    <x v="2"/>
    <s v="009"/>
    <s v="050.49218"/>
    <n v="18470.830000000002"/>
    <n v="187.65"/>
    <n v="18283.18"/>
  </r>
  <r>
    <x v="12"/>
    <s v="050 Mid-States Division"/>
    <s v="1070"/>
    <x v="2"/>
    <s v="009"/>
    <s v="050.49220"/>
    <n v="629698.09"/>
    <n v="6093.82"/>
    <n v="623604.27"/>
  </r>
  <r>
    <x v="12"/>
    <s v="050 Mid-States Division"/>
    <s v="1070"/>
    <x v="2"/>
    <s v="009"/>
    <s v="050.49230"/>
    <n v="22245.01"/>
    <n v="192"/>
    <n v="22053.01"/>
  </r>
  <r>
    <x v="12"/>
    <s v="050 Mid-States Division"/>
    <s v="1070"/>
    <x v="2"/>
    <s v="009"/>
    <s v="050.49231"/>
    <n v="19807.97"/>
    <n v="162.61000000000001"/>
    <n v="19645.36"/>
  </r>
  <r>
    <x v="12"/>
    <s v="050 Mid-States Division"/>
    <s v="1070"/>
    <x v="2"/>
    <s v="009"/>
    <s v="050.49252"/>
    <n v="3949.52"/>
    <n v="0"/>
    <n v="3949.52"/>
  </r>
  <r>
    <x v="12"/>
    <s v="050 Mid-States Division"/>
    <s v="1070"/>
    <x v="2"/>
    <s v="009"/>
    <s v="050.49259"/>
    <n v="38489.49"/>
    <n v="638.25"/>
    <n v="37851.24"/>
  </r>
  <r>
    <x v="12"/>
    <s v="050 Mid-States Division"/>
    <s v="1070"/>
    <x v="2"/>
    <s v="009"/>
    <s v="050.49260"/>
    <n v="6361.81"/>
    <n v="97.65"/>
    <n v="6264.1600000000008"/>
  </r>
  <r>
    <x v="12"/>
    <s v="050 Mid-States Division"/>
    <s v="1070"/>
    <x v="2"/>
    <s v="009"/>
    <s v="050.49262"/>
    <n v="109805.68"/>
    <n v="749.33"/>
    <n v="109056.34999999999"/>
  </r>
  <r>
    <x v="12"/>
    <s v="050 Mid-States Division"/>
    <s v="1070"/>
    <x v="2"/>
    <s v="009"/>
    <s v="050.49277"/>
    <n v="454333.58"/>
    <n v="5024.34"/>
    <n v="449309.24"/>
  </r>
  <r>
    <x v="12"/>
    <s v="050 Mid-States Division"/>
    <s v="1070"/>
    <x v="2"/>
    <s v="009"/>
    <s v="050.49278"/>
    <n v="168845.46"/>
    <n v="2603.9"/>
    <n v="166241.56"/>
  </r>
  <r>
    <x v="12"/>
    <s v="050 Mid-States Division"/>
    <s v="1070"/>
    <x v="2"/>
    <s v="009"/>
    <s v="050.49284"/>
    <n v="143880.4"/>
    <n v="946.13"/>
    <n v="142934.26999999999"/>
  </r>
  <r>
    <x v="12"/>
    <s v="050 Mid-States Division"/>
    <s v="1070"/>
    <x v="2"/>
    <s v="009"/>
    <s v="050.49286"/>
    <n v="117636.61"/>
    <n v="520.70000000000005"/>
    <n v="117115.91"/>
  </r>
  <r>
    <x v="12"/>
    <s v="050 Mid-States Division"/>
    <s v="1070"/>
    <x v="2"/>
    <s v="009"/>
    <s v="050.49298"/>
    <n v="277597.61"/>
    <n v="2037.99"/>
    <n v="275559.62"/>
  </r>
  <r>
    <x v="12"/>
    <s v="050 Mid-States Division"/>
    <s v="1070"/>
    <x v="2"/>
    <s v="009"/>
    <s v="050.49315"/>
    <n v="125400.94"/>
    <n v="1275.8800000000001"/>
    <n v="124125.06"/>
  </r>
  <r>
    <x v="12"/>
    <s v="050 Mid-States Division"/>
    <s v="1070"/>
    <x v="2"/>
    <s v="009"/>
    <s v="050.49316"/>
    <n v="177383.18"/>
    <n v="1597.4"/>
    <n v="175785.78"/>
  </r>
  <r>
    <x v="12"/>
    <s v="050 Mid-States Division"/>
    <s v="1070"/>
    <x v="2"/>
    <s v="009"/>
    <s v="050.49325"/>
    <n v="4771.3999999999996"/>
    <n v="35.869999999999997"/>
    <n v="4735.53"/>
  </r>
  <r>
    <x v="12"/>
    <s v="050 Mid-States Division"/>
    <s v="1070"/>
    <x v="2"/>
    <s v="009"/>
    <s v="050.49330"/>
    <n v="116315.7"/>
    <n v="1396.23"/>
    <n v="114919.47"/>
  </r>
  <r>
    <x v="12"/>
    <s v="050 Mid-States Division"/>
    <s v="1070"/>
    <x v="2"/>
    <s v="009"/>
    <s v="050.49392"/>
    <n v="257355.97"/>
    <n v="2313.98"/>
    <n v="255041.99"/>
  </r>
  <r>
    <x v="12"/>
    <s v="050 Mid-States Division"/>
    <s v="1070"/>
    <x v="2"/>
    <s v="009"/>
    <s v="050.49418"/>
    <n v="35187.71"/>
    <n v="374"/>
    <n v="34813.71"/>
  </r>
  <r>
    <x v="12"/>
    <s v="050 Mid-States Division"/>
    <s v="1070"/>
    <x v="2"/>
    <s v="009"/>
    <s v="050.49426"/>
    <n v="20113.87"/>
    <n v="0"/>
    <n v="20113.87"/>
  </r>
  <r>
    <x v="12"/>
    <s v="050 Mid-States Division"/>
    <s v="1070"/>
    <x v="2"/>
    <s v="009"/>
    <s v="050.49441"/>
    <n v="12642.01"/>
    <n v="210.07"/>
    <n v="12431.94"/>
  </r>
  <r>
    <x v="12"/>
    <s v="050 Mid-States Division"/>
    <s v="1070"/>
    <x v="2"/>
    <s v="009"/>
    <s v="050.49460"/>
    <n v="25961.91"/>
    <n v="0"/>
    <n v="25961.91"/>
  </r>
  <r>
    <x v="12"/>
    <s v="050 Mid-States Division"/>
    <s v="1070"/>
    <x v="2"/>
    <s v="009"/>
    <s v="050.49461"/>
    <n v="17370.37"/>
    <n v="0"/>
    <n v="17370.37"/>
  </r>
  <r>
    <x v="12"/>
    <s v="050 Mid-States Division"/>
    <s v="1070"/>
    <x v="2"/>
    <s v="009"/>
    <s v="050.49462"/>
    <n v="30450.27"/>
    <n v="0"/>
    <n v="30450.27"/>
  </r>
  <r>
    <x v="12"/>
    <s v="050 Mid-States Division"/>
    <s v="1070"/>
    <x v="2"/>
    <s v="009"/>
    <s v="050.49463"/>
    <n v="21685.439999999999"/>
    <n v="0"/>
    <n v="21685.439999999999"/>
  </r>
  <r>
    <x v="12"/>
    <s v="050 Mid-States Division"/>
    <s v="1070"/>
    <x v="2"/>
    <s v="009"/>
    <s v="050.49477"/>
    <n v="37543.360000000001"/>
    <n v="383.85"/>
    <n v="37159.51"/>
  </r>
  <r>
    <x v="12"/>
    <s v="050 Mid-States Division"/>
    <s v="1070"/>
    <x v="2"/>
    <s v="009"/>
    <s v="050.49482"/>
    <n v="19762.39"/>
    <n v="0"/>
    <n v="19762.39"/>
  </r>
  <r>
    <x v="12"/>
    <s v="050 Mid-States Division"/>
    <s v="1070"/>
    <x v="2"/>
    <s v="009"/>
    <s v="050.49483"/>
    <n v="12276.97"/>
    <n v="0"/>
    <n v="12276.97"/>
  </r>
  <r>
    <x v="12"/>
    <s v="050 Mid-States Division"/>
    <s v="1070"/>
    <x v="2"/>
    <s v="009"/>
    <s v="050.49484"/>
    <n v="36191.68"/>
    <n v="0"/>
    <n v="36191.68"/>
  </r>
  <r>
    <x v="12"/>
    <s v="050 Mid-States Division"/>
    <s v="1070"/>
    <x v="2"/>
    <s v="009"/>
    <s v="050.49486"/>
    <n v="4158.7"/>
    <n v="0"/>
    <n v="4158.7"/>
  </r>
  <r>
    <x v="12"/>
    <s v="050 Mid-States Division"/>
    <s v="1070"/>
    <x v="2"/>
    <s v="009"/>
    <s v="050.49487"/>
    <n v="22328.720000000001"/>
    <n v="0"/>
    <n v="22328.720000000001"/>
  </r>
  <r>
    <x v="12"/>
    <s v="050 Mid-States Division"/>
    <s v="1070"/>
    <x v="2"/>
    <s v="009"/>
    <s v="050.49496"/>
    <n v="38489.49"/>
    <n v="638.25"/>
    <n v="37851.24"/>
  </r>
  <r>
    <x v="12"/>
    <s v="050 Mid-States Division"/>
    <s v="1070"/>
    <x v="2"/>
    <s v="009"/>
    <s v="050.49530"/>
    <n v="36479.65"/>
    <n v="372.98"/>
    <n v="36106.67"/>
  </r>
  <r>
    <x v="12"/>
    <s v="050 Mid-States Division"/>
    <s v="1070"/>
    <x v="2"/>
    <s v="009"/>
    <s v="050.49531"/>
    <n v="284509.51"/>
    <n v="1933.6"/>
    <n v="282575.91000000003"/>
  </r>
  <r>
    <x v="12"/>
    <s v="050 Mid-States Division"/>
    <s v="1070"/>
    <x v="2"/>
    <s v="009"/>
    <s v="050.49539"/>
    <n v="1641.17"/>
    <n v="22.36"/>
    <n v="1618.8100000000002"/>
  </r>
  <r>
    <x v="12"/>
    <s v="050 Mid-States Division"/>
    <s v="1070"/>
    <x v="2"/>
    <s v="009"/>
    <s v="050.49553"/>
    <n v="972.32"/>
    <n v="9.9499999999999993"/>
    <n v="962.37"/>
  </r>
  <r>
    <x v="12"/>
    <s v="050 Mid-States Division"/>
    <s v="1070"/>
    <x v="2"/>
    <s v="009"/>
    <s v="050.49576"/>
    <n v="4028.08"/>
    <n v="60.19"/>
    <n v="3967.89"/>
  </r>
  <r>
    <x v="12"/>
    <s v="050 Mid-States Division"/>
    <s v="1070"/>
    <x v="2"/>
    <s v="009"/>
    <s v="050.49789"/>
    <n v="91705.39"/>
    <n v="0"/>
    <n v="91705.39"/>
  </r>
  <r>
    <x v="12"/>
    <s v="050 Mid-States Division"/>
    <s v="1070"/>
    <x v="2"/>
    <s v="009"/>
    <s v="050.49837"/>
    <n v="4155.4399999999996"/>
    <n v="28.71"/>
    <n v="4126.7299999999996"/>
  </r>
  <r>
    <x v="12"/>
    <s v="050 Mid-States Division"/>
    <s v="1070"/>
    <x v="2"/>
    <s v="009"/>
    <s v="050.49839"/>
    <n v="62800.58"/>
    <n v="593.5"/>
    <n v="62207.08"/>
  </r>
  <r>
    <x v="12"/>
    <s v="050 Mid-States Division"/>
    <s v="1070"/>
    <x v="2"/>
    <s v="009"/>
    <s v="050.49843"/>
    <n v="46325.49"/>
    <n v="0"/>
    <n v="46325.49"/>
  </r>
  <r>
    <x v="12"/>
    <s v="050 Mid-States Division"/>
    <s v="1070"/>
    <x v="2"/>
    <s v="009"/>
    <s v="050.49844"/>
    <n v="47016.06"/>
    <n v="0"/>
    <n v="47016.06"/>
  </r>
  <r>
    <x v="12"/>
    <s v="050 Mid-States Division"/>
    <s v="1070"/>
    <x v="2"/>
    <s v="009"/>
    <s v="050.49852"/>
    <n v="4617.6899999999996"/>
    <n v="0"/>
    <n v="4617.6899999999996"/>
  </r>
  <r>
    <x v="12"/>
    <s v="050 Mid-States Division"/>
    <s v="1070"/>
    <x v="2"/>
    <s v="009"/>
    <s v="050.49856"/>
    <n v="441942.44"/>
    <n v="5657.61"/>
    <n v="436284.83"/>
  </r>
  <r>
    <x v="12"/>
    <s v="050 Mid-States Division"/>
    <s v="1070"/>
    <x v="2"/>
    <s v="009"/>
    <s v="050.49860"/>
    <n v="915056.52"/>
    <n v="6876.27"/>
    <n v="908180.25"/>
  </r>
  <r>
    <x v="12"/>
    <s v="050 Mid-States Division"/>
    <s v="1070"/>
    <x v="2"/>
    <s v="009"/>
    <s v="050.49875"/>
    <n v="4853.8599999999997"/>
    <n v="0"/>
    <n v="4853.8599999999997"/>
  </r>
  <r>
    <x v="12"/>
    <s v="050 Mid-States Division"/>
    <s v="1070"/>
    <x v="2"/>
    <s v="009"/>
    <s v="050.49876"/>
    <n v="60935.66"/>
    <n v="0"/>
    <n v="60935.66"/>
  </r>
  <r>
    <x v="12"/>
    <s v="050 Mid-States Division"/>
    <s v="1070"/>
    <x v="2"/>
    <s v="009"/>
    <s v="050.49883"/>
    <n v="8755.17"/>
    <n v="0"/>
    <n v="8755.17"/>
  </r>
  <r>
    <x v="12"/>
    <s v="050 Mid-States Division"/>
    <s v="1070"/>
    <x v="2"/>
    <s v="009"/>
    <s v="050.49893"/>
    <n v="4549.96"/>
    <n v="25.56"/>
    <n v="4524.3999999999996"/>
  </r>
  <r>
    <x v="12"/>
    <s v="050 Mid-States Division"/>
    <s v="1070"/>
    <x v="2"/>
    <s v="009"/>
    <s v="050.49894"/>
    <n v="1541.19"/>
    <n v="15.65"/>
    <n v="1525.54"/>
  </r>
  <r>
    <x v="12"/>
    <s v="050 Mid-States Division"/>
    <s v="1070"/>
    <x v="2"/>
    <s v="009"/>
    <s v="050.49895"/>
    <n v="9094.34"/>
    <n v="67.59"/>
    <n v="9026.75"/>
  </r>
  <r>
    <x v="12"/>
    <s v="050 Mid-States Division"/>
    <s v="1070"/>
    <x v="2"/>
    <s v="009"/>
    <s v="050.49897"/>
    <n v="1541.18"/>
    <n v="15.65"/>
    <n v="1525.53"/>
  </r>
  <r>
    <x v="12"/>
    <s v="050 Mid-States Division"/>
    <s v="1070"/>
    <x v="2"/>
    <s v="009"/>
    <s v="050.49923"/>
    <n v="55635.28"/>
    <n v="301.29000000000002"/>
    <n v="55333.99"/>
  </r>
  <r>
    <x v="12"/>
    <s v="050 Mid-States Division"/>
    <s v="1070"/>
    <x v="2"/>
    <s v="009"/>
    <s v="050.49982"/>
    <n v="34883.31"/>
    <n v="200.66"/>
    <n v="34682.649999999994"/>
  </r>
  <r>
    <x v="12"/>
    <s v="050 Mid-States Division"/>
    <s v="1070"/>
    <x v="2"/>
    <s v="009"/>
    <s v="050.49984"/>
    <n v="-3203.24"/>
    <n v="0"/>
    <n v="-3203.24"/>
  </r>
  <r>
    <x v="12"/>
    <s v="050 Mid-States Division"/>
    <s v="1070"/>
    <x v="2"/>
    <s v="009"/>
    <s v="050.49985"/>
    <n v="-931.87"/>
    <n v="0"/>
    <n v="-931.87"/>
  </r>
  <r>
    <x v="12"/>
    <s v="050 Mid-States Division"/>
    <s v="1070"/>
    <x v="2"/>
    <s v="009"/>
    <s v="050.49998"/>
    <n v="54369.06"/>
    <n v="371.88"/>
    <n v="53997.18"/>
  </r>
  <r>
    <x v="12"/>
    <s v="050 Mid-States Division"/>
    <s v="1070"/>
    <x v="2"/>
    <s v="009"/>
    <s v="050.49999"/>
    <n v="49556.66"/>
    <n v="490.69"/>
    <n v="49065.97"/>
  </r>
  <r>
    <x v="12"/>
    <s v="050 Mid-States Division"/>
    <s v="1070"/>
    <x v="2"/>
    <s v="009"/>
    <s v="050.50026"/>
    <n v="9930.64"/>
    <n v="0"/>
    <n v="9930.64"/>
  </r>
  <r>
    <x v="12"/>
    <s v="050 Mid-States Division"/>
    <s v="1070"/>
    <x v="2"/>
    <s v="009"/>
    <s v="050.50038"/>
    <n v="31804.14"/>
    <n v="189.1"/>
    <n v="31615.040000000001"/>
  </r>
  <r>
    <x v="12"/>
    <s v="050 Mid-States Division"/>
    <s v="1070"/>
    <x v="2"/>
    <s v="009"/>
    <s v="050.50045"/>
    <n v="125491.22"/>
    <n v="644.04"/>
    <n v="124847.18000000001"/>
  </r>
  <r>
    <x v="12"/>
    <s v="050 Mid-States Division"/>
    <s v="1070"/>
    <x v="2"/>
    <s v="009"/>
    <s v="050.50046"/>
    <n v="7977.86"/>
    <n v="67.05"/>
    <n v="7910.8099999999995"/>
  </r>
  <r>
    <x v="12"/>
    <s v="050 Mid-States Division"/>
    <s v="1070"/>
    <x v="2"/>
    <s v="009"/>
    <s v="050.50074"/>
    <n v="12078.32"/>
    <n v="76.83"/>
    <n v="12001.49"/>
  </r>
  <r>
    <x v="12"/>
    <s v="050 Mid-States Division"/>
    <s v="1070"/>
    <x v="2"/>
    <s v="009"/>
    <s v="050.50079"/>
    <n v="27595.11"/>
    <n v="90.93"/>
    <n v="27504.18"/>
  </r>
  <r>
    <x v="12"/>
    <s v="050 Mid-States Division"/>
    <s v="1070"/>
    <x v="2"/>
    <s v="009"/>
    <s v="050.50103"/>
    <n v="7882.92"/>
    <n v="18.3"/>
    <n v="7864.62"/>
  </r>
  <r>
    <x v="12"/>
    <s v="050 Mid-States Division"/>
    <s v="1070"/>
    <x v="2"/>
    <s v="009"/>
    <s v="050.50108"/>
    <n v="1681.77"/>
    <n v="17"/>
    <n v="1664.77"/>
  </r>
  <r>
    <x v="12"/>
    <s v="050 Mid-States Division"/>
    <s v="1070"/>
    <x v="2"/>
    <s v="009"/>
    <s v="050.50257"/>
    <n v="14165.65"/>
    <n v="0"/>
    <n v="14165.65"/>
  </r>
  <r>
    <x v="12"/>
    <s v="050 Mid-States Division"/>
    <s v="1070"/>
    <x v="2"/>
    <s v="009"/>
    <s v="OH.050.10000"/>
    <n v="28664.89"/>
    <n v="0"/>
    <n v="28664.89"/>
  </r>
  <r>
    <x v="12"/>
    <s v="050 Mid-States Division"/>
    <s v="1070"/>
    <x v="2"/>
    <s v="009"/>
    <s v="OH.050.17884"/>
    <n v="-380.21"/>
    <n v="0"/>
    <n v="-380.21"/>
  </r>
  <r>
    <x v="12"/>
    <s v="050 Mid-States Division"/>
    <s v="1070"/>
    <x v="3"/>
    <s v="091"/>
    <s v="OH.050.10000"/>
    <n v="-30877.200000000001"/>
    <n v="0"/>
    <n v="-30877.200000000001"/>
  </r>
  <r>
    <x v="12"/>
    <s v="050 Mid-States Division"/>
    <s v="1070"/>
    <x v="3"/>
    <s v="091"/>
    <s v="OH.050.10002"/>
    <n v="20375.13"/>
    <n v="0"/>
    <n v="20375.13"/>
  </r>
  <r>
    <x v="13"/>
    <s v="010"/>
    <s v="1070"/>
    <x v="0"/>
    <s v="002"/>
    <s v="010.25486"/>
    <n v="296829.98"/>
    <n v="0"/>
    <n v="296829.98"/>
  </r>
  <r>
    <x v="13"/>
    <s v="010"/>
    <s v="1070"/>
    <x v="0"/>
    <s v="002"/>
    <s v="010.28080"/>
    <n v="357639.91"/>
    <n v="0"/>
    <n v="357639.91"/>
  </r>
  <r>
    <x v="13"/>
    <s v="010"/>
    <s v="1070"/>
    <x v="0"/>
    <s v="002"/>
    <s v="010.30327"/>
    <n v="1667.37"/>
    <n v="0"/>
    <n v="1667.37"/>
  </r>
  <r>
    <x v="13"/>
    <s v="010"/>
    <s v="1070"/>
    <x v="0"/>
    <s v="002"/>
    <s v="010.31051"/>
    <n v="68642.37"/>
    <n v="0"/>
    <n v="68642.37"/>
  </r>
  <r>
    <x v="13"/>
    <s v="010"/>
    <s v="1070"/>
    <x v="0"/>
    <s v="002"/>
    <s v="010.31316"/>
    <n v="1894305.15"/>
    <n v="0"/>
    <n v="1894305.15"/>
  </r>
  <r>
    <x v="13"/>
    <s v="010"/>
    <s v="1070"/>
    <x v="0"/>
    <s v="002"/>
    <s v="010.31522"/>
    <n v="157475.93"/>
    <n v="0"/>
    <n v="157475.93"/>
  </r>
  <r>
    <x v="13"/>
    <s v="010"/>
    <s v="1070"/>
    <x v="0"/>
    <s v="002"/>
    <s v="010.31764"/>
    <n v="599094.26"/>
    <n v="0"/>
    <n v="599094.26"/>
  </r>
  <r>
    <x v="13"/>
    <s v="010"/>
    <s v="1070"/>
    <x v="0"/>
    <s v="002"/>
    <s v="010.31876"/>
    <n v="32470.38"/>
    <n v="0"/>
    <n v="32470.38"/>
  </r>
  <r>
    <x v="13"/>
    <s v="010"/>
    <s v="1070"/>
    <x v="0"/>
    <s v="002"/>
    <s v="010.31940"/>
    <n v="1416100.18"/>
    <n v="0"/>
    <n v="1416100.18"/>
  </r>
  <r>
    <x v="13"/>
    <s v="010"/>
    <s v="1070"/>
    <x v="0"/>
    <s v="002"/>
    <s v="010.32138"/>
    <n v="943369.29"/>
    <n v="0"/>
    <n v="943369.29"/>
  </r>
  <r>
    <x v="13"/>
    <s v="010"/>
    <s v="1070"/>
    <x v="0"/>
    <s v="002"/>
    <s v="010.32145"/>
    <n v="559040.66"/>
    <n v="0"/>
    <n v="559040.66"/>
  </r>
  <r>
    <x v="13"/>
    <s v="010"/>
    <s v="1070"/>
    <x v="0"/>
    <s v="002"/>
    <s v="010.32473"/>
    <n v="1701226.45"/>
    <n v="0"/>
    <n v="1701226.45"/>
  </r>
  <r>
    <x v="13"/>
    <s v="010"/>
    <s v="1070"/>
    <x v="0"/>
    <s v="002"/>
    <s v="010.32474"/>
    <n v="1186444.4099999999"/>
    <n v="0"/>
    <n v="1186444.4099999999"/>
  </r>
  <r>
    <x v="13"/>
    <s v="010"/>
    <s v="1070"/>
    <x v="0"/>
    <s v="002"/>
    <s v="010.32947"/>
    <n v="349453.13"/>
    <n v="0"/>
    <n v="349453.13"/>
  </r>
  <r>
    <x v="13"/>
    <s v="010"/>
    <s v="1070"/>
    <x v="0"/>
    <s v="002"/>
    <s v="010.32948"/>
    <n v="915748.17"/>
    <n v="0"/>
    <n v="915748.17"/>
  </r>
  <r>
    <x v="13"/>
    <s v="010"/>
    <s v="1070"/>
    <x v="0"/>
    <s v="002"/>
    <s v="010.32949"/>
    <n v="20736.52"/>
    <n v="0"/>
    <n v="20736.52"/>
  </r>
  <r>
    <x v="13"/>
    <s v="010"/>
    <s v="1070"/>
    <x v="0"/>
    <s v="002"/>
    <s v="010.33000"/>
    <n v="766611.15"/>
    <n v="0"/>
    <n v="766611.15"/>
  </r>
  <r>
    <x v="13"/>
    <s v="010"/>
    <s v="1070"/>
    <x v="0"/>
    <s v="002"/>
    <s v="010.33037"/>
    <n v="379744.91"/>
    <n v="0"/>
    <n v="379744.91"/>
  </r>
  <r>
    <x v="13"/>
    <s v="010"/>
    <s v="1070"/>
    <x v="0"/>
    <s v="002"/>
    <s v="010.33763"/>
    <n v="157554.41"/>
    <n v="0"/>
    <n v="157554.41"/>
  </r>
  <r>
    <x v="13"/>
    <s v="010"/>
    <s v="1070"/>
    <x v="0"/>
    <s v="002"/>
    <s v="010.33809"/>
    <n v="148288.70000000001"/>
    <n v="0"/>
    <n v="148288.70000000001"/>
  </r>
  <r>
    <x v="13"/>
    <s v="010"/>
    <s v="1070"/>
    <x v="0"/>
    <s v="002"/>
    <s v="010.33850"/>
    <n v="34614.81"/>
    <n v="0"/>
    <n v="34614.81"/>
  </r>
  <r>
    <x v="13"/>
    <s v="010"/>
    <s v="1070"/>
    <x v="0"/>
    <s v="002"/>
    <s v="010.33860"/>
    <n v="2384225.8199999998"/>
    <n v="0"/>
    <n v="2384225.8199999998"/>
  </r>
  <r>
    <x v="13"/>
    <s v="010"/>
    <s v="1070"/>
    <x v="0"/>
    <s v="002"/>
    <s v="010.33874"/>
    <n v="38243.589999999997"/>
    <n v="0"/>
    <n v="38243.589999999997"/>
  </r>
  <r>
    <x v="13"/>
    <s v="010"/>
    <s v="1070"/>
    <x v="0"/>
    <s v="002"/>
    <s v="010.33886"/>
    <n v="23895.69"/>
    <n v="0"/>
    <n v="23895.69"/>
  </r>
  <r>
    <x v="13"/>
    <s v="010"/>
    <s v="1070"/>
    <x v="0"/>
    <s v="002"/>
    <s v="010.34198"/>
    <n v="9950.42"/>
    <n v="0"/>
    <n v="9950.42"/>
  </r>
  <r>
    <x v="13"/>
    <s v="010"/>
    <s v="1070"/>
    <x v="0"/>
    <s v="002"/>
    <s v="OH.010.10000"/>
    <n v="-759099.83"/>
    <n v="0"/>
    <n v="-759099.83"/>
  </r>
  <r>
    <x v="13"/>
    <s v="010"/>
    <s v="1070"/>
    <x v="1"/>
    <s v="012"/>
    <s v="010.33034"/>
    <n v="52925.98"/>
    <n v="0"/>
    <n v="52925.98"/>
  </r>
  <r>
    <x v="13"/>
    <s v="010"/>
    <s v="1070"/>
    <x v="1"/>
    <s v="012"/>
    <s v="010.33868"/>
    <n v="26467.83"/>
    <n v="0"/>
    <n v="26467.83"/>
  </r>
  <r>
    <x v="13"/>
    <s v="010"/>
    <s v="1070"/>
    <x v="1"/>
    <s v="012"/>
    <s v="010.33875"/>
    <n v="6788.65"/>
    <n v="0"/>
    <n v="6788.65"/>
  </r>
  <r>
    <x v="13"/>
    <s v="010"/>
    <s v="1070"/>
    <x v="1"/>
    <s v="012"/>
    <s v="010.34025"/>
    <n v="5609.06"/>
    <n v="0"/>
    <n v="5609.06"/>
  </r>
  <r>
    <x v="13"/>
    <s v="010"/>
    <s v="1070"/>
    <x v="1"/>
    <s v="012"/>
    <s v="010.34053"/>
    <n v="18979.43"/>
    <n v="0"/>
    <n v="18979.43"/>
  </r>
  <r>
    <x v="13"/>
    <s v="010"/>
    <s v="1070"/>
    <x v="1"/>
    <s v="012"/>
    <s v="010.34065"/>
    <n v="384474.83"/>
    <n v="0"/>
    <n v="384474.83"/>
  </r>
  <r>
    <x v="13"/>
    <s v="010"/>
    <s v="1070"/>
    <x v="1"/>
    <s v="012"/>
    <s v="010.34205"/>
    <n v="16406.439999999999"/>
    <n v="0"/>
    <n v="16406.439999999999"/>
  </r>
  <r>
    <x v="13"/>
    <s v="050"/>
    <s v="1070"/>
    <x v="2"/>
    <s v="009"/>
    <s v="050.20287"/>
    <n v="-71213.2"/>
    <n v="23786.09"/>
    <n v="-94999.29"/>
  </r>
  <r>
    <x v="13"/>
    <s v="050"/>
    <s v="1070"/>
    <x v="2"/>
    <s v="009"/>
    <s v="050.36386"/>
    <n v="8.9499999999999993"/>
    <n v="8.9499999999999993"/>
    <n v="0"/>
  </r>
  <r>
    <x v="13"/>
    <s v="050"/>
    <s v="1070"/>
    <x v="2"/>
    <s v="009"/>
    <s v="050.42070"/>
    <n v="0.12"/>
    <n v="0.12"/>
    <n v="0"/>
  </r>
  <r>
    <x v="13"/>
    <s v="050"/>
    <s v="1070"/>
    <x v="2"/>
    <s v="009"/>
    <s v="050.42071"/>
    <n v="16.16"/>
    <n v="0"/>
    <n v="16.16"/>
  </r>
  <r>
    <x v="13"/>
    <s v="050"/>
    <s v="1070"/>
    <x v="2"/>
    <s v="009"/>
    <s v="050.42322"/>
    <n v="88258.28"/>
    <n v="2499.2199999999998"/>
    <n v="85759.06"/>
  </r>
  <r>
    <x v="13"/>
    <s v="050"/>
    <s v="1070"/>
    <x v="2"/>
    <s v="009"/>
    <s v="050.44088"/>
    <n v="64165.36"/>
    <n v="349.27"/>
    <n v="63816.090000000004"/>
  </r>
  <r>
    <x v="13"/>
    <s v="050"/>
    <s v="1070"/>
    <x v="2"/>
    <s v="009"/>
    <s v="050.44145"/>
    <n v="17014547.280000001"/>
    <n v="574350.82999999996"/>
    <n v="16440196.450000001"/>
  </r>
  <r>
    <x v="13"/>
    <s v="050"/>
    <s v="1070"/>
    <x v="2"/>
    <s v="009"/>
    <s v="050.45472"/>
    <n v="-7.34"/>
    <n v="0"/>
    <n v="-7.34"/>
  </r>
  <r>
    <x v="13"/>
    <s v="050"/>
    <s v="1070"/>
    <x v="2"/>
    <s v="009"/>
    <s v="050.45546"/>
    <n v="40631.19"/>
    <n v="1769.82"/>
    <n v="38861.370000000003"/>
  </r>
  <r>
    <x v="13"/>
    <s v="050"/>
    <s v="1070"/>
    <x v="2"/>
    <s v="009"/>
    <s v="050.46190"/>
    <n v="12.25"/>
    <n v="12.25"/>
    <n v="0"/>
  </r>
  <r>
    <x v="13"/>
    <s v="050"/>
    <s v="1070"/>
    <x v="2"/>
    <s v="009"/>
    <s v="050.46278"/>
    <n v="28940.33"/>
    <n v="1012.5"/>
    <n v="27927.83"/>
  </r>
  <r>
    <x v="13"/>
    <s v="050"/>
    <s v="1070"/>
    <x v="2"/>
    <s v="009"/>
    <s v="050.46282"/>
    <n v="1.08"/>
    <n v="0.01"/>
    <n v="1.07"/>
  </r>
  <r>
    <x v="13"/>
    <s v="050"/>
    <s v="1070"/>
    <x v="2"/>
    <s v="009"/>
    <s v="050.46537"/>
    <n v="9526277.8000000007"/>
    <n v="304835.48"/>
    <n v="9221442.3200000003"/>
  </r>
  <r>
    <x v="13"/>
    <s v="050"/>
    <s v="1070"/>
    <x v="2"/>
    <s v="009"/>
    <s v="050.47084"/>
    <n v="1492.59"/>
    <n v="0"/>
    <n v="1492.59"/>
  </r>
  <r>
    <x v="13"/>
    <s v="050"/>
    <s v="1070"/>
    <x v="2"/>
    <s v="009"/>
    <s v="050.47093"/>
    <n v="106411.89"/>
    <n v="0"/>
    <n v="106411.89"/>
  </r>
  <r>
    <x v="13"/>
    <s v="050"/>
    <s v="1070"/>
    <x v="2"/>
    <s v="009"/>
    <s v="050.47203"/>
    <n v="12421.71"/>
    <n v="297.95999999999998"/>
    <n v="12123.75"/>
  </r>
  <r>
    <x v="13"/>
    <s v="050"/>
    <s v="1070"/>
    <x v="2"/>
    <s v="009"/>
    <s v="050.47220"/>
    <n v="-7572.8"/>
    <n v="0"/>
    <n v="-7572.8"/>
  </r>
  <r>
    <x v="13"/>
    <s v="050"/>
    <s v="1070"/>
    <x v="2"/>
    <s v="009"/>
    <s v="050.47397"/>
    <n v="24460.91"/>
    <n v="71.239999999999995"/>
    <n v="24389.67"/>
  </r>
  <r>
    <x v="13"/>
    <s v="050"/>
    <s v="1070"/>
    <x v="2"/>
    <s v="009"/>
    <s v="050.47482"/>
    <n v="140290.94"/>
    <n v="2418.34"/>
    <n v="137872.6"/>
  </r>
  <r>
    <x v="13"/>
    <s v="050"/>
    <s v="1070"/>
    <x v="2"/>
    <s v="009"/>
    <s v="050.47681"/>
    <n v="51923.37"/>
    <n v="1259.1600000000001"/>
    <n v="50664.21"/>
  </r>
  <r>
    <x v="13"/>
    <s v="050"/>
    <s v="1070"/>
    <x v="2"/>
    <s v="009"/>
    <s v="050.47910"/>
    <n v="450122.27"/>
    <n v="6895.71"/>
    <n v="443226.56"/>
  </r>
  <r>
    <x v="13"/>
    <s v="050"/>
    <s v="1070"/>
    <x v="2"/>
    <s v="009"/>
    <s v="050.48514"/>
    <n v="33674.769999999997"/>
    <n v="0"/>
    <n v="33674.769999999997"/>
  </r>
  <r>
    <x v="13"/>
    <s v="050"/>
    <s v="1070"/>
    <x v="2"/>
    <s v="009"/>
    <s v="050.48577"/>
    <n v="117201.74"/>
    <n v="3034.47"/>
    <n v="114167.27"/>
  </r>
  <r>
    <x v="13"/>
    <s v="050"/>
    <s v="1070"/>
    <x v="2"/>
    <s v="009"/>
    <s v="050.48619"/>
    <n v="3617.37"/>
    <n v="89.12"/>
    <n v="3528.25"/>
  </r>
  <r>
    <x v="13"/>
    <s v="050"/>
    <s v="1070"/>
    <x v="2"/>
    <s v="009"/>
    <s v="050.48635"/>
    <n v="293976.89"/>
    <n v="6047.54"/>
    <n v="287929.35000000003"/>
  </r>
  <r>
    <x v="13"/>
    <s v="050"/>
    <s v="1070"/>
    <x v="2"/>
    <s v="009"/>
    <s v="050.48639"/>
    <n v="1979.48"/>
    <n v="29.19"/>
    <n v="1950.29"/>
  </r>
  <r>
    <x v="13"/>
    <s v="050"/>
    <s v="1070"/>
    <x v="2"/>
    <s v="009"/>
    <s v="050.48765"/>
    <n v="41841"/>
    <n v="1169.1099999999999"/>
    <n v="40671.89"/>
  </r>
  <r>
    <x v="13"/>
    <s v="050"/>
    <s v="1070"/>
    <x v="2"/>
    <s v="009"/>
    <s v="050.48803"/>
    <n v="254698.63"/>
    <n v="8584.75"/>
    <n v="246113.88"/>
  </r>
  <r>
    <x v="13"/>
    <s v="050"/>
    <s v="1070"/>
    <x v="2"/>
    <s v="009"/>
    <s v="050.48828"/>
    <n v="37230.76"/>
    <n v="135.19"/>
    <n v="37095.57"/>
  </r>
  <r>
    <x v="13"/>
    <s v="050"/>
    <s v="1070"/>
    <x v="2"/>
    <s v="009"/>
    <s v="050.49008"/>
    <n v="3954351.78"/>
    <n v="77669.039999999994"/>
    <n v="3876682.7399999998"/>
  </r>
  <r>
    <x v="13"/>
    <s v="050"/>
    <s v="1070"/>
    <x v="2"/>
    <s v="009"/>
    <s v="050.49037"/>
    <n v="105205.73"/>
    <n v="2767.61"/>
    <n v="102438.12"/>
  </r>
  <r>
    <x v="13"/>
    <s v="050"/>
    <s v="1070"/>
    <x v="2"/>
    <s v="009"/>
    <s v="050.49075"/>
    <n v="521457.06"/>
    <n v="11175.23"/>
    <n v="510281.83"/>
  </r>
  <r>
    <x v="13"/>
    <s v="050"/>
    <s v="1070"/>
    <x v="2"/>
    <s v="009"/>
    <s v="050.49080"/>
    <n v="279503.56"/>
    <n v="4218.97"/>
    <n v="275284.59000000003"/>
  </r>
  <r>
    <x v="13"/>
    <s v="050"/>
    <s v="1070"/>
    <x v="2"/>
    <s v="009"/>
    <s v="050.49142"/>
    <n v="219199.96"/>
    <n v="3080.55"/>
    <n v="216119.41"/>
  </r>
  <r>
    <x v="13"/>
    <s v="050"/>
    <s v="1070"/>
    <x v="2"/>
    <s v="009"/>
    <s v="050.49146"/>
    <n v="162631.56"/>
    <n v="1936.42"/>
    <n v="160695.13999999998"/>
  </r>
  <r>
    <x v="13"/>
    <s v="050"/>
    <s v="1070"/>
    <x v="2"/>
    <s v="009"/>
    <s v="050.49147"/>
    <n v="176957.37"/>
    <n v="2276.37"/>
    <n v="174681"/>
  </r>
  <r>
    <x v="13"/>
    <s v="050"/>
    <s v="1070"/>
    <x v="2"/>
    <s v="009"/>
    <s v="050.49189"/>
    <n v="105692.36"/>
    <n v="1328.71"/>
    <n v="104363.65"/>
  </r>
  <r>
    <x v="13"/>
    <s v="050"/>
    <s v="1070"/>
    <x v="2"/>
    <s v="009"/>
    <s v="050.49190"/>
    <n v="284060.3"/>
    <n v="4278.03"/>
    <n v="279782.26999999996"/>
  </r>
  <r>
    <x v="13"/>
    <s v="050"/>
    <s v="1070"/>
    <x v="2"/>
    <s v="009"/>
    <s v="050.49193"/>
    <n v="1011319.63"/>
    <n v="15451.84"/>
    <n v="995867.79"/>
  </r>
  <r>
    <x v="13"/>
    <s v="050"/>
    <s v="1070"/>
    <x v="2"/>
    <s v="009"/>
    <s v="050.49210"/>
    <n v="21552.240000000002"/>
    <n v="318.89999999999998"/>
    <n v="21233.34"/>
  </r>
  <r>
    <x v="13"/>
    <s v="050"/>
    <s v="1070"/>
    <x v="2"/>
    <s v="009"/>
    <s v="050.49220"/>
    <n v="801907.35"/>
    <n v="10227.620000000001"/>
    <n v="791679.73"/>
  </r>
  <r>
    <x v="13"/>
    <s v="050"/>
    <s v="1070"/>
    <x v="2"/>
    <s v="009"/>
    <s v="050.49257"/>
    <n v="129881.87"/>
    <n v="378.26"/>
    <n v="129503.61"/>
  </r>
  <r>
    <x v="13"/>
    <s v="050"/>
    <s v="1070"/>
    <x v="2"/>
    <s v="009"/>
    <s v="050.49259"/>
    <n v="41777.54"/>
    <n v="868.3"/>
    <n v="40909.24"/>
  </r>
  <r>
    <x v="13"/>
    <s v="050"/>
    <s v="1070"/>
    <x v="2"/>
    <s v="009"/>
    <s v="050.49260"/>
    <n v="6398.4"/>
    <n v="134.24"/>
    <n v="6264.16"/>
  </r>
  <r>
    <x v="13"/>
    <s v="050"/>
    <s v="1070"/>
    <x v="2"/>
    <s v="009"/>
    <s v="050.49262"/>
    <n v="109805.7"/>
    <n v="749.33"/>
    <n v="109056.37"/>
  </r>
  <r>
    <x v="13"/>
    <s v="050"/>
    <s v="1070"/>
    <x v="2"/>
    <s v="009"/>
    <s v="050.49277"/>
    <n v="512143.99"/>
    <n v="7809.77"/>
    <n v="504334.22"/>
  </r>
  <r>
    <x v="13"/>
    <s v="050"/>
    <s v="1070"/>
    <x v="2"/>
    <s v="009"/>
    <s v="050.49284"/>
    <n v="177976.14"/>
    <n v="1877.97"/>
    <n v="176098.17"/>
  </r>
  <r>
    <x v="13"/>
    <s v="050"/>
    <s v="1070"/>
    <x v="2"/>
    <s v="009"/>
    <s v="050.49286"/>
    <n v="129455.45"/>
    <n v="1237.28"/>
    <n v="128218.17"/>
  </r>
  <r>
    <x v="13"/>
    <s v="050"/>
    <s v="1070"/>
    <x v="2"/>
    <s v="009"/>
    <s v="050.49298"/>
    <n v="426677.45"/>
    <n v="4077.2"/>
    <n v="422600.25"/>
  </r>
  <r>
    <x v="13"/>
    <s v="050"/>
    <s v="1070"/>
    <x v="2"/>
    <s v="009"/>
    <s v="050.49315"/>
    <n v="187996.31"/>
    <n v="2181.16"/>
    <n v="185815.15"/>
  </r>
  <r>
    <x v="13"/>
    <s v="050"/>
    <s v="1070"/>
    <x v="2"/>
    <s v="009"/>
    <s v="050.49316"/>
    <n v="378162.92"/>
    <n v="3206.03"/>
    <n v="374956.88999999996"/>
  </r>
  <r>
    <x v="13"/>
    <s v="050"/>
    <s v="1070"/>
    <x v="2"/>
    <s v="009"/>
    <s v="050.49325"/>
    <n v="4771.3999999999996"/>
    <n v="35.869999999999997"/>
    <n v="4735.53"/>
  </r>
  <r>
    <x v="13"/>
    <s v="050"/>
    <s v="1070"/>
    <x v="2"/>
    <s v="009"/>
    <s v="050.49330"/>
    <n v="179650.19"/>
    <n v="2250.0500000000002"/>
    <n v="177400.14"/>
  </r>
  <r>
    <x v="13"/>
    <s v="050"/>
    <s v="1070"/>
    <x v="2"/>
    <s v="009"/>
    <s v="050.49392"/>
    <n v="349870.13"/>
    <n v="4068.94"/>
    <n v="345801.19"/>
  </r>
  <r>
    <x v="13"/>
    <s v="050"/>
    <s v="1070"/>
    <x v="2"/>
    <s v="009"/>
    <s v="050.49418"/>
    <n v="35266.800000000003"/>
    <n v="577.01"/>
    <n v="34689.79"/>
  </r>
  <r>
    <x v="13"/>
    <s v="050"/>
    <s v="1070"/>
    <x v="2"/>
    <s v="009"/>
    <s v="050.49441"/>
    <n v="12642.01"/>
    <n v="210.07"/>
    <n v="12431.94"/>
  </r>
  <r>
    <x v="13"/>
    <s v="050"/>
    <s v="1070"/>
    <x v="2"/>
    <s v="009"/>
    <s v="050.49477"/>
    <n v="37543.360000000001"/>
    <n v="383.85"/>
    <n v="37159.51"/>
  </r>
  <r>
    <x v="13"/>
    <s v="050"/>
    <s v="1070"/>
    <x v="2"/>
    <s v="009"/>
    <s v="050.49483"/>
    <n v="12276.97"/>
    <n v="0"/>
    <n v="12276.97"/>
  </r>
  <r>
    <x v="13"/>
    <s v="050"/>
    <s v="1070"/>
    <x v="2"/>
    <s v="009"/>
    <s v="050.49484"/>
    <n v="42865.66"/>
    <n v="0"/>
    <n v="42865.66"/>
  </r>
  <r>
    <x v="13"/>
    <s v="050"/>
    <s v="1070"/>
    <x v="2"/>
    <s v="009"/>
    <s v="050.49486"/>
    <n v="4158.7"/>
    <n v="0"/>
    <n v="4158.7"/>
  </r>
  <r>
    <x v="13"/>
    <s v="050"/>
    <s v="1070"/>
    <x v="2"/>
    <s v="009"/>
    <s v="050.49496"/>
    <n v="38710.6"/>
    <n v="859.36"/>
    <n v="37851.24"/>
  </r>
  <r>
    <x v="13"/>
    <s v="050"/>
    <s v="1070"/>
    <x v="2"/>
    <s v="009"/>
    <s v="050.49530"/>
    <n v="36479.65"/>
    <n v="372.98"/>
    <n v="36106.67"/>
  </r>
  <r>
    <x v="13"/>
    <s v="050"/>
    <s v="1070"/>
    <x v="2"/>
    <s v="009"/>
    <s v="050.49789"/>
    <n v="100716.15"/>
    <n v="0"/>
    <n v="100716.15"/>
  </r>
  <r>
    <x v="13"/>
    <s v="050"/>
    <s v="1070"/>
    <x v="2"/>
    <s v="009"/>
    <s v="050.49843"/>
    <n v="46325.49"/>
    <n v="0"/>
    <n v="46325.49"/>
  </r>
  <r>
    <x v="13"/>
    <s v="050"/>
    <s v="1070"/>
    <x v="2"/>
    <s v="009"/>
    <s v="050.49844"/>
    <n v="54431.53"/>
    <n v="0"/>
    <n v="54431.53"/>
  </r>
  <r>
    <x v="13"/>
    <s v="050"/>
    <s v="1070"/>
    <x v="2"/>
    <s v="009"/>
    <s v="050.49852"/>
    <n v="8837.73"/>
    <n v="0"/>
    <n v="8837.73"/>
  </r>
  <r>
    <x v="13"/>
    <s v="050"/>
    <s v="1070"/>
    <x v="2"/>
    <s v="009"/>
    <s v="050.49856"/>
    <n v="558500.81000000006"/>
    <n v="8538.27"/>
    <n v="549962.54"/>
  </r>
  <r>
    <x v="13"/>
    <s v="050"/>
    <s v="1070"/>
    <x v="2"/>
    <s v="009"/>
    <s v="050.49860"/>
    <n v="2227527.56"/>
    <n v="15988.44"/>
    <n v="2211539.12"/>
  </r>
  <r>
    <x v="13"/>
    <s v="050"/>
    <s v="1070"/>
    <x v="2"/>
    <s v="009"/>
    <s v="050.49883"/>
    <n v="8755.17"/>
    <n v="0"/>
    <n v="8755.17"/>
  </r>
  <r>
    <x v="13"/>
    <s v="050"/>
    <s v="1070"/>
    <x v="2"/>
    <s v="009"/>
    <s v="050.49889"/>
    <n v="47183.03"/>
    <n v="137.41"/>
    <n v="47045.619999999995"/>
  </r>
  <r>
    <x v="13"/>
    <s v="050"/>
    <s v="1070"/>
    <x v="2"/>
    <s v="009"/>
    <s v="050.49893"/>
    <n v="10075.31"/>
    <n v="68"/>
    <n v="10007.31"/>
  </r>
  <r>
    <x v="13"/>
    <s v="050"/>
    <s v="1070"/>
    <x v="2"/>
    <s v="009"/>
    <s v="050.49894"/>
    <n v="9147.3700000000008"/>
    <n v="46.69"/>
    <n v="9100.68"/>
  </r>
  <r>
    <x v="13"/>
    <s v="050"/>
    <s v="1070"/>
    <x v="2"/>
    <s v="009"/>
    <s v="050.49895"/>
    <n v="14383.66"/>
    <n v="135.57"/>
    <n v="14248.09"/>
  </r>
  <r>
    <x v="13"/>
    <s v="050"/>
    <s v="1070"/>
    <x v="2"/>
    <s v="009"/>
    <s v="050.49897"/>
    <n v="2588.64"/>
    <n v="27.59"/>
    <n v="2561.0499999999997"/>
  </r>
  <r>
    <x v="13"/>
    <s v="050"/>
    <s v="1070"/>
    <x v="2"/>
    <s v="009"/>
    <s v="050.49923"/>
    <n v="72367.83"/>
    <n v="672.32"/>
    <n v="71695.509999999995"/>
  </r>
  <r>
    <x v="13"/>
    <s v="050"/>
    <s v="1070"/>
    <x v="2"/>
    <s v="009"/>
    <s v="050.49982"/>
    <n v="52577.67"/>
    <n v="454.21"/>
    <n v="52123.46"/>
  </r>
  <r>
    <x v="13"/>
    <s v="050"/>
    <s v="1070"/>
    <x v="2"/>
    <s v="009"/>
    <s v="050.49984"/>
    <n v="-3203.24"/>
    <n v="0"/>
    <n v="-3203.24"/>
  </r>
  <r>
    <x v="13"/>
    <s v="050"/>
    <s v="1070"/>
    <x v="2"/>
    <s v="009"/>
    <s v="050.49985"/>
    <n v="-244.65"/>
    <n v="0"/>
    <n v="-244.65"/>
  </r>
  <r>
    <x v="13"/>
    <s v="050"/>
    <s v="1070"/>
    <x v="2"/>
    <s v="009"/>
    <s v="050.49998"/>
    <n v="64511.41"/>
    <n v="715.93"/>
    <n v="63795.48"/>
  </r>
  <r>
    <x v="13"/>
    <s v="050"/>
    <s v="1070"/>
    <x v="2"/>
    <s v="009"/>
    <s v="050.49999"/>
    <n v="49843.29"/>
    <n v="777.32"/>
    <n v="49065.97"/>
  </r>
  <r>
    <x v="13"/>
    <s v="050"/>
    <s v="1070"/>
    <x v="2"/>
    <s v="009"/>
    <s v="050.50035"/>
    <n v="24432.27"/>
    <n v="71.150000000000006"/>
    <n v="24361.119999999999"/>
  </r>
  <r>
    <x v="13"/>
    <s v="050"/>
    <s v="1070"/>
    <x v="2"/>
    <s v="009"/>
    <s v="050.50038"/>
    <n v="87269.33"/>
    <n v="534.78"/>
    <n v="86734.55"/>
  </r>
  <r>
    <x v="13"/>
    <s v="050"/>
    <s v="1070"/>
    <x v="2"/>
    <s v="009"/>
    <s v="050.50045"/>
    <n v="196794.93"/>
    <n v="1578.89"/>
    <n v="195216.03999999998"/>
  </r>
  <r>
    <x v="13"/>
    <s v="050"/>
    <s v="1070"/>
    <x v="2"/>
    <s v="009"/>
    <s v="050.50046"/>
    <n v="8024.07"/>
    <n v="113.26"/>
    <n v="7910.8099999999995"/>
  </r>
  <r>
    <x v="13"/>
    <s v="050"/>
    <s v="1070"/>
    <x v="2"/>
    <s v="009"/>
    <s v="050.50074"/>
    <n v="12148.43"/>
    <n v="146.94"/>
    <n v="12001.49"/>
  </r>
  <r>
    <x v="13"/>
    <s v="050"/>
    <s v="1070"/>
    <x v="2"/>
    <s v="009"/>
    <s v="050.50079"/>
    <n v="55228.37"/>
    <n v="331.61"/>
    <n v="54896.76"/>
  </r>
  <r>
    <x v="13"/>
    <s v="050"/>
    <s v="1070"/>
    <x v="2"/>
    <s v="009"/>
    <s v="050.50103"/>
    <n v="7928.86"/>
    <n v="64.239999999999995"/>
    <n v="7864.62"/>
  </r>
  <r>
    <x v="13"/>
    <s v="050"/>
    <s v="1070"/>
    <x v="2"/>
    <s v="009"/>
    <s v="050.50104"/>
    <n v="8548.6"/>
    <n v="24.9"/>
    <n v="8523.7000000000007"/>
  </r>
  <r>
    <x v="13"/>
    <s v="050"/>
    <s v="1070"/>
    <x v="2"/>
    <s v="009"/>
    <s v="050.50108"/>
    <n v="22710.62"/>
    <n v="87.94"/>
    <n v="22622.68"/>
  </r>
  <r>
    <x v="13"/>
    <s v="050"/>
    <s v="1070"/>
    <x v="2"/>
    <s v="009"/>
    <s v="050.50185"/>
    <n v="5880.14"/>
    <n v="17.12"/>
    <n v="5863.02"/>
  </r>
  <r>
    <x v="13"/>
    <s v="050"/>
    <s v="1070"/>
    <x v="2"/>
    <s v="009"/>
    <s v="050.50232"/>
    <n v="41449.589999999997"/>
    <n v="120.71"/>
    <n v="41328.879999999997"/>
  </r>
  <r>
    <x v="13"/>
    <s v="050"/>
    <s v="1070"/>
    <x v="2"/>
    <s v="009"/>
    <s v="050.50346"/>
    <n v="57670.18"/>
    <n v="167.95"/>
    <n v="57502.23"/>
  </r>
  <r>
    <x v="13"/>
    <s v="050"/>
    <s v="1070"/>
    <x v="2"/>
    <s v="009"/>
    <s v="050.50364"/>
    <n v="1107.95"/>
    <n v="3.23"/>
    <n v="1104.72"/>
  </r>
  <r>
    <x v="13"/>
    <s v="050"/>
    <s v="1070"/>
    <x v="2"/>
    <s v="009"/>
    <s v="050.50367"/>
    <n v="18313.47"/>
    <n v="53.33"/>
    <n v="18260.14"/>
  </r>
  <r>
    <x v="13"/>
    <s v="050"/>
    <s v="1070"/>
    <x v="2"/>
    <s v="009"/>
    <s v="050.50369"/>
    <n v="4971.51"/>
    <n v="14.48"/>
    <n v="4957.0300000000007"/>
  </r>
  <r>
    <x v="13"/>
    <s v="050"/>
    <s v="1070"/>
    <x v="2"/>
    <s v="009"/>
    <s v="050.50424"/>
    <n v="7858.82"/>
    <n v="0"/>
    <n v="7858.82"/>
  </r>
  <r>
    <x v="13"/>
    <s v="050"/>
    <s v="1070"/>
    <x v="2"/>
    <s v="009"/>
    <s v="050.50434"/>
    <n v="6133.86"/>
    <n v="17.86"/>
    <n v="6116"/>
  </r>
  <r>
    <x v="13"/>
    <s v="050"/>
    <s v="1070"/>
    <x v="2"/>
    <s v="009"/>
    <s v="OH.050.10000"/>
    <n v="28664.89"/>
    <n v="0"/>
    <n v="28664.89"/>
  </r>
  <r>
    <x v="13"/>
    <s v="050"/>
    <s v="1070"/>
    <x v="2"/>
    <s v="009"/>
    <s v="OH.050.17884"/>
    <n v="123361.84"/>
    <n v="0"/>
    <n v="123361.84"/>
  </r>
  <r>
    <x v="13"/>
    <s v="050"/>
    <s v="1070"/>
    <x v="3"/>
    <s v="091"/>
    <s v="OH.050.10000"/>
    <n v="-732021.5"/>
    <n v="0"/>
    <n v="-732021.5"/>
  </r>
  <r>
    <x v="13"/>
    <s v="050"/>
    <s v="1070"/>
    <x v="3"/>
    <s v="091"/>
    <s v="OH.050.10002"/>
    <n v="20375.13"/>
    <n v="0"/>
    <n v="20375.13"/>
  </r>
  <r>
    <x v="14"/>
    <s v="010"/>
    <s v="1070"/>
    <x v="0"/>
    <s v="002"/>
    <s v="010.25486"/>
    <n v="296829.98"/>
    <n v="0"/>
    <n v="296829.98"/>
  </r>
  <r>
    <x v="14"/>
    <s v="010"/>
    <s v="1070"/>
    <x v="0"/>
    <s v="002"/>
    <s v="010.28080"/>
    <n v="358894.78"/>
    <n v="0"/>
    <n v="358894.78"/>
  </r>
  <r>
    <x v="14"/>
    <s v="010"/>
    <s v="1070"/>
    <x v="0"/>
    <s v="002"/>
    <s v="010.30327"/>
    <n v="1667.37"/>
    <n v="0"/>
    <n v="1667.37"/>
  </r>
  <r>
    <x v="14"/>
    <s v="010"/>
    <s v="1070"/>
    <x v="0"/>
    <s v="002"/>
    <s v="010.31051"/>
    <n v="68642.37"/>
    <n v="0"/>
    <n v="68642.37"/>
  </r>
  <r>
    <x v="14"/>
    <s v="010"/>
    <s v="1070"/>
    <x v="0"/>
    <s v="002"/>
    <s v="010.31316"/>
    <n v="2026530.74"/>
    <n v="0"/>
    <n v="2026530.74"/>
  </r>
  <r>
    <x v="14"/>
    <s v="010"/>
    <s v="1070"/>
    <x v="0"/>
    <s v="002"/>
    <s v="010.31522"/>
    <n v="157475.93"/>
    <n v="0"/>
    <n v="157475.93"/>
  </r>
  <r>
    <x v="14"/>
    <s v="010"/>
    <s v="1070"/>
    <x v="0"/>
    <s v="002"/>
    <s v="010.31764"/>
    <n v="617099.97"/>
    <n v="0"/>
    <n v="617099.97"/>
  </r>
  <r>
    <x v="14"/>
    <s v="010"/>
    <s v="1070"/>
    <x v="0"/>
    <s v="002"/>
    <s v="010.31876"/>
    <n v="32470.38"/>
    <n v="0"/>
    <n v="32470.38"/>
  </r>
  <r>
    <x v="14"/>
    <s v="010"/>
    <s v="1070"/>
    <x v="0"/>
    <s v="002"/>
    <s v="010.31940"/>
    <n v="1426244.49"/>
    <n v="0"/>
    <n v="1426244.49"/>
  </r>
  <r>
    <x v="14"/>
    <s v="010"/>
    <s v="1070"/>
    <x v="0"/>
    <s v="002"/>
    <s v="010.32138"/>
    <n v="943369.29"/>
    <n v="0"/>
    <n v="943369.29"/>
  </r>
  <r>
    <x v="14"/>
    <s v="010"/>
    <s v="1070"/>
    <x v="0"/>
    <s v="002"/>
    <s v="010.32145"/>
    <n v="559040.66"/>
    <n v="0"/>
    <n v="559040.66"/>
  </r>
  <r>
    <x v="14"/>
    <s v="010"/>
    <s v="1070"/>
    <x v="0"/>
    <s v="002"/>
    <s v="010.32473"/>
    <n v="1728373.45"/>
    <n v="0"/>
    <n v="1728373.45"/>
  </r>
  <r>
    <x v="14"/>
    <s v="010"/>
    <s v="1070"/>
    <x v="0"/>
    <s v="002"/>
    <s v="010.32947"/>
    <n v="353887.11"/>
    <n v="0"/>
    <n v="353887.11"/>
  </r>
  <r>
    <x v="14"/>
    <s v="010"/>
    <s v="1070"/>
    <x v="0"/>
    <s v="002"/>
    <s v="010.32948"/>
    <n v="972075.62"/>
    <n v="0"/>
    <n v="972075.62"/>
  </r>
  <r>
    <x v="14"/>
    <s v="010"/>
    <s v="1070"/>
    <x v="0"/>
    <s v="002"/>
    <s v="010.32949"/>
    <n v="59466.48"/>
    <n v="0"/>
    <n v="59466.48"/>
  </r>
  <r>
    <x v="14"/>
    <s v="010"/>
    <s v="1070"/>
    <x v="0"/>
    <s v="002"/>
    <s v="010.33000"/>
    <n v="832978.12"/>
    <n v="0"/>
    <n v="832978.12"/>
  </r>
  <r>
    <x v="14"/>
    <s v="010"/>
    <s v="1070"/>
    <x v="0"/>
    <s v="002"/>
    <s v="010.33037"/>
    <n v="379744.91"/>
    <n v="0"/>
    <n v="379744.91"/>
  </r>
  <r>
    <x v="14"/>
    <s v="010"/>
    <s v="1070"/>
    <x v="0"/>
    <s v="002"/>
    <s v="010.33763"/>
    <n v="157554.41"/>
    <n v="0"/>
    <n v="157554.41"/>
  </r>
  <r>
    <x v="14"/>
    <s v="010"/>
    <s v="1070"/>
    <x v="0"/>
    <s v="002"/>
    <s v="010.33809"/>
    <n v="193848.17"/>
    <n v="0"/>
    <n v="193848.17"/>
  </r>
  <r>
    <x v="14"/>
    <s v="010"/>
    <s v="1070"/>
    <x v="0"/>
    <s v="002"/>
    <s v="010.33850"/>
    <n v="71104.52"/>
    <n v="0"/>
    <n v="71104.52"/>
  </r>
  <r>
    <x v="14"/>
    <s v="010"/>
    <s v="1070"/>
    <x v="0"/>
    <s v="002"/>
    <s v="010.33860"/>
    <n v="2389269.92"/>
    <n v="0"/>
    <n v="2389269.92"/>
  </r>
  <r>
    <x v="14"/>
    <s v="010"/>
    <s v="1070"/>
    <x v="0"/>
    <s v="002"/>
    <s v="010.33874"/>
    <n v="52294.13"/>
    <n v="0"/>
    <n v="52294.13"/>
  </r>
  <r>
    <x v="14"/>
    <s v="010"/>
    <s v="1070"/>
    <x v="0"/>
    <s v="002"/>
    <s v="010.33886"/>
    <n v="41118.050000000003"/>
    <n v="0"/>
    <n v="41118.050000000003"/>
  </r>
  <r>
    <x v="14"/>
    <s v="010"/>
    <s v="1070"/>
    <x v="0"/>
    <s v="002"/>
    <s v="010.34054"/>
    <n v="32093.72"/>
    <n v="0"/>
    <n v="32093.72"/>
  </r>
  <r>
    <x v="14"/>
    <s v="010"/>
    <s v="1070"/>
    <x v="0"/>
    <s v="002"/>
    <s v="010.34198"/>
    <n v="12248.45"/>
    <n v="0"/>
    <n v="12248.45"/>
  </r>
  <r>
    <x v="14"/>
    <s v="010"/>
    <s v="1070"/>
    <x v="0"/>
    <s v="002"/>
    <s v="010.34348"/>
    <n v="13722.53"/>
    <n v="0"/>
    <n v="13722.53"/>
  </r>
  <r>
    <x v="14"/>
    <s v="010"/>
    <s v="1070"/>
    <x v="0"/>
    <s v="002"/>
    <s v="010.34385"/>
    <n v="12893.06"/>
    <n v="0"/>
    <n v="12893.06"/>
  </r>
  <r>
    <x v="14"/>
    <s v="010"/>
    <s v="1070"/>
    <x v="0"/>
    <s v="002"/>
    <s v="010.34396"/>
    <n v="4377.21"/>
    <n v="0"/>
    <n v="4377.21"/>
  </r>
  <r>
    <x v="14"/>
    <s v="010"/>
    <s v="1070"/>
    <x v="0"/>
    <s v="002"/>
    <s v="010.34458"/>
    <n v="1559.38"/>
    <n v="0"/>
    <n v="1559.38"/>
  </r>
  <r>
    <x v="14"/>
    <s v="010"/>
    <s v="1070"/>
    <x v="0"/>
    <s v="002"/>
    <s v="OH.010.10000"/>
    <n v="-941724.66"/>
    <n v="0"/>
    <n v="-941724.66"/>
  </r>
  <r>
    <x v="14"/>
    <s v="010"/>
    <s v="1070"/>
    <x v="1"/>
    <s v="012"/>
    <s v="010.33034"/>
    <n v="52922.37"/>
    <n v="0"/>
    <n v="52922.37"/>
  </r>
  <r>
    <x v="14"/>
    <s v="010"/>
    <s v="1070"/>
    <x v="1"/>
    <s v="012"/>
    <s v="010.33868"/>
    <n v="27154.76"/>
    <n v="0"/>
    <n v="27154.76"/>
  </r>
  <r>
    <x v="14"/>
    <s v="010"/>
    <s v="1070"/>
    <x v="1"/>
    <s v="012"/>
    <s v="010.34024"/>
    <n v="15200.45"/>
    <n v="0"/>
    <n v="15200.45"/>
  </r>
  <r>
    <x v="14"/>
    <s v="010"/>
    <s v="1070"/>
    <x v="1"/>
    <s v="012"/>
    <s v="010.34025"/>
    <n v="75975.77"/>
    <n v="0"/>
    <n v="75975.77"/>
  </r>
  <r>
    <x v="14"/>
    <s v="010"/>
    <s v="1070"/>
    <x v="1"/>
    <s v="012"/>
    <s v="010.34053"/>
    <n v="91214.51"/>
    <n v="0"/>
    <n v="91214.51"/>
  </r>
  <r>
    <x v="14"/>
    <s v="010"/>
    <s v="1070"/>
    <x v="1"/>
    <s v="012"/>
    <s v="010.34065"/>
    <n v="425918.24"/>
    <n v="0"/>
    <n v="425918.24"/>
  </r>
  <r>
    <x v="14"/>
    <s v="010"/>
    <s v="1070"/>
    <x v="1"/>
    <s v="012"/>
    <s v="010.34445"/>
    <n v="6710.1"/>
    <n v="0"/>
    <n v="6710.1"/>
  </r>
  <r>
    <x v="14"/>
    <s v="050"/>
    <s v="1070"/>
    <x v="2"/>
    <s v="009"/>
    <s v="050.36386"/>
    <n v="8.9499999999999993"/>
    <n v="8.9499999999999993"/>
    <n v="0"/>
  </r>
  <r>
    <x v="14"/>
    <s v="050"/>
    <s v="1070"/>
    <x v="2"/>
    <s v="009"/>
    <s v="050.42070"/>
    <n v="0.12"/>
    <n v="0.12"/>
    <n v="0"/>
  </r>
  <r>
    <x v="14"/>
    <s v="050"/>
    <s v="1070"/>
    <x v="2"/>
    <s v="009"/>
    <s v="050.42071"/>
    <n v="16.16"/>
    <n v="0"/>
    <n v="16.16"/>
  </r>
  <r>
    <x v="14"/>
    <s v="050"/>
    <s v="1070"/>
    <x v="2"/>
    <s v="009"/>
    <s v="050.42322"/>
    <n v="88258.28"/>
    <n v="2499.2199999999998"/>
    <n v="85759.06"/>
  </r>
  <r>
    <x v="14"/>
    <s v="050"/>
    <s v="1070"/>
    <x v="2"/>
    <s v="009"/>
    <s v="050.44088"/>
    <n v="64165.36"/>
    <n v="349.27"/>
    <n v="63816.090000000004"/>
  </r>
  <r>
    <x v="14"/>
    <s v="050"/>
    <s v="1070"/>
    <x v="2"/>
    <s v="009"/>
    <s v="050.44145"/>
    <n v="17185792.530000001"/>
    <n v="668904.23"/>
    <n v="16516888.300000001"/>
  </r>
  <r>
    <x v="14"/>
    <s v="050"/>
    <s v="1070"/>
    <x v="2"/>
    <s v="009"/>
    <s v="050.45472"/>
    <n v="-7.34"/>
    <n v="0"/>
    <n v="-7.34"/>
  </r>
  <r>
    <x v="14"/>
    <s v="050"/>
    <s v="1070"/>
    <x v="2"/>
    <s v="009"/>
    <s v="050.45546"/>
    <n v="41639.64"/>
    <n v="1995.93"/>
    <n v="39643.71"/>
  </r>
  <r>
    <x v="14"/>
    <s v="050"/>
    <s v="1070"/>
    <x v="2"/>
    <s v="009"/>
    <s v="050.46190"/>
    <n v="12.25"/>
    <n v="12.25"/>
    <n v="0"/>
  </r>
  <r>
    <x v="14"/>
    <s v="050"/>
    <s v="1070"/>
    <x v="2"/>
    <s v="009"/>
    <s v="050.46278"/>
    <n v="28940.33"/>
    <n v="1012.5"/>
    <n v="27927.83"/>
  </r>
  <r>
    <x v="14"/>
    <s v="050"/>
    <s v="1070"/>
    <x v="2"/>
    <s v="009"/>
    <s v="050.46282"/>
    <n v="1.08"/>
    <n v="0.01"/>
    <n v="1.07"/>
  </r>
  <r>
    <x v="14"/>
    <s v="050"/>
    <s v="1070"/>
    <x v="2"/>
    <s v="009"/>
    <s v="050.46537"/>
    <n v="9745893.1999999993"/>
    <n v="358048.26"/>
    <n v="9387844.9399999995"/>
  </r>
  <r>
    <x v="14"/>
    <s v="050"/>
    <s v="1070"/>
    <x v="2"/>
    <s v="009"/>
    <s v="050.47084"/>
    <n v="1492.59"/>
    <n v="0"/>
    <n v="1492.59"/>
  </r>
  <r>
    <x v="14"/>
    <s v="050"/>
    <s v="1070"/>
    <x v="2"/>
    <s v="009"/>
    <s v="050.47093"/>
    <n v="106411.89"/>
    <n v="0"/>
    <n v="106411.89"/>
  </r>
  <r>
    <x v="14"/>
    <s v="050"/>
    <s v="1070"/>
    <x v="2"/>
    <s v="009"/>
    <s v="050.47203"/>
    <n v="12421.71"/>
    <n v="297.95999999999998"/>
    <n v="12123.75"/>
  </r>
  <r>
    <x v="14"/>
    <s v="050"/>
    <s v="1070"/>
    <x v="2"/>
    <s v="009"/>
    <s v="050.47220"/>
    <n v="-7572.8"/>
    <n v="0"/>
    <n v="-7572.8"/>
  </r>
  <r>
    <x v="14"/>
    <s v="050"/>
    <s v="1070"/>
    <x v="2"/>
    <s v="009"/>
    <s v="050.47397"/>
    <n v="109557.3"/>
    <n v="450.18"/>
    <n v="109107.12000000001"/>
  </r>
  <r>
    <x v="14"/>
    <s v="050"/>
    <s v="1070"/>
    <x v="2"/>
    <s v="009"/>
    <s v="050.47482"/>
    <n v="140290.94"/>
    <n v="2418.34"/>
    <n v="137872.6"/>
  </r>
  <r>
    <x v="14"/>
    <s v="050"/>
    <s v="1070"/>
    <x v="2"/>
    <s v="009"/>
    <s v="050.47681"/>
    <n v="52211"/>
    <n v="1546.79"/>
    <n v="50664.21"/>
  </r>
  <r>
    <x v="14"/>
    <s v="050"/>
    <s v="1070"/>
    <x v="2"/>
    <s v="009"/>
    <s v="050.47910"/>
    <n v="583546.19999999995"/>
    <n v="9788.35"/>
    <n v="573757.85"/>
  </r>
  <r>
    <x v="14"/>
    <s v="050"/>
    <s v="1070"/>
    <x v="2"/>
    <s v="009"/>
    <s v="050.48514"/>
    <n v="33674.769999999997"/>
    <n v="0"/>
    <n v="33674.769999999997"/>
  </r>
  <r>
    <x v="14"/>
    <s v="050"/>
    <s v="1070"/>
    <x v="2"/>
    <s v="009"/>
    <s v="050.48577"/>
    <n v="117201.74"/>
    <n v="3034.47"/>
    <n v="114167.27"/>
  </r>
  <r>
    <x v="14"/>
    <s v="050"/>
    <s v="1070"/>
    <x v="2"/>
    <s v="009"/>
    <s v="050.48619"/>
    <n v="3617.37"/>
    <n v="89.12"/>
    <n v="3528.25"/>
  </r>
  <r>
    <x v="14"/>
    <s v="050"/>
    <s v="1070"/>
    <x v="2"/>
    <s v="009"/>
    <s v="050.48635"/>
    <n v="332803.65999999997"/>
    <n v="7788.14"/>
    <n v="325015.51999999996"/>
  </r>
  <r>
    <x v="14"/>
    <s v="050"/>
    <s v="1070"/>
    <x v="2"/>
    <s v="009"/>
    <s v="050.48639"/>
    <n v="1979.48"/>
    <n v="29.19"/>
    <n v="1950.29"/>
  </r>
  <r>
    <x v="14"/>
    <s v="050"/>
    <s v="1070"/>
    <x v="2"/>
    <s v="009"/>
    <s v="050.48765"/>
    <n v="41862.370000000003"/>
    <n v="1400.05"/>
    <n v="40462.32"/>
  </r>
  <r>
    <x v="14"/>
    <s v="050"/>
    <s v="1070"/>
    <x v="2"/>
    <s v="009"/>
    <s v="050.48803"/>
    <n v="256045.33"/>
    <n v="9983.2099999999991"/>
    <n v="246062.12"/>
  </r>
  <r>
    <x v="14"/>
    <s v="050"/>
    <s v="1070"/>
    <x v="2"/>
    <s v="009"/>
    <s v="050.48828"/>
    <n v="40508.300000000003"/>
    <n v="354.73"/>
    <n v="40153.57"/>
  </r>
  <r>
    <x v="14"/>
    <s v="050"/>
    <s v="1070"/>
    <x v="2"/>
    <s v="009"/>
    <s v="050.49008"/>
    <n v="4697816.7300000004"/>
    <n v="101729.43"/>
    <n v="4596087.3000000007"/>
  </r>
  <r>
    <x v="14"/>
    <s v="050"/>
    <s v="1070"/>
    <x v="2"/>
    <s v="009"/>
    <s v="050.49037"/>
    <n v="105205.73"/>
    <n v="2767.61"/>
    <n v="102438.12"/>
  </r>
  <r>
    <x v="14"/>
    <s v="050"/>
    <s v="1070"/>
    <x v="2"/>
    <s v="009"/>
    <s v="050.49075"/>
    <n v="538446.39"/>
    <n v="14112.06"/>
    <n v="524334.32999999996"/>
  </r>
  <r>
    <x v="14"/>
    <s v="050"/>
    <s v="1070"/>
    <x v="2"/>
    <s v="009"/>
    <s v="050.49080"/>
    <n v="366651.3"/>
    <n v="6024.05"/>
    <n v="360627.25"/>
  </r>
  <r>
    <x v="14"/>
    <s v="050"/>
    <s v="1070"/>
    <x v="2"/>
    <s v="009"/>
    <s v="050.49142"/>
    <n v="309406.11"/>
    <n v="4559.3500000000004"/>
    <n v="304846.76"/>
  </r>
  <r>
    <x v="14"/>
    <s v="050"/>
    <s v="1070"/>
    <x v="2"/>
    <s v="009"/>
    <s v="050.49147"/>
    <n v="201572"/>
    <n v="3334.92"/>
    <n v="198237.08"/>
  </r>
  <r>
    <x v="14"/>
    <s v="050"/>
    <s v="1070"/>
    <x v="2"/>
    <s v="009"/>
    <s v="050.49189"/>
    <n v="115667.5"/>
    <n v="1947.75"/>
    <n v="113719.75"/>
  </r>
  <r>
    <x v="14"/>
    <s v="050"/>
    <s v="1070"/>
    <x v="2"/>
    <s v="009"/>
    <s v="050.49190"/>
    <n v="306267.98"/>
    <n v="5924.76"/>
    <n v="300343.21999999997"/>
  </r>
  <r>
    <x v="14"/>
    <s v="050"/>
    <s v="1070"/>
    <x v="2"/>
    <s v="009"/>
    <s v="050.49193"/>
    <n v="1017046.91"/>
    <n v="21105.73"/>
    <n v="995941.18"/>
  </r>
  <r>
    <x v="14"/>
    <s v="050"/>
    <s v="1070"/>
    <x v="2"/>
    <s v="009"/>
    <s v="050.49210"/>
    <n v="21672.78"/>
    <n v="439.44"/>
    <n v="21233.34"/>
  </r>
  <r>
    <x v="14"/>
    <s v="050"/>
    <s v="1070"/>
    <x v="2"/>
    <s v="009"/>
    <s v="050.49220"/>
    <n v="914235.93"/>
    <n v="15027.32"/>
    <n v="899208.6100000001"/>
  </r>
  <r>
    <x v="14"/>
    <s v="050"/>
    <s v="1070"/>
    <x v="2"/>
    <s v="009"/>
    <s v="050.49257"/>
    <n v="130617.08"/>
    <n v="1113.47"/>
    <n v="129503.61"/>
  </r>
  <r>
    <x v="14"/>
    <s v="050"/>
    <s v="1070"/>
    <x v="2"/>
    <s v="009"/>
    <s v="050.49259"/>
    <n v="42009.79"/>
    <n v="1100.55"/>
    <n v="40909.24"/>
  </r>
  <r>
    <x v="14"/>
    <s v="050"/>
    <s v="1070"/>
    <x v="2"/>
    <s v="009"/>
    <s v="050.49260"/>
    <n v="6398.4"/>
    <n v="134.24"/>
    <n v="6264.16"/>
  </r>
  <r>
    <x v="14"/>
    <s v="050"/>
    <s v="1070"/>
    <x v="2"/>
    <s v="009"/>
    <s v="050.49262"/>
    <n v="109805.7"/>
    <n v="749.33"/>
    <n v="109056.37"/>
  </r>
  <r>
    <x v="14"/>
    <s v="050"/>
    <s v="1070"/>
    <x v="2"/>
    <s v="009"/>
    <s v="050.49277"/>
    <n v="593639.19999999995"/>
    <n v="10895.52"/>
    <n v="582743.67999999993"/>
  </r>
  <r>
    <x v="14"/>
    <s v="050"/>
    <s v="1070"/>
    <x v="2"/>
    <s v="009"/>
    <s v="050.49284"/>
    <n v="233153.87"/>
    <n v="3031.06"/>
    <n v="230122.81"/>
  </r>
  <r>
    <x v="14"/>
    <s v="050"/>
    <s v="1070"/>
    <x v="2"/>
    <s v="009"/>
    <s v="050.49286"/>
    <n v="236376.12"/>
    <n v="2265.77"/>
    <n v="234110.35"/>
  </r>
  <r>
    <x v="14"/>
    <s v="050"/>
    <s v="1070"/>
    <x v="2"/>
    <s v="009"/>
    <s v="050.49298"/>
    <n v="566099.39"/>
    <n v="6864.21"/>
    <n v="559235.18000000005"/>
  </r>
  <r>
    <x v="14"/>
    <s v="050"/>
    <s v="1070"/>
    <x v="2"/>
    <s v="009"/>
    <s v="050.49315"/>
    <n v="203749.43"/>
    <n v="3277.66"/>
    <n v="200471.77"/>
  </r>
  <r>
    <x v="14"/>
    <s v="050"/>
    <s v="1070"/>
    <x v="2"/>
    <s v="009"/>
    <s v="050.49316"/>
    <n v="479733.09"/>
    <n v="5616.19"/>
    <n v="474116.9"/>
  </r>
  <r>
    <x v="14"/>
    <s v="050"/>
    <s v="1070"/>
    <x v="2"/>
    <s v="009"/>
    <s v="050.49325"/>
    <n v="4771.3999999999996"/>
    <n v="35.869999999999997"/>
    <n v="4735.53"/>
  </r>
  <r>
    <x v="14"/>
    <s v="050"/>
    <s v="1070"/>
    <x v="2"/>
    <s v="009"/>
    <s v="050.49330"/>
    <n v="296597.25"/>
    <n v="3585.35"/>
    <n v="293011.90000000002"/>
  </r>
  <r>
    <x v="14"/>
    <s v="050"/>
    <s v="1070"/>
    <x v="2"/>
    <s v="009"/>
    <s v="050.49392"/>
    <n v="386408.75"/>
    <n v="6129.97"/>
    <n v="380278.78"/>
  </r>
  <r>
    <x v="14"/>
    <s v="050"/>
    <s v="1070"/>
    <x v="2"/>
    <s v="009"/>
    <s v="050.49441"/>
    <n v="12642.01"/>
    <n v="210.07"/>
    <n v="12431.94"/>
  </r>
  <r>
    <x v="14"/>
    <s v="050"/>
    <s v="1070"/>
    <x v="2"/>
    <s v="009"/>
    <s v="050.49477"/>
    <n v="37543.360000000001"/>
    <n v="383.85"/>
    <n v="37159.51"/>
  </r>
  <r>
    <x v="14"/>
    <s v="050"/>
    <s v="1070"/>
    <x v="2"/>
    <s v="009"/>
    <s v="050.49479"/>
    <n v="5915.23"/>
    <n v="0"/>
    <n v="5915.23"/>
  </r>
  <r>
    <x v="14"/>
    <s v="050"/>
    <s v="1070"/>
    <x v="2"/>
    <s v="009"/>
    <s v="050.49483"/>
    <n v="12276.97"/>
    <n v="0"/>
    <n v="12276.97"/>
  </r>
  <r>
    <x v="14"/>
    <s v="050"/>
    <s v="1070"/>
    <x v="2"/>
    <s v="009"/>
    <s v="050.49484"/>
    <n v="42865.66"/>
    <n v="0"/>
    <n v="42865.66"/>
  </r>
  <r>
    <x v="14"/>
    <s v="050"/>
    <s v="1070"/>
    <x v="2"/>
    <s v="009"/>
    <s v="050.49486"/>
    <n v="4158.7"/>
    <n v="0"/>
    <n v="4158.7"/>
  </r>
  <r>
    <x v="14"/>
    <s v="050"/>
    <s v="1070"/>
    <x v="2"/>
    <s v="009"/>
    <s v="050.49496"/>
    <n v="41992.17"/>
    <n v="1082.93"/>
    <n v="40909.24"/>
  </r>
  <r>
    <x v="14"/>
    <s v="050"/>
    <s v="1070"/>
    <x v="2"/>
    <s v="009"/>
    <s v="050.49530"/>
    <n v="64929.46"/>
    <n v="657.91"/>
    <n v="64271.549999999996"/>
  </r>
  <r>
    <x v="14"/>
    <s v="050"/>
    <s v="1070"/>
    <x v="2"/>
    <s v="009"/>
    <s v="050.49844"/>
    <n v="61589.279999999999"/>
    <n v="0"/>
    <n v="61589.279999999999"/>
  </r>
  <r>
    <x v="14"/>
    <s v="050"/>
    <s v="1070"/>
    <x v="2"/>
    <s v="009"/>
    <s v="050.49852"/>
    <n v="8837.73"/>
    <n v="0"/>
    <n v="8837.73"/>
  </r>
  <r>
    <x v="14"/>
    <s v="050"/>
    <s v="1070"/>
    <x v="2"/>
    <s v="009"/>
    <s v="050.49856"/>
    <n v="1374964.59"/>
    <n v="13962.68"/>
    <n v="1361001.9100000001"/>
  </r>
  <r>
    <x v="14"/>
    <s v="050"/>
    <s v="1070"/>
    <x v="2"/>
    <s v="009"/>
    <s v="050.49860"/>
    <n v="2494391.96"/>
    <n v="29263.49"/>
    <n v="2465128.4699999997"/>
  </r>
  <r>
    <x v="14"/>
    <s v="050"/>
    <s v="1070"/>
    <x v="2"/>
    <s v="009"/>
    <s v="050.49883"/>
    <n v="12810.61"/>
    <n v="0"/>
    <n v="12810.61"/>
  </r>
  <r>
    <x v="14"/>
    <s v="050"/>
    <s v="1070"/>
    <x v="2"/>
    <s v="009"/>
    <s v="050.49889"/>
    <n v="47450.11"/>
    <n v="404.49"/>
    <n v="47045.62"/>
  </r>
  <r>
    <x v="14"/>
    <s v="050"/>
    <s v="1070"/>
    <x v="2"/>
    <s v="009"/>
    <s v="050.49893"/>
    <n v="10152.280000000001"/>
    <n v="124.87"/>
    <n v="10027.41"/>
  </r>
  <r>
    <x v="14"/>
    <s v="050"/>
    <s v="1070"/>
    <x v="2"/>
    <s v="009"/>
    <s v="050.49894"/>
    <n v="9219.19"/>
    <n v="98.41"/>
    <n v="9120.7800000000007"/>
  </r>
  <r>
    <x v="14"/>
    <s v="050"/>
    <s v="1070"/>
    <x v="2"/>
    <s v="009"/>
    <s v="050.49895"/>
    <n v="14484.71"/>
    <n v="216.52"/>
    <n v="14268.189999999999"/>
  </r>
  <r>
    <x v="14"/>
    <s v="050"/>
    <s v="1070"/>
    <x v="2"/>
    <s v="009"/>
    <s v="050.49897"/>
    <n v="2623.34"/>
    <n v="42.19"/>
    <n v="2581.15"/>
  </r>
  <r>
    <x v="14"/>
    <s v="050"/>
    <s v="1070"/>
    <x v="2"/>
    <s v="009"/>
    <s v="050.49923"/>
    <n v="153443.09"/>
    <n v="1307.68"/>
    <n v="152135.41"/>
  </r>
  <r>
    <x v="14"/>
    <s v="050"/>
    <s v="1070"/>
    <x v="2"/>
    <s v="009"/>
    <s v="050.49982"/>
    <n v="60101.09"/>
    <n v="770.58"/>
    <n v="59330.509999999995"/>
  </r>
  <r>
    <x v="14"/>
    <s v="050"/>
    <s v="1070"/>
    <x v="2"/>
    <s v="009"/>
    <s v="050.49984"/>
    <n v="-3203.24"/>
    <n v="0"/>
    <n v="-3203.24"/>
  </r>
  <r>
    <x v="14"/>
    <s v="050"/>
    <s v="1070"/>
    <x v="2"/>
    <s v="009"/>
    <s v="050.49985"/>
    <n v="-244.65"/>
    <n v="0"/>
    <n v="-244.65"/>
  </r>
  <r>
    <x v="14"/>
    <s v="050"/>
    <s v="1070"/>
    <x v="2"/>
    <s v="009"/>
    <s v="050.49999"/>
    <n v="49843.29"/>
    <n v="777.32"/>
    <n v="49065.97"/>
  </r>
  <r>
    <x v="14"/>
    <s v="050"/>
    <s v="1070"/>
    <x v="2"/>
    <s v="009"/>
    <s v="050.50035"/>
    <n v="24570.57"/>
    <n v="209.45"/>
    <n v="24361.119999999999"/>
  </r>
  <r>
    <x v="14"/>
    <s v="050"/>
    <s v="1070"/>
    <x v="2"/>
    <s v="009"/>
    <s v="050.50038"/>
    <n v="89008.65"/>
    <n v="1030.71"/>
    <n v="87977.939999999988"/>
  </r>
  <r>
    <x v="14"/>
    <s v="050"/>
    <s v="1070"/>
    <x v="2"/>
    <s v="009"/>
    <s v="050.50045"/>
    <n v="225500.06"/>
    <n v="2765.27"/>
    <n v="222734.79"/>
  </r>
  <r>
    <x v="14"/>
    <s v="050"/>
    <s v="1070"/>
    <x v="2"/>
    <s v="009"/>
    <s v="050.50046"/>
    <n v="44013.01"/>
    <n v="259.91000000000003"/>
    <n v="43753.1"/>
  </r>
  <r>
    <x v="14"/>
    <s v="050"/>
    <s v="1070"/>
    <x v="2"/>
    <s v="009"/>
    <s v="050.50074"/>
    <n v="12148.43"/>
    <n v="146.94"/>
    <n v="12001.49"/>
  </r>
  <r>
    <x v="14"/>
    <s v="050"/>
    <s v="1070"/>
    <x v="2"/>
    <s v="009"/>
    <s v="050.50079"/>
    <n v="58161.64"/>
    <n v="650.69000000000005"/>
    <n v="57510.95"/>
  </r>
  <r>
    <x v="14"/>
    <s v="050"/>
    <s v="1070"/>
    <x v="2"/>
    <s v="009"/>
    <s v="050.50104"/>
    <n v="8401.1299999999992"/>
    <n v="72.739999999999995"/>
    <n v="8328.39"/>
  </r>
  <r>
    <x v="14"/>
    <s v="050"/>
    <s v="1070"/>
    <x v="2"/>
    <s v="009"/>
    <s v="050.50185"/>
    <n v="5913.43"/>
    <n v="50.41"/>
    <n v="5863.02"/>
  </r>
  <r>
    <x v="14"/>
    <s v="050"/>
    <s v="1070"/>
    <x v="2"/>
    <s v="009"/>
    <s v="050.50232"/>
    <n v="59517.2"/>
    <n v="405.82"/>
    <n v="59111.38"/>
  </r>
  <r>
    <x v="14"/>
    <s v="050"/>
    <s v="1070"/>
    <x v="2"/>
    <s v="009"/>
    <s v="050.50234"/>
    <n v="3822.18"/>
    <n v="10.82"/>
    <n v="3811.3599999999997"/>
  </r>
  <r>
    <x v="14"/>
    <s v="050"/>
    <s v="1070"/>
    <x v="2"/>
    <s v="009"/>
    <s v="050.50277"/>
    <n v="28502.33"/>
    <n v="80.680000000000007"/>
    <n v="28421.65"/>
  </r>
  <r>
    <x v="14"/>
    <s v="050"/>
    <s v="1070"/>
    <x v="2"/>
    <s v="009"/>
    <s v="050.50294"/>
    <n v="33363.5"/>
    <n v="94.44"/>
    <n v="33269.06"/>
  </r>
  <r>
    <x v="14"/>
    <s v="050"/>
    <s v="1070"/>
    <x v="2"/>
    <s v="009"/>
    <s v="050.50364"/>
    <n v="1693.21"/>
    <n v="11.14"/>
    <n v="1682.07"/>
  </r>
  <r>
    <x v="14"/>
    <s v="050"/>
    <s v="1070"/>
    <x v="2"/>
    <s v="009"/>
    <s v="050.50367"/>
    <n v="25413.63"/>
    <n v="176.8"/>
    <n v="25236.83"/>
  </r>
  <r>
    <x v="14"/>
    <s v="050"/>
    <s v="1070"/>
    <x v="2"/>
    <s v="009"/>
    <s v="050.50369"/>
    <n v="9053.27"/>
    <n v="54.1"/>
    <n v="8999.17"/>
  </r>
  <r>
    <x v="14"/>
    <s v="050"/>
    <s v="1070"/>
    <x v="2"/>
    <s v="009"/>
    <s v="050.50404"/>
    <n v="81330.94"/>
    <n v="230.21"/>
    <n v="81100.73"/>
  </r>
  <r>
    <x v="14"/>
    <s v="050"/>
    <s v="1070"/>
    <x v="2"/>
    <s v="009"/>
    <s v="050.50424"/>
    <n v="33888.65"/>
    <n v="0"/>
    <n v="33888.65"/>
  </r>
  <r>
    <x v="14"/>
    <s v="050"/>
    <s v="1070"/>
    <x v="2"/>
    <s v="009"/>
    <s v="050.50426"/>
    <n v="7905.3"/>
    <n v="22.38"/>
    <n v="7882.92"/>
  </r>
  <r>
    <x v="14"/>
    <s v="050"/>
    <s v="1070"/>
    <x v="2"/>
    <s v="009"/>
    <s v="050.50434"/>
    <n v="74557.899999999994"/>
    <n v="246.16"/>
    <n v="74311.739999999991"/>
  </r>
  <r>
    <x v="14"/>
    <s v="050"/>
    <s v="1070"/>
    <x v="2"/>
    <s v="009"/>
    <s v="050.50544"/>
    <n v="5645.69"/>
    <n v="15.98"/>
    <n v="5629.71"/>
  </r>
  <r>
    <x v="14"/>
    <s v="050"/>
    <s v="1070"/>
    <x v="2"/>
    <s v="009"/>
    <s v="050.50567"/>
    <n v="4106.2299999999996"/>
    <n v="11.62"/>
    <n v="4094.6099999999997"/>
  </r>
  <r>
    <x v="14"/>
    <s v="050"/>
    <s v="1070"/>
    <x v="2"/>
    <s v="009"/>
    <s v="050.50569"/>
    <n v="-238.44"/>
    <n v="0"/>
    <n v="-238.44"/>
  </r>
  <r>
    <x v="14"/>
    <s v="050"/>
    <s v="1070"/>
    <x v="2"/>
    <s v="009"/>
    <s v="050.50571"/>
    <n v="-522.16999999999996"/>
    <n v="0"/>
    <n v="-522.16999999999996"/>
  </r>
  <r>
    <x v="14"/>
    <s v="050"/>
    <s v="1070"/>
    <x v="2"/>
    <s v="009"/>
    <s v="050.50630"/>
    <n v="428.83"/>
    <n v="1.21"/>
    <n v="427.62"/>
  </r>
  <r>
    <x v="14"/>
    <s v="050"/>
    <s v="1070"/>
    <x v="2"/>
    <s v="009"/>
    <s v="050.50634"/>
    <n v="6849.92"/>
    <n v="0"/>
    <n v="6849.92"/>
  </r>
  <r>
    <x v="14"/>
    <s v="050"/>
    <s v="1070"/>
    <x v="2"/>
    <s v="009"/>
    <s v="050.50656"/>
    <n v="6030.85"/>
    <n v="17.07"/>
    <n v="6013.7800000000007"/>
  </r>
  <r>
    <x v="14"/>
    <s v="050"/>
    <s v="1070"/>
    <x v="2"/>
    <s v="009"/>
    <s v="050.50657"/>
    <n v="1425.43"/>
    <n v="0"/>
    <n v="1425.43"/>
  </r>
  <r>
    <x v="14"/>
    <s v="050"/>
    <s v="1070"/>
    <x v="2"/>
    <s v="009"/>
    <s v="OH.050.10000"/>
    <n v="28664.89"/>
    <n v="0"/>
    <n v="28664.89"/>
  </r>
  <r>
    <x v="14"/>
    <s v="050"/>
    <s v="1070"/>
    <x v="2"/>
    <s v="009"/>
    <s v="OH.050.17884"/>
    <n v="91757.51"/>
    <n v="0"/>
    <n v="91757.51"/>
  </r>
  <r>
    <x v="14"/>
    <s v="050"/>
    <s v="1070"/>
    <x v="3"/>
    <s v="091"/>
    <s v="050.50390"/>
    <n v="5634.41"/>
    <n v="0"/>
    <n v="5634.41"/>
  </r>
  <r>
    <x v="14"/>
    <s v="050"/>
    <s v="1070"/>
    <x v="3"/>
    <s v="091"/>
    <s v="OH.050.10000"/>
    <n v="-1170410.06"/>
    <n v="0"/>
    <n v="-1170410.06"/>
  </r>
  <r>
    <x v="14"/>
    <s v="050"/>
    <s v="1070"/>
    <x v="3"/>
    <s v="091"/>
    <s v="OH.050.10002"/>
    <n v="20375.13"/>
    <n v="0"/>
    <n v="20375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Q144" firstHeaderRow="1" firstDataRow="2" firstDataCol="1"/>
  <pivotFields count="11">
    <pivotField showAll="0">
      <items count="3">
        <item x="0"/>
        <item x="1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136">
        <item x="12"/>
        <item x="13"/>
        <item x="28"/>
        <item x="133"/>
        <item x="0"/>
        <item x="25"/>
        <item x="4"/>
        <item x="26"/>
        <item x="8"/>
        <item x="24"/>
        <item x="2"/>
        <item x="21"/>
        <item x="23"/>
        <item x="27"/>
        <item x="19"/>
        <item x="15"/>
        <item x="10"/>
        <item x="14"/>
        <item x="7"/>
        <item x="11"/>
        <item x="22"/>
        <item x="3"/>
        <item x="6"/>
        <item x="1"/>
        <item x="16"/>
        <item x="17"/>
        <item x="18"/>
        <item x="5"/>
        <item x="20"/>
        <item x="9"/>
        <item x="32"/>
        <item x="38"/>
        <item x="52"/>
        <item x="48"/>
        <item x="49"/>
        <item x="36"/>
        <item x="33"/>
        <item x="40"/>
        <item x="51"/>
        <item x="47"/>
        <item x="29"/>
        <item x="46"/>
        <item x="41"/>
        <item x="35"/>
        <item x="34"/>
        <item x="37"/>
        <item x="30"/>
        <item x="31"/>
        <item x="42"/>
        <item x="43"/>
        <item x="44"/>
        <item x="39"/>
        <item x="50"/>
        <item x="45"/>
        <item x="53"/>
        <item x="55"/>
        <item x="111"/>
        <item x="91"/>
        <item x="61"/>
        <item x="62"/>
        <item x="68"/>
        <item x="84"/>
        <item x="97"/>
        <item x="85"/>
        <item x="98"/>
        <item x="63"/>
        <item x="69"/>
        <item x="99"/>
        <item x="112"/>
        <item x="100"/>
        <item x="113"/>
        <item x="70"/>
        <item x="90"/>
        <item x="114"/>
        <item x="64"/>
        <item x="92"/>
        <item x="65"/>
        <item x="75"/>
        <item x="76"/>
        <item x="86"/>
        <item x="93"/>
        <item x="56"/>
        <item x="66"/>
        <item x="87"/>
        <item x="115"/>
        <item x="116"/>
        <item x="101"/>
        <item x="57"/>
        <item x="71"/>
        <item x="77"/>
        <item x="94"/>
        <item x="78"/>
        <item x="102"/>
        <item x="117"/>
        <item x="118"/>
        <item x="103"/>
        <item x="79"/>
        <item x="80"/>
        <item x="104"/>
        <item x="109"/>
        <item x="110"/>
        <item x="67"/>
        <item x="72"/>
        <item x="88"/>
        <item x="58"/>
        <item x="105"/>
        <item x="81"/>
        <item x="89"/>
        <item x="59"/>
        <item x="60"/>
        <item x="134"/>
        <item x="54"/>
        <item x="73"/>
        <item x="82"/>
        <item x="95"/>
        <item x="106"/>
        <item x="83"/>
        <item x="107"/>
        <item x="96"/>
        <item x="108"/>
        <item x="74"/>
        <item x="121"/>
        <item x="123"/>
        <item x="124"/>
        <item x="122"/>
        <item x="129"/>
        <item x="131"/>
        <item x="119"/>
        <item x="130"/>
        <item x="120"/>
        <item x="126"/>
        <item x="127"/>
        <item x="125"/>
        <item x="132"/>
        <item x="128"/>
        <item t="default"/>
      </items>
    </pivotField>
    <pivotField axis="axisCol" numFmtId="17" showAll="0">
      <items count="16">
        <item x="4"/>
        <item x="5"/>
        <item x="6"/>
        <item x="7"/>
        <item x="8"/>
        <item x="9"/>
        <item x="10"/>
        <item x="0"/>
        <item x="1"/>
        <item x="2"/>
        <item x="3"/>
        <item x="11"/>
        <item x="12"/>
        <item x="13"/>
        <item x="14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dataField="1" numFmtId="40" showAll="0"/>
  </pivotFields>
  <rowFields count="2">
    <field x="1"/>
    <field x="2"/>
  </rowFields>
  <rowItems count="1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>
      <x v="2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>
      <x v="3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End Balanc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Q157" firstHeaderRow="1" firstDataRow="2" firstDataCol="1"/>
  <pivotFields count="12">
    <pivotField showAl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147">
        <item x="15"/>
        <item x="16"/>
        <item x="32"/>
        <item x="30"/>
        <item x="0"/>
        <item x="28"/>
        <item x="13"/>
        <item x="2"/>
        <item x="140"/>
        <item x="5"/>
        <item x="29"/>
        <item x="10"/>
        <item x="27"/>
        <item x="7"/>
        <item x="3"/>
        <item x="24"/>
        <item x="26"/>
        <item x="31"/>
        <item x="22"/>
        <item x="18"/>
        <item x="12"/>
        <item x="17"/>
        <item x="9"/>
        <item x="14"/>
        <item x="25"/>
        <item x="4"/>
        <item x="8"/>
        <item x="1"/>
        <item x="19"/>
        <item x="20"/>
        <item x="21"/>
        <item x="6"/>
        <item x="23"/>
        <item x="11"/>
        <item x="130"/>
        <item x="131"/>
        <item x="54"/>
        <item x="50"/>
        <item x="51"/>
        <item x="141"/>
        <item x="39"/>
        <item x="142"/>
        <item x="36"/>
        <item x="42"/>
        <item x="53"/>
        <item x="49"/>
        <item x="33"/>
        <item x="48"/>
        <item x="43"/>
        <item x="38"/>
        <item x="37"/>
        <item x="40"/>
        <item x="34"/>
        <item x="35"/>
        <item x="44"/>
        <item x="45"/>
        <item x="46"/>
        <item x="41"/>
        <item x="52"/>
        <item x="47"/>
        <item x="55"/>
        <item x="57"/>
        <item x="109"/>
        <item x="132"/>
        <item x="64"/>
        <item x="65"/>
        <item x="69"/>
        <item x="84"/>
        <item x="95"/>
        <item x="85"/>
        <item x="96"/>
        <item x="66"/>
        <item x="70"/>
        <item x="97"/>
        <item x="110"/>
        <item x="98"/>
        <item x="111"/>
        <item x="71"/>
        <item x="89"/>
        <item x="112"/>
        <item x="133"/>
        <item x="90"/>
        <item x="67"/>
        <item x="75"/>
        <item x="76"/>
        <item x="86"/>
        <item x="91"/>
        <item x="58"/>
        <item x="134"/>
        <item x="135"/>
        <item x="113"/>
        <item x="136"/>
        <item x="99"/>
        <item x="59"/>
        <item x="72"/>
        <item x="77"/>
        <item x="92"/>
        <item x="78"/>
        <item x="100"/>
        <item x="114"/>
        <item x="115"/>
        <item x="101"/>
        <item x="79"/>
        <item x="80"/>
        <item x="102"/>
        <item x="107"/>
        <item x="108"/>
        <item x="143"/>
        <item x="68"/>
        <item x="137"/>
        <item x="87"/>
        <item x="60"/>
        <item x="103"/>
        <item x="81"/>
        <item x="88"/>
        <item x="144"/>
        <item x="61"/>
        <item x="62"/>
        <item x="63"/>
        <item x="56"/>
        <item x="73"/>
        <item x="82"/>
        <item x="93"/>
        <item x="104"/>
        <item x="83"/>
        <item x="105"/>
        <item x="94"/>
        <item x="106"/>
        <item x="74"/>
        <item x="138"/>
        <item x="139"/>
        <item x="119"/>
        <item x="118"/>
        <item x="125"/>
        <item x="145"/>
        <item x="127"/>
        <item x="116"/>
        <item x="126"/>
        <item x="117"/>
        <item x="121"/>
        <item x="123"/>
        <item x="122"/>
        <item x="120"/>
        <item x="128"/>
        <item x="124"/>
        <item x="129"/>
        <item t="default"/>
      </items>
    </pivotField>
    <pivotField axis="axisCol" numFmtId="17" showAll="0">
      <items count="16">
        <item x="4"/>
        <item x="5"/>
        <item x="6"/>
        <item x="7"/>
        <item x="8"/>
        <item x="9"/>
        <item x="10"/>
        <item x="0"/>
        <item x="1"/>
        <item x="2"/>
        <item x="3"/>
        <item x="11"/>
        <item x="12"/>
        <item x="13"/>
        <item x="14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dataField="1" numFmtId="40" showAll="0"/>
  </pivotFields>
  <rowFields count="2">
    <field x="1"/>
    <field x="2"/>
  </rowFields>
  <rowItems count="1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145"/>
    </i>
    <i>
      <x v="1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45"/>
    </i>
    <i>
      <x v="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>
      <x v="3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Total Reserve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50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Q23" firstHeaderRow="1" firstDataRow="2" firstDataCol="1"/>
  <pivotFields count="9">
    <pivotField axis="axisCol" numFmtId="165" showAll="0">
      <items count="16">
        <item x="4"/>
        <item x="5"/>
        <item x="6"/>
        <item x="7"/>
        <item x="8"/>
        <item x="9"/>
        <item x="10"/>
        <item x="0"/>
        <item x="1"/>
        <item x="2"/>
        <item x="3"/>
        <item x="11"/>
        <item x="12"/>
        <item x="13"/>
        <item x="14"/>
        <item t="default"/>
      </items>
    </pivotField>
    <pivotField showAll="0"/>
    <pivotField showAll="0"/>
    <pivotField axis="axisRow" showAll="0">
      <items count="20">
        <item x="0"/>
        <item h="1" m="1" x="16"/>
        <item h="1" x="4"/>
        <item x="2"/>
        <item m="1" x="18"/>
        <item h="1" x="5"/>
        <item h="1" x="6"/>
        <item h="1" x="7"/>
        <item h="1" x="8"/>
        <item h="1" x="9"/>
        <item h="1" x="10"/>
        <item h="1" x="11"/>
        <item h="1" x="12"/>
        <item x="1"/>
        <item m="1" x="13"/>
        <item x="3"/>
        <item m="1" x="15"/>
        <item h="1" m="1" x="17"/>
        <item h="1" m="1" x="14"/>
        <item t="default"/>
      </items>
    </pivotField>
    <pivotField showAll="0"/>
    <pivotField showAll="0"/>
    <pivotField dataField="1" showAll="0"/>
    <pivotField dataField="1" numFmtId="40" showAll="0"/>
    <pivotField dataField="1" numFmtId="40" showAll="0"/>
  </pivotFields>
  <rowFields count="2">
    <field x="3"/>
    <field x="-2"/>
  </rowFields>
  <rowItems count="19">
    <i>
      <x/>
    </i>
    <i r="1">
      <x/>
    </i>
    <i r="1" i="1">
      <x v="1"/>
    </i>
    <i r="1" i="2">
      <x v="2"/>
    </i>
    <i>
      <x v="3"/>
    </i>
    <i r="1">
      <x/>
    </i>
    <i r="1" i="1">
      <x v="1"/>
    </i>
    <i r="1" i="2">
      <x v="2"/>
    </i>
    <i>
      <x v="13"/>
    </i>
    <i r="1">
      <x/>
    </i>
    <i r="1" i="1">
      <x v="1"/>
    </i>
    <i r="1" i="2">
      <x v="2"/>
    </i>
    <i>
      <x v="15"/>
    </i>
    <i r="1"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3">
    <dataField name="Sum of CWIP  Balance" fld="6" baseField="0" baseItem="0"/>
    <dataField name="Sum of AFUDC" fld="7" baseField="0" baseItem="0"/>
    <dataField name="Sum of CWIP Bal w/o Afudc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7"/>
  <sheetViews>
    <sheetView tabSelected="1" view="pageBreakPreview" zoomScale="80" zoomScaleNormal="80" zoomScaleSheetLayoutView="80" workbookViewId="0">
      <selection activeCell="E240" sqref="E240"/>
    </sheetView>
  </sheetViews>
  <sheetFormatPr defaultRowHeight="15"/>
  <cols>
    <col min="1" max="1" width="43.7109375" bestFit="1" customWidth="1"/>
    <col min="2" max="12" width="15.28515625" bestFit="1" customWidth="1"/>
    <col min="13" max="14" width="15.28515625" style="1" customWidth="1"/>
    <col min="15" max="15" width="14.85546875" customWidth="1"/>
    <col min="16" max="16" width="14.140625" customWidth="1"/>
    <col min="17" max="17" width="14" bestFit="1" customWidth="1"/>
    <col min="18" max="19" width="15.5703125" customWidth="1"/>
    <col min="20" max="27" width="12.5703125" bestFit="1" customWidth="1"/>
    <col min="28" max="29" width="13" bestFit="1" customWidth="1"/>
    <col min="32" max="33" width="13" bestFit="1" customWidth="1"/>
  </cols>
  <sheetData>
    <row r="1" spans="1:33">
      <c r="R1" s="1" t="s">
        <v>15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R2" s="17" t="s">
        <v>168</v>
      </c>
      <c r="S2" s="17" t="s">
        <v>167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3">
      <c r="A3" s="17" t="s">
        <v>166</v>
      </c>
      <c r="B3" s="17" t="s">
        <v>167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R3" s="15" t="s">
        <v>164</v>
      </c>
      <c r="S3" s="20">
        <v>43070</v>
      </c>
      <c r="T3" s="20">
        <v>43101</v>
      </c>
      <c r="U3" s="20">
        <v>43132</v>
      </c>
      <c r="V3" s="20">
        <v>43160</v>
      </c>
      <c r="W3" s="20">
        <v>43191</v>
      </c>
      <c r="X3" s="20">
        <v>43221</v>
      </c>
      <c r="Y3" s="20">
        <v>43252</v>
      </c>
      <c r="Z3" s="20">
        <v>43282</v>
      </c>
      <c r="AA3" s="20">
        <v>43313</v>
      </c>
      <c r="AB3" s="20">
        <v>43344</v>
      </c>
      <c r="AC3" s="20">
        <v>43374</v>
      </c>
      <c r="AD3" s="20">
        <v>43405</v>
      </c>
      <c r="AE3" s="20">
        <v>43435</v>
      </c>
      <c r="AF3" s="20">
        <v>43466</v>
      </c>
      <c r="AG3" s="20">
        <v>43497</v>
      </c>
    </row>
    <row r="4" spans="1:33">
      <c r="A4" s="15" t="s">
        <v>164</v>
      </c>
      <c r="B4" s="18">
        <v>43070</v>
      </c>
      <c r="C4" s="18">
        <v>43101</v>
      </c>
      <c r="D4" s="18">
        <v>43132</v>
      </c>
      <c r="E4" s="18">
        <v>43160</v>
      </c>
      <c r="F4" s="18">
        <v>43191</v>
      </c>
      <c r="G4" s="18">
        <v>43221</v>
      </c>
      <c r="H4" s="18">
        <v>43252</v>
      </c>
      <c r="I4" s="18">
        <v>43282</v>
      </c>
      <c r="J4" s="18">
        <v>43313</v>
      </c>
      <c r="K4" s="18">
        <v>43344</v>
      </c>
      <c r="L4" s="18">
        <v>43374</v>
      </c>
      <c r="M4" s="18">
        <v>43405</v>
      </c>
      <c r="N4" s="18">
        <v>43435</v>
      </c>
      <c r="O4" s="20">
        <v>43466</v>
      </c>
      <c r="P4" s="20">
        <v>43497</v>
      </c>
      <c r="R4" s="13" t="s">
        <v>17</v>
      </c>
      <c r="S4" s="19">
        <v>103714234.94000001</v>
      </c>
      <c r="T4" s="19">
        <v>104802989.39</v>
      </c>
      <c r="U4" s="19">
        <v>105886340.06</v>
      </c>
      <c r="V4" s="19">
        <v>106968137.51999998</v>
      </c>
      <c r="W4" s="19">
        <v>108050000.95999999</v>
      </c>
      <c r="X4" s="19">
        <v>109131956.74999999</v>
      </c>
      <c r="Y4" s="19">
        <v>110244991.28</v>
      </c>
      <c r="Z4" s="19">
        <v>111369331.45999999</v>
      </c>
      <c r="AA4" s="19">
        <v>112484255.26000001</v>
      </c>
      <c r="AB4" s="19">
        <v>91762515.409999996</v>
      </c>
      <c r="AC4" s="19">
        <v>92777536.150000006</v>
      </c>
      <c r="AD4" s="19">
        <v>93797237.280000031</v>
      </c>
      <c r="AE4" s="19">
        <v>88315114.679999992</v>
      </c>
      <c r="AF4" s="19">
        <v>89326044.500000015</v>
      </c>
      <c r="AG4" s="19">
        <v>90185101.390000015</v>
      </c>
    </row>
    <row r="5" spans="1:33">
      <c r="A5" s="13" t="s">
        <v>17</v>
      </c>
      <c r="B5" s="19">
        <v>199342590.10999998</v>
      </c>
      <c r="C5" s="19">
        <v>199380335.00999999</v>
      </c>
      <c r="D5" s="19">
        <v>199619525.14000002</v>
      </c>
      <c r="E5" s="19">
        <v>199626656.98999998</v>
      </c>
      <c r="F5" s="19">
        <v>199652208.74999997</v>
      </c>
      <c r="G5" s="19">
        <v>199664717.53</v>
      </c>
      <c r="H5" s="19">
        <v>201816542.71999997</v>
      </c>
      <c r="I5" s="19">
        <v>202853208.45999998</v>
      </c>
      <c r="J5" s="19">
        <v>202902114.88999999</v>
      </c>
      <c r="K5" s="19">
        <v>182468580.31999999</v>
      </c>
      <c r="L5" s="19">
        <v>186345874.98999998</v>
      </c>
      <c r="M5" s="19">
        <v>186825771.79999998</v>
      </c>
      <c r="N5" s="19">
        <v>188203410.95999995</v>
      </c>
      <c r="O5" s="19">
        <v>188434983.87999997</v>
      </c>
      <c r="P5" s="19">
        <v>189518083.04999995</v>
      </c>
      <c r="R5" s="12" t="s">
        <v>18</v>
      </c>
      <c r="S5" s="14">
        <v>470718.95</v>
      </c>
      <c r="T5" s="14">
        <v>474473.95</v>
      </c>
      <c r="U5" s="14">
        <v>478228.95</v>
      </c>
      <c r="V5" s="14">
        <v>481983.95</v>
      </c>
      <c r="W5" s="14">
        <v>485738.95</v>
      </c>
      <c r="X5" s="14">
        <v>489493.95</v>
      </c>
      <c r="Y5" s="14">
        <v>493374.45</v>
      </c>
      <c r="Z5" s="14">
        <v>497254.95</v>
      </c>
      <c r="AA5" s="14">
        <v>500839.15</v>
      </c>
      <c r="AB5" s="14">
        <v>504669.76</v>
      </c>
      <c r="AC5" s="14">
        <v>508399.49</v>
      </c>
      <c r="AD5" s="14">
        <v>512147.74</v>
      </c>
      <c r="AE5" s="14">
        <v>515895.99</v>
      </c>
      <c r="AF5" s="14">
        <v>519644.24</v>
      </c>
      <c r="AG5" s="14">
        <v>523392.49</v>
      </c>
    </row>
    <row r="6" spans="1:33">
      <c r="A6" s="12" t="s">
        <v>18</v>
      </c>
      <c r="B6" s="14">
        <v>1411389.93</v>
      </c>
      <c r="C6" s="14">
        <v>1411389.93</v>
      </c>
      <c r="D6" s="14">
        <v>1411389.93</v>
      </c>
      <c r="E6" s="14">
        <v>1411389.93</v>
      </c>
      <c r="F6" s="14">
        <v>1411389.93</v>
      </c>
      <c r="G6" s="14">
        <v>1411389.93</v>
      </c>
      <c r="H6" s="14">
        <v>1442836.11</v>
      </c>
      <c r="I6" s="14">
        <v>1442836.11</v>
      </c>
      <c r="J6" s="14">
        <v>1411389.93</v>
      </c>
      <c r="K6" s="14">
        <v>1413506.01</v>
      </c>
      <c r="L6" s="14">
        <v>1411389.93</v>
      </c>
      <c r="M6" s="14">
        <v>1411389.93</v>
      </c>
      <c r="N6" s="14">
        <v>1411389.93</v>
      </c>
      <c r="O6" s="14">
        <v>1411389.93</v>
      </c>
      <c r="P6" s="14">
        <v>1411389.93</v>
      </c>
      <c r="R6" s="12" t="s">
        <v>19</v>
      </c>
      <c r="S6" s="14">
        <v>3468460.65</v>
      </c>
      <c r="T6" s="14">
        <v>3491942.68</v>
      </c>
      <c r="U6" s="14">
        <v>3515424.71</v>
      </c>
      <c r="V6" s="14">
        <v>3538906.74</v>
      </c>
      <c r="W6" s="14">
        <v>3562388.77</v>
      </c>
      <c r="X6" s="14">
        <v>3585913</v>
      </c>
      <c r="Y6" s="14">
        <v>3609394.92</v>
      </c>
      <c r="Z6" s="14">
        <v>3632876.84</v>
      </c>
      <c r="AA6" s="14">
        <v>3656358.76</v>
      </c>
      <c r="AB6" s="14">
        <v>3679840.68</v>
      </c>
      <c r="AC6" s="14">
        <v>3703318.62</v>
      </c>
      <c r="AD6" s="14">
        <v>3726796.56</v>
      </c>
      <c r="AE6" s="14">
        <v>3750274.5</v>
      </c>
      <c r="AF6" s="14">
        <v>3773752.44</v>
      </c>
      <c r="AG6" s="14">
        <v>3797230.38</v>
      </c>
    </row>
    <row r="7" spans="1:33">
      <c r="A7" s="12" t="s">
        <v>19</v>
      </c>
      <c r="B7" s="14">
        <v>9187184.2699999996</v>
      </c>
      <c r="C7" s="14">
        <v>9187184.2699999996</v>
      </c>
      <c r="D7" s="14">
        <v>9187184.2699999996</v>
      </c>
      <c r="E7" s="14">
        <v>9187184.2699999996</v>
      </c>
      <c r="F7" s="14">
        <v>9187184.2699999996</v>
      </c>
      <c r="G7" s="14">
        <v>9187141.9700000007</v>
      </c>
      <c r="H7" s="14">
        <v>9187141.9700000007</v>
      </c>
      <c r="I7" s="14">
        <v>9187141.9700000007</v>
      </c>
      <c r="J7" s="14">
        <v>9187141.9700000007</v>
      </c>
      <c r="K7" s="14">
        <v>9187141.9700000007</v>
      </c>
      <c r="L7" s="14">
        <v>9187141.9700000007</v>
      </c>
      <c r="M7" s="14">
        <v>9187141.9700000007</v>
      </c>
      <c r="N7" s="14">
        <v>9187141.9700000007</v>
      </c>
      <c r="O7" s="14">
        <v>9187141.9700000007</v>
      </c>
      <c r="P7" s="14">
        <v>9187141.9700000007</v>
      </c>
      <c r="R7" s="12" t="s">
        <v>158</v>
      </c>
      <c r="S7" s="14">
        <v>9311888.2699999996</v>
      </c>
      <c r="T7" s="14">
        <v>9315021.0899999999</v>
      </c>
      <c r="U7" s="14">
        <v>9315751.1500000004</v>
      </c>
      <c r="V7" s="14">
        <v>9316004.9499999993</v>
      </c>
      <c r="W7" s="14">
        <v>9316258.75</v>
      </c>
      <c r="X7" s="14">
        <v>9316512.5500000007</v>
      </c>
      <c r="Y7" s="14">
        <v>9316766.3499999996</v>
      </c>
      <c r="Z7" s="14">
        <v>9317020.1500000004</v>
      </c>
      <c r="AA7" s="14">
        <v>9317273.9499999993</v>
      </c>
      <c r="AB7" s="14">
        <v>9348368.6600000001</v>
      </c>
      <c r="AC7" s="14">
        <v>9377596.3599999994</v>
      </c>
      <c r="AD7" s="14">
        <v>9406795.2400000002</v>
      </c>
      <c r="AE7" s="14">
        <v>9430447.4399999995</v>
      </c>
      <c r="AF7" s="14">
        <v>9438256.9100000001</v>
      </c>
      <c r="AG7" s="14">
        <v>9438443.9000000004</v>
      </c>
    </row>
    <row r="8" spans="1:33">
      <c r="A8" s="12" t="s">
        <v>158</v>
      </c>
      <c r="B8" s="14">
        <v>9316001.1799999997</v>
      </c>
      <c r="C8" s="14">
        <v>9316001.1799999997</v>
      </c>
      <c r="D8" s="14">
        <v>9316001.1799999997</v>
      </c>
      <c r="E8" s="14">
        <v>9316001.1799999997</v>
      </c>
      <c r="F8" s="14">
        <v>9316001.1799999997</v>
      </c>
      <c r="G8" s="14">
        <v>9316001.1799999997</v>
      </c>
      <c r="H8" s="14">
        <v>9316001.1799999997</v>
      </c>
      <c r="I8" s="14">
        <v>9316001.1799999997</v>
      </c>
      <c r="J8" s="14">
        <v>9316001.1799999997</v>
      </c>
      <c r="K8" s="14">
        <v>9437418.9199999999</v>
      </c>
      <c r="L8" s="14">
        <v>9437418.9199999999</v>
      </c>
      <c r="M8" s="14">
        <v>9437418.9199999999</v>
      </c>
      <c r="N8" s="14">
        <v>9437418.9199999999</v>
      </c>
      <c r="O8" s="14">
        <v>9437418.9199999999</v>
      </c>
      <c r="P8" s="14">
        <v>9437418.9199999999</v>
      </c>
      <c r="R8" s="12" t="s">
        <v>76</v>
      </c>
      <c r="S8" s="14">
        <v>-0.04</v>
      </c>
      <c r="T8" s="14">
        <v>-0.04</v>
      </c>
      <c r="U8" s="14">
        <v>-0.04</v>
      </c>
      <c r="V8" s="14">
        <v>-0.04</v>
      </c>
      <c r="W8" s="14">
        <v>-0.04</v>
      </c>
      <c r="X8" s="14">
        <v>-0.04</v>
      </c>
      <c r="Y8" s="14">
        <v>-0.04</v>
      </c>
      <c r="Z8" s="14">
        <v>-0.04</v>
      </c>
      <c r="AA8" s="14">
        <v>-0.04</v>
      </c>
      <c r="AB8" s="14">
        <v>-0.04</v>
      </c>
      <c r="AC8" s="14">
        <v>24.17</v>
      </c>
      <c r="AD8" s="14">
        <v>29.86</v>
      </c>
      <c r="AE8" s="14">
        <v>35.549999999999997</v>
      </c>
      <c r="AF8" s="14">
        <v>41.24</v>
      </c>
      <c r="AG8" s="14">
        <v>46.93</v>
      </c>
    </row>
    <row r="9" spans="1:33">
      <c r="A9" s="12" t="s">
        <v>76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2116.08</v>
      </c>
      <c r="M9" s="14">
        <v>2116.08</v>
      </c>
      <c r="N9" s="14">
        <v>2116.08</v>
      </c>
      <c r="O9" s="14">
        <v>2116.08</v>
      </c>
      <c r="P9" s="14">
        <v>2116.08</v>
      </c>
      <c r="R9" s="12" t="s">
        <v>23</v>
      </c>
      <c r="S9" s="14">
        <v>-0.08</v>
      </c>
      <c r="T9" s="14">
        <v>-0.08</v>
      </c>
      <c r="U9" s="14">
        <v>-0.08</v>
      </c>
      <c r="V9" s="14">
        <v>-0.08</v>
      </c>
      <c r="W9" s="14">
        <v>5.7</v>
      </c>
      <c r="X9" s="14">
        <v>11.48</v>
      </c>
      <c r="Y9" s="14">
        <v>15.37</v>
      </c>
      <c r="Z9" s="14">
        <v>19.260000000000002</v>
      </c>
      <c r="AA9" s="14">
        <v>23.15</v>
      </c>
      <c r="AB9" s="14">
        <v>27.04</v>
      </c>
      <c r="AC9" s="14">
        <v>31.55</v>
      </c>
      <c r="AD9" s="14">
        <v>36.06</v>
      </c>
      <c r="AE9" s="14">
        <v>40.57</v>
      </c>
      <c r="AF9" s="14">
        <v>151.15</v>
      </c>
      <c r="AG9" s="14">
        <v>261.73</v>
      </c>
    </row>
    <row r="10" spans="1:33">
      <c r="A10" s="12" t="s">
        <v>23</v>
      </c>
      <c r="B10" s="14"/>
      <c r="C10" s="14"/>
      <c r="D10" s="14"/>
      <c r="E10" s="14"/>
      <c r="F10" s="14">
        <v>1815.2</v>
      </c>
      <c r="G10" s="14">
        <v>1815.2</v>
      </c>
      <c r="H10" s="14">
        <v>1418.86</v>
      </c>
      <c r="I10" s="14">
        <v>1418.86</v>
      </c>
      <c r="J10" s="14">
        <v>1418.86</v>
      </c>
      <c r="K10" s="14">
        <v>1418.86</v>
      </c>
      <c r="L10" s="14">
        <v>1418.86</v>
      </c>
      <c r="M10" s="14">
        <v>1418.86</v>
      </c>
      <c r="N10" s="14">
        <v>1418.86</v>
      </c>
      <c r="O10" s="14">
        <v>51454.51</v>
      </c>
      <c r="P10" s="14">
        <v>51454.51</v>
      </c>
      <c r="R10" s="12" t="s">
        <v>83</v>
      </c>
      <c r="S10" s="14">
        <v>1747910.54</v>
      </c>
      <c r="T10" s="14">
        <v>1764936.27</v>
      </c>
      <c r="U10" s="14">
        <v>1781962</v>
      </c>
      <c r="V10" s="14">
        <v>1798984.37</v>
      </c>
      <c r="W10" s="14">
        <v>1816026.11</v>
      </c>
      <c r="X10" s="14">
        <v>1833067.85</v>
      </c>
      <c r="Y10" s="14">
        <v>1850109.59</v>
      </c>
      <c r="Z10" s="14">
        <v>1867151.33</v>
      </c>
      <c r="AA10" s="14">
        <v>1884694.93</v>
      </c>
      <c r="AB10" s="14">
        <v>1907180.74</v>
      </c>
      <c r="AC10" s="14">
        <v>1925217.86</v>
      </c>
      <c r="AD10" s="14">
        <v>1943257.04</v>
      </c>
      <c r="AE10" s="14">
        <v>1961323.96</v>
      </c>
      <c r="AF10" s="14">
        <v>1979136.22</v>
      </c>
      <c r="AG10" s="14">
        <v>1997199.02</v>
      </c>
    </row>
    <row r="11" spans="1:33">
      <c r="A11" s="12" t="s">
        <v>83</v>
      </c>
      <c r="B11" s="14">
        <v>5118803.91</v>
      </c>
      <c r="C11" s="14">
        <v>5118803.91</v>
      </c>
      <c r="D11" s="14">
        <v>5118803.91</v>
      </c>
      <c r="E11" s="14">
        <v>5117627.93</v>
      </c>
      <c r="F11" s="14">
        <v>5123447.5999999996</v>
      </c>
      <c r="G11" s="14">
        <v>5123447.5999999996</v>
      </c>
      <c r="H11" s="14">
        <v>5123447.5999999996</v>
      </c>
      <c r="I11" s="14">
        <v>5123447.5999999996</v>
      </c>
      <c r="J11" s="14">
        <v>5173715.5</v>
      </c>
      <c r="K11" s="14">
        <v>5421229.2300000004</v>
      </c>
      <c r="L11" s="14">
        <v>5421229.2300000004</v>
      </c>
      <c r="M11" s="14">
        <v>5422367.1100000003</v>
      </c>
      <c r="N11" s="14">
        <v>5436256.9500000002</v>
      </c>
      <c r="O11" s="14">
        <v>5436256.9500000002</v>
      </c>
      <c r="P11" s="14">
        <v>5436256.9500000002</v>
      </c>
      <c r="R11" s="12" t="s">
        <v>28</v>
      </c>
      <c r="S11" s="14">
        <v>1.26</v>
      </c>
      <c r="T11" s="14">
        <v>1.26</v>
      </c>
      <c r="U11" s="14">
        <v>1.26</v>
      </c>
      <c r="V11" s="14">
        <v>1.26</v>
      </c>
      <c r="W11" s="14">
        <v>1.26</v>
      </c>
      <c r="X11" s="14">
        <v>1.26</v>
      </c>
      <c r="Y11" s="14">
        <v>1.26</v>
      </c>
      <c r="Z11" s="14">
        <v>1.26</v>
      </c>
      <c r="AA11" s="14">
        <v>1.26</v>
      </c>
      <c r="AB11" s="14">
        <v>1.26</v>
      </c>
      <c r="AC11" s="14">
        <v>1.26</v>
      </c>
      <c r="AD11" s="14">
        <v>1.26</v>
      </c>
      <c r="AE11" s="14">
        <v>1.26</v>
      </c>
      <c r="AF11" s="14">
        <v>1.26</v>
      </c>
      <c r="AG11" s="14">
        <v>1.26</v>
      </c>
    </row>
    <row r="12" spans="1:33">
      <c r="A12" s="12" t="s">
        <v>20</v>
      </c>
      <c r="B12" s="14">
        <v>63740.85</v>
      </c>
      <c r="C12" s="14">
        <v>63740.85</v>
      </c>
      <c r="D12" s="14">
        <v>63740.85</v>
      </c>
      <c r="E12" s="14">
        <v>71036.47</v>
      </c>
      <c r="F12" s="14">
        <v>71036.47</v>
      </c>
      <c r="G12" s="14">
        <v>71036.47</v>
      </c>
      <c r="H12" s="14">
        <v>71036.47</v>
      </c>
      <c r="I12" s="14">
        <v>71036.47</v>
      </c>
      <c r="J12" s="14">
        <v>71036.47</v>
      </c>
      <c r="K12" s="14">
        <v>71036.47</v>
      </c>
      <c r="L12" s="14">
        <v>71036.47</v>
      </c>
      <c r="M12" s="14">
        <v>71036.47</v>
      </c>
      <c r="N12" s="14">
        <v>71036.47</v>
      </c>
      <c r="O12" s="14">
        <v>71036.47</v>
      </c>
      <c r="P12" s="14">
        <v>71036.47</v>
      </c>
      <c r="R12" s="12" t="s">
        <v>30</v>
      </c>
      <c r="S12" s="14">
        <v>0.45</v>
      </c>
      <c r="T12" s="14">
        <v>0.45</v>
      </c>
      <c r="U12" s="14">
        <v>0.45</v>
      </c>
      <c r="V12" s="14">
        <v>0.45</v>
      </c>
      <c r="W12" s="14">
        <v>0.45</v>
      </c>
      <c r="X12" s="14">
        <v>0.45</v>
      </c>
      <c r="Y12" s="14">
        <v>0.45</v>
      </c>
      <c r="Z12" s="14">
        <v>0.45</v>
      </c>
      <c r="AA12" s="14">
        <v>0.45</v>
      </c>
      <c r="AB12" s="14">
        <v>0.45</v>
      </c>
      <c r="AC12" s="14">
        <v>0.45</v>
      </c>
      <c r="AD12" s="14">
        <v>0.45</v>
      </c>
      <c r="AE12" s="14">
        <v>0.45</v>
      </c>
      <c r="AF12" s="14">
        <v>0.45</v>
      </c>
      <c r="AG12" s="14">
        <v>0.45</v>
      </c>
    </row>
    <row r="13" spans="1:33">
      <c r="A13" s="12" t="s">
        <v>22</v>
      </c>
      <c r="B13" s="14">
        <v>263337.89</v>
      </c>
      <c r="C13" s="14">
        <v>263337.89</v>
      </c>
      <c r="D13" s="14">
        <v>263337.89</v>
      </c>
      <c r="E13" s="14">
        <v>263337.89</v>
      </c>
      <c r="F13" s="14">
        <v>263337.89</v>
      </c>
      <c r="G13" s="14">
        <v>263337.89</v>
      </c>
      <c r="H13" s="14">
        <v>263337.89</v>
      </c>
      <c r="I13" s="14">
        <v>263337.89</v>
      </c>
      <c r="J13" s="14">
        <v>263337.89</v>
      </c>
      <c r="K13" s="14">
        <v>263337.89</v>
      </c>
      <c r="L13" s="14">
        <v>263337.89</v>
      </c>
      <c r="M13" s="14">
        <v>263337.89</v>
      </c>
      <c r="N13" s="14">
        <v>263337.89</v>
      </c>
      <c r="O13" s="14">
        <v>263337.89</v>
      </c>
      <c r="P13" s="14">
        <v>263337.89</v>
      </c>
      <c r="R13" s="12" t="s">
        <v>20</v>
      </c>
      <c r="S13" s="14">
        <v>30200.92</v>
      </c>
      <c r="T13" s="14">
        <v>30411.8</v>
      </c>
      <c r="U13" s="14">
        <v>30622.68</v>
      </c>
      <c r="V13" s="14">
        <v>30854.25</v>
      </c>
      <c r="W13" s="14">
        <v>31085.82</v>
      </c>
      <c r="X13" s="14">
        <v>31317.39</v>
      </c>
      <c r="Y13" s="14">
        <v>31548.959999999999</v>
      </c>
      <c r="Z13" s="14">
        <v>31780.53</v>
      </c>
      <c r="AA13" s="14">
        <v>32012.1</v>
      </c>
      <c r="AB13" s="14">
        <v>32243.67</v>
      </c>
      <c r="AC13" s="14">
        <v>32478.69</v>
      </c>
      <c r="AD13" s="14">
        <v>32713.71</v>
      </c>
      <c r="AE13" s="14">
        <v>32948.730000000003</v>
      </c>
      <c r="AF13" s="14">
        <v>33183.75</v>
      </c>
      <c r="AG13" s="14">
        <v>33418.769999999997</v>
      </c>
    </row>
    <row r="14" spans="1:33">
      <c r="A14" s="12" t="s">
        <v>111</v>
      </c>
      <c r="B14" s="14">
        <v>7125.41</v>
      </c>
      <c r="C14" s="14">
        <v>7125.41</v>
      </c>
      <c r="D14" s="14">
        <v>7125.41</v>
      </c>
      <c r="E14" s="14">
        <v>7125.41</v>
      </c>
      <c r="F14" s="14">
        <v>7125.41</v>
      </c>
      <c r="G14" s="14">
        <v>7125.41</v>
      </c>
      <c r="H14" s="14">
        <v>7125.41</v>
      </c>
      <c r="I14" s="14">
        <v>7125.41</v>
      </c>
      <c r="J14" s="14">
        <v>7125.41</v>
      </c>
      <c r="K14" s="14">
        <v>7125.41</v>
      </c>
      <c r="L14" s="14">
        <v>7125.41</v>
      </c>
      <c r="M14" s="14">
        <v>7125.41</v>
      </c>
      <c r="N14" s="14">
        <v>7125.41</v>
      </c>
      <c r="O14" s="14">
        <v>7125.41</v>
      </c>
      <c r="P14" s="14">
        <v>7125.41</v>
      </c>
      <c r="R14" s="12" t="s">
        <v>22</v>
      </c>
      <c r="S14" s="14">
        <v>96871.18</v>
      </c>
      <c r="T14" s="14">
        <v>97749.2</v>
      </c>
      <c r="U14" s="14">
        <v>98627.22</v>
      </c>
      <c r="V14" s="14">
        <v>99505.24</v>
      </c>
      <c r="W14" s="14">
        <v>100383.26</v>
      </c>
      <c r="X14" s="14">
        <v>101261.28</v>
      </c>
      <c r="Y14" s="14">
        <v>102139.3</v>
      </c>
      <c r="Z14" s="14">
        <v>103017.32</v>
      </c>
      <c r="AA14" s="14">
        <v>103895.34</v>
      </c>
      <c r="AB14" s="14">
        <v>104773.36</v>
      </c>
      <c r="AC14" s="14">
        <v>105651.13</v>
      </c>
      <c r="AD14" s="14">
        <v>106528.9</v>
      </c>
      <c r="AE14" s="14">
        <v>107406.67</v>
      </c>
      <c r="AF14" s="14">
        <v>108284.44</v>
      </c>
      <c r="AG14" s="14">
        <v>109162.21</v>
      </c>
    </row>
    <row r="15" spans="1:33">
      <c r="A15" s="12" t="s">
        <v>114</v>
      </c>
      <c r="B15" s="14">
        <v>76071.34</v>
      </c>
      <c r="C15" s="14">
        <v>76071.34</v>
      </c>
      <c r="D15" s="14">
        <v>76071.34</v>
      </c>
      <c r="E15" s="14">
        <v>76071.34</v>
      </c>
      <c r="F15" s="14">
        <v>76071.34</v>
      </c>
      <c r="G15" s="14">
        <v>76071.34</v>
      </c>
      <c r="H15" s="14">
        <v>76071.34</v>
      </c>
      <c r="I15" s="14">
        <v>76071.34</v>
      </c>
      <c r="J15" s="14">
        <v>76071.34</v>
      </c>
      <c r="K15" s="14">
        <v>76071.34</v>
      </c>
      <c r="L15" s="14">
        <v>76071.34</v>
      </c>
      <c r="M15" s="14">
        <v>76071.34</v>
      </c>
      <c r="N15" s="14">
        <v>76071.34</v>
      </c>
      <c r="O15" s="14">
        <v>76071.34</v>
      </c>
      <c r="P15" s="14">
        <v>76071.34</v>
      </c>
      <c r="R15" s="12" t="s">
        <v>111</v>
      </c>
      <c r="S15" s="14">
        <v>5079.45</v>
      </c>
      <c r="T15" s="14">
        <v>5180.18</v>
      </c>
      <c r="U15" s="14">
        <v>5280.91</v>
      </c>
      <c r="V15" s="14">
        <v>5381.64</v>
      </c>
      <c r="W15" s="14">
        <v>5432.52</v>
      </c>
      <c r="X15" s="14">
        <v>5463.76</v>
      </c>
      <c r="Y15" s="14">
        <v>5495</v>
      </c>
      <c r="Z15" s="14">
        <v>5526.2</v>
      </c>
      <c r="AA15" s="14">
        <v>5557.33</v>
      </c>
      <c r="AB15" s="14">
        <v>5588.46</v>
      </c>
      <c r="AC15" s="14">
        <v>5619.2</v>
      </c>
      <c r="AD15" s="14">
        <v>5666.32</v>
      </c>
      <c r="AE15" s="14">
        <v>5697.02</v>
      </c>
      <c r="AF15" s="14">
        <v>5727.64</v>
      </c>
      <c r="AG15" s="14">
        <v>5758.26</v>
      </c>
    </row>
    <row r="16" spans="1:33">
      <c r="A16" s="12" t="s">
        <v>31</v>
      </c>
      <c r="B16" s="14">
        <v>1039344.41</v>
      </c>
      <c r="C16" s="14">
        <v>1039344.41</v>
      </c>
      <c r="D16" s="14">
        <v>1039344.41</v>
      </c>
      <c r="E16" s="14">
        <v>1039344.41</v>
      </c>
      <c r="F16" s="14">
        <v>1039344.41</v>
      </c>
      <c r="G16" s="14">
        <v>1039344.41</v>
      </c>
      <c r="H16" s="14">
        <v>1039344.41</v>
      </c>
      <c r="I16" s="14">
        <v>1039344.41</v>
      </c>
      <c r="J16" s="14">
        <v>1039344.41</v>
      </c>
      <c r="K16" s="14">
        <v>1039344.41</v>
      </c>
      <c r="L16" s="14">
        <v>1039344.41</v>
      </c>
      <c r="M16" s="14">
        <v>1039344.41</v>
      </c>
      <c r="N16" s="14">
        <v>1039344.41</v>
      </c>
      <c r="O16" s="14">
        <v>1039344.41</v>
      </c>
      <c r="P16" s="14">
        <v>1039344.41</v>
      </c>
      <c r="R16" s="12" t="s">
        <v>114</v>
      </c>
      <c r="S16" s="14">
        <v>29491.96</v>
      </c>
      <c r="T16" s="14">
        <v>30040.959999999999</v>
      </c>
      <c r="U16" s="14">
        <v>30589.96</v>
      </c>
      <c r="V16" s="14">
        <v>31138.959999999999</v>
      </c>
      <c r="W16" s="14">
        <v>31687.96</v>
      </c>
      <c r="X16" s="14">
        <v>32236.959999999999</v>
      </c>
      <c r="Y16" s="14">
        <v>32785.96</v>
      </c>
      <c r="Z16" s="14">
        <v>33334.959999999999</v>
      </c>
      <c r="AA16" s="14">
        <v>33883.96</v>
      </c>
      <c r="AB16" s="14">
        <v>34432.78</v>
      </c>
      <c r="AC16" s="14">
        <v>34981.78</v>
      </c>
      <c r="AD16" s="14">
        <v>35530.78</v>
      </c>
      <c r="AE16" s="14">
        <v>36079.78</v>
      </c>
      <c r="AF16" s="14">
        <v>36628.78</v>
      </c>
      <c r="AG16" s="14">
        <v>37177.78</v>
      </c>
    </row>
    <row r="17" spans="1:33">
      <c r="A17" s="12" t="s">
        <v>24</v>
      </c>
      <c r="B17" s="14">
        <v>8824.34</v>
      </c>
      <c r="C17" s="14">
        <v>8824.34</v>
      </c>
      <c r="D17" s="14">
        <v>8824.34</v>
      </c>
      <c r="E17" s="14">
        <v>8824.34</v>
      </c>
      <c r="F17" s="14">
        <v>8824.34</v>
      </c>
      <c r="G17" s="14">
        <v>8824.34</v>
      </c>
      <c r="H17" s="14">
        <v>8824.34</v>
      </c>
      <c r="I17" s="14">
        <v>8824.34</v>
      </c>
      <c r="J17" s="14">
        <v>8824.34</v>
      </c>
      <c r="K17" s="14">
        <v>8824.34</v>
      </c>
      <c r="L17" s="14">
        <v>8824.34</v>
      </c>
      <c r="M17" s="14">
        <v>8824.34</v>
      </c>
      <c r="N17" s="14">
        <v>8824.34</v>
      </c>
      <c r="O17" s="14">
        <v>8824.34</v>
      </c>
      <c r="P17" s="14">
        <v>8824.34</v>
      </c>
      <c r="R17" s="12" t="s">
        <v>79</v>
      </c>
      <c r="S17" s="14">
        <v>388.07</v>
      </c>
      <c r="T17" s="14">
        <v>388.07</v>
      </c>
      <c r="U17" s="14">
        <v>388.07</v>
      </c>
      <c r="V17" s="14">
        <v>388.07</v>
      </c>
      <c r="W17" s="14">
        <v>388.07</v>
      </c>
      <c r="X17" s="14">
        <v>388.07</v>
      </c>
      <c r="Y17" s="14">
        <v>388.07</v>
      </c>
      <c r="Z17" s="14">
        <v>388.07</v>
      </c>
      <c r="AA17" s="14">
        <v>388.07</v>
      </c>
      <c r="AB17" s="14">
        <v>388.07</v>
      </c>
      <c r="AC17" s="14">
        <v>388.07</v>
      </c>
      <c r="AD17" s="14">
        <v>388.07</v>
      </c>
      <c r="AE17" s="14">
        <v>388.07</v>
      </c>
      <c r="AF17" s="14">
        <v>388.07</v>
      </c>
      <c r="AG17" s="14">
        <v>388.07</v>
      </c>
    </row>
    <row r="18" spans="1:33">
      <c r="A18" s="12" t="s">
        <v>81</v>
      </c>
      <c r="B18" s="14">
        <v>136509.51999999999</v>
      </c>
      <c r="C18" s="14">
        <v>136509.51999999999</v>
      </c>
      <c r="D18" s="14">
        <v>136509.51999999999</v>
      </c>
      <c r="E18" s="14">
        <v>136509.51999999999</v>
      </c>
      <c r="F18" s="14">
        <v>136509.51999999999</v>
      </c>
      <c r="G18" s="14">
        <v>136509.51999999999</v>
      </c>
      <c r="H18" s="14">
        <v>136509.51999999999</v>
      </c>
      <c r="I18" s="14">
        <v>136509.51999999999</v>
      </c>
      <c r="J18" s="14">
        <v>136509.51999999999</v>
      </c>
      <c r="K18" s="14">
        <v>136509.51999999999</v>
      </c>
      <c r="L18" s="14">
        <v>136509.51999999999</v>
      </c>
      <c r="M18" s="14">
        <v>136509.51999999999</v>
      </c>
      <c r="N18" s="14">
        <v>136509.51999999999</v>
      </c>
      <c r="O18" s="14">
        <v>136509.51999999999</v>
      </c>
      <c r="P18" s="14">
        <v>136509.51999999999</v>
      </c>
      <c r="R18" s="12" t="s">
        <v>31</v>
      </c>
      <c r="S18" s="14">
        <v>505591.23</v>
      </c>
      <c r="T18" s="14">
        <v>510509.32</v>
      </c>
      <c r="U18" s="14">
        <v>515427.41</v>
      </c>
      <c r="V18" s="14">
        <v>520345.5</v>
      </c>
      <c r="W18" s="14">
        <v>525260.53</v>
      </c>
      <c r="X18" s="14">
        <v>530174.92000000004</v>
      </c>
      <c r="Y18" s="14">
        <v>535089.31000000006</v>
      </c>
      <c r="Z18" s="14">
        <v>540003.69999999995</v>
      </c>
      <c r="AA18" s="14">
        <v>544918.09</v>
      </c>
      <c r="AB18" s="14">
        <v>549832.48</v>
      </c>
      <c r="AC18" s="14">
        <v>554747.04</v>
      </c>
      <c r="AD18" s="14">
        <v>559661.6</v>
      </c>
      <c r="AE18" s="14">
        <v>564576.16</v>
      </c>
      <c r="AF18" s="14">
        <v>569490.72</v>
      </c>
      <c r="AG18" s="14">
        <v>574405.28</v>
      </c>
    </row>
    <row r="19" spans="1:33">
      <c r="A19" s="12" t="s">
        <v>25</v>
      </c>
      <c r="B19" s="14">
        <v>7388.39</v>
      </c>
      <c r="C19" s="14">
        <v>7388.39</v>
      </c>
      <c r="D19" s="14">
        <v>7388.39</v>
      </c>
      <c r="E19" s="14">
        <v>7388.39</v>
      </c>
      <c r="F19" s="14">
        <v>7388.39</v>
      </c>
      <c r="G19" s="14">
        <v>7388.39</v>
      </c>
      <c r="H19" s="14">
        <v>7388.39</v>
      </c>
      <c r="I19" s="14">
        <v>7388.39</v>
      </c>
      <c r="J19" s="14">
        <v>7388.39</v>
      </c>
      <c r="K19" s="14">
        <v>7388.39</v>
      </c>
      <c r="L19" s="14">
        <v>7388.39</v>
      </c>
      <c r="M19" s="14">
        <v>7388.39</v>
      </c>
      <c r="N19" s="14">
        <v>7388.39</v>
      </c>
      <c r="O19" s="14">
        <v>7388.39</v>
      </c>
      <c r="P19" s="14">
        <v>7388.39</v>
      </c>
      <c r="R19" s="12" t="s">
        <v>24</v>
      </c>
      <c r="S19" s="14">
        <v>3519.76</v>
      </c>
      <c r="T19" s="14">
        <v>3561.26</v>
      </c>
      <c r="U19" s="14">
        <v>3602.76</v>
      </c>
      <c r="V19" s="14">
        <v>3644.26</v>
      </c>
      <c r="W19" s="14">
        <v>3685.76</v>
      </c>
      <c r="X19" s="14">
        <v>3727.26</v>
      </c>
      <c r="Y19" s="14">
        <v>3768.76</v>
      </c>
      <c r="Z19" s="14">
        <v>3810.26</v>
      </c>
      <c r="AA19" s="14">
        <v>3851.76</v>
      </c>
      <c r="AB19" s="14">
        <v>3893.26</v>
      </c>
      <c r="AC19" s="14">
        <v>3934.73</v>
      </c>
      <c r="AD19" s="14">
        <v>3976.2</v>
      </c>
      <c r="AE19" s="14">
        <v>4017.67</v>
      </c>
      <c r="AF19" s="14">
        <v>4059.14</v>
      </c>
      <c r="AG19" s="14">
        <v>4100.6099999999997</v>
      </c>
    </row>
    <row r="20" spans="1:33">
      <c r="A20" s="12" t="s">
        <v>116</v>
      </c>
      <c r="B20" s="14">
        <v>162267.97</v>
      </c>
      <c r="C20" s="14">
        <v>162225.67000000001</v>
      </c>
      <c r="D20" s="14">
        <v>162225.67000000001</v>
      </c>
      <c r="E20" s="14">
        <v>162225.67000000001</v>
      </c>
      <c r="F20" s="14">
        <v>162225.67000000001</v>
      </c>
      <c r="G20" s="14">
        <v>162267.97</v>
      </c>
      <c r="H20" s="14">
        <v>162267.97</v>
      </c>
      <c r="I20" s="14">
        <v>162267.97</v>
      </c>
      <c r="J20" s="14">
        <v>162267.97</v>
      </c>
      <c r="K20" s="14">
        <v>162267.97</v>
      </c>
      <c r="L20" s="14">
        <v>162267.97</v>
      </c>
      <c r="M20" s="14">
        <v>162267.97</v>
      </c>
      <c r="N20" s="14">
        <v>162267.97</v>
      </c>
      <c r="O20" s="14">
        <v>162267.97</v>
      </c>
      <c r="P20" s="14">
        <v>162267.97</v>
      </c>
      <c r="R20" s="12" t="s">
        <v>81</v>
      </c>
      <c r="S20" s="14">
        <v>42694.03</v>
      </c>
      <c r="T20" s="14">
        <v>43069.87</v>
      </c>
      <c r="U20" s="14">
        <v>43445.71</v>
      </c>
      <c r="V20" s="14">
        <v>43821.55</v>
      </c>
      <c r="W20" s="14">
        <v>44197.39</v>
      </c>
      <c r="X20" s="14">
        <v>44573.23</v>
      </c>
      <c r="Y20" s="14">
        <v>44949.07</v>
      </c>
      <c r="Z20" s="14">
        <v>45324.91</v>
      </c>
      <c r="AA20" s="14">
        <v>45700.75</v>
      </c>
      <c r="AB20" s="14">
        <v>46076.59</v>
      </c>
      <c r="AC20" s="14">
        <v>46450.01</v>
      </c>
      <c r="AD20" s="14">
        <v>46823.43</v>
      </c>
      <c r="AE20" s="14">
        <v>47196.85</v>
      </c>
      <c r="AF20" s="14">
        <v>47570.27</v>
      </c>
      <c r="AG20" s="14">
        <v>47943.69</v>
      </c>
    </row>
    <row r="21" spans="1:33">
      <c r="A21" s="12" t="s">
        <v>115</v>
      </c>
      <c r="B21" s="14">
        <v>37003945.939999998</v>
      </c>
      <c r="C21" s="14">
        <v>37003945.939999998</v>
      </c>
      <c r="D21" s="14">
        <v>37003945.939999998</v>
      </c>
      <c r="E21" s="14">
        <v>37003945.939999998</v>
      </c>
      <c r="F21" s="14">
        <v>37003945.939999998</v>
      </c>
      <c r="G21" s="14">
        <v>37003945.939999998</v>
      </c>
      <c r="H21" s="14">
        <v>37503150.75</v>
      </c>
      <c r="I21" s="14">
        <v>37518698.289999999</v>
      </c>
      <c r="J21" s="14">
        <v>37257281.409999996</v>
      </c>
      <c r="K21" s="14">
        <v>19358136.02</v>
      </c>
      <c r="L21" s="14">
        <v>19501844.550000001</v>
      </c>
      <c r="M21" s="14">
        <v>19501844.550000001</v>
      </c>
      <c r="N21" s="14">
        <v>20472392.780000001</v>
      </c>
      <c r="O21" s="14">
        <v>20472353.600000001</v>
      </c>
      <c r="P21" s="14">
        <v>20472536.690000001</v>
      </c>
      <c r="R21" s="12" t="s">
        <v>25</v>
      </c>
      <c r="S21" s="14">
        <v>705.62</v>
      </c>
      <c r="T21" s="14">
        <v>723.45</v>
      </c>
      <c r="U21" s="14">
        <v>741.28</v>
      </c>
      <c r="V21" s="14">
        <v>759.11</v>
      </c>
      <c r="W21" s="14">
        <v>776.94</v>
      </c>
      <c r="X21" s="14">
        <v>794.77</v>
      </c>
      <c r="Y21" s="14">
        <v>812.6</v>
      </c>
      <c r="Z21" s="14">
        <v>830.43</v>
      </c>
      <c r="AA21" s="14">
        <v>848.26</v>
      </c>
      <c r="AB21" s="14">
        <v>866.09</v>
      </c>
      <c r="AC21" s="14">
        <v>883.76</v>
      </c>
      <c r="AD21" s="14">
        <v>901.43</v>
      </c>
      <c r="AE21" s="14">
        <v>919.1</v>
      </c>
      <c r="AF21" s="14">
        <v>936.77</v>
      </c>
      <c r="AG21" s="14">
        <v>954.44</v>
      </c>
    </row>
    <row r="22" spans="1:33">
      <c r="A22" s="12" t="s">
        <v>27</v>
      </c>
      <c r="B22" s="14">
        <v>19005572.420000002</v>
      </c>
      <c r="C22" s="14">
        <v>19005572.420000002</v>
      </c>
      <c r="D22" s="14">
        <v>19021549.82</v>
      </c>
      <c r="E22" s="14">
        <v>19021549.82</v>
      </c>
      <c r="F22" s="14">
        <v>19021549.82</v>
      </c>
      <c r="G22" s="14">
        <v>19021549.82</v>
      </c>
      <c r="H22" s="14">
        <v>19595152.719999999</v>
      </c>
      <c r="I22" s="14">
        <v>19596619.100000001</v>
      </c>
      <c r="J22" s="14">
        <v>19021549.82</v>
      </c>
      <c r="K22" s="14">
        <v>18047727.239999998</v>
      </c>
      <c r="L22" s="14">
        <v>18049775.219999999</v>
      </c>
      <c r="M22" s="14">
        <v>18049686.010000002</v>
      </c>
      <c r="N22" s="14">
        <v>16988209.329999998</v>
      </c>
      <c r="O22" s="14">
        <v>16988209.329999998</v>
      </c>
      <c r="P22" s="14">
        <v>16989588.780000001</v>
      </c>
      <c r="R22" s="12" t="s">
        <v>116</v>
      </c>
      <c r="S22" s="14">
        <v>162377.29</v>
      </c>
      <c r="T22" s="14">
        <v>162486.59</v>
      </c>
      <c r="U22" s="14">
        <v>162595.89000000001</v>
      </c>
      <c r="V22" s="14">
        <v>162705.19</v>
      </c>
      <c r="W22" s="14">
        <v>162814.49</v>
      </c>
      <c r="X22" s="14">
        <v>162878.82</v>
      </c>
      <c r="Y22" s="14">
        <v>162984.43</v>
      </c>
      <c r="Z22" s="14">
        <v>163090.04</v>
      </c>
      <c r="AA22" s="14">
        <v>163195.65</v>
      </c>
      <c r="AB22" s="14">
        <v>163301.26</v>
      </c>
      <c r="AC22" s="14">
        <v>163424.94</v>
      </c>
      <c r="AD22" s="14">
        <v>163548.62</v>
      </c>
      <c r="AE22" s="14">
        <v>163672.29999999999</v>
      </c>
      <c r="AF22" s="14">
        <v>163795.98000000001</v>
      </c>
      <c r="AG22" s="14">
        <v>163918.48000000001</v>
      </c>
    </row>
    <row r="23" spans="1:33">
      <c r="A23" s="12" t="s">
        <v>82</v>
      </c>
      <c r="B23" s="14">
        <v>3548953.23</v>
      </c>
      <c r="C23" s="14">
        <v>3548953.23</v>
      </c>
      <c r="D23" s="14">
        <v>3548953.23</v>
      </c>
      <c r="E23" s="14">
        <v>3548953.23</v>
      </c>
      <c r="F23" s="14">
        <v>3548953.23</v>
      </c>
      <c r="G23" s="14">
        <v>3548953.23</v>
      </c>
      <c r="H23" s="14">
        <v>3969267.05</v>
      </c>
      <c r="I23" s="14">
        <v>3969267.05</v>
      </c>
      <c r="J23" s="14">
        <v>3969267.05</v>
      </c>
      <c r="K23" s="14">
        <v>3969267.05</v>
      </c>
      <c r="L23" s="14">
        <v>3969267.05</v>
      </c>
      <c r="M23" s="14">
        <v>3969267.05</v>
      </c>
      <c r="N23" s="14">
        <v>4732586.8899999997</v>
      </c>
      <c r="O23" s="14">
        <v>4732586.8899999997</v>
      </c>
      <c r="P23" s="14">
        <v>4732586.8899999997</v>
      </c>
      <c r="R23" s="12" t="s">
        <v>115</v>
      </c>
      <c r="S23" s="14">
        <v>19853679.420000002</v>
      </c>
      <c r="T23" s="14">
        <v>20120727.609999999</v>
      </c>
      <c r="U23" s="14">
        <v>20387775.800000001</v>
      </c>
      <c r="V23" s="14">
        <v>20654823.989999998</v>
      </c>
      <c r="W23" s="14">
        <v>20921872.18</v>
      </c>
      <c r="X23" s="14">
        <v>21188920.370000001</v>
      </c>
      <c r="Y23" s="14">
        <v>21461557.030000001</v>
      </c>
      <c r="Z23" s="14">
        <v>21734425.75</v>
      </c>
      <c r="AA23" s="14">
        <v>21996706.16</v>
      </c>
      <c r="AB23" s="14">
        <v>3567452.12</v>
      </c>
      <c r="AC23" s="14">
        <v>3712398.08</v>
      </c>
      <c r="AD23" s="14">
        <v>3857344.04</v>
      </c>
      <c r="AE23" s="14">
        <v>4006634.12</v>
      </c>
      <c r="AF23" s="14">
        <v>4155924.01</v>
      </c>
      <c r="AG23" s="14">
        <v>4305214.92</v>
      </c>
    </row>
    <row r="24" spans="1:33">
      <c r="A24" s="12" t="s">
        <v>84</v>
      </c>
      <c r="B24" s="14">
        <v>2458044.2000000002</v>
      </c>
      <c r="C24" s="14">
        <v>2458044.2000000002</v>
      </c>
      <c r="D24" s="14">
        <v>2458044.2000000002</v>
      </c>
      <c r="E24" s="14">
        <v>2459634.08</v>
      </c>
      <c r="F24" s="14">
        <v>2459634.08</v>
      </c>
      <c r="G24" s="14">
        <v>2472306.87</v>
      </c>
      <c r="H24" s="14">
        <v>2472240.7400000002</v>
      </c>
      <c r="I24" s="14">
        <v>2472240.7400000002</v>
      </c>
      <c r="J24" s="14">
        <v>2472240.7400000002</v>
      </c>
      <c r="K24" s="14">
        <v>1526372.95</v>
      </c>
      <c r="L24" s="14">
        <v>1526372.95</v>
      </c>
      <c r="M24" s="14">
        <v>1529793.58</v>
      </c>
      <c r="N24" s="14">
        <v>2290495.25</v>
      </c>
      <c r="O24" s="14">
        <v>2290495.25</v>
      </c>
      <c r="P24" s="14">
        <v>2142286.29</v>
      </c>
      <c r="R24" s="12" t="s">
        <v>27</v>
      </c>
      <c r="S24" s="14">
        <v>16606353.15</v>
      </c>
      <c r="T24" s="14">
        <v>16741070.289999999</v>
      </c>
      <c r="U24" s="14">
        <v>16871871.510000002</v>
      </c>
      <c r="V24" s="14">
        <v>17001570.289999999</v>
      </c>
      <c r="W24" s="14">
        <v>17131269.07</v>
      </c>
      <c r="X24" s="14">
        <v>17260967.850000001</v>
      </c>
      <c r="Y24" s="14">
        <v>17406741.379999999</v>
      </c>
      <c r="Z24" s="14">
        <v>17552536.420000002</v>
      </c>
      <c r="AA24" s="14">
        <v>17663949.699999999</v>
      </c>
      <c r="AB24" s="14">
        <v>16765293.060000001</v>
      </c>
      <c r="AC24" s="14">
        <v>16888392.57</v>
      </c>
      <c r="AD24" s="14">
        <v>17011491.760000002</v>
      </c>
      <c r="AE24" s="14">
        <v>15679285.560000001</v>
      </c>
      <c r="AF24" s="14">
        <v>15806960.109999999</v>
      </c>
      <c r="AG24" s="14">
        <v>15934547.67</v>
      </c>
    </row>
    <row r="25" spans="1:33">
      <c r="A25" s="12" t="s">
        <v>29</v>
      </c>
      <c r="B25" s="14">
        <v>1473265</v>
      </c>
      <c r="C25" s="14">
        <v>1473265</v>
      </c>
      <c r="D25" s="14">
        <v>1473265</v>
      </c>
      <c r="E25" s="14">
        <v>1473265</v>
      </c>
      <c r="F25" s="14">
        <v>1489667.96</v>
      </c>
      <c r="G25" s="14">
        <v>1489667.96</v>
      </c>
      <c r="H25" s="14">
        <v>1489667.96</v>
      </c>
      <c r="I25" s="14">
        <v>1489667.96</v>
      </c>
      <c r="J25" s="14">
        <v>1489667.96</v>
      </c>
      <c r="K25" s="14">
        <v>1487685.7</v>
      </c>
      <c r="L25" s="14">
        <v>1487685.7</v>
      </c>
      <c r="M25" s="14">
        <v>1487685.7</v>
      </c>
      <c r="N25" s="14">
        <v>1487685.7</v>
      </c>
      <c r="O25" s="14">
        <v>1507132.8</v>
      </c>
      <c r="P25" s="14">
        <v>1508138.44</v>
      </c>
      <c r="R25" s="12" t="s">
        <v>82</v>
      </c>
      <c r="S25" s="14">
        <v>2392239.0699999998</v>
      </c>
      <c r="T25" s="14">
        <v>2415855.0699999998</v>
      </c>
      <c r="U25" s="14">
        <v>2439471.0699999998</v>
      </c>
      <c r="V25" s="14">
        <v>2463087.0699999998</v>
      </c>
      <c r="W25" s="14">
        <v>2486703.0699999998</v>
      </c>
      <c r="X25" s="14">
        <v>2510319.0699999998</v>
      </c>
      <c r="Y25" s="14">
        <v>2538133.4500000002</v>
      </c>
      <c r="Z25" s="14">
        <v>2565947.83</v>
      </c>
      <c r="AA25" s="14">
        <v>2593762.21</v>
      </c>
      <c r="AB25" s="14">
        <v>2621576.59</v>
      </c>
      <c r="AC25" s="14">
        <v>2648008.6</v>
      </c>
      <c r="AD25" s="14">
        <v>2674440.61</v>
      </c>
      <c r="AE25" s="14">
        <v>2656790.77</v>
      </c>
      <c r="AF25" s="14">
        <v>2686272.62</v>
      </c>
      <c r="AG25" s="14">
        <v>2715754.47</v>
      </c>
    </row>
    <row r="26" spans="1:33">
      <c r="A26" s="12" t="s">
        <v>157</v>
      </c>
      <c r="B26" s="14">
        <v>67214852.040000007</v>
      </c>
      <c r="C26" s="14">
        <v>67252353.719999999</v>
      </c>
      <c r="D26" s="14">
        <v>67253271.260000005</v>
      </c>
      <c r="E26" s="14">
        <v>67252697.5</v>
      </c>
      <c r="F26" s="14">
        <v>67246995.439999998</v>
      </c>
      <c r="G26" s="14">
        <v>67246831.430000007</v>
      </c>
      <c r="H26" s="14">
        <v>67874589.040000007</v>
      </c>
      <c r="I26" s="14">
        <v>68894240.859999999</v>
      </c>
      <c r="J26" s="14">
        <v>67368192.870000005</v>
      </c>
      <c r="K26" s="14">
        <v>67493102.590000004</v>
      </c>
      <c r="L26" s="14">
        <v>70536154.180000007</v>
      </c>
      <c r="M26" s="14">
        <v>71008090.870000005</v>
      </c>
      <c r="N26" s="14">
        <v>71205684.810000002</v>
      </c>
      <c r="O26" s="14">
        <v>71274935.370000005</v>
      </c>
      <c r="P26" s="14">
        <v>72503675.319999993</v>
      </c>
      <c r="R26" s="12" t="s">
        <v>84</v>
      </c>
      <c r="S26" s="14">
        <v>992978.97</v>
      </c>
      <c r="T26" s="14">
        <v>1010012.33</v>
      </c>
      <c r="U26" s="14">
        <v>1027045.69</v>
      </c>
      <c r="V26" s="14">
        <v>1044089.9</v>
      </c>
      <c r="W26" s="14">
        <v>1061128.26</v>
      </c>
      <c r="X26" s="14">
        <v>1078283.08</v>
      </c>
      <c r="Y26" s="14">
        <v>1095429.51</v>
      </c>
      <c r="Z26" s="14">
        <v>1112575.94</v>
      </c>
      <c r="AA26" s="14">
        <v>1129722.3700000001</v>
      </c>
      <c r="AB26" s="14">
        <v>157870.78</v>
      </c>
      <c r="AC26" s="14">
        <v>170002.29</v>
      </c>
      <c r="AD26" s="14">
        <v>182148.63</v>
      </c>
      <c r="AE26" s="14">
        <v>197922.57</v>
      </c>
      <c r="AF26" s="14">
        <v>213696.51</v>
      </c>
      <c r="AG26" s="14">
        <v>83350.759999999995</v>
      </c>
    </row>
    <row r="27" spans="1:33">
      <c r="A27" s="12" t="s">
        <v>32</v>
      </c>
      <c r="B27" s="14">
        <v>39251.620000000003</v>
      </c>
      <c r="C27" s="14">
        <v>39251.620000000003</v>
      </c>
      <c r="D27" s="14">
        <v>39251.620000000003</v>
      </c>
      <c r="E27" s="14">
        <v>39251.620000000003</v>
      </c>
      <c r="F27" s="14">
        <v>39251.620000000003</v>
      </c>
      <c r="G27" s="14">
        <v>39251.620000000003</v>
      </c>
      <c r="H27" s="14">
        <v>39251.620000000003</v>
      </c>
      <c r="I27" s="14">
        <v>39251.620000000003</v>
      </c>
      <c r="J27" s="14">
        <v>39251.620000000003</v>
      </c>
      <c r="K27" s="14">
        <v>39251.620000000003</v>
      </c>
      <c r="L27" s="14">
        <v>39251.620000000003</v>
      </c>
      <c r="M27" s="14">
        <v>39251.620000000003</v>
      </c>
      <c r="N27" s="14">
        <v>39251.620000000003</v>
      </c>
      <c r="O27" s="14">
        <v>39251.620000000003</v>
      </c>
      <c r="P27" s="14">
        <v>39251.620000000003</v>
      </c>
      <c r="R27" s="12" t="s">
        <v>29</v>
      </c>
      <c r="S27" s="14">
        <v>199468.35</v>
      </c>
      <c r="T27" s="14">
        <v>207681.58</v>
      </c>
      <c r="U27" s="14">
        <v>215894.81</v>
      </c>
      <c r="V27" s="14">
        <v>224108.04</v>
      </c>
      <c r="W27" s="14">
        <v>232412.71</v>
      </c>
      <c r="X27" s="14">
        <v>240717.38</v>
      </c>
      <c r="Y27" s="14">
        <v>249022.05</v>
      </c>
      <c r="Z27" s="14">
        <v>257326.72</v>
      </c>
      <c r="AA27" s="14">
        <v>265631.39</v>
      </c>
      <c r="AB27" s="14">
        <v>271887.49</v>
      </c>
      <c r="AC27" s="14">
        <v>280155.56</v>
      </c>
      <c r="AD27" s="14">
        <v>288423.63</v>
      </c>
      <c r="AE27" s="14">
        <v>296691.7</v>
      </c>
      <c r="AF27" s="14">
        <v>305031.83</v>
      </c>
      <c r="AG27" s="14">
        <v>313376.15000000002</v>
      </c>
    </row>
    <row r="28" spans="1:33">
      <c r="A28" s="12" t="s">
        <v>80</v>
      </c>
      <c r="B28" s="14">
        <v>1628899.91</v>
      </c>
      <c r="C28" s="14">
        <v>1628899.91</v>
      </c>
      <c r="D28" s="14">
        <v>1628899.91</v>
      </c>
      <c r="E28" s="14">
        <v>1628899.91</v>
      </c>
      <c r="F28" s="14">
        <v>1628899.91</v>
      </c>
      <c r="G28" s="14">
        <v>1628899.91</v>
      </c>
      <c r="H28" s="14">
        <v>1628899.91</v>
      </c>
      <c r="I28" s="14">
        <v>1628899.91</v>
      </c>
      <c r="J28" s="14">
        <v>1891714.75</v>
      </c>
      <c r="K28" s="14">
        <v>1063472.95</v>
      </c>
      <c r="L28" s="14">
        <v>1063472.95</v>
      </c>
      <c r="M28" s="14">
        <v>1063472.95</v>
      </c>
      <c r="N28" s="14">
        <v>1063472.95</v>
      </c>
      <c r="O28" s="14">
        <v>1063472.95</v>
      </c>
      <c r="P28" s="14">
        <v>1063472.95</v>
      </c>
      <c r="R28" s="12" t="s">
        <v>157</v>
      </c>
      <c r="S28" s="14">
        <v>31264132.739999998</v>
      </c>
      <c r="T28" s="14">
        <v>31615589</v>
      </c>
      <c r="U28" s="14">
        <v>31967048.989999998</v>
      </c>
      <c r="V28" s="14">
        <v>32318506.309999999</v>
      </c>
      <c r="W28" s="14">
        <v>32669932.73</v>
      </c>
      <c r="X28" s="14">
        <v>33021358.09</v>
      </c>
      <c r="Y28" s="14">
        <v>33377886.699999999</v>
      </c>
      <c r="Z28" s="14">
        <v>33745467.43</v>
      </c>
      <c r="AA28" s="14">
        <v>34074922.509999998</v>
      </c>
      <c r="AB28" s="14">
        <v>34438588.479999997</v>
      </c>
      <c r="AC28" s="14">
        <v>34812533.32</v>
      </c>
      <c r="AD28" s="14">
        <v>35187872.950000003</v>
      </c>
      <c r="AE28" s="14">
        <v>31951302.34</v>
      </c>
      <c r="AF28" s="14">
        <v>32327534.5</v>
      </c>
      <c r="AG28" s="14">
        <v>32708759.960000001</v>
      </c>
    </row>
    <row r="29" spans="1:33">
      <c r="A29" s="12" t="s">
        <v>26</v>
      </c>
      <c r="B29" s="14">
        <v>961255.64</v>
      </c>
      <c r="C29" s="14">
        <v>961255.64</v>
      </c>
      <c r="D29" s="14">
        <v>961255.64</v>
      </c>
      <c r="E29" s="14">
        <v>961255.64</v>
      </c>
      <c r="F29" s="14">
        <v>961255.64</v>
      </c>
      <c r="G29" s="14">
        <v>961255.64</v>
      </c>
      <c r="H29" s="14">
        <v>961255.64</v>
      </c>
      <c r="I29" s="14">
        <v>961255.64</v>
      </c>
      <c r="J29" s="14">
        <v>1536361.8</v>
      </c>
      <c r="K29" s="14">
        <v>1461672.01</v>
      </c>
      <c r="L29" s="14">
        <v>1461672.01</v>
      </c>
      <c r="M29" s="14">
        <v>1461672.01</v>
      </c>
      <c r="N29" s="14">
        <v>1461672.01</v>
      </c>
      <c r="O29" s="14">
        <v>1461672.01</v>
      </c>
      <c r="P29" s="14">
        <v>1461672.01</v>
      </c>
      <c r="R29" s="12" t="s">
        <v>32</v>
      </c>
      <c r="S29" s="14">
        <v>43472.76</v>
      </c>
      <c r="T29" s="14">
        <v>43665.48</v>
      </c>
      <c r="U29" s="14">
        <v>43858.2</v>
      </c>
      <c r="V29" s="14">
        <v>44050.92</v>
      </c>
      <c r="W29" s="14">
        <v>44243.64</v>
      </c>
      <c r="X29" s="14">
        <v>44436.36</v>
      </c>
      <c r="Y29" s="14">
        <v>44629.08</v>
      </c>
      <c r="Z29" s="14">
        <v>44821.8</v>
      </c>
      <c r="AA29" s="14">
        <v>44993.58</v>
      </c>
      <c r="AB29" s="14">
        <v>45160.06</v>
      </c>
      <c r="AC29" s="14">
        <v>45325.66</v>
      </c>
      <c r="AD29" s="14">
        <v>45490.09</v>
      </c>
      <c r="AE29" s="14">
        <v>45654.52</v>
      </c>
      <c r="AF29" s="14">
        <v>45818.95</v>
      </c>
      <c r="AG29" s="14">
        <v>45963.99</v>
      </c>
    </row>
    <row r="30" spans="1:33">
      <c r="A30" s="12" t="s">
        <v>21</v>
      </c>
      <c r="B30" s="14">
        <v>60170.36</v>
      </c>
      <c r="C30" s="14">
        <v>60170.36</v>
      </c>
      <c r="D30" s="14">
        <v>60170.36</v>
      </c>
      <c r="E30" s="14">
        <v>60170.36</v>
      </c>
      <c r="F30" s="14">
        <v>60170.36</v>
      </c>
      <c r="G30" s="14">
        <v>60170.36</v>
      </c>
      <c r="H30" s="14">
        <v>60170.36</v>
      </c>
      <c r="I30" s="14">
        <v>60170.36</v>
      </c>
      <c r="J30" s="14">
        <v>60170.36</v>
      </c>
      <c r="K30" s="14">
        <v>60170.36</v>
      </c>
      <c r="L30" s="14">
        <v>60170.36</v>
      </c>
      <c r="M30" s="14">
        <v>60170.36</v>
      </c>
      <c r="N30" s="14">
        <v>22205.23</v>
      </c>
      <c r="O30" s="14">
        <v>22205.23</v>
      </c>
      <c r="P30" s="14">
        <v>22205.23</v>
      </c>
      <c r="R30" s="12" t="s">
        <v>80</v>
      </c>
      <c r="S30" s="14">
        <v>1097203.43</v>
      </c>
      <c r="T30" s="14">
        <v>1109215.21</v>
      </c>
      <c r="U30" s="14">
        <v>1121226.99</v>
      </c>
      <c r="V30" s="14">
        <v>1133238.77</v>
      </c>
      <c r="W30" s="14">
        <v>1145250.55</v>
      </c>
      <c r="X30" s="14">
        <v>1157262.33</v>
      </c>
      <c r="Y30" s="14">
        <v>1169274.1100000001</v>
      </c>
      <c r="Z30" s="14">
        <v>1181285.8899999999</v>
      </c>
      <c r="AA30" s="14">
        <v>1203893.8999999999</v>
      </c>
      <c r="AB30" s="14">
        <v>352923.37</v>
      </c>
      <c r="AC30" s="14">
        <v>360763.37</v>
      </c>
      <c r="AD30" s="14">
        <v>368603.37</v>
      </c>
      <c r="AE30" s="14">
        <v>376443.37</v>
      </c>
      <c r="AF30" s="14">
        <v>384283.37</v>
      </c>
      <c r="AG30" s="14">
        <v>392123.37</v>
      </c>
    </row>
    <row r="31" spans="1:33">
      <c r="A31" s="12" t="s">
        <v>75</v>
      </c>
      <c r="B31" s="14">
        <v>314379.42</v>
      </c>
      <c r="C31" s="14">
        <v>314379.42</v>
      </c>
      <c r="D31" s="14">
        <v>314379.42</v>
      </c>
      <c r="E31" s="14">
        <v>314379.42</v>
      </c>
      <c r="F31" s="14">
        <v>314379.42</v>
      </c>
      <c r="G31" s="14">
        <v>314379.42</v>
      </c>
      <c r="H31" s="14">
        <v>314379.42</v>
      </c>
      <c r="I31" s="14">
        <v>314379.42</v>
      </c>
      <c r="J31" s="14">
        <v>314379.42</v>
      </c>
      <c r="K31" s="14">
        <v>314379.42</v>
      </c>
      <c r="L31" s="14">
        <v>314379.42</v>
      </c>
      <c r="M31" s="14">
        <v>314379.42</v>
      </c>
      <c r="N31" s="14">
        <v>314379.42</v>
      </c>
      <c r="O31" s="14">
        <v>314379.42</v>
      </c>
      <c r="P31" s="14">
        <v>314379.42</v>
      </c>
      <c r="R31" s="12" t="s">
        <v>26</v>
      </c>
      <c r="S31" s="14">
        <v>430608.34</v>
      </c>
      <c r="T31" s="14">
        <v>437638.2</v>
      </c>
      <c r="U31" s="14">
        <v>444668.06</v>
      </c>
      <c r="V31" s="14">
        <v>451697.91999999998</v>
      </c>
      <c r="W31" s="14">
        <v>458727.78</v>
      </c>
      <c r="X31" s="14">
        <v>465757.64</v>
      </c>
      <c r="Y31" s="14">
        <v>472787.5</v>
      </c>
      <c r="Z31" s="14">
        <v>479817.36</v>
      </c>
      <c r="AA31" s="14">
        <v>511167.11</v>
      </c>
      <c r="AB31" s="14">
        <v>444435.72</v>
      </c>
      <c r="AC31" s="14">
        <v>455126.93</v>
      </c>
      <c r="AD31" s="14">
        <v>465818.14</v>
      </c>
      <c r="AE31" s="14">
        <v>476509.35</v>
      </c>
      <c r="AF31" s="14">
        <v>487200.56</v>
      </c>
      <c r="AG31" s="14">
        <v>497891.77</v>
      </c>
    </row>
    <row r="32" spans="1:33">
      <c r="A32" s="12" t="s">
        <v>112</v>
      </c>
      <c r="B32" s="14">
        <v>20675910.379999999</v>
      </c>
      <c r="C32" s="14">
        <v>20676195.899999999</v>
      </c>
      <c r="D32" s="14">
        <v>20676083.420000002</v>
      </c>
      <c r="E32" s="14">
        <v>20676079.510000002</v>
      </c>
      <c r="F32" s="14">
        <v>20683295.5</v>
      </c>
      <c r="G32" s="14">
        <v>20683295.5</v>
      </c>
      <c r="H32" s="14">
        <v>20683257.84</v>
      </c>
      <c r="I32" s="14">
        <v>20683257.84</v>
      </c>
      <c r="J32" s="14">
        <v>22237955.699999999</v>
      </c>
      <c r="K32" s="14">
        <v>22032213.469999999</v>
      </c>
      <c r="L32" s="14">
        <v>22032213.469999999</v>
      </c>
      <c r="M32" s="14">
        <v>22032213.469999999</v>
      </c>
      <c r="N32" s="14">
        <v>20681359.809999999</v>
      </c>
      <c r="O32" s="14">
        <v>20681359.809999999</v>
      </c>
      <c r="P32" s="14">
        <v>20681359.809999999</v>
      </c>
      <c r="R32" s="12" t="s">
        <v>21</v>
      </c>
      <c r="S32" s="14">
        <v>41313.050000000003</v>
      </c>
      <c r="T32" s="14">
        <v>41723.94</v>
      </c>
      <c r="U32" s="14">
        <v>42134.83</v>
      </c>
      <c r="V32" s="14">
        <v>42545.72</v>
      </c>
      <c r="W32" s="14">
        <v>42956.61</v>
      </c>
      <c r="X32" s="14">
        <v>43367.5</v>
      </c>
      <c r="Y32" s="14">
        <v>43778.39</v>
      </c>
      <c r="Z32" s="14">
        <v>44189.279999999999</v>
      </c>
      <c r="AA32" s="14">
        <v>44600.17</v>
      </c>
      <c r="AB32" s="14">
        <v>45011.06</v>
      </c>
      <c r="AC32" s="14">
        <v>45422.34</v>
      </c>
      <c r="AD32" s="14">
        <v>45833.62</v>
      </c>
      <c r="AE32" s="14">
        <v>8124.07</v>
      </c>
      <c r="AF32" s="14">
        <v>8379.65</v>
      </c>
      <c r="AG32" s="14">
        <v>8635.23</v>
      </c>
    </row>
    <row r="33" spans="1:33">
      <c r="A33" s="12" t="s">
        <v>77</v>
      </c>
      <c r="B33" s="14">
        <v>297266.61</v>
      </c>
      <c r="C33" s="14">
        <v>297266.61</v>
      </c>
      <c r="D33" s="14">
        <v>297266.61</v>
      </c>
      <c r="E33" s="14">
        <v>297266.61</v>
      </c>
      <c r="F33" s="14">
        <v>297266.61</v>
      </c>
      <c r="G33" s="14">
        <v>297266.61</v>
      </c>
      <c r="H33" s="14">
        <v>297266.61</v>
      </c>
      <c r="I33" s="14">
        <v>297266.61</v>
      </c>
      <c r="J33" s="14">
        <v>297266.61</v>
      </c>
      <c r="K33" s="14">
        <v>297266.61</v>
      </c>
      <c r="L33" s="14">
        <v>297266.61</v>
      </c>
      <c r="M33" s="14">
        <v>297266.61</v>
      </c>
      <c r="N33" s="14">
        <v>297266.61</v>
      </c>
      <c r="O33" s="14">
        <v>297266.61</v>
      </c>
      <c r="P33" s="14">
        <v>297266.61</v>
      </c>
      <c r="R33" s="12" t="s">
        <v>75</v>
      </c>
      <c r="S33" s="14">
        <v>40592.25</v>
      </c>
      <c r="T33" s="14">
        <v>43048.07</v>
      </c>
      <c r="U33" s="14">
        <v>45503.89</v>
      </c>
      <c r="V33" s="14">
        <v>47959.71</v>
      </c>
      <c r="W33" s="14">
        <v>50415.53</v>
      </c>
      <c r="X33" s="14">
        <v>52871.35</v>
      </c>
      <c r="Y33" s="14">
        <v>55327.17</v>
      </c>
      <c r="Z33" s="14">
        <v>57782.99</v>
      </c>
      <c r="AA33" s="14">
        <v>60238.81</v>
      </c>
      <c r="AB33" s="14">
        <v>62694.63</v>
      </c>
      <c r="AC33" s="14">
        <v>65143.360000000001</v>
      </c>
      <c r="AD33" s="14">
        <v>67592.09</v>
      </c>
      <c r="AE33" s="14">
        <v>70040.820000000007</v>
      </c>
      <c r="AF33" s="14">
        <v>72489.55</v>
      </c>
      <c r="AG33" s="14">
        <v>74938.28</v>
      </c>
    </row>
    <row r="34" spans="1:33">
      <c r="A34" s="12" t="s">
        <v>78</v>
      </c>
      <c r="B34" s="14">
        <v>345729.64</v>
      </c>
      <c r="C34" s="14">
        <v>345729.64</v>
      </c>
      <c r="D34" s="14">
        <v>345729.64</v>
      </c>
      <c r="E34" s="14">
        <v>345729.64</v>
      </c>
      <c r="F34" s="14">
        <v>345729.64</v>
      </c>
      <c r="G34" s="14">
        <v>345729.64</v>
      </c>
      <c r="H34" s="14">
        <v>345729.64</v>
      </c>
      <c r="I34" s="14">
        <v>345729.64</v>
      </c>
      <c r="J34" s="14">
        <v>345729.64</v>
      </c>
      <c r="K34" s="14">
        <v>345729.64</v>
      </c>
      <c r="L34" s="14">
        <v>345729.64</v>
      </c>
      <c r="M34" s="14">
        <v>345729.64</v>
      </c>
      <c r="N34" s="14">
        <v>345729.64</v>
      </c>
      <c r="O34" s="14">
        <v>345729.64</v>
      </c>
      <c r="P34" s="14">
        <v>345729.64</v>
      </c>
      <c r="R34" s="12" t="s">
        <v>112</v>
      </c>
      <c r="S34" s="14">
        <v>11867206.640000001</v>
      </c>
      <c r="T34" s="14">
        <v>11976484.039999999</v>
      </c>
      <c r="U34" s="14">
        <v>12085760.99</v>
      </c>
      <c r="V34" s="14">
        <v>12195037.92</v>
      </c>
      <c r="W34" s="14">
        <v>12304353.9</v>
      </c>
      <c r="X34" s="14">
        <v>12413669.880000001</v>
      </c>
      <c r="Y34" s="14">
        <v>12522985.560000001</v>
      </c>
      <c r="Z34" s="14">
        <v>12632301.24</v>
      </c>
      <c r="AA34" s="14">
        <v>12780195.59</v>
      </c>
      <c r="AB34" s="14">
        <v>12685501.99</v>
      </c>
      <c r="AC34" s="14">
        <v>12804829.99</v>
      </c>
      <c r="AD34" s="14">
        <v>12924157.99</v>
      </c>
      <c r="AE34" s="14">
        <v>11688242.529999999</v>
      </c>
      <c r="AF34" s="14">
        <v>11803180.73</v>
      </c>
      <c r="AG34" s="14">
        <v>11918118.93</v>
      </c>
    </row>
    <row r="35" spans="1:33">
      <c r="A35" s="12" t="s">
        <v>113</v>
      </c>
      <c r="B35" s="14">
        <v>17517104.289999999</v>
      </c>
      <c r="C35" s="14">
        <v>17517104.289999999</v>
      </c>
      <c r="D35" s="14">
        <v>17739511.960000001</v>
      </c>
      <c r="E35" s="14">
        <v>17739511.960000001</v>
      </c>
      <c r="F35" s="14">
        <v>17739511.960000001</v>
      </c>
      <c r="G35" s="14">
        <v>17739511.960000001</v>
      </c>
      <c r="H35" s="14">
        <v>17739511.960000001</v>
      </c>
      <c r="I35" s="14">
        <v>17739511.960000001</v>
      </c>
      <c r="J35" s="14">
        <v>17739511.960000001</v>
      </c>
      <c r="K35" s="14">
        <v>17739511.960000001</v>
      </c>
      <c r="L35" s="14">
        <v>18427998.530000001</v>
      </c>
      <c r="M35" s="14">
        <v>18431489.350000001</v>
      </c>
      <c r="N35" s="14">
        <v>19553370.460000001</v>
      </c>
      <c r="O35" s="14">
        <v>19646249.25</v>
      </c>
      <c r="P35" s="14">
        <v>19646249.25</v>
      </c>
      <c r="R35" s="12" t="s">
        <v>77</v>
      </c>
      <c r="S35" s="14">
        <v>39523.56</v>
      </c>
      <c r="T35" s="14">
        <v>41882.870000000003</v>
      </c>
      <c r="U35" s="14">
        <v>44242.18</v>
      </c>
      <c r="V35" s="14">
        <v>46601.49</v>
      </c>
      <c r="W35" s="14">
        <v>48960.800000000003</v>
      </c>
      <c r="X35" s="14">
        <v>51320.11</v>
      </c>
      <c r="Y35" s="14">
        <v>53679.42</v>
      </c>
      <c r="Z35" s="14">
        <v>56038.73</v>
      </c>
      <c r="AA35" s="14">
        <v>58398.04</v>
      </c>
      <c r="AB35" s="14">
        <v>60757.35</v>
      </c>
      <c r="AC35" s="14">
        <v>63111.56</v>
      </c>
      <c r="AD35" s="14">
        <v>65465.77</v>
      </c>
      <c r="AE35" s="14">
        <v>67819.98</v>
      </c>
      <c r="AF35" s="14">
        <v>70174.19</v>
      </c>
      <c r="AG35" s="14">
        <v>72528.399999999994</v>
      </c>
    </row>
    <row r="36" spans="1:33">
      <c r="A36" s="13" t="s">
        <v>34</v>
      </c>
      <c r="B36" s="19">
        <v>585789284.19999993</v>
      </c>
      <c r="C36" s="19">
        <v>592419950.83999991</v>
      </c>
      <c r="D36" s="19">
        <v>593505823.49000001</v>
      </c>
      <c r="E36" s="19">
        <v>596139105.82000005</v>
      </c>
      <c r="F36" s="19">
        <v>601071144.65999997</v>
      </c>
      <c r="G36" s="19">
        <v>604222556.61000001</v>
      </c>
      <c r="H36" s="19">
        <v>607505487.16999984</v>
      </c>
      <c r="I36" s="19">
        <v>606011509.62999988</v>
      </c>
      <c r="J36" s="19">
        <v>627250879.15999997</v>
      </c>
      <c r="K36" s="19">
        <v>633193511.32999992</v>
      </c>
      <c r="L36" s="19">
        <v>637550452.61999989</v>
      </c>
      <c r="M36" s="19">
        <v>639459634.16999996</v>
      </c>
      <c r="N36" s="19">
        <v>642938857.89999974</v>
      </c>
      <c r="O36" s="19">
        <v>649499877.7299999</v>
      </c>
      <c r="P36" s="19">
        <v>651164033.15999985</v>
      </c>
      <c r="R36" s="12" t="s">
        <v>78</v>
      </c>
      <c r="S36" s="14">
        <v>32977.25</v>
      </c>
      <c r="T36" s="14">
        <v>35579.08</v>
      </c>
      <c r="U36" s="14">
        <v>38180.910000000003</v>
      </c>
      <c r="V36" s="14">
        <v>40782.74</v>
      </c>
      <c r="W36" s="14">
        <v>43384.57</v>
      </c>
      <c r="X36" s="14">
        <v>45986.400000000001</v>
      </c>
      <c r="Y36" s="14">
        <v>48588.23</v>
      </c>
      <c r="Z36" s="14">
        <v>51190.06</v>
      </c>
      <c r="AA36" s="14">
        <v>53791.89</v>
      </c>
      <c r="AB36" s="14">
        <v>56393.72</v>
      </c>
      <c r="AC36" s="14">
        <v>58988.06</v>
      </c>
      <c r="AD36" s="14">
        <v>61582.400000000001</v>
      </c>
      <c r="AE36" s="14">
        <v>64176.74</v>
      </c>
      <c r="AF36" s="14">
        <v>66771.08</v>
      </c>
      <c r="AG36" s="14">
        <v>69365.42</v>
      </c>
    </row>
    <row r="37" spans="1:33">
      <c r="A37" s="12" t="s">
        <v>43</v>
      </c>
      <c r="B37" s="14">
        <v>8329.7199999999993</v>
      </c>
      <c r="C37" s="14">
        <v>8329.7199999999993</v>
      </c>
      <c r="D37" s="14">
        <v>8329.7199999999993</v>
      </c>
      <c r="E37" s="14">
        <v>8329.7199999999993</v>
      </c>
      <c r="F37" s="14">
        <v>8329.7199999999993</v>
      </c>
      <c r="G37" s="14">
        <v>8329.7199999999993</v>
      </c>
      <c r="H37" s="14">
        <v>8329.7199999999993</v>
      </c>
      <c r="I37" s="14">
        <v>8329.7199999999993</v>
      </c>
      <c r="J37" s="14">
        <v>8329.7199999999993</v>
      </c>
      <c r="K37" s="14">
        <v>8329.7199999999993</v>
      </c>
      <c r="L37" s="14">
        <v>8329.7199999999993</v>
      </c>
      <c r="M37" s="14">
        <v>8329.7199999999993</v>
      </c>
      <c r="N37" s="14">
        <v>8329.7199999999993</v>
      </c>
      <c r="O37" s="14">
        <v>8329.7199999999993</v>
      </c>
      <c r="P37" s="14">
        <v>8329.7199999999993</v>
      </c>
      <c r="R37" s="12" t="s">
        <v>113</v>
      </c>
      <c r="S37" s="14">
        <v>2936586.45</v>
      </c>
      <c r="T37" s="14">
        <v>3032320.34</v>
      </c>
      <c r="U37" s="14">
        <v>3128965.85</v>
      </c>
      <c r="V37" s="14">
        <v>3225611.36</v>
      </c>
      <c r="W37" s="14">
        <v>3322256.87</v>
      </c>
      <c r="X37" s="14">
        <v>3418902.38</v>
      </c>
      <c r="Y37" s="14">
        <v>3515547.89</v>
      </c>
      <c r="Z37" s="14">
        <v>3612193.4</v>
      </c>
      <c r="AA37" s="14">
        <v>3708838.91</v>
      </c>
      <c r="AB37" s="14">
        <v>3805484.42</v>
      </c>
      <c r="AC37" s="14">
        <v>3904185.35</v>
      </c>
      <c r="AD37" s="14">
        <v>4002896.67</v>
      </c>
      <c r="AE37" s="14">
        <v>4105281.92</v>
      </c>
      <c r="AF37" s="14">
        <v>4208005.1200000001</v>
      </c>
      <c r="AG37" s="14">
        <v>4310728.32</v>
      </c>
    </row>
    <row r="38" spans="1:33">
      <c r="A38" s="12" t="s">
        <v>44</v>
      </c>
      <c r="B38" s="14">
        <v>119852.69</v>
      </c>
      <c r="C38" s="14">
        <v>119852.69</v>
      </c>
      <c r="D38" s="14">
        <v>119852.69</v>
      </c>
      <c r="E38" s="14">
        <v>119852.69</v>
      </c>
      <c r="F38" s="14">
        <v>119852.69</v>
      </c>
      <c r="G38" s="14">
        <v>119852.69</v>
      </c>
      <c r="H38" s="14">
        <v>119852.69</v>
      </c>
      <c r="I38" s="14">
        <v>119852.69</v>
      </c>
      <c r="J38" s="14">
        <v>119852.69</v>
      </c>
      <c r="K38" s="14">
        <v>119852.69</v>
      </c>
      <c r="L38" s="14">
        <v>119852.69</v>
      </c>
      <c r="M38" s="14">
        <v>119852.69</v>
      </c>
      <c r="N38" s="14">
        <v>119852.69</v>
      </c>
      <c r="O38" s="14">
        <v>119852.69</v>
      </c>
      <c r="P38" s="14">
        <v>119852.69</v>
      </c>
      <c r="R38" s="12" t="s">
        <v>163</v>
      </c>
      <c r="AD38" s="14">
        <v>3272.25</v>
      </c>
      <c r="AE38" s="14">
        <v>3272.25</v>
      </c>
      <c r="AF38" s="14">
        <v>3272.25</v>
      </c>
      <c r="AG38" s="14">
        <v>0</v>
      </c>
    </row>
    <row r="39" spans="1:33">
      <c r="A39" s="12" t="s">
        <v>45</v>
      </c>
      <c r="B39" s="14">
        <v>261126.69</v>
      </c>
      <c r="C39" s="14">
        <v>261126.69</v>
      </c>
      <c r="D39" s="14">
        <v>261126.69</v>
      </c>
      <c r="E39" s="14">
        <v>261126.69</v>
      </c>
      <c r="F39" s="14">
        <v>261126.69</v>
      </c>
      <c r="G39" s="14">
        <v>261126.69</v>
      </c>
      <c r="H39" s="14">
        <v>261126.69</v>
      </c>
      <c r="I39" s="14">
        <v>261126.69</v>
      </c>
      <c r="J39" s="14">
        <v>261126.69</v>
      </c>
      <c r="K39" s="14">
        <v>261126.69</v>
      </c>
      <c r="L39" s="14">
        <v>261126.69</v>
      </c>
      <c r="M39" s="14">
        <v>261126.69</v>
      </c>
      <c r="N39" s="14">
        <v>261126.69</v>
      </c>
      <c r="O39" s="14">
        <v>261126.69</v>
      </c>
      <c r="P39" s="14">
        <v>261126.69</v>
      </c>
      <c r="R39" s="13" t="s">
        <v>34</v>
      </c>
      <c r="S39" s="19">
        <v>171871042.16000003</v>
      </c>
      <c r="T39" s="19">
        <v>172595210.56000009</v>
      </c>
      <c r="U39" s="19">
        <v>172079276.81</v>
      </c>
      <c r="V39" s="19">
        <v>172950672.73999998</v>
      </c>
      <c r="W39" s="19">
        <v>174005461.06</v>
      </c>
      <c r="X39" s="19">
        <v>175039191.53000012</v>
      </c>
      <c r="Y39" s="19">
        <v>175545207.88999993</v>
      </c>
      <c r="Z39" s="19">
        <v>173076558.31000003</v>
      </c>
      <c r="AA39" s="19">
        <v>173130104.42000005</v>
      </c>
      <c r="AB39" s="19">
        <v>172299762.14000005</v>
      </c>
      <c r="AC39" s="19">
        <v>173756613.64000005</v>
      </c>
      <c r="AD39" s="19">
        <v>174418937.97999999</v>
      </c>
      <c r="AE39" s="19">
        <v>175667115.09</v>
      </c>
      <c r="AF39" s="19">
        <v>176507260.09000003</v>
      </c>
      <c r="AG39" s="19">
        <v>177129852.97999996</v>
      </c>
    </row>
    <row r="40" spans="1:33">
      <c r="A40" s="12" t="s">
        <v>95</v>
      </c>
      <c r="B40" s="14">
        <v>4681.58</v>
      </c>
      <c r="C40" s="14">
        <v>4681.58</v>
      </c>
      <c r="D40" s="14">
        <v>4681.58</v>
      </c>
      <c r="E40" s="14">
        <v>4681.58</v>
      </c>
      <c r="F40" s="14">
        <v>4681.58</v>
      </c>
      <c r="G40" s="14">
        <v>4681.58</v>
      </c>
      <c r="H40" s="14">
        <v>4681.58</v>
      </c>
      <c r="I40" s="14">
        <v>4681.58</v>
      </c>
      <c r="J40" s="14">
        <v>4681.58</v>
      </c>
      <c r="K40" s="14">
        <v>4681.58</v>
      </c>
      <c r="L40" s="14">
        <v>4681.58</v>
      </c>
      <c r="M40" s="14">
        <v>4681.58</v>
      </c>
      <c r="N40" s="14">
        <v>4681.58</v>
      </c>
      <c r="O40" s="14">
        <v>4681.58</v>
      </c>
      <c r="P40" s="14">
        <v>4681.58</v>
      </c>
      <c r="R40" s="12" t="s">
        <v>43</v>
      </c>
      <c r="S40" s="14">
        <v>8329.7199999999993</v>
      </c>
      <c r="T40" s="14">
        <v>8329.7199999999993</v>
      </c>
      <c r="U40" s="14">
        <v>8329.7199999999993</v>
      </c>
      <c r="V40" s="14">
        <v>8329.7199999999993</v>
      </c>
      <c r="W40" s="14">
        <v>8329.7199999999993</v>
      </c>
      <c r="X40" s="14">
        <v>8329.7199999999993</v>
      </c>
      <c r="Y40" s="14">
        <v>8329.7199999999993</v>
      </c>
      <c r="Z40" s="14">
        <v>8329.7199999999993</v>
      </c>
      <c r="AA40" s="14">
        <v>8329.7199999999993</v>
      </c>
      <c r="AB40" s="14">
        <v>8329.7199999999993</v>
      </c>
      <c r="AC40" s="14">
        <v>8329.7199999999993</v>
      </c>
      <c r="AD40" s="14">
        <v>8329.7199999999993</v>
      </c>
      <c r="AE40" s="14">
        <v>8329.7199999999993</v>
      </c>
      <c r="AF40" s="14">
        <v>8329.7199999999993</v>
      </c>
      <c r="AG40" s="14">
        <v>8329.7199999999993</v>
      </c>
    </row>
    <row r="41" spans="1:33">
      <c r="A41" s="12" t="s">
        <v>96</v>
      </c>
      <c r="B41" s="14">
        <v>17916.189999999999</v>
      </c>
      <c r="C41" s="14">
        <v>17916.189999999999</v>
      </c>
      <c r="D41" s="14">
        <v>17916.189999999999</v>
      </c>
      <c r="E41" s="14">
        <v>17916.189999999999</v>
      </c>
      <c r="F41" s="14">
        <v>17916.189999999999</v>
      </c>
      <c r="G41" s="14">
        <v>17916.189999999999</v>
      </c>
      <c r="H41" s="14">
        <v>17916.189999999999</v>
      </c>
      <c r="I41" s="14">
        <v>17916.189999999999</v>
      </c>
      <c r="J41" s="14">
        <v>17916.189999999999</v>
      </c>
      <c r="K41" s="14">
        <v>17916.189999999999</v>
      </c>
      <c r="L41" s="14">
        <v>17916.189999999999</v>
      </c>
      <c r="M41" s="14">
        <v>17916.189999999999</v>
      </c>
      <c r="N41" s="14">
        <v>17916.189999999999</v>
      </c>
      <c r="O41" s="14">
        <v>17916.189999999999</v>
      </c>
      <c r="P41" s="14">
        <v>17916.189999999999</v>
      </c>
      <c r="R41" s="12" t="s">
        <v>44</v>
      </c>
      <c r="S41" s="14">
        <v>119852.69</v>
      </c>
      <c r="T41" s="14">
        <v>119852.69</v>
      </c>
      <c r="U41" s="14">
        <v>119852.69</v>
      </c>
      <c r="V41" s="14">
        <v>119852.69</v>
      </c>
      <c r="W41" s="14">
        <v>119852.69</v>
      </c>
      <c r="X41" s="14">
        <v>119852.69</v>
      </c>
      <c r="Y41" s="14">
        <v>119852.69</v>
      </c>
      <c r="Z41" s="14">
        <v>119852.69</v>
      </c>
      <c r="AA41" s="14">
        <v>119852.69</v>
      </c>
      <c r="AB41" s="14">
        <v>119852.69</v>
      </c>
      <c r="AC41" s="14">
        <v>119852.69</v>
      </c>
      <c r="AD41" s="14">
        <v>119852.69</v>
      </c>
      <c r="AE41" s="14">
        <v>119852.69</v>
      </c>
      <c r="AF41" s="14">
        <v>119852.69</v>
      </c>
      <c r="AG41" s="14">
        <v>119852.69</v>
      </c>
    </row>
    <row r="42" spans="1:33">
      <c r="A42" s="12" t="s">
        <v>120</v>
      </c>
      <c r="B42" s="14">
        <v>153261.29999999999</v>
      </c>
      <c r="C42" s="14">
        <v>153261.29999999999</v>
      </c>
      <c r="D42" s="14">
        <v>153261.29999999999</v>
      </c>
      <c r="E42" s="14">
        <v>153261.29999999999</v>
      </c>
      <c r="F42" s="14">
        <v>153261.29999999999</v>
      </c>
      <c r="G42" s="14">
        <v>153261.29999999999</v>
      </c>
      <c r="H42" s="14">
        <v>153261.29999999999</v>
      </c>
      <c r="I42" s="14">
        <v>153261.29999999999</v>
      </c>
      <c r="J42" s="14">
        <v>153261.29999999999</v>
      </c>
      <c r="K42" s="14">
        <v>153261.29999999999</v>
      </c>
      <c r="L42" s="14">
        <v>153261.29999999999</v>
      </c>
      <c r="M42" s="14">
        <v>153261.29999999999</v>
      </c>
      <c r="N42" s="14">
        <v>153261.29999999999</v>
      </c>
      <c r="O42" s="14">
        <v>153261.29999999999</v>
      </c>
      <c r="P42" s="14">
        <v>153261.29999999999</v>
      </c>
      <c r="R42" s="12" t="s">
        <v>45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/>
      <c r="AA42" s="14"/>
      <c r="AB42" s="14"/>
      <c r="AC42" s="14"/>
      <c r="AF42" s="14">
        <v>0</v>
      </c>
      <c r="AG42" s="14">
        <v>0</v>
      </c>
    </row>
    <row r="43" spans="1:33">
      <c r="A43" s="12" t="s">
        <v>121</v>
      </c>
      <c r="B43" s="14">
        <v>23138.38</v>
      </c>
      <c r="C43" s="14">
        <v>23138.38</v>
      </c>
      <c r="D43" s="14">
        <v>23138.38</v>
      </c>
      <c r="E43" s="14">
        <v>23138.38</v>
      </c>
      <c r="F43" s="14">
        <v>23138.38</v>
      </c>
      <c r="G43" s="14">
        <v>23138.38</v>
      </c>
      <c r="H43" s="14">
        <v>23138.38</v>
      </c>
      <c r="I43" s="14">
        <v>23138.38</v>
      </c>
      <c r="J43" s="14">
        <v>23138.38</v>
      </c>
      <c r="K43" s="14">
        <v>23138.38</v>
      </c>
      <c r="L43" s="14">
        <v>23138.38</v>
      </c>
      <c r="M43" s="14">
        <v>23138.38</v>
      </c>
      <c r="N43" s="14">
        <v>23138.38</v>
      </c>
      <c r="O43" s="14">
        <v>23138.38</v>
      </c>
      <c r="P43" s="14">
        <v>23138.38</v>
      </c>
      <c r="R43" s="12" t="s">
        <v>95</v>
      </c>
      <c r="S43" s="14">
        <v>4427.68</v>
      </c>
      <c r="T43" s="14">
        <v>4428.66</v>
      </c>
      <c r="U43" s="14">
        <v>4429.6400000000003</v>
      </c>
      <c r="V43" s="14">
        <v>4430.62</v>
      </c>
      <c r="W43" s="14">
        <v>4431.6000000000004</v>
      </c>
      <c r="X43" s="14">
        <v>4432.58</v>
      </c>
      <c r="Y43" s="14">
        <v>4433.5600000000004</v>
      </c>
      <c r="Z43" s="14">
        <v>4434.54</v>
      </c>
      <c r="AA43" s="14">
        <v>4435.5200000000004</v>
      </c>
      <c r="AB43" s="14">
        <v>4436.5</v>
      </c>
      <c r="AC43" s="14">
        <v>4437.4799999999996</v>
      </c>
      <c r="AD43" s="14">
        <v>4438.46</v>
      </c>
      <c r="AE43" s="14">
        <v>4439.4399999999996</v>
      </c>
      <c r="AF43" s="14">
        <v>4440.42</v>
      </c>
      <c r="AG43" s="14">
        <v>4441.3999999999996</v>
      </c>
    </row>
    <row r="44" spans="1:33">
      <c r="A44" s="12" t="s">
        <v>153</v>
      </c>
      <c r="B44" s="14">
        <v>137442.53</v>
      </c>
      <c r="C44" s="14">
        <v>137442.53</v>
      </c>
      <c r="D44" s="14">
        <v>137442.53</v>
      </c>
      <c r="E44" s="14">
        <v>137442.53</v>
      </c>
      <c r="F44" s="14">
        <v>137442.53</v>
      </c>
      <c r="G44" s="14">
        <v>137442.53</v>
      </c>
      <c r="H44" s="14">
        <v>137442.53</v>
      </c>
      <c r="I44" s="14">
        <v>137442.53</v>
      </c>
      <c r="J44" s="14">
        <v>137442.53</v>
      </c>
      <c r="K44" s="14">
        <v>137442.53</v>
      </c>
      <c r="L44" s="14">
        <v>137442.53</v>
      </c>
      <c r="M44" s="14">
        <v>137442.53</v>
      </c>
      <c r="N44" s="14">
        <v>137442.53</v>
      </c>
      <c r="O44" s="14">
        <v>137442.53</v>
      </c>
      <c r="P44" s="14">
        <v>137442.53</v>
      </c>
      <c r="R44" s="12" t="s">
        <v>96</v>
      </c>
      <c r="S44" s="14">
        <v>5765.91</v>
      </c>
      <c r="T44" s="14">
        <v>5790.84</v>
      </c>
      <c r="U44" s="14">
        <v>5815.77</v>
      </c>
      <c r="V44" s="14">
        <v>5840.7</v>
      </c>
      <c r="W44" s="14">
        <v>5865.63</v>
      </c>
      <c r="X44" s="14">
        <v>5890.56</v>
      </c>
      <c r="Y44" s="14">
        <v>5915.49</v>
      </c>
      <c r="Z44" s="14">
        <v>5940.42</v>
      </c>
      <c r="AA44" s="14">
        <v>5965.35</v>
      </c>
      <c r="AB44" s="14">
        <v>5990.28</v>
      </c>
      <c r="AC44" s="14">
        <v>6015.21</v>
      </c>
      <c r="AD44" s="14">
        <v>6040.14</v>
      </c>
      <c r="AE44" s="14">
        <v>6065.07</v>
      </c>
      <c r="AF44" s="14">
        <v>6090</v>
      </c>
      <c r="AG44" s="14">
        <v>6114.93</v>
      </c>
    </row>
    <row r="45" spans="1:33">
      <c r="A45" s="12" t="s">
        <v>135</v>
      </c>
      <c r="B45" s="14">
        <v>8353042.54</v>
      </c>
      <c r="C45" s="14">
        <v>8352224.5700000003</v>
      </c>
      <c r="D45" s="14">
        <v>8352224.5700000003</v>
      </c>
      <c r="E45" s="14">
        <v>8352191.2300000004</v>
      </c>
      <c r="F45" s="14">
        <v>8352191.2300000004</v>
      </c>
      <c r="G45" s="14">
        <v>8352191.2300000004</v>
      </c>
      <c r="H45" s="14">
        <v>8352191.2300000004</v>
      </c>
      <c r="I45" s="14">
        <v>8352191.2300000004</v>
      </c>
      <c r="J45" s="14">
        <v>8352191.2300000004</v>
      </c>
      <c r="K45" s="14">
        <v>8352191.2300000004</v>
      </c>
      <c r="L45" s="14">
        <v>8352191.2300000004</v>
      </c>
      <c r="M45" s="14">
        <v>8352191.2300000004</v>
      </c>
      <c r="N45" s="14">
        <v>8352191.2300000004</v>
      </c>
      <c r="O45" s="14">
        <v>9031982.0099999998</v>
      </c>
      <c r="P45" s="14">
        <v>9058823.8200000003</v>
      </c>
      <c r="R45" s="12" t="s">
        <v>120</v>
      </c>
      <c r="S45" s="14">
        <v>110372.68</v>
      </c>
      <c r="T45" s="14">
        <v>110533.61</v>
      </c>
      <c r="U45" s="14">
        <v>110694.54</v>
      </c>
      <c r="V45" s="14">
        <v>110855.47</v>
      </c>
      <c r="W45" s="14">
        <v>111016.4</v>
      </c>
      <c r="X45" s="14">
        <v>111177.33</v>
      </c>
      <c r="Y45" s="14">
        <v>111338.26</v>
      </c>
      <c r="Z45" s="14">
        <v>111499.19</v>
      </c>
      <c r="AA45" s="14">
        <v>111660.12</v>
      </c>
      <c r="AB45" s="14">
        <v>111821.05</v>
      </c>
      <c r="AC45" s="14">
        <v>111981.98</v>
      </c>
      <c r="AD45" s="14">
        <v>112142.91</v>
      </c>
      <c r="AE45" s="14">
        <v>112303.84</v>
      </c>
      <c r="AF45" s="14">
        <v>112464.77</v>
      </c>
      <c r="AG45" s="14">
        <v>112625.7</v>
      </c>
    </row>
    <row r="46" spans="1:33">
      <c r="A46" s="12" t="s">
        <v>159</v>
      </c>
      <c r="B46" s="14">
        <v>1699998.54</v>
      </c>
      <c r="C46" s="14">
        <v>1699998.54</v>
      </c>
      <c r="D46" s="14">
        <v>1699998.54</v>
      </c>
      <c r="E46" s="14">
        <v>1699998.54</v>
      </c>
      <c r="F46" s="14">
        <v>1699998.54</v>
      </c>
      <c r="G46" s="14">
        <v>1699998.54</v>
      </c>
      <c r="H46" s="14">
        <v>1699998.54</v>
      </c>
      <c r="I46" s="14">
        <v>1699998.54</v>
      </c>
      <c r="J46" s="14">
        <v>1699998.54</v>
      </c>
      <c r="K46" s="14">
        <v>1699998.54</v>
      </c>
      <c r="L46" s="14">
        <v>1699998.54</v>
      </c>
      <c r="M46" s="14">
        <v>1699998.54</v>
      </c>
      <c r="N46" s="14">
        <v>1699998.54</v>
      </c>
      <c r="O46" s="14">
        <v>1699998.54</v>
      </c>
      <c r="P46" s="14">
        <v>1699998.54</v>
      </c>
      <c r="R46" s="12" t="s">
        <v>121</v>
      </c>
      <c r="S46" s="14">
        <v>20112.95</v>
      </c>
      <c r="T46" s="14">
        <v>20130.689999999999</v>
      </c>
      <c r="U46" s="14">
        <v>20148.43</v>
      </c>
      <c r="V46" s="14">
        <v>20166.169999999998</v>
      </c>
      <c r="W46" s="14">
        <v>20183.91</v>
      </c>
      <c r="X46" s="14">
        <v>20201.650000000001</v>
      </c>
      <c r="Y46" s="14">
        <v>20219.39</v>
      </c>
      <c r="Z46" s="14">
        <v>20237.13</v>
      </c>
      <c r="AA46" s="14">
        <v>20254.87</v>
      </c>
      <c r="AB46" s="14">
        <v>20272.61</v>
      </c>
      <c r="AC46" s="14">
        <v>20290.349999999999</v>
      </c>
      <c r="AD46" s="14">
        <v>20308.09</v>
      </c>
      <c r="AE46" s="14">
        <v>20325.830000000002</v>
      </c>
      <c r="AF46" s="14">
        <v>20343.57</v>
      </c>
      <c r="AG46" s="14">
        <v>20361.310000000001</v>
      </c>
    </row>
    <row r="47" spans="1:33">
      <c r="A47" s="12" t="s">
        <v>46</v>
      </c>
      <c r="B47" s="14">
        <v>449309.06</v>
      </c>
      <c r="C47" s="14">
        <v>449309.06</v>
      </c>
      <c r="D47" s="14">
        <v>449309.06</v>
      </c>
      <c r="E47" s="14">
        <v>449309.06</v>
      </c>
      <c r="F47" s="14">
        <v>449309.06</v>
      </c>
      <c r="G47" s="14">
        <v>449309.06</v>
      </c>
      <c r="H47" s="14">
        <v>449309.06</v>
      </c>
      <c r="I47" s="14">
        <v>449309.06</v>
      </c>
      <c r="J47" s="14">
        <v>449309.06</v>
      </c>
      <c r="K47" s="14">
        <v>449309.06</v>
      </c>
      <c r="L47" s="14">
        <v>449309.06</v>
      </c>
      <c r="M47" s="14">
        <v>449309.06</v>
      </c>
      <c r="N47" s="14">
        <v>449309.06</v>
      </c>
      <c r="O47" s="14">
        <v>449309.06</v>
      </c>
      <c r="P47" s="14">
        <v>449309.06</v>
      </c>
      <c r="R47" s="12" t="s">
        <v>153</v>
      </c>
      <c r="S47" s="14">
        <v>97024</v>
      </c>
      <c r="T47" s="14">
        <v>97172.89</v>
      </c>
      <c r="U47" s="14">
        <v>97321.78</v>
      </c>
      <c r="V47" s="14">
        <v>97470.67</v>
      </c>
      <c r="W47" s="14">
        <v>97619.56</v>
      </c>
      <c r="X47" s="14">
        <v>97768.45</v>
      </c>
      <c r="Y47" s="14">
        <v>97917.34</v>
      </c>
      <c r="Z47" s="14">
        <v>98066.23</v>
      </c>
      <c r="AA47" s="14">
        <v>98215.12</v>
      </c>
      <c r="AB47" s="14">
        <v>98364.01</v>
      </c>
      <c r="AC47" s="14">
        <v>98512.9</v>
      </c>
      <c r="AD47" s="14">
        <v>98661.79</v>
      </c>
      <c r="AE47" s="14">
        <v>98810.68</v>
      </c>
      <c r="AF47" s="14">
        <v>98959.57</v>
      </c>
      <c r="AG47" s="14">
        <v>99108.46</v>
      </c>
    </row>
    <row r="48" spans="1:33">
      <c r="A48" s="12" t="s">
        <v>122</v>
      </c>
      <c r="B48" s="14">
        <v>1694832.96</v>
      </c>
      <c r="C48" s="14">
        <v>1694832.96</v>
      </c>
      <c r="D48" s="14">
        <v>1694832.96</v>
      </c>
      <c r="E48" s="14">
        <v>1694832.96</v>
      </c>
      <c r="F48" s="14">
        <v>1694832.96</v>
      </c>
      <c r="G48" s="14">
        <v>1694832.96</v>
      </c>
      <c r="H48" s="14">
        <v>1694832.96</v>
      </c>
      <c r="I48" s="14">
        <v>1694832.96</v>
      </c>
      <c r="J48" s="14">
        <v>1694832.96</v>
      </c>
      <c r="K48" s="14">
        <v>1694832.96</v>
      </c>
      <c r="L48" s="14">
        <v>1694832.96</v>
      </c>
      <c r="M48" s="14">
        <v>1694832.96</v>
      </c>
      <c r="N48" s="14">
        <v>1694832.96</v>
      </c>
      <c r="O48" s="14">
        <v>1694832.96</v>
      </c>
      <c r="P48" s="14">
        <v>1694832.96</v>
      </c>
      <c r="R48" s="12" t="s">
        <v>135</v>
      </c>
      <c r="S48" s="14">
        <v>908785.47</v>
      </c>
      <c r="T48" s="14">
        <v>922219.08</v>
      </c>
      <c r="U48" s="14">
        <v>935652.69</v>
      </c>
      <c r="V48" s="14">
        <v>949086.25</v>
      </c>
      <c r="W48" s="14">
        <v>962519.81</v>
      </c>
      <c r="X48" s="14">
        <v>975953.37</v>
      </c>
      <c r="Y48" s="14">
        <v>989386.93</v>
      </c>
      <c r="Z48" s="14">
        <v>1002820.49</v>
      </c>
      <c r="AA48" s="14">
        <v>1016254.05</v>
      </c>
      <c r="AB48" s="14">
        <v>1029687.61</v>
      </c>
      <c r="AC48" s="14">
        <v>1043120.72</v>
      </c>
      <c r="AD48" s="14">
        <v>1056553.83</v>
      </c>
      <c r="AE48" s="14">
        <v>1069986.94</v>
      </c>
      <c r="AF48" s="14">
        <v>1084148.93</v>
      </c>
      <c r="AG48" s="14">
        <v>1098343.3</v>
      </c>
    </row>
    <row r="49" spans="1:33">
      <c r="A49" s="12" t="s">
        <v>47</v>
      </c>
      <c r="B49" s="14">
        <v>178530.09</v>
      </c>
      <c r="C49" s="14">
        <v>178530.09</v>
      </c>
      <c r="D49" s="14">
        <v>178530.09</v>
      </c>
      <c r="E49" s="14">
        <v>178530.09</v>
      </c>
      <c r="F49" s="14">
        <v>178530.09</v>
      </c>
      <c r="G49" s="14">
        <v>178530.09</v>
      </c>
      <c r="H49" s="14">
        <v>178530.09</v>
      </c>
      <c r="I49" s="14">
        <v>178530.09</v>
      </c>
      <c r="J49" s="14">
        <v>178530.09</v>
      </c>
      <c r="K49" s="14">
        <v>178530.09</v>
      </c>
      <c r="L49" s="14">
        <v>178530.09</v>
      </c>
      <c r="M49" s="14">
        <v>178530.09</v>
      </c>
      <c r="N49" s="14">
        <v>178530.09</v>
      </c>
      <c r="O49" s="14">
        <v>178530.09</v>
      </c>
      <c r="P49" s="14">
        <v>178530.09</v>
      </c>
      <c r="R49" s="12" t="s">
        <v>159</v>
      </c>
      <c r="S49" s="14">
        <v>1374503.06</v>
      </c>
      <c r="T49" s="14">
        <v>1376642.23</v>
      </c>
      <c r="U49" s="14">
        <v>1378781.4</v>
      </c>
      <c r="V49" s="14">
        <v>1380920.57</v>
      </c>
      <c r="W49" s="14">
        <v>1383059.74</v>
      </c>
      <c r="X49" s="14">
        <v>1385198.91</v>
      </c>
      <c r="Y49" s="14">
        <v>1387338.08</v>
      </c>
      <c r="Z49" s="14">
        <v>1389477.25</v>
      </c>
      <c r="AA49" s="14">
        <v>1391616.42</v>
      </c>
      <c r="AB49" s="14">
        <v>1393755.59</v>
      </c>
      <c r="AC49" s="14">
        <v>1395894.76</v>
      </c>
      <c r="AD49" s="14">
        <v>1398033.93</v>
      </c>
      <c r="AE49" s="14">
        <v>1400173.1</v>
      </c>
      <c r="AF49" s="14">
        <v>1402312.27</v>
      </c>
      <c r="AG49" s="14">
        <v>1404451.44</v>
      </c>
    </row>
    <row r="50" spans="1:33">
      <c r="A50" s="12" t="s">
        <v>154</v>
      </c>
      <c r="B50" s="14">
        <v>54614.27</v>
      </c>
      <c r="C50" s="14">
        <v>54614.27</v>
      </c>
      <c r="D50" s="14">
        <v>54614.27</v>
      </c>
      <c r="E50" s="14">
        <v>54614.27</v>
      </c>
      <c r="F50" s="14">
        <v>54614.27</v>
      </c>
      <c r="G50" s="14">
        <v>54614.27</v>
      </c>
      <c r="H50" s="14">
        <v>54614.27</v>
      </c>
      <c r="I50" s="14">
        <v>54614.27</v>
      </c>
      <c r="J50" s="14">
        <v>54614.27</v>
      </c>
      <c r="K50" s="14">
        <v>54614.27</v>
      </c>
      <c r="L50" s="14">
        <v>54614.27</v>
      </c>
      <c r="M50" s="14">
        <v>54614.27</v>
      </c>
      <c r="N50" s="14">
        <v>54614.27</v>
      </c>
      <c r="O50" s="14">
        <v>54614.27</v>
      </c>
      <c r="P50" s="14">
        <v>54614.27</v>
      </c>
      <c r="R50" s="12" t="s">
        <v>46</v>
      </c>
      <c r="S50" s="14">
        <v>448505.85</v>
      </c>
      <c r="T50" s="14">
        <v>448854.06</v>
      </c>
      <c r="U50" s="14">
        <v>449202.27</v>
      </c>
      <c r="V50" s="14">
        <v>449550.48</v>
      </c>
      <c r="W50" s="14">
        <v>449898.69</v>
      </c>
      <c r="X50" s="14">
        <v>450246.9</v>
      </c>
      <c r="Y50" s="14">
        <v>450595.11</v>
      </c>
      <c r="Z50" s="14">
        <v>450943.32</v>
      </c>
      <c r="AA50" s="14">
        <v>451291.53</v>
      </c>
      <c r="AB50" s="14">
        <v>451639.74</v>
      </c>
      <c r="AC50" s="14">
        <v>451987.95</v>
      </c>
      <c r="AD50" s="14">
        <v>452336.16</v>
      </c>
      <c r="AE50" s="14">
        <v>452684.37</v>
      </c>
      <c r="AF50" s="14">
        <v>453032.58</v>
      </c>
      <c r="AG50" s="14">
        <v>453380.79</v>
      </c>
    </row>
    <row r="51" spans="1:33">
      <c r="A51" s="12" t="s">
        <v>123</v>
      </c>
      <c r="B51" s="14">
        <v>175350.37</v>
      </c>
      <c r="C51" s="14">
        <v>175350.37</v>
      </c>
      <c r="D51" s="14">
        <v>175350.37</v>
      </c>
      <c r="E51" s="14">
        <v>175350.37</v>
      </c>
      <c r="F51" s="14">
        <v>175350.37</v>
      </c>
      <c r="G51" s="14">
        <v>175350.37</v>
      </c>
      <c r="H51" s="14">
        <v>175350.37</v>
      </c>
      <c r="I51" s="14">
        <v>175350.37</v>
      </c>
      <c r="J51" s="14">
        <v>175350.37</v>
      </c>
      <c r="K51" s="14">
        <v>175350.37</v>
      </c>
      <c r="L51" s="14">
        <v>175350.37</v>
      </c>
      <c r="M51" s="14">
        <v>175350.37</v>
      </c>
      <c r="N51" s="14">
        <v>175350.37</v>
      </c>
      <c r="O51" s="14">
        <v>175350.37</v>
      </c>
      <c r="P51" s="14">
        <v>175350.37</v>
      </c>
      <c r="R51" s="12" t="s">
        <v>122</v>
      </c>
      <c r="S51" s="14">
        <v>708765.78</v>
      </c>
      <c r="T51" s="14">
        <v>711308.03</v>
      </c>
      <c r="U51" s="14">
        <v>713850.28</v>
      </c>
      <c r="V51" s="14">
        <v>716392.53</v>
      </c>
      <c r="W51" s="14">
        <v>718934.78</v>
      </c>
      <c r="X51" s="14">
        <v>721477.03</v>
      </c>
      <c r="Y51" s="14">
        <v>724019.28</v>
      </c>
      <c r="Z51" s="14">
        <v>726561.53</v>
      </c>
      <c r="AA51" s="14">
        <v>729103.78</v>
      </c>
      <c r="AB51" s="14">
        <v>731646.03</v>
      </c>
      <c r="AC51" s="14">
        <v>734188.28</v>
      </c>
      <c r="AD51" s="14">
        <v>736730.53</v>
      </c>
      <c r="AE51" s="14">
        <v>739272.78</v>
      </c>
      <c r="AF51" s="14">
        <v>741815.03</v>
      </c>
      <c r="AG51" s="14">
        <v>744357.28</v>
      </c>
    </row>
    <row r="52" spans="1:33">
      <c r="A52" s="12" t="s">
        <v>136</v>
      </c>
      <c r="B52" s="14">
        <v>209318.9</v>
      </c>
      <c r="C52" s="14">
        <v>209318.9</v>
      </c>
      <c r="D52" s="14">
        <v>209318.9</v>
      </c>
      <c r="E52" s="14">
        <v>209318.9</v>
      </c>
      <c r="F52" s="14">
        <v>209318.9</v>
      </c>
      <c r="G52" s="14">
        <v>209318.9</v>
      </c>
      <c r="H52" s="14">
        <v>209318.9</v>
      </c>
      <c r="I52" s="14">
        <v>209318.9</v>
      </c>
      <c r="J52" s="14">
        <v>209318.9</v>
      </c>
      <c r="K52" s="14">
        <v>209318.9</v>
      </c>
      <c r="L52" s="14">
        <v>209318.9</v>
      </c>
      <c r="M52" s="14">
        <v>209318.9</v>
      </c>
      <c r="N52" s="14">
        <v>209318.9</v>
      </c>
      <c r="O52" s="14">
        <v>209318.9</v>
      </c>
      <c r="P52" s="14">
        <v>209318.9</v>
      </c>
      <c r="R52" s="12" t="s">
        <v>47</v>
      </c>
      <c r="S52" s="14">
        <v>167003.92000000001</v>
      </c>
      <c r="T52" s="14">
        <v>167055.99</v>
      </c>
      <c r="U52" s="14">
        <v>167108.06</v>
      </c>
      <c r="V52" s="14">
        <v>167160.13</v>
      </c>
      <c r="W52" s="14">
        <v>167212.20000000001</v>
      </c>
      <c r="X52" s="14">
        <v>167264.26999999999</v>
      </c>
      <c r="Y52" s="14">
        <v>167316.34</v>
      </c>
      <c r="Z52" s="14">
        <v>167368.41</v>
      </c>
      <c r="AA52" s="14">
        <v>167420.48000000001</v>
      </c>
      <c r="AB52" s="14">
        <v>167472.54999999999</v>
      </c>
      <c r="AC52" s="14">
        <v>167524.62</v>
      </c>
      <c r="AD52" s="14">
        <v>167576.69</v>
      </c>
      <c r="AE52" s="14">
        <v>167628.76</v>
      </c>
      <c r="AF52" s="14">
        <v>167680.82999999999</v>
      </c>
      <c r="AG52" s="14">
        <v>167732.9</v>
      </c>
    </row>
    <row r="53" spans="1:33">
      <c r="A53" s="12" t="s">
        <v>48</v>
      </c>
      <c r="B53" s="14">
        <v>923446.05</v>
      </c>
      <c r="C53" s="14">
        <v>923446.05</v>
      </c>
      <c r="D53" s="14">
        <v>923446.05</v>
      </c>
      <c r="E53" s="14">
        <v>923446.05</v>
      </c>
      <c r="F53" s="14">
        <v>923446.05</v>
      </c>
      <c r="G53" s="14">
        <v>923446.05</v>
      </c>
      <c r="H53" s="14">
        <v>923446.05</v>
      </c>
      <c r="I53" s="14">
        <v>923446.05</v>
      </c>
      <c r="J53" s="14">
        <v>923446.05</v>
      </c>
      <c r="K53" s="14">
        <v>923446.05</v>
      </c>
      <c r="L53" s="14">
        <v>923446.05</v>
      </c>
      <c r="M53" s="14">
        <v>923446.05</v>
      </c>
      <c r="N53" s="14">
        <v>923446.05</v>
      </c>
      <c r="O53" s="14">
        <v>923446.05</v>
      </c>
      <c r="P53" s="14">
        <v>923446.05</v>
      </c>
      <c r="R53" s="12" t="s">
        <v>154</v>
      </c>
      <c r="S53" s="14">
        <v>43114.559999999998</v>
      </c>
      <c r="T53" s="14">
        <v>43154.61</v>
      </c>
      <c r="U53" s="14">
        <v>43194.66</v>
      </c>
      <c r="V53" s="14">
        <v>43234.71</v>
      </c>
      <c r="W53" s="14">
        <v>43274.76</v>
      </c>
      <c r="X53" s="14">
        <v>43314.81</v>
      </c>
      <c r="Y53" s="14">
        <v>43354.86</v>
      </c>
      <c r="Z53" s="14">
        <v>43394.91</v>
      </c>
      <c r="AA53" s="14">
        <v>43434.96</v>
      </c>
      <c r="AB53" s="14">
        <v>43475.01</v>
      </c>
      <c r="AC53" s="14">
        <v>43515.06</v>
      </c>
      <c r="AD53" s="14">
        <v>43555.11</v>
      </c>
      <c r="AE53" s="14">
        <v>43595.16</v>
      </c>
      <c r="AF53" s="14">
        <v>43635.21</v>
      </c>
      <c r="AG53" s="14">
        <v>43675.26</v>
      </c>
    </row>
    <row r="54" spans="1:33">
      <c r="A54" s="12" t="s">
        <v>118</v>
      </c>
      <c r="B54" s="14">
        <v>273084.38</v>
      </c>
      <c r="C54" s="14">
        <v>273084.38</v>
      </c>
      <c r="D54" s="14">
        <v>273084.38</v>
      </c>
      <c r="E54" s="14">
        <v>273084.38</v>
      </c>
      <c r="F54" s="14">
        <v>273084.38</v>
      </c>
      <c r="G54" s="14">
        <v>273084.38</v>
      </c>
      <c r="H54" s="14">
        <v>273084.38</v>
      </c>
      <c r="I54" s="14">
        <v>273084.38</v>
      </c>
      <c r="J54" s="14">
        <v>273084.38</v>
      </c>
      <c r="K54" s="14">
        <v>273084.38</v>
      </c>
      <c r="L54" s="14">
        <v>273084.38</v>
      </c>
      <c r="M54" s="14">
        <v>273084.38</v>
      </c>
      <c r="N54" s="14">
        <v>273084.38</v>
      </c>
      <c r="O54" s="14">
        <v>273084.38</v>
      </c>
      <c r="P54" s="14">
        <v>273084.38</v>
      </c>
      <c r="R54" s="12" t="s">
        <v>123</v>
      </c>
      <c r="S54" s="14">
        <v>-90969.5</v>
      </c>
      <c r="T54" s="14">
        <v>-90851.14</v>
      </c>
      <c r="U54" s="14">
        <v>-90732.78</v>
      </c>
      <c r="V54" s="14">
        <v>-90614.42</v>
      </c>
      <c r="W54" s="14">
        <v>-90496.06</v>
      </c>
      <c r="X54" s="14">
        <v>-90377.7</v>
      </c>
      <c r="Y54" s="14">
        <v>-90259.34</v>
      </c>
      <c r="Z54" s="14">
        <v>-90140.98</v>
      </c>
      <c r="AA54" s="14">
        <v>-90022.62</v>
      </c>
      <c r="AB54" s="14">
        <v>-89904.26</v>
      </c>
      <c r="AC54" s="14">
        <v>-89785.9</v>
      </c>
      <c r="AD54" s="14">
        <v>-89667.54</v>
      </c>
      <c r="AE54" s="14">
        <v>-89549.18</v>
      </c>
      <c r="AF54" s="14">
        <v>-89430.82</v>
      </c>
      <c r="AG54" s="14">
        <v>-89312.46</v>
      </c>
    </row>
    <row r="55" spans="1:33">
      <c r="A55" s="12" t="s">
        <v>137</v>
      </c>
      <c r="B55" s="14">
        <v>414663.45</v>
      </c>
      <c r="C55" s="14">
        <v>414663.45</v>
      </c>
      <c r="D55" s="14">
        <v>414663.45</v>
      </c>
      <c r="E55" s="14">
        <v>414663.45</v>
      </c>
      <c r="F55" s="14">
        <v>414663.45</v>
      </c>
      <c r="G55" s="14">
        <v>414663.45</v>
      </c>
      <c r="H55" s="14">
        <v>414663.45</v>
      </c>
      <c r="I55" s="14">
        <v>414663.45</v>
      </c>
      <c r="J55" s="14">
        <v>414663.45</v>
      </c>
      <c r="K55" s="14">
        <v>414663.45</v>
      </c>
      <c r="L55" s="14">
        <v>414663.45</v>
      </c>
      <c r="M55" s="14">
        <v>414663.45</v>
      </c>
      <c r="N55" s="14">
        <v>414663.45</v>
      </c>
      <c r="O55" s="14">
        <v>414663.45</v>
      </c>
      <c r="P55" s="14">
        <v>414663.45</v>
      </c>
      <c r="R55" s="12" t="s">
        <v>136</v>
      </c>
      <c r="S55" s="14">
        <v>186104.95</v>
      </c>
      <c r="T55" s="14">
        <v>186246.24</v>
      </c>
      <c r="U55" s="14">
        <v>186387.53</v>
      </c>
      <c r="V55" s="14">
        <v>186528.82</v>
      </c>
      <c r="W55" s="14">
        <v>186670.11</v>
      </c>
      <c r="X55" s="14">
        <v>186811.4</v>
      </c>
      <c r="Y55" s="14">
        <v>186952.69</v>
      </c>
      <c r="Z55" s="14">
        <v>187093.98</v>
      </c>
      <c r="AA55" s="14">
        <v>187235.27</v>
      </c>
      <c r="AB55" s="14">
        <v>187376.56</v>
      </c>
      <c r="AC55" s="14">
        <v>187517.85</v>
      </c>
      <c r="AD55" s="14">
        <v>187659.14</v>
      </c>
      <c r="AE55" s="14">
        <v>187800.43</v>
      </c>
      <c r="AF55" s="14">
        <v>187941.72</v>
      </c>
      <c r="AG55" s="14">
        <v>188083.01</v>
      </c>
    </row>
    <row r="56" spans="1:33">
      <c r="A56" s="12" t="s">
        <v>97</v>
      </c>
      <c r="B56" s="14">
        <v>26970.37</v>
      </c>
      <c r="C56" s="14">
        <v>26970.37</v>
      </c>
      <c r="D56" s="14">
        <v>26970.37</v>
      </c>
      <c r="E56" s="14">
        <v>26970.37</v>
      </c>
      <c r="F56" s="14">
        <v>26970.37</v>
      </c>
      <c r="G56" s="14">
        <v>26970.37</v>
      </c>
      <c r="H56" s="14">
        <v>26970.37</v>
      </c>
      <c r="I56" s="14">
        <v>26970.37</v>
      </c>
      <c r="J56" s="14">
        <v>26970.37</v>
      </c>
      <c r="K56" s="14">
        <v>26970.37</v>
      </c>
      <c r="L56" s="14">
        <v>26970.37</v>
      </c>
      <c r="M56" s="14">
        <v>26970.37</v>
      </c>
      <c r="N56" s="14">
        <v>26970.37</v>
      </c>
      <c r="O56" s="14">
        <v>26970.37</v>
      </c>
      <c r="P56" s="14">
        <v>26970.37</v>
      </c>
      <c r="R56" s="12" t="s">
        <v>48</v>
      </c>
      <c r="S56" s="14">
        <v>469225.86</v>
      </c>
      <c r="T56" s="14">
        <v>470611.03</v>
      </c>
      <c r="U56" s="14">
        <v>471996.2</v>
      </c>
      <c r="V56" s="14">
        <v>473381.37</v>
      </c>
      <c r="W56" s="14">
        <v>474766.54</v>
      </c>
      <c r="X56" s="14">
        <v>476151.71</v>
      </c>
      <c r="Y56" s="14">
        <v>477536.88</v>
      </c>
      <c r="Z56" s="14">
        <v>478922.05</v>
      </c>
      <c r="AA56" s="14">
        <v>480307.22</v>
      </c>
      <c r="AB56" s="14">
        <v>481692.39</v>
      </c>
      <c r="AC56" s="14">
        <v>483077.56</v>
      </c>
      <c r="AD56" s="14">
        <v>484462.73</v>
      </c>
      <c r="AE56" s="14">
        <v>485847.9</v>
      </c>
      <c r="AF56" s="14">
        <v>487233.07</v>
      </c>
      <c r="AG56" s="14">
        <v>488618.23999999999</v>
      </c>
    </row>
    <row r="57" spans="1:33">
      <c r="A57" s="12" t="s">
        <v>49</v>
      </c>
      <c r="B57" s="14">
        <v>867772</v>
      </c>
      <c r="C57" s="14">
        <v>867772</v>
      </c>
      <c r="D57" s="14">
        <v>867772</v>
      </c>
      <c r="E57" s="14">
        <v>867772</v>
      </c>
      <c r="F57" s="14">
        <v>867772</v>
      </c>
      <c r="G57" s="14">
        <v>867772</v>
      </c>
      <c r="H57" s="14">
        <v>867772</v>
      </c>
      <c r="I57" s="14">
        <v>867772</v>
      </c>
      <c r="J57" s="14">
        <v>867772</v>
      </c>
      <c r="K57" s="14">
        <v>867772</v>
      </c>
      <c r="L57" s="14">
        <v>867772</v>
      </c>
      <c r="M57" s="14">
        <v>867772</v>
      </c>
      <c r="N57" s="14">
        <v>867772</v>
      </c>
      <c r="O57" s="14">
        <v>867772</v>
      </c>
      <c r="P57" s="14">
        <v>867772</v>
      </c>
      <c r="R57" s="12" t="s">
        <v>118</v>
      </c>
      <c r="S57" s="14">
        <v>198522.39</v>
      </c>
      <c r="T57" s="14">
        <v>198638.45</v>
      </c>
      <c r="U57" s="14">
        <v>198754.51</v>
      </c>
      <c r="V57" s="14">
        <v>198870.57</v>
      </c>
      <c r="W57" s="14">
        <v>198986.63</v>
      </c>
      <c r="X57" s="14">
        <v>199102.69</v>
      </c>
      <c r="Y57" s="14">
        <v>199218.75</v>
      </c>
      <c r="Z57" s="14">
        <v>199334.81</v>
      </c>
      <c r="AA57" s="14">
        <v>199450.87</v>
      </c>
      <c r="AB57" s="14">
        <v>199566.93</v>
      </c>
      <c r="AC57" s="14">
        <v>199682.99</v>
      </c>
      <c r="AD57" s="14">
        <v>199799.05</v>
      </c>
      <c r="AE57" s="14">
        <v>199915.11</v>
      </c>
      <c r="AF57" s="14">
        <v>200031.17</v>
      </c>
      <c r="AG57" s="14">
        <v>200147.23</v>
      </c>
    </row>
    <row r="58" spans="1:33">
      <c r="A58" s="12" t="s">
        <v>50</v>
      </c>
      <c r="B58" s="14">
        <v>49001.72</v>
      </c>
      <c r="C58" s="14">
        <v>49001.72</v>
      </c>
      <c r="D58" s="14">
        <v>49001.72</v>
      </c>
      <c r="E58" s="14">
        <v>49001.72</v>
      </c>
      <c r="F58" s="14">
        <v>49001.72</v>
      </c>
      <c r="G58" s="14">
        <v>49001.72</v>
      </c>
      <c r="H58" s="14">
        <v>49001.72</v>
      </c>
      <c r="I58" s="14">
        <v>49001.72</v>
      </c>
      <c r="J58" s="14">
        <v>49001.72</v>
      </c>
      <c r="K58" s="14">
        <v>49001.72</v>
      </c>
      <c r="L58" s="14">
        <v>49001.72</v>
      </c>
      <c r="M58" s="14">
        <v>49001.72</v>
      </c>
      <c r="N58" s="14">
        <v>49001.72</v>
      </c>
      <c r="O58" s="14">
        <v>49001.72</v>
      </c>
      <c r="P58" s="14">
        <v>49001.72</v>
      </c>
      <c r="R58" s="12" t="s">
        <v>137</v>
      </c>
      <c r="S58" s="14">
        <v>177066.59</v>
      </c>
      <c r="T58" s="14">
        <v>177774.97</v>
      </c>
      <c r="U58" s="14">
        <v>178483.35</v>
      </c>
      <c r="V58" s="14">
        <v>179191.73</v>
      </c>
      <c r="W58" s="14">
        <v>179900.11</v>
      </c>
      <c r="X58" s="14">
        <v>180608.49</v>
      </c>
      <c r="Y58" s="14">
        <v>181316.87</v>
      </c>
      <c r="Z58" s="14">
        <v>182025.25</v>
      </c>
      <c r="AA58" s="14">
        <v>182733.63</v>
      </c>
      <c r="AB58" s="14">
        <v>183442.01</v>
      </c>
      <c r="AC58" s="14">
        <v>184150.39</v>
      </c>
      <c r="AD58" s="14">
        <v>184858.77</v>
      </c>
      <c r="AE58" s="14">
        <v>185567.15</v>
      </c>
      <c r="AF58" s="14">
        <v>186275.53</v>
      </c>
      <c r="AG58" s="14">
        <v>186983.91</v>
      </c>
    </row>
    <row r="59" spans="1:33">
      <c r="A59" s="12" t="s">
        <v>138</v>
      </c>
      <c r="B59" s="14">
        <v>60826.29</v>
      </c>
      <c r="C59" s="14">
        <v>60826.29</v>
      </c>
      <c r="D59" s="14">
        <v>60826.29</v>
      </c>
      <c r="E59" s="14">
        <v>60826.29</v>
      </c>
      <c r="F59" s="14">
        <v>60826.29</v>
      </c>
      <c r="G59" s="14">
        <v>60826.29</v>
      </c>
      <c r="H59" s="14">
        <v>60826.29</v>
      </c>
      <c r="I59" s="14">
        <v>60826.29</v>
      </c>
      <c r="J59" s="14">
        <v>60826.29</v>
      </c>
      <c r="K59" s="14">
        <v>60826.29</v>
      </c>
      <c r="L59" s="14">
        <v>60826.29</v>
      </c>
      <c r="M59" s="14">
        <v>60826.29</v>
      </c>
      <c r="N59" s="14">
        <v>60826.29</v>
      </c>
      <c r="O59" s="14">
        <v>60826.29</v>
      </c>
      <c r="P59" s="14">
        <v>60826.29</v>
      </c>
      <c r="R59" s="12" t="s">
        <v>97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/>
      <c r="AA59" s="14"/>
      <c r="AB59" s="14"/>
      <c r="AC59" s="14"/>
      <c r="AF59" s="14">
        <v>0</v>
      </c>
      <c r="AG59" s="14">
        <v>0</v>
      </c>
    </row>
    <row r="60" spans="1:33">
      <c r="A60" s="12" t="s">
        <v>124</v>
      </c>
      <c r="B60" s="14">
        <v>139637.68</v>
      </c>
      <c r="C60" s="14">
        <v>139637.68</v>
      </c>
      <c r="D60" s="14">
        <v>139637.68</v>
      </c>
      <c r="E60" s="14">
        <v>139637.68</v>
      </c>
      <c r="F60" s="14">
        <v>139637.68</v>
      </c>
      <c r="G60" s="14">
        <v>139637.68</v>
      </c>
      <c r="H60" s="14">
        <v>139637.68</v>
      </c>
      <c r="I60" s="14">
        <v>139637.68</v>
      </c>
      <c r="J60" s="14">
        <v>139637.68</v>
      </c>
      <c r="K60" s="14">
        <v>139637.68</v>
      </c>
      <c r="L60" s="14">
        <v>132744.54999999999</v>
      </c>
      <c r="M60" s="14">
        <v>132744.54999999999</v>
      </c>
      <c r="N60" s="14">
        <v>132744.54999999999</v>
      </c>
      <c r="O60" s="14">
        <v>132744.54999999999</v>
      </c>
      <c r="P60" s="14">
        <v>132744.54999999999</v>
      </c>
      <c r="R60" s="12" t="s">
        <v>49</v>
      </c>
      <c r="S60" s="14">
        <v>409113.06</v>
      </c>
      <c r="T60" s="14">
        <v>410074.84</v>
      </c>
      <c r="U60" s="14">
        <v>411036.62</v>
      </c>
      <c r="V60" s="14">
        <v>411998.4</v>
      </c>
      <c r="W60" s="14">
        <v>412960.18</v>
      </c>
      <c r="X60" s="14">
        <v>413921.96</v>
      </c>
      <c r="Y60" s="14">
        <v>414883.74</v>
      </c>
      <c r="Z60" s="14">
        <v>415845.52</v>
      </c>
      <c r="AA60" s="14">
        <v>416807.3</v>
      </c>
      <c r="AB60" s="14">
        <v>417769.08</v>
      </c>
      <c r="AC60" s="14">
        <v>418730.86</v>
      </c>
      <c r="AD60" s="14">
        <v>419692.64</v>
      </c>
      <c r="AE60" s="14">
        <v>420654.42</v>
      </c>
      <c r="AF60" s="14">
        <v>421616.2</v>
      </c>
      <c r="AG60" s="14">
        <v>422577.98</v>
      </c>
    </row>
    <row r="61" spans="1:33">
      <c r="A61" s="12" t="s">
        <v>125</v>
      </c>
      <c r="B61" s="14">
        <v>27638493.469999999</v>
      </c>
      <c r="C61" s="14">
        <v>27191821.809999999</v>
      </c>
      <c r="D61" s="14">
        <v>27191821.809999999</v>
      </c>
      <c r="E61" s="14">
        <v>27191821.809999999</v>
      </c>
      <c r="F61" s="14">
        <v>27187106.440000001</v>
      </c>
      <c r="G61" s="14">
        <v>27187106.440000001</v>
      </c>
      <c r="H61" s="14">
        <v>27530286.460000001</v>
      </c>
      <c r="I61" s="14">
        <v>27525192.48</v>
      </c>
      <c r="J61" s="14">
        <v>27525192.48</v>
      </c>
      <c r="K61" s="14">
        <v>27302158.66</v>
      </c>
      <c r="L61" s="14">
        <v>27302158.66</v>
      </c>
      <c r="M61" s="14">
        <v>27302158.66</v>
      </c>
      <c r="N61" s="14">
        <v>27268589.329999998</v>
      </c>
      <c r="O61" s="14">
        <v>27268589.329999998</v>
      </c>
      <c r="P61" s="14">
        <v>27268589.329999998</v>
      </c>
      <c r="R61" s="12" t="s">
        <v>50</v>
      </c>
      <c r="S61" s="14">
        <v>15443.35</v>
      </c>
      <c r="T61" s="14">
        <v>15516.03</v>
      </c>
      <c r="U61" s="14">
        <v>15588.71</v>
      </c>
      <c r="V61" s="14">
        <v>15661.39</v>
      </c>
      <c r="W61" s="14">
        <v>15734.07</v>
      </c>
      <c r="X61" s="14">
        <v>15806.75</v>
      </c>
      <c r="Y61" s="14">
        <v>15879.43</v>
      </c>
      <c r="Z61" s="14">
        <v>15952.11</v>
      </c>
      <c r="AA61" s="14">
        <v>16024.79</v>
      </c>
      <c r="AB61" s="14">
        <v>16097.47</v>
      </c>
      <c r="AC61" s="14">
        <v>16170.15</v>
      </c>
      <c r="AD61" s="14">
        <v>16242.83</v>
      </c>
      <c r="AE61" s="14">
        <v>16315.51</v>
      </c>
      <c r="AF61" s="14">
        <v>16388.189999999999</v>
      </c>
      <c r="AG61" s="14">
        <v>16460.87</v>
      </c>
    </row>
    <row r="62" spans="1:33">
      <c r="A62" s="12" t="s">
        <v>126</v>
      </c>
      <c r="B62" s="14">
        <v>731466.64</v>
      </c>
      <c r="C62" s="14">
        <v>731466.64</v>
      </c>
      <c r="D62" s="14">
        <v>731466.64</v>
      </c>
      <c r="E62" s="14">
        <v>731466.64</v>
      </c>
      <c r="F62" s="14">
        <v>731466.64</v>
      </c>
      <c r="G62" s="14">
        <v>731466.64</v>
      </c>
      <c r="H62" s="14">
        <v>731466.64</v>
      </c>
      <c r="I62" s="14">
        <v>731466.64</v>
      </c>
      <c r="J62" s="14">
        <v>731466.64</v>
      </c>
      <c r="K62" s="14">
        <v>787661.25</v>
      </c>
      <c r="L62" s="14">
        <v>787078.54</v>
      </c>
      <c r="M62" s="14">
        <v>787078.54</v>
      </c>
      <c r="N62" s="14">
        <v>787078.54</v>
      </c>
      <c r="O62" s="14">
        <v>787078.54</v>
      </c>
      <c r="P62" s="14">
        <v>787078.54</v>
      </c>
      <c r="R62" s="12" t="s">
        <v>138</v>
      </c>
      <c r="S62" s="14">
        <v>51335.37</v>
      </c>
      <c r="T62" s="14">
        <v>51425.599999999999</v>
      </c>
      <c r="U62" s="14">
        <v>51515.83</v>
      </c>
      <c r="V62" s="14">
        <v>51606.06</v>
      </c>
      <c r="W62" s="14">
        <v>51696.29</v>
      </c>
      <c r="X62" s="14">
        <v>51786.52</v>
      </c>
      <c r="Y62" s="14">
        <v>51876.75</v>
      </c>
      <c r="Z62" s="14">
        <v>51966.98</v>
      </c>
      <c r="AA62" s="14">
        <v>52057.21</v>
      </c>
      <c r="AB62" s="14">
        <v>52147.44</v>
      </c>
      <c r="AC62" s="14">
        <v>52237.67</v>
      </c>
      <c r="AD62" s="14">
        <v>52327.9</v>
      </c>
      <c r="AE62" s="14">
        <v>52418.13</v>
      </c>
      <c r="AF62" s="14">
        <v>52508.36</v>
      </c>
      <c r="AG62" s="14">
        <v>52598.59</v>
      </c>
    </row>
    <row r="63" spans="1:33">
      <c r="A63" s="12" t="s">
        <v>51</v>
      </c>
      <c r="B63" s="14">
        <v>2269555.91</v>
      </c>
      <c r="C63" s="14">
        <v>2269555.91</v>
      </c>
      <c r="D63" s="14">
        <v>2269555.91</v>
      </c>
      <c r="E63" s="14">
        <v>2269555.91</v>
      </c>
      <c r="F63" s="14">
        <v>2269555.91</v>
      </c>
      <c r="G63" s="14">
        <v>2269555.91</v>
      </c>
      <c r="H63" s="14">
        <v>2269555.91</v>
      </c>
      <c r="I63" s="14">
        <v>2269555.91</v>
      </c>
      <c r="J63" s="14">
        <v>2269555.91</v>
      </c>
      <c r="K63" s="14">
        <v>2269555.91</v>
      </c>
      <c r="L63" s="14">
        <v>2269506.86</v>
      </c>
      <c r="M63" s="14">
        <v>2269506.86</v>
      </c>
      <c r="N63" s="14">
        <v>2269506.86</v>
      </c>
      <c r="O63" s="14">
        <v>2269506.86</v>
      </c>
      <c r="P63" s="14">
        <v>2269506.86</v>
      </c>
      <c r="R63" s="12" t="s">
        <v>124</v>
      </c>
      <c r="S63" s="14">
        <v>86908.12</v>
      </c>
      <c r="T63" s="14">
        <v>87489.94</v>
      </c>
      <c r="U63" s="14">
        <v>88071.76</v>
      </c>
      <c r="V63" s="14">
        <v>88653.58</v>
      </c>
      <c r="W63" s="14">
        <v>89235.4</v>
      </c>
      <c r="X63" s="14">
        <v>89817.22</v>
      </c>
      <c r="Y63" s="14">
        <v>90399.039999999994</v>
      </c>
      <c r="Z63" s="14">
        <v>90980.86</v>
      </c>
      <c r="AA63" s="14">
        <v>91562.68</v>
      </c>
      <c r="AB63" s="14">
        <v>92144.5</v>
      </c>
      <c r="AC63" s="14">
        <v>85818.83</v>
      </c>
      <c r="AD63" s="14">
        <v>86386.29</v>
      </c>
      <c r="AE63" s="14">
        <v>86953.75</v>
      </c>
      <c r="AF63" s="14">
        <v>87521.21</v>
      </c>
      <c r="AG63" s="14">
        <v>88088.67</v>
      </c>
    </row>
    <row r="64" spans="1:33">
      <c r="A64" s="12" t="s">
        <v>98</v>
      </c>
      <c r="B64" s="14">
        <v>531166.79</v>
      </c>
      <c r="C64" s="14">
        <v>531166.79</v>
      </c>
      <c r="D64" s="14">
        <v>531166.79</v>
      </c>
      <c r="E64" s="14">
        <v>531166.79</v>
      </c>
      <c r="F64" s="14">
        <v>531166.79</v>
      </c>
      <c r="G64" s="14">
        <v>531166.79</v>
      </c>
      <c r="H64" s="14">
        <v>531166.79</v>
      </c>
      <c r="I64" s="14">
        <v>531166.79</v>
      </c>
      <c r="J64" s="14">
        <v>531166.79</v>
      </c>
      <c r="K64" s="14">
        <v>531166.79</v>
      </c>
      <c r="L64" s="14">
        <v>531166.79</v>
      </c>
      <c r="M64" s="14">
        <v>531166.79</v>
      </c>
      <c r="N64" s="14">
        <v>531166.79</v>
      </c>
      <c r="O64" s="14">
        <v>531166.79</v>
      </c>
      <c r="P64" s="14">
        <v>531166.79</v>
      </c>
      <c r="R64" s="12" t="s">
        <v>125</v>
      </c>
      <c r="S64" s="14">
        <v>18253266.059999999</v>
      </c>
      <c r="T64" s="14">
        <v>17728476.02</v>
      </c>
      <c r="U64" s="14">
        <v>17771537.640000001</v>
      </c>
      <c r="V64" s="14">
        <v>17696524.09</v>
      </c>
      <c r="W64" s="14">
        <v>17734862.920000002</v>
      </c>
      <c r="X64" s="14">
        <v>17777917.120000001</v>
      </c>
      <c r="Y64" s="14">
        <v>17821782.079999998</v>
      </c>
      <c r="Z64" s="14">
        <v>17809390.579999998</v>
      </c>
      <c r="AA64" s="14">
        <v>17853239.489999998</v>
      </c>
      <c r="AB64" s="14">
        <v>17671946.91</v>
      </c>
      <c r="AC64" s="14">
        <v>17714947.809999999</v>
      </c>
      <c r="AD64" s="14">
        <v>17756516.129999999</v>
      </c>
      <c r="AE64" s="14">
        <v>17765733.109999999</v>
      </c>
      <c r="AF64" s="14">
        <v>17808702.280000001</v>
      </c>
      <c r="AG64" s="14">
        <v>17851671.449999999</v>
      </c>
    </row>
    <row r="65" spans="1:33">
      <c r="A65" s="12" t="s">
        <v>52</v>
      </c>
      <c r="B65" s="14">
        <v>37326.42</v>
      </c>
      <c r="C65" s="14">
        <v>37326.42</v>
      </c>
      <c r="D65" s="14">
        <v>37326.42</v>
      </c>
      <c r="E65" s="14">
        <v>37326.42</v>
      </c>
      <c r="F65" s="14">
        <v>37326.42</v>
      </c>
      <c r="G65" s="14">
        <v>37326.42</v>
      </c>
      <c r="H65" s="14">
        <v>37326.42</v>
      </c>
      <c r="I65" s="14">
        <v>37326.42</v>
      </c>
      <c r="J65" s="14">
        <v>37326.42</v>
      </c>
      <c r="K65" s="14">
        <v>37326.42</v>
      </c>
      <c r="L65" s="14">
        <v>37326.42</v>
      </c>
      <c r="M65" s="14">
        <v>37326.42</v>
      </c>
      <c r="N65" s="14">
        <v>37326.42</v>
      </c>
      <c r="O65" s="14">
        <v>37326.42</v>
      </c>
      <c r="P65" s="14">
        <v>37326.42</v>
      </c>
      <c r="R65" s="12" t="s">
        <v>126</v>
      </c>
      <c r="S65" s="14">
        <v>328270.14</v>
      </c>
      <c r="T65" s="14">
        <v>329574.59000000003</v>
      </c>
      <c r="U65" s="14">
        <v>330879.03999999998</v>
      </c>
      <c r="V65" s="14">
        <v>332183.49</v>
      </c>
      <c r="W65" s="14">
        <v>333487.94</v>
      </c>
      <c r="X65" s="14">
        <v>334792.39</v>
      </c>
      <c r="Y65" s="14">
        <v>336096.84</v>
      </c>
      <c r="Z65" s="14">
        <v>337401.29</v>
      </c>
      <c r="AA65" s="14">
        <v>338705.74</v>
      </c>
      <c r="AB65" s="14">
        <v>340611.48</v>
      </c>
      <c r="AC65" s="14">
        <v>342015.63</v>
      </c>
      <c r="AD65" s="14">
        <v>343419.78</v>
      </c>
      <c r="AE65" s="14">
        <v>344823.93</v>
      </c>
      <c r="AF65" s="14">
        <v>346228.08</v>
      </c>
      <c r="AG65" s="14">
        <v>347632.23</v>
      </c>
    </row>
    <row r="66" spans="1:33">
      <c r="A66" s="12" t="s">
        <v>127</v>
      </c>
      <c r="B66" s="14">
        <v>2686177.85</v>
      </c>
      <c r="C66" s="14">
        <v>2685827.14</v>
      </c>
      <c r="D66" s="14">
        <v>2685827.14</v>
      </c>
      <c r="E66" s="14">
        <v>2847045.78</v>
      </c>
      <c r="F66" s="14">
        <v>2847044.5</v>
      </c>
      <c r="G66" s="14">
        <v>2847061.1</v>
      </c>
      <c r="H66" s="14">
        <v>2861967.35</v>
      </c>
      <c r="I66" s="14">
        <v>2862171.73</v>
      </c>
      <c r="J66" s="14">
        <v>2886386.65</v>
      </c>
      <c r="K66" s="14">
        <v>3301544.55</v>
      </c>
      <c r="L66" s="14">
        <v>3517714.32</v>
      </c>
      <c r="M66" s="14">
        <v>3530575.54</v>
      </c>
      <c r="N66" s="14">
        <v>3529929</v>
      </c>
      <c r="O66" s="14">
        <v>3525188.82</v>
      </c>
      <c r="P66" s="14">
        <v>3525247.69</v>
      </c>
      <c r="R66" s="12" t="s">
        <v>51</v>
      </c>
      <c r="S66" s="14">
        <v>1696064.7</v>
      </c>
      <c r="T66" s="14">
        <v>1700112.08</v>
      </c>
      <c r="U66" s="14">
        <v>1704159.46</v>
      </c>
      <c r="V66" s="14">
        <v>1708206.84</v>
      </c>
      <c r="W66" s="14">
        <v>1712254.22</v>
      </c>
      <c r="X66" s="14">
        <v>1716301.6</v>
      </c>
      <c r="Y66" s="14">
        <v>1720348.98</v>
      </c>
      <c r="Z66" s="14">
        <v>1724396.36</v>
      </c>
      <c r="AA66" s="14">
        <v>1728443.74</v>
      </c>
      <c r="AB66" s="14">
        <v>1732491.12</v>
      </c>
      <c r="AC66" s="14">
        <v>1736489.4</v>
      </c>
      <c r="AD66" s="14">
        <v>1740536.73</v>
      </c>
      <c r="AE66" s="14">
        <v>1744584.06</v>
      </c>
      <c r="AF66" s="14">
        <v>1748631.39</v>
      </c>
      <c r="AG66" s="14">
        <v>1752678.72</v>
      </c>
    </row>
    <row r="67" spans="1:33">
      <c r="A67" s="12" t="s">
        <v>139</v>
      </c>
      <c r="B67" s="14">
        <v>2783.89</v>
      </c>
      <c r="C67" s="14">
        <v>2783.89</v>
      </c>
      <c r="D67" s="14">
        <v>2783.89</v>
      </c>
      <c r="E67" s="14">
        <v>2783.89</v>
      </c>
      <c r="F67" s="14">
        <v>2783.89</v>
      </c>
      <c r="G67" s="14">
        <v>2783.89</v>
      </c>
      <c r="H67" s="14">
        <v>2783.89</v>
      </c>
      <c r="I67" s="14">
        <v>2783.89</v>
      </c>
      <c r="J67" s="14">
        <v>2783.89</v>
      </c>
      <c r="K67" s="14">
        <v>2783.89</v>
      </c>
      <c r="L67" s="14">
        <v>2783.89</v>
      </c>
      <c r="M67" s="14">
        <v>2783.89</v>
      </c>
      <c r="N67" s="14">
        <v>2783.89</v>
      </c>
      <c r="O67" s="14">
        <v>2783.89</v>
      </c>
      <c r="P67" s="14">
        <v>2783.89</v>
      </c>
      <c r="R67" s="12" t="s">
        <v>98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/>
      <c r="AA67" s="14"/>
      <c r="AB67" s="14"/>
      <c r="AC67" s="14"/>
      <c r="AF67" s="14">
        <v>0</v>
      </c>
      <c r="AG67" s="14">
        <v>0</v>
      </c>
    </row>
    <row r="68" spans="1:33">
      <c r="A68" s="12" t="s">
        <v>53</v>
      </c>
      <c r="B68" s="14">
        <v>336167.54</v>
      </c>
      <c r="C68" s="14">
        <v>336167.54</v>
      </c>
      <c r="D68" s="14">
        <v>336167.54</v>
      </c>
      <c r="E68" s="14">
        <v>336167.54</v>
      </c>
      <c r="F68" s="14">
        <v>336167.54</v>
      </c>
      <c r="G68" s="14">
        <v>336167.54</v>
      </c>
      <c r="H68" s="14">
        <v>336167.54</v>
      </c>
      <c r="I68" s="14">
        <v>336167.54</v>
      </c>
      <c r="J68" s="14">
        <v>336167.54</v>
      </c>
      <c r="K68" s="14">
        <v>336167.54</v>
      </c>
      <c r="L68" s="14">
        <v>336167.54</v>
      </c>
      <c r="M68" s="14">
        <v>336167.54</v>
      </c>
      <c r="N68" s="14">
        <v>336167.54</v>
      </c>
      <c r="O68" s="14">
        <v>336167.54</v>
      </c>
      <c r="P68" s="14">
        <v>336167.54</v>
      </c>
      <c r="R68" s="12" t="s">
        <v>52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/>
      <c r="AA68" s="14"/>
      <c r="AB68" s="14"/>
      <c r="AC68" s="14"/>
      <c r="AD68" s="14"/>
      <c r="AE68" s="14"/>
      <c r="AF68" s="14">
        <v>0</v>
      </c>
      <c r="AG68" s="14">
        <v>0</v>
      </c>
    </row>
    <row r="69" spans="1:33">
      <c r="A69" s="12" t="s">
        <v>54</v>
      </c>
      <c r="B69" s="14">
        <v>99818.13</v>
      </c>
      <c r="C69" s="14">
        <v>99818.13</v>
      </c>
      <c r="D69" s="14">
        <v>99818.13</v>
      </c>
      <c r="E69" s="14">
        <v>99818.13</v>
      </c>
      <c r="F69" s="14">
        <v>99818.13</v>
      </c>
      <c r="G69" s="14">
        <v>99818.13</v>
      </c>
      <c r="H69" s="14">
        <v>99818.13</v>
      </c>
      <c r="I69" s="14">
        <v>99818.13</v>
      </c>
      <c r="J69" s="14">
        <v>99818.13</v>
      </c>
      <c r="K69" s="14">
        <v>99818.13</v>
      </c>
      <c r="L69" s="14">
        <v>99818.13</v>
      </c>
      <c r="M69" s="14">
        <v>99818.13</v>
      </c>
      <c r="N69" s="14">
        <v>99818.13</v>
      </c>
      <c r="O69" s="14">
        <v>99818.13</v>
      </c>
      <c r="P69" s="14">
        <v>99818.13</v>
      </c>
      <c r="R69" s="12" t="s">
        <v>127</v>
      </c>
      <c r="S69" s="14">
        <v>157279.31</v>
      </c>
      <c r="T69" s="14">
        <v>160382.04999999999</v>
      </c>
      <c r="U69" s="14">
        <v>163484.79</v>
      </c>
      <c r="V69" s="14">
        <v>166755.66</v>
      </c>
      <c r="W69" s="14">
        <v>170026.53</v>
      </c>
      <c r="X69" s="14">
        <v>173297.42</v>
      </c>
      <c r="Y69" s="14">
        <v>176595.51</v>
      </c>
      <c r="Z69" s="14">
        <v>179894.1</v>
      </c>
      <c r="AA69" s="14">
        <v>183281.08</v>
      </c>
      <c r="AB69" s="14">
        <v>189698.71</v>
      </c>
      <c r="AC69" s="14">
        <v>193847.09</v>
      </c>
      <c r="AD69" s="14">
        <v>198004.01</v>
      </c>
      <c r="AE69" s="14">
        <v>202160.46</v>
      </c>
      <c r="AF69" s="14">
        <v>206313.06</v>
      </c>
      <c r="AG69" s="14">
        <v>210465.71</v>
      </c>
    </row>
    <row r="70" spans="1:33">
      <c r="A70" s="12" t="s">
        <v>128</v>
      </c>
      <c r="B70" s="14">
        <v>46264.19</v>
      </c>
      <c r="C70" s="14">
        <v>46264.19</v>
      </c>
      <c r="D70" s="14">
        <v>46264.19</v>
      </c>
      <c r="E70" s="14">
        <v>46264.19</v>
      </c>
      <c r="F70" s="14">
        <v>46264.19</v>
      </c>
      <c r="G70" s="14">
        <v>46264.19</v>
      </c>
      <c r="H70" s="14">
        <v>46264.19</v>
      </c>
      <c r="I70" s="14">
        <v>46264.19</v>
      </c>
      <c r="J70" s="14">
        <v>46264.19</v>
      </c>
      <c r="K70" s="14">
        <v>46264.19</v>
      </c>
      <c r="L70" s="14">
        <v>46264.19</v>
      </c>
      <c r="M70" s="14">
        <v>46264.19</v>
      </c>
      <c r="N70" s="14">
        <v>46264.19</v>
      </c>
      <c r="O70" s="14">
        <v>46264.19</v>
      </c>
      <c r="P70" s="14">
        <v>46264.19</v>
      </c>
      <c r="R70" s="12" t="s">
        <v>139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/>
      <c r="AA70" s="14"/>
      <c r="AB70" s="14"/>
      <c r="AC70" s="14"/>
    </row>
    <row r="71" spans="1:33">
      <c r="A71" s="12" t="s">
        <v>55</v>
      </c>
      <c r="B71" s="14">
        <v>4005.08</v>
      </c>
      <c r="C71" s="14">
        <v>4005.08</v>
      </c>
      <c r="D71" s="14">
        <v>4005.08</v>
      </c>
      <c r="E71" s="14">
        <v>4005.08</v>
      </c>
      <c r="F71" s="14">
        <v>4005.08</v>
      </c>
      <c r="G71" s="14">
        <v>4005.08</v>
      </c>
      <c r="H71" s="14">
        <v>4005.08</v>
      </c>
      <c r="I71" s="14">
        <v>4005.08</v>
      </c>
      <c r="J71" s="14">
        <v>4005.08</v>
      </c>
      <c r="K71" s="14">
        <v>4005.08</v>
      </c>
      <c r="L71" s="14">
        <v>4005.08</v>
      </c>
      <c r="M71" s="14">
        <v>4005.08</v>
      </c>
      <c r="N71" s="14">
        <v>4005.08</v>
      </c>
      <c r="O71" s="14">
        <v>4005.08</v>
      </c>
      <c r="P71" s="14">
        <v>4005.08</v>
      </c>
      <c r="R71" s="12" t="s">
        <v>53</v>
      </c>
      <c r="S71" s="14">
        <v>102030.12</v>
      </c>
      <c r="T71" s="14">
        <v>102607.21</v>
      </c>
      <c r="U71" s="14">
        <v>103184.3</v>
      </c>
      <c r="V71" s="14">
        <v>103761.39</v>
      </c>
      <c r="W71" s="14">
        <v>104338.48</v>
      </c>
      <c r="X71" s="14">
        <v>104915.57</v>
      </c>
      <c r="Y71" s="14">
        <v>105492.66</v>
      </c>
      <c r="Z71" s="14">
        <v>106069.75</v>
      </c>
      <c r="AA71" s="14">
        <v>106646.84</v>
      </c>
      <c r="AB71" s="14">
        <v>107223.93</v>
      </c>
      <c r="AC71" s="14">
        <v>107801.02</v>
      </c>
      <c r="AD71" s="14">
        <v>108378.11</v>
      </c>
      <c r="AE71" s="14">
        <v>108955.2</v>
      </c>
      <c r="AF71" s="14">
        <v>109532.29</v>
      </c>
      <c r="AG71" s="14">
        <v>110109.38</v>
      </c>
    </row>
    <row r="72" spans="1:33">
      <c r="A72" s="12" t="s">
        <v>56</v>
      </c>
      <c r="B72" s="14">
        <v>20977480.25</v>
      </c>
      <c r="C72" s="14">
        <v>20958209.559999999</v>
      </c>
      <c r="D72" s="14">
        <v>20910988.41</v>
      </c>
      <c r="E72" s="14">
        <v>20910999.280000001</v>
      </c>
      <c r="F72" s="14">
        <v>20920831.02</v>
      </c>
      <c r="G72" s="14">
        <v>20917457.030000001</v>
      </c>
      <c r="H72" s="14">
        <v>20910441.73</v>
      </c>
      <c r="I72" s="14">
        <v>17789634.48</v>
      </c>
      <c r="J72" s="14">
        <v>17820498.27</v>
      </c>
      <c r="K72" s="14">
        <v>17479208.579999998</v>
      </c>
      <c r="L72" s="14">
        <v>18148632.170000002</v>
      </c>
      <c r="M72" s="14">
        <v>18142891.239999998</v>
      </c>
      <c r="N72" s="14">
        <v>18156822.52</v>
      </c>
      <c r="O72" s="14">
        <v>18147508.199999999</v>
      </c>
      <c r="P72" s="14">
        <v>18163967.800000001</v>
      </c>
      <c r="R72" s="12" t="s">
        <v>54</v>
      </c>
      <c r="S72" s="14">
        <v>67985.240000000005</v>
      </c>
      <c r="T72" s="14">
        <v>68156.59</v>
      </c>
      <c r="U72" s="14">
        <v>68327.94</v>
      </c>
      <c r="V72" s="14">
        <v>68499.289999999994</v>
      </c>
      <c r="W72" s="14">
        <v>68670.64</v>
      </c>
      <c r="X72" s="14">
        <v>68841.990000000005</v>
      </c>
      <c r="Y72" s="14">
        <v>69013.34</v>
      </c>
      <c r="Z72" s="14">
        <v>69184.69</v>
      </c>
      <c r="AA72" s="14">
        <v>69356.039999999994</v>
      </c>
      <c r="AB72" s="14">
        <v>69527.39</v>
      </c>
      <c r="AC72" s="14">
        <v>69698.740000000005</v>
      </c>
      <c r="AD72" s="14">
        <v>69870.09</v>
      </c>
      <c r="AE72" s="14">
        <v>70041.440000000002</v>
      </c>
      <c r="AF72" s="14">
        <v>70212.789999999994</v>
      </c>
      <c r="AG72" s="14">
        <v>70384.14</v>
      </c>
    </row>
    <row r="73" spans="1:33">
      <c r="A73" s="12" t="s">
        <v>140</v>
      </c>
      <c r="B73" s="14">
        <v>145810259.13</v>
      </c>
      <c r="C73" s="14">
        <v>150847993.81999999</v>
      </c>
      <c r="D73" s="14">
        <v>151184563.84</v>
      </c>
      <c r="E73" s="14">
        <v>149983078.11000001</v>
      </c>
      <c r="F73" s="14">
        <v>150016034.18000001</v>
      </c>
      <c r="G73" s="14">
        <v>151223930.03</v>
      </c>
      <c r="H73" s="14">
        <v>151345568.31</v>
      </c>
      <c r="I73" s="14">
        <v>151392979.53</v>
      </c>
      <c r="J73" s="14">
        <v>151321282.22</v>
      </c>
      <c r="K73" s="14">
        <v>160148818.33000001</v>
      </c>
      <c r="L73" s="14">
        <v>158834955.02000001</v>
      </c>
      <c r="M73" s="14">
        <v>158857527.30000001</v>
      </c>
      <c r="N73" s="14">
        <v>158972490.47</v>
      </c>
      <c r="O73" s="14">
        <v>158832123.65000001</v>
      </c>
      <c r="P73" s="14">
        <v>158939168.66</v>
      </c>
      <c r="R73" s="12" t="s">
        <v>128</v>
      </c>
      <c r="S73" s="14">
        <v>33793.99</v>
      </c>
      <c r="T73" s="14">
        <v>33873.410000000003</v>
      </c>
      <c r="U73" s="14">
        <v>33952.83</v>
      </c>
      <c r="V73" s="14">
        <v>34032.25</v>
      </c>
      <c r="W73" s="14">
        <v>34111.67</v>
      </c>
      <c r="X73" s="14">
        <v>34191.089999999997</v>
      </c>
      <c r="Y73" s="14">
        <v>34270.51</v>
      </c>
      <c r="Z73" s="14">
        <v>34349.93</v>
      </c>
      <c r="AA73" s="14">
        <v>34429.35</v>
      </c>
      <c r="AB73" s="14">
        <v>34508.769999999997</v>
      </c>
      <c r="AC73" s="14">
        <v>34588.19</v>
      </c>
      <c r="AD73" s="14">
        <v>34667.61</v>
      </c>
      <c r="AE73" s="14">
        <v>34747.03</v>
      </c>
      <c r="AF73" s="14">
        <v>34826.449999999997</v>
      </c>
      <c r="AG73" s="14">
        <v>34905.870000000003</v>
      </c>
    </row>
    <row r="74" spans="1:33">
      <c r="A74" s="12" t="s">
        <v>99</v>
      </c>
      <c r="B74" s="14">
        <v>104636005.2</v>
      </c>
      <c r="C74" s="14">
        <v>105259590.89</v>
      </c>
      <c r="D74" s="14">
        <v>105495314.33</v>
      </c>
      <c r="E74" s="14">
        <v>106947205.94</v>
      </c>
      <c r="F74" s="14">
        <v>108399208.03</v>
      </c>
      <c r="G74" s="14">
        <v>108659057.42</v>
      </c>
      <c r="H74" s="14">
        <v>109880154.75</v>
      </c>
      <c r="I74" s="14">
        <v>110281772.92</v>
      </c>
      <c r="J74" s="14">
        <v>113361354.09</v>
      </c>
      <c r="K74" s="14">
        <v>122236355.77</v>
      </c>
      <c r="L74" s="14">
        <v>125492750.31999999</v>
      </c>
      <c r="M74" s="14">
        <v>126153185.27</v>
      </c>
      <c r="N74" s="14">
        <v>127037362.37</v>
      </c>
      <c r="O74" s="14">
        <v>130205957.23</v>
      </c>
      <c r="P74" s="14">
        <v>130612936.26000001</v>
      </c>
      <c r="R74" s="12" t="s">
        <v>55</v>
      </c>
      <c r="S74" s="14">
        <v>1781.21</v>
      </c>
      <c r="T74" s="14">
        <v>1788.08</v>
      </c>
      <c r="U74" s="14">
        <v>1794.95</v>
      </c>
      <c r="V74" s="14">
        <v>1801.82</v>
      </c>
      <c r="W74" s="14">
        <v>1808.69</v>
      </c>
      <c r="X74" s="14">
        <v>1815.56</v>
      </c>
      <c r="Y74" s="14">
        <v>1822.43</v>
      </c>
      <c r="Z74" s="14">
        <v>1829.3</v>
      </c>
      <c r="AA74" s="14">
        <v>1836.17</v>
      </c>
      <c r="AB74" s="14">
        <v>1843.04</v>
      </c>
      <c r="AC74" s="14">
        <v>1849.91</v>
      </c>
      <c r="AD74" s="14">
        <v>1856.78</v>
      </c>
      <c r="AE74" s="14">
        <v>1863.65</v>
      </c>
      <c r="AF74" s="14">
        <v>1870.52</v>
      </c>
      <c r="AG74" s="14">
        <v>1877.39</v>
      </c>
    </row>
    <row r="75" spans="1:33">
      <c r="A75" s="12" t="s">
        <v>141</v>
      </c>
      <c r="B75" s="14">
        <v>12401060.83</v>
      </c>
      <c r="C75" s="14">
        <v>12876887.35</v>
      </c>
      <c r="D75" s="14">
        <v>13654128.09</v>
      </c>
      <c r="E75" s="14">
        <v>13812183.26</v>
      </c>
      <c r="F75" s="14">
        <v>15569217.810000001</v>
      </c>
      <c r="G75" s="14">
        <v>15589400.67</v>
      </c>
      <c r="H75" s="14">
        <v>15608977.869999999</v>
      </c>
      <c r="I75" s="14">
        <v>15608044.77</v>
      </c>
      <c r="J75" s="14">
        <v>32042081.109999999</v>
      </c>
      <c r="K75" s="14">
        <v>16221073.029999999</v>
      </c>
      <c r="L75" s="14">
        <v>16406203.800000001</v>
      </c>
      <c r="M75" s="14">
        <v>16407035.5</v>
      </c>
      <c r="N75" s="14">
        <v>17135308</v>
      </c>
      <c r="O75" s="14">
        <v>18304012.43</v>
      </c>
      <c r="P75" s="14">
        <v>18287384.399999999</v>
      </c>
      <c r="R75" s="12" t="s">
        <v>56</v>
      </c>
      <c r="S75" s="14">
        <v>12420096.060000001</v>
      </c>
      <c r="T75" s="14">
        <v>12474316.74</v>
      </c>
      <c r="U75" s="14">
        <v>12497642.880000001</v>
      </c>
      <c r="V75" s="14">
        <v>12565594.52</v>
      </c>
      <c r="W75" s="14">
        <v>12644560.07</v>
      </c>
      <c r="X75" s="14">
        <v>12708442.4</v>
      </c>
      <c r="Y75" s="14">
        <v>12769467.619999999</v>
      </c>
      <c r="Z75" s="14">
        <v>9692307.4399999995</v>
      </c>
      <c r="AA75" s="14">
        <v>9751244.8499999996</v>
      </c>
      <c r="AB75" s="14">
        <v>9442707.4000000004</v>
      </c>
      <c r="AC75" s="14">
        <v>9343062.0800000001</v>
      </c>
      <c r="AD75" s="14">
        <v>9385835.6400000006</v>
      </c>
      <c r="AE75" s="14">
        <v>9460082.0899999999</v>
      </c>
      <c r="AF75" s="14">
        <v>9511297.8900000006</v>
      </c>
      <c r="AG75" s="14">
        <v>9577626.4100000001</v>
      </c>
    </row>
    <row r="76" spans="1:33">
      <c r="A76" s="12" t="s">
        <v>57</v>
      </c>
      <c r="B76" s="14">
        <v>3941149.06</v>
      </c>
      <c r="C76" s="14">
        <v>3941149.06</v>
      </c>
      <c r="D76" s="14">
        <v>3941149.06</v>
      </c>
      <c r="E76" s="14">
        <v>4169011.27</v>
      </c>
      <c r="F76" s="14">
        <v>4169011.27</v>
      </c>
      <c r="G76" s="14">
        <v>4169011.27</v>
      </c>
      <c r="H76" s="14">
        <v>4158214.77</v>
      </c>
      <c r="I76" s="14">
        <v>4158214.74</v>
      </c>
      <c r="J76" s="14">
        <v>4158214.74</v>
      </c>
      <c r="K76" s="14">
        <v>4323911.84</v>
      </c>
      <c r="L76" s="14">
        <v>4323911.55</v>
      </c>
      <c r="M76" s="14">
        <v>4306668.54</v>
      </c>
      <c r="N76" s="14">
        <v>4306656.8</v>
      </c>
      <c r="O76" s="14">
        <v>4304684.62</v>
      </c>
      <c r="P76" s="14">
        <v>4311637.5599999996</v>
      </c>
      <c r="R76" s="12" t="s">
        <v>140</v>
      </c>
      <c r="S76" s="14">
        <v>29092134.469999999</v>
      </c>
      <c r="T76" s="14">
        <v>29354849.57</v>
      </c>
      <c r="U76" s="14">
        <v>29559585.27</v>
      </c>
      <c r="V76" s="14">
        <v>29606492.23</v>
      </c>
      <c r="W76" s="14">
        <v>29800647.73</v>
      </c>
      <c r="X76" s="14">
        <v>30056428.010000002</v>
      </c>
      <c r="Y76" s="14">
        <v>30225902.68</v>
      </c>
      <c r="Z76" s="14">
        <v>30338206.73</v>
      </c>
      <c r="AA76" s="14">
        <v>30390977.649999999</v>
      </c>
      <c r="AB76" s="14">
        <v>29942637.460000001</v>
      </c>
      <c r="AC76" s="14">
        <v>29912556.039999999</v>
      </c>
      <c r="AD76" s="14">
        <v>29938178.32</v>
      </c>
      <c r="AE76" s="14">
        <v>30142777.77</v>
      </c>
      <c r="AF76" s="14">
        <v>30106790.949999999</v>
      </c>
      <c r="AG76" s="14">
        <v>30315353.440000001</v>
      </c>
    </row>
    <row r="77" spans="1:33">
      <c r="A77" s="12" t="s">
        <v>142</v>
      </c>
      <c r="B77" s="14">
        <v>1652639.35</v>
      </c>
      <c r="C77" s="14">
        <v>1652639.35</v>
      </c>
      <c r="D77" s="14">
        <v>1652639.35</v>
      </c>
      <c r="E77" s="14">
        <v>1652258.54</v>
      </c>
      <c r="F77" s="14">
        <v>1652258.54</v>
      </c>
      <c r="G77" s="14">
        <v>1652258.54</v>
      </c>
      <c r="H77" s="14">
        <v>1652258.54</v>
      </c>
      <c r="I77" s="14">
        <v>1652258.54</v>
      </c>
      <c r="J77" s="14">
        <v>1645562.03</v>
      </c>
      <c r="K77" s="14">
        <v>1669124.33</v>
      </c>
      <c r="L77" s="14">
        <v>1670282.03</v>
      </c>
      <c r="M77" s="14">
        <v>1669259.63</v>
      </c>
      <c r="N77" s="14">
        <v>1666178.3</v>
      </c>
      <c r="O77" s="14">
        <v>1666177.12</v>
      </c>
      <c r="P77" s="14">
        <v>1666177.12</v>
      </c>
      <c r="R77" s="12" t="s">
        <v>99</v>
      </c>
      <c r="S77" s="14">
        <v>14896509.130000001</v>
      </c>
      <c r="T77" s="14">
        <v>15068698.109999999</v>
      </c>
      <c r="U77" s="14">
        <v>15247367.359999999</v>
      </c>
      <c r="V77" s="14">
        <v>15357066.35</v>
      </c>
      <c r="W77" s="14">
        <v>15540543.83</v>
      </c>
      <c r="X77" s="14">
        <v>15725563.91</v>
      </c>
      <c r="Y77" s="14">
        <v>15853946.35</v>
      </c>
      <c r="Z77" s="14">
        <v>16035444.640000001</v>
      </c>
      <c r="AA77" s="14">
        <v>16161188.609999999</v>
      </c>
      <c r="AB77" s="14">
        <v>15034398.529999999</v>
      </c>
      <c r="AC77" s="14">
        <v>15147079.289999999</v>
      </c>
      <c r="AD77" s="14">
        <v>15335105.33</v>
      </c>
      <c r="AE77" s="14">
        <v>15541180.130000001</v>
      </c>
      <c r="AF77" s="14">
        <v>15756270.539999999</v>
      </c>
      <c r="AG77" s="14">
        <v>15971470.369999999</v>
      </c>
    </row>
    <row r="78" spans="1:33">
      <c r="A78" s="12" t="s">
        <v>143</v>
      </c>
      <c r="B78" s="14">
        <v>120333354.12</v>
      </c>
      <c r="C78" s="14">
        <v>121018933.3</v>
      </c>
      <c r="D78" s="14">
        <v>120612949.45999999</v>
      </c>
      <c r="E78" s="14">
        <v>122028592.7</v>
      </c>
      <c r="F78" s="14">
        <v>123344859.15000001</v>
      </c>
      <c r="G78" s="14">
        <v>124624371.41</v>
      </c>
      <c r="H78" s="14">
        <v>125818439</v>
      </c>
      <c r="I78" s="14">
        <v>126884799.81</v>
      </c>
      <c r="J78" s="14">
        <v>127998110.93000001</v>
      </c>
      <c r="K78" s="14">
        <v>129344609.39</v>
      </c>
      <c r="L78" s="14">
        <v>130407362.31</v>
      </c>
      <c r="M78" s="14">
        <v>131390248</v>
      </c>
      <c r="N78" s="14">
        <v>132625094.08</v>
      </c>
      <c r="O78" s="14">
        <v>133618468.56</v>
      </c>
      <c r="P78" s="14">
        <v>134635985.94999999</v>
      </c>
      <c r="R78" s="12" t="s">
        <v>141</v>
      </c>
      <c r="S78" s="14">
        <v>1757955.51</v>
      </c>
      <c r="T78" s="14">
        <v>1881261.91</v>
      </c>
      <c r="U78" s="14">
        <v>1910451.86</v>
      </c>
      <c r="V78" s="14">
        <v>1931205.06</v>
      </c>
      <c r="W78" s="14">
        <v>1964920.29</v>
      </c>
      <c r="X78" s="14">
        <v>1998720.65</v>
      </c>
      <c r="Y78" s="14">
        <v>2026244.65</v>
      </c>
      <c r="Z78" s="14">
        <v>2057392.99</v>
      </c>
      <c r="AA78" s="14">
        <v>2098900.2200000002</v>
      </c>
      <c r="AB78" s="14">
        <v>2007321.26</v>
      </c>
      <c r="AC78" s="14">
        <v>2042666.32</v>
      </c>
      <c r="AD78" s="14">
        <v>2078281.11</v>
      </c>
      <c r="AE78" s="14">
        <v>2117375.5</v>
      </c>
      <c r="AF78" s="14">
        <v>2158049.9700000002</v>
      </c>
      <c r="AG78" s="14">
        <v>2200112.65</v>
      </c>
    </row>
    <row r="79" spans="1:33">
      <c r="A79" s="12" t="s">
        <v>58</v>
      </c>
      <c r="B79" s="14">
        <v>31987922.579999998</v>
      </c>
      <c r="C79" s="14">
        <v>32119907.52</v>
      </c>
      <c r="D79" s="14">
        <v>32275964.789999999</v>
      </c>
      <c r="E79" s="14">
        <v>32587266.91</v>
      </c>
      <c r="F79" s="14">
        <v>32740659.949999999</v>
      </c>
      <c r="G79" s="14">
        <v>32935986.809999999</v>
      </c>
      <c r="H79" s="14">
        <v>33221580.960000001</v>
      </c>
      <c r="I79" s="14">
        <v>33329046.300000001</v>
      </c>
      <c r="J79" s="14">
        <v>33867904.82</v>
      </c>
      <c r="K79" s="14">
        <v>35535328.270000003</v>
      </c>
      <c r="L79" s="14">
        <v>35585776.350000001</v>
      </c>
      <c r="M79" s="14">
        <v>35686646</v>
      </c>
      <c r="N79" s="14">
        <v>36000036.07</v>
      </c>
      <c r="O79" s="14">
        <v>36212110.289999999</v>
      </c>
      <c r="P79" s="14">
        <v>36295805.340000004</v>
      </c>
      <c r="R79" s="12" t="s">
        <v>57</v>
      </c>
      <c r="S79" s="14">
        <v>832276.01</v>
      </c>
      <c r="T79" s="14">
        <v>841669</v>
      </c>
      <c r="U79" s="14">
        <v>851061.99</v>
      </c>
      <c r="V79" s="14">
        <v>858864.97</v>
      </c>
      <c r="W79" s="14">
        <v>868723.45</v>
      </c>
      <c r="X79" s="14">
        <v>874652.9</v>
      </c>
      <c r="Y79" s="14">
        <v>873676.28</v>
      </c>
      <c r="Z79" s="14">
        <v>883496.16</v>
      </c>
      <c r="AA79" s="14">
        <v>893316.04</v>
      </c>
      <c r="AB79" s="14">
        <v>882427.91</v>
      </c>
      <c r="AC79" s="14">
        <v>892733.24</v>
      </c>
      <c r="AD79" s="14">
        <v>880572.18</v>
      </c>
      <c r="AE79" s="14">
        <v>890630.06</v>
      </c>
      <c r="AF79" s="14">
        <v>900910.72</v>
      </c>
      <c r="AG79" s="14">
        <v>911202.71</v>
      </c>
    </row>
    <row r="80" spans="1:33">
      <c r="A80" s="12" t="s">
        <v>59</v>
      </c>
      <c r="B80" s="14">
        <v>55415934.57</v>
      </c>
      <c r="C80" s="14">
        <v>55517696.439999998</v>
      </c>
      <c r="D80" s="14">
        <v>55627657.75</v>
      </c>
      <c r="E80" s="14">
        <v>55498530.75</v>
      </c>
      <c r="F80" s="14">
        <v>55605954.32</v>
      </c>
      <c r="G80" s="14">
        <v>55716673.780000001</v>
      </c>
      <c r="H80" s="14">
        <v>55718431.539999999</v>
      </c>
      <c r="I80" s="14">
        <v>55702699.689999998</v>
      </c>
      <c r="J80" s="14">
        <v>55823888.049999997</v>
      </c>
      <c r="K80" s="14">
        <v>55759271.119999997</v>
      </c>
      <c r="L80" s="14">
        <v>55935908.030000001</v>
      </c>
      <c r="M80" s="14">
        <v>56011245.5</v>
      </c>
      <c r="N80" s="14">
        <v>55979927.759999998</v>
      </c>
      <c r="O80" s="14">
        <v>56127367.329999998</v>
      </c>
      <c r="P80" s="14">
        <v>55995170.030000001</v>
      </c>
      <c r="R80" s="12" t="s">
        <v>142</v>
      </c>
      <c r="S80" s="14">
        <v>961613.71</v>
      </c>
      <c r="T80" s="14">
        <v>965552.5</v>
      </c>
      <c r="U80" s="14">
        <v>969491.29</v>
      </c>
      <c r="V80" s="14">
        <v>967502.16</v>
      </c>
      <c r="W80" s="14">
        <v>971440.16</v>
      </c>
      <c r="X80" s="14">
        <v>975378.17</v>
      </c>
      <c r="Y80" s="14">
        <v>979290.58</v>
      </c>
      <c r="Z80" s="14">
        <v>983228.59</v>
      </c>
      <c r="AA80" s="14">
        <v>980422.21</v>
      </c>
      <c r="AB80" s="14">
        <v>984539.65</v>
      </c>
      <c r="AC80" s="14">
        <v>988519.11</v>
      </c>
      <c r="AD80" s="14">
        <v>991054.72</v>
      </c>
      <c r="AE80" s="14">
        <v>992004.81</v>
      </c>
      <c r="AF80" s="14">
        <v>994632.91</v>
      </c>
      <c r="AG80" s="14">
        <v>998606.63</v>
      </c>
    </row>
    <row r="81" spans="1:33">
      <c r="A81" s="12" t="s">
        <v>93</v>
      </c>
      <c r="B81" s="14">
        <v>10901837.51</v>
      </c>
      <c r="C81" s="14">
        <v>10911272.310000001</v>
      </c>
      <c r="D81" s="14">
        <v>10931617.710000001</v>
      </c>
      <c r="E81" s="14">
        <v>11151758.4</v>
      </c>
      <c r="F81" s="14">
        <v>11162177.359999999</v>
      </c>
      <c r="G81" s="14">
        <v>11199571.189999999</v>
      </c>
      <c r="H81" s="14">
        <v>11245899.74</v>
      </c>
      <c r="I81" s="14">
        <v>11264719.66</v>
      </c>
      <c r="J81" s="14">
        <v>11288831.09</v>
      </c>
      <c r="K81" s="14">
        <v>11406340.6</v>
      </c>
      <c r="L81" s="14">
        <v>11421302.32</v>
      </c>
      <c r="M81" s="14">
        <v>11433960.08</v>
      </c>
      <c r="N81" s="14">
        <v>11676910.810000001</v>
      </c>
      <c r="O81" s="14">
        <v>11686358.25</v>
      </c>
      <c r="P81" s="14">
        <v>11727348.949999999</v>
      </c>
      <c r="R81" s="12" t="s">
        <v>143</v>
      </c>
      <c r="S81" s="14">
        <v>36234894.07</v>
      </c>
      <c r="T81" s="14">
        <v>36495244.659999996</v>
      </c>
      <c r="U81" s="14">
        <v>35207180.170000002</v>
      </c>
      <c r="V81" s="14">
        <v>35273186.810000002</v>
      </c>
      <c r="W81" s="14">
        <v>35566188.439999998</v>
      </c>
      <c r="X81" s="14">
        <v>35864559.140000001</v>
      </c>
      <c r="Y81" s="14">
        <v>35669396.859999999</v>
      </c>
      <c r="Z81" s="14">
        <v>35889998.090000004</v>
      </c>
      <c r="AA81" s="14">
        <v>35989002.990000002</v>
      </c>
      <c r="AB81" s="14">
        <v>35602958.340000004</v>
      </c>
      <c r="AC81" s="14">
        <v>35560980.380000003</v>
      </c>
      <c r="AD81" s="14">
        <v>35849114.979999997</v>
      </c>
      <c r="AE81" s="14">
        <v>35893125.170000002</v>
      </c>
      <c r="AF81" s="14">
        <v>36132677.579999998</v>
      </c>
      <c r="AG81" s="14">
        <v>36227990.979999997</v>
      </c>
    </row>
    <row r="82" spans="1:33">
      <c r="A82" s="12" t="s">
        <v>94</v>
      </c>
      <c r="B82" s="14">
        <v>204149.07</v>
      </c>
      <c r="C82" s="14">
        <v>206049.14</v>
      </c>
      <c r="D82" s="14">
        <v>208595.02</v>
      </c>
      <c r="E82" s="14">
        <v>210380.57</v>
      </c>
      <c r="F82" s="14">
        <v>211071.01</v>
      </c>
      <c r="G82" s="14">
        <v>212185.01</v>
      </c>
      <c r="H82" s="14">
        <v>213022.64</v>
      </c>
      <c r="I82" s="14">
        <v>213857.14</v>
      </c>
      <c r="J82" s="14">
        <v>213888.49</v>
      </c>
      <c r="K82" s="14">
        <v>215695.84</v>
      </c>
      <c r="L82" s="14">
        <v>216334.1</v>
      </c>
      <c r="M82" s="14">
        <v>218214.99</v>
      </c>
      <c r="N82" s="14">
        <v>219785.04</v>
      </c>
      <c r="O82" s="14">
        <v>220161.46</v>
      </c>
      <c r="P82" s="14">
        <v>221957.45</v>
      </c>
      <c r="R82" s="12" t="s">
        <v>58</v>
      </c>
      <c r="S82" s="14">
        <v>17052798.989999998</v>
      </c>
      <c r="T82" s="14">
        <v>17264589.41</v>
      </c>
      <c r="U82" s="14">
        <v>17475896.75</v>
      </c>
      <c r="V82" s="14">
        <v>17663150.789999999</v>
      </c>
      <c r="W82" s="14">
        <v>17887047.870000001</v>
      </c>
      <c r="X82" s="14">
        <v>18092236.989999998</v>
      </c>
      <c r="Y82" s="14">
        <v>18292573.16</v>
      </c>
      <c r="Z82" s="14">
        <v>18450715.890000001</v>
      </c>
      <c r="AA82" s="14">
        <v>18656095.359999999</v>
      </c>
      <c r="AB82" s="14">
        <v>18962983.719999999</v>
      </c>
      <c r="AC82" s="14">
        <v>19101216.5</v>
      </c>
      <c r="AD82" s="14">
        <v>19268470.670000002</v>
      </c>
      <c r="AE82" s="14">
        <v>19513576.149999999</v>
      </c>
      <c r="AF82" s="14">
        <v>19744427.530000001</v>
      </c>
      <c r="AG82" s="14">
        <v>19763790.140000001</v>
      </c>
    </row>
    <row r="83" spans="1:33">
      <c r="A83" s="12" t="s">
        <v>119</v>
      </c>
      <c r="B83" s="14">
        <v>5173510.6500000004</v>
      </c>
      <c r="C83" s="14">
        <v>5176425.8499999996</v>
      </c>
      <c r="D83" s="14">
        <v>5181186.8499999996</v>
      </c>
      <c r="E83" s="14">
        <v>5180597.46</v>
      </c>
      <c r="F83" s="14">
        <v>5185754.3499999996</v>
      </c>
      <c r="G83" s="14">
        <v>5190414.76</v>
      </c>
      <c r="H83" s="14">
        <v>5185882.29</v>
      </c>
      <c r="I83" s="14">
        <v>5191756.62</v>
      </c>
      <c r="J83" s="14">
        <v>5198267.78</v>
      </c>
      <c r="K83" s="14">
        <v>5193633.04</v>
      </c>
      <c r="L83" s="14">
        <v>5202028.62</v>
      </c>
      <c r="M83" s="14">
        <v>5205999.49</v>
      </c>
      <c r="N83" s="14">
        <v>5203207.28</v>
      </c>
      <c r="O83" s="14">
        <v>5208775.8600000003</v>
      </c>
      <c r="P83" s="14">
        <v>5220845.7300000004</v>
      </c>
      <c r="R83" s="12" t="s">
        <v>59</v>
      </c>
      <c r="S83" s="14">
        <v>24241523.25</v>
      </c>
      <c r="T83" s="14">
        <v>24414505.77</v>
      </c>
      <c r="U83" s="14">
        <v>24583815.059999999</v>
      </c>
      <c r="V83" s="14">
        <v>24694146.079999998</v>
      </c>
      <c r="W83" s="14">
        <v>24885084.34</v>
      </c>
      <c r="X83" s="14">
        <v>25032051.969999999</v>
      </c>
      <c r="Y83" s="14">
        <v>25151681.829999998</v>
      </c>
      <c r="Z83" s="14">
        <v>25198986.949999999</v>
      </c>
      <c r="AA83" s="14">
        <v>25319279.609999999</v>
      </c>
      <c r="AB83" s="14">
        <v>25505843.5</v>
      </c>
      <c r="AC83" s="14">
        <v>25474633.199999999</v>
      </c>
      <c r="AD83" s="14">
        <v>25578348.440000001</v>
      </c>
      <c r="AE83" s="14">
        <v>25764183.280000001</v>
      </c>
      <c r="AF83" s="14">
        <v>25938462.82</v>
      </c>
      <c r="AG83" s="14">
        <v>25797203.91</v>
      </c>
    </row>
    <row r="84" spans="1:33">
      <c r="A84" s="12" t="s">
        <v>85</v>
      </c>
      <c r="B84" s="14">
        <v>1211697.3</v>
      </c>
      <c r="C84" s="14">
        <v>1211697.3</v>
      </c>
      <c r="D84" s="14">
        <v>1211697.3</v>
      </c>
      <c r="E84" s="14">
        <v>1211697.3</v>
      </c>
      <c r="F84" s="14">
        <v>1211697.3</v>
      </c>
      <c r="G84" s="14">
        <v>1211697.3</v>
      </c>
      <c r="H84" s="14">
        <v>1211697.3</v>
      </c>
      <c r="I84" s="14">
        <v>1211697.3</v>
      </c>
      <c r="J84" s="14">
        <v>1211697.3</v>
      </c>
      <c r="K84" s="14">
        <v>1211697.3</v>
      </c>
      <c r="L84" s="14">
        <v>1211697.3</v>
      </c>
      <c r="M84" s="14">
        <v>1211697.3</v>
      </c>
      <c r="N84" s="14">
        <v>1211697.3</v>
      </c>
      <c r="O84" s="14">
        <v>1211697.3</v>
      </c>
      <c r="P84" s="14">
        <v>1211697.3</v>
      </c>
      <c r="R84" s="12" t="s">
        <v>93</v>
      </c>
      <c r="S84" s="14">
        <v>3623777.74</v>
      </c>
      <c r="T84" s="14">
        <v>3652168.25</v>
      </c>
      <c r="U84" s="14">
        <v>3680598.69</v>
      </c>
      <c r="V84" s="14">
        <v>3704890.87</v>
      </c>
      <c r="W84" s="14">
        <v>3733842.31</v>
      </c>
      <c r="X84" s="14">
        <v>3762911.17</v>
      </c>
      <c r="Y84" s="14">
        <v>3789843.44</v>
      </c>
      <c r="Z84" s="14">
        <v>3819192.63</v>
      </c>
      <c r="AA84" s="14">
        <v>3848731.09</v>
      </c>
      <c r="AB84" s="14">
        <v>3878003.04</v>
      </c>
      <c r="AC84" s="14">
        <v>3907869.21</v>
      </c>
      <c r="AD84" s="14">
        <v>3937753.44</v>
      </c>
      <c r="AE84" s="14">
        <v>3965783.31</v>
      </c>
      <c r="AF84" s="14">
        <v>3996065.46</v>
      </c>
      <c r="AG84" s="14">
        <v>4026428.05</v>
      </c>
    </row>
    <row r="85" spans="1:33">
      <c r="A85" s="12" t="s">
        <v>134</v>
      </c>
      <c r="B85" s="14">
        <v>7209780.6299999999</v>
      </c>
      <c r="C85" s="14">
        <v>7209780.6299999999</v>
      </c>
      <c r="D85" s="14">
        <v>7209780.6299999999</v>
      </c>
      <c r="E85" s="14">
        <v>7209780.6299999999</v>
      </c>
      <c r="F85" s="14">
        <v>7209780.6299999999</v>
      </c>
      <c r="G85" s="14">
        <v>7224215.21</v>
      </c>
      <c r="H85" s="14">
        <v>7280461.1299999999</v>
      </c>
      <c r="I85" s="14">
        <v>7280461.1299999999</v>
      </c>
      <c r="J85" s="14">
        <v>7280461.1299999999</v>
      </c>
      <c r="K85" s="14">
        <v>7927625.1699999999</v>
      </c>
      <c r="L85" s="14">
        <v>7927625.1699999999</v>
      </c>
      <c r="M85" s="14">
        <v>7927625.1699999999</v>
      </c>
      <c r="N85" s="14">
        <v>7927625.1699999999</v>
      </c>
      <c r="O85" s="14">
        <v>7927625.1699999999</v>
      </c>
      <c r="P85" s="14">
        <v>8028341.3200000003</v>
      </c>
      <c r="R85" s="12" t="s">
        <v>94</v>
      </c>
      <c r="S85" s="14">
        <v>83640.28</v>
      </c>
      <c r="T85" s="14">
        <v>84039.039999999994</v>
      </c>
      <c r="U85" s="14">
        <v>84441.54</v>
      </c>
      <c r="V85" s="14">
        <v>84847.039999999994</v>
      </c>
      <c r="W85" s="14">
        <v>85253.89</v>
      </c>
      <c r="X85" s="14">
        <v>85663.360000000001</v>
      </c>
      <c r="Y85" s="14">
        <v>86075.29</v>
      </c>
      <c r="Z85" s="14">
        <v>86490.49</v>
      </c>
      <c r="AA85" s="14">
        <v>86905.87</v>
      </c>
      <c r="AB85" s="14">
        <v>87342.49</v>
      </c>
      <c r="AC85" s="14">
        <v>87765.52</v>
      </c>
      <c r="AD85" s="14">
        <v>88190.56</v>
      </c>
      <c r="AE85" s="14">
        <v>88617.44</v>
      </c>
      <c r="AF85" s="14">
        <v>89044.81</v>
      </c>
      <c r="AG85" s="14">
        <v>89474.82</v>
      </c>
    </row>
    <row r="86" spans="1:33">
      <c r="A86" s="12" t="s">
        <v>86</v>
      </c>
      <c r="B86" s="14">
        <v>173114.85</v>
      </c>
      <c r="C86" s="14">
        <v>173114.85</v>
      </c>
      <c r="D86" s="14">
        <v>173114.85</v>
      </c>
      <c r="E86" s="14">
        <v>173114.85</v>
      </c>
      <c r="F86" s="14">
        <v>173114.85</v>
      </c>
      <c r="G86" s="14">
        <v>173114.85</v>
      </c>
      <c r="H86" s="14">
        <v>173114.85</v>
      </c>
      <c r="I86" s="14">
        <v>173114.85</v>
      </c>
      <c r="J86" s="14">
        <v>173114.85</v>
      </c>
      <c r="K86" s="14">
        <v>173114.85</v>
      </c>
      <c r="L86" s="14">
        <v>173114.85</v>
      </c>
      <c r="M86" s="14">
        <v>173114.85</v>
      </c>
      <c r="N86" s="14">
        <v>173114.85</v>
      </c>
      <c r="O86" s="14">
        <v>173114.85</v>
      </c>
      <c r="P86" s="14">
        <v>173114.85</v>
      </c>
      <c r="R86" s="12" t="s">
        <v>119</v>
      </c>
      <c r="S86" s="14">
        <v>2726747.51</v>
      </c>
      <c r="T86" s="14">
        <v>2738426.85</v>
      </c>
      <c r="U86" s="14">
        <v>2750114.25</v>
      </c>
      <c r="V86" s="14">
        <v>2761800.51</v>
      </c>
      <c r="W86" s="14">
        <v>2773498.42</v>
      </c>
      <c r="X86" s="14">
        <v>2785208.96</v>
      </c>
      <c r="Y86" s="14">
        <v>2796904.14</v>
      </c>
      <c r="Z86" s="14">
        <v>2808625.85</v>
      </c>
      <c r="AA86" s="14">
        <v>2820391.67</v>
      </c>
      <c r="AB86" s="14">
        <v>2832094.69</v>
      </c>
      <c r="AC86" s="14">
        <v>2843833.12</v>
      </c>
      <c r="AD86" s="14">
        <v>2855576.45</v>
      </c>
      <c r="AE86" s="14">
        <v>2867315.99</v>
      </c>
      <c r="AF86" s="14">
        <v>2879063.92</v>
      </c>
      <c r="AG86" s="14">
        <v>2890832.29</v>
      </c>
    </row>
    <row r="87" spans="1:33">
      <c r="A87" s="12" t="s">
        <v>87</v>
      </c>
      <c r="B87" s="14">
        <v>709199.18</v>
      </c>
      <c r="C87" s="14">
        <v>709199.18</v>
      </c>
      <c r="D87" s="14">
        <v>709199.18</v>
      </c>
      <c r="E87" s="14">
        <v>709199.18</v>
      </c>
      <c r="F87" s="14">
        <v>709199.18</v>
      </c>
      <c r="G87" s="14">
        <v>709199.18</v>
      </c>
      <c r="H87" s="14">
        <v>709199.18</v>
      </c>
      <c r="I87" s="14">
        <v>709199.18</v>
      </c>
      <c r="J87" s="14">
        <v>709199.18</v>
      </c>
      <c r="K87" s="14">
        <v>709199.18</v>
      </c>
      <c r="L87" s="14">
        <v>709199.18</v>
      </c>
      <c r="M87" s="14">
        <v>709199.18</v>
      </c>
      <c r="N87" s="14">
        <v>709199.18</v>
      </c>
      <c r="O87" s="14">
        <v>709199.18</v>
      </c>
      <c r="P87" s="14">
        <v>709199.18</v>
      </c>
      <c r="R87" s="12" t="s">
        <v>85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/>
      <c r="AA87" s="14"/>
      <c r="AB87" s="14"/>
      <c r="AC87" s="14"/>
    </row>
    <row r="88" spans="1:33">
      <c r="A88" s="12" t="s">
        <v>117</v>
      </c>
      <c r="B88" s="14">
        <v>12954.74</v>
      </c>
      <c r="C88" s="14">
        <v>12954.74</v>
      </c>
      <c r="D88" s="14">
        <v>12954.74</v>
      </c>
      <c r="E88" s="14">
        <v>12954.74</v>
      </c>
      <c r="F88" s="14">
        <v>12954.74</v>
      </c>
      <c r="G88" s="14">
        <v>12954.74</v>
      </c>
      <c r="H88" s="14">
        <v>12954.74</v>
      </c>
      <c r="I88" s="14">
        <v>12954.74</v>
      </c>
      <c r="J88" s="14">
        <v>12954.74</v>
      </c>
      <c r="K88" s="14">
        <v>12954.74</v>
      </c>
      <c r="L88" s="14">
        <v>12954.74</v>
      </c>
      <c r="M88" s="14">
        <v>12954.74</v>
      </c>
      <c r="N88" s="14">
        <v>12954.74</v>
      </c>
      <c r="O88" s="14">
        <v>12954.74</v>
      </c>
      <c r="P88" s="14">
        <v>12954.74</v>
      </c>
      <c r="R88" s="12" t="s">
        <v>134</v>
      </c>
      <c r="S88" s="14">
        <v>787776.43</v>
      </c>
      <c r="T88" s="14">
        <v>810270.08</v>
      </c>
      <c r="U88" s="14">
        <v>832763.73</v>
      </c>
      <c r="V88" s="14">
        <v>855257.38</v>
      </c>
      <c r="W88" s="14">
        <v>877751.03</v>
      </c>
      <c r="X88" s="14">
        <v>900298.96</v>
      </c>
      <c r="Y88" s="14">
        <v>923111.24</v>
      </c>
      <c r="Z88" s="14">
        <v>945923.52</v>
      </c>
      <c r="AA88" s="14">
        <v>968735.8</v>
      </c>
      <c r="AB88" s="14">
        <v>1003714.77</v>
      </c>
      <c r="AC88" s="14">
        <v>1028554.66</v>
      </c>
      <c r="AD88" s="14">
        <v>1053394.55</v>
      </c>
      <c r="AE88" s="14">
        <v>1078234.44</v>
      </c>
      <c r="AF88" s="14">
        <v>1103074.33</v>
      </c>
      <c r="AG88" s="14">
        <v>1128150.9099999999</v>
      </c>
    </row>
    <row r="89" spans="1:33">
      <c r="A89" s="12" t="s">
        <v>35</v>
      </c>
      <c r="B89" s="14">
        <v>1246194.18</v>
      </c>
      <c r="C89" s="14">
        <v>1246194.18</v>
      </c>
      <c r="D89" s="14">
        <v>1246194.18</v>
      </c>
      <c r="E89" s="14">
        <v>1246194.18</v>
      </c>
      <c r="F89" s="14">
        <v>1246194.18</v>
      </c>
      <c r="G89" s="14">
        <v>1246194.18</v>
      </c>
      <c r="H89" s="14">
        <v>1246194.18</v>
      </c>
      <c r="I89" s="14">
        <v>1246194.18</v>
      </c>
      <c r="J89" s="14">
        <v>1246194.18</v>
      </c>
      <c r="K89" s="14">
        <v>1246194.18</v>
      </c>
      <c r="L89" s="14">
        <v>1246194.18</v>
      </c>
      <c r="M89" s="14">
        <v>1246194.18</v>
      </c>
      <c r="N89" s="14">
        <v>1246194.18</v>
      </c>
      <c r="O89" s="14">
        <v>1246194.18</v>
      </c>
      <c r="P89" s="14">
        <v>1246194.18</v>
      </c>
      <c r="R89" s="12" t="s">
        <v>86</v>
      </c>
      <c r="S89" s="14">
        <v>96659.17</v>
      </c>
      <c r="T89" s="14">
        <v>97201.600000000006</v>
      </c>
      <c r="U89" s="14">
        <v>97744.03</v>
      </c>
      <c r="V89" s="14">
        <v>98286.46</v>
      </c>
      <c r="W89" s="14">
        <v>98828.89</v>
      </c>
      <c r="X89" s="14">
        <v>99371.32</v>
      </c>
      <c r="Y89" s="14">
        <v>99913.75</v>
      </c>
      <c r="Z89" s="14">
        <v>100456.18</v>
      </c>
      <c r="AA89" s="14">
        <v>100998.61</v>
      </c>
      <c r="AB89" s="14">
        <v>101541.04</v>
      </c>
      <c r="AC89" s="14">
        <v>102083.47</v>
      </c>
      <c r="AD89" s="14">
        <v>102625.9</v>
      </c>
      <c r="AE89" s="14">
        <v>103168.33</v>
      </c>
      <c r="AF89" s="14">
        <v>103710.76</v>
      </c>
      <c r="AG89" s="14">
        <v>104253.19</v>
      </c>
    </row>
    <row r="90" spans="1:33">
      <c r="A90" s="12" t="s">
        <v>88</v>
      </c>
      <c r="B90" s="14">
        <v>1749085.61</v>
      </c>
      <c r="C90" s="14">
        <v>1749085.61</v>
      </c>
      <c r="D90" s="14">
        <v>1749085.61</v>
      </c>
      <c r="E90" s="14">
        <v>1749085.61</v>
      </c>
      <c r="F90" s="14">
        <v>1749085.61</v>
      </c>
      <c r="G90" s="14">
        <v>1770471.77</v>
      </c>
      <c r="H90" s="14">
        <v>1770510.84</v>
      </c>
      <c r="I90" s="14">
        <v>1770510.84</v>
      </c>
      <c r="J90" s="14">
        <v>1738748.48</v>
      </c>
      <c r="K90" s="14">
        <v>1738748.48</v>
      </c>
      <c r="L90" s="14">
        <v>1738748.48</v>
      </c>
      <c r="M90" s="14">
        <v>1738748.48</v>
      </c>
      <c r="N90" s="14">
        <v>1738748.48</v>
      </c>
      <c r="O90" s="14">
        <v>1738748.48</v>
      </c>
      <c r="P90" s="14">
        <v>1738748.48</v>
      </c>
      <c r="R90" s="12" t="s">
        <v>87</v>
      </c>
      <c r="S90" s="14">
        <v>247979.44</v>
      </c>
      <c r="T90" s="14">
        <v>250201.60000000001</v>
      </c>
      <c r="U90" s="14">
        <v>252423.76</v>
      </c>
      <c r="V90" s="14">
        <v>254645.92</v>
      </c>
      <c r="W90" s="14">
        <v>256868.08</v>
      </c>
      <c r="X90" s="14">
        <v>259090.24</v>
      </c>
      <c r="Y90" s="14">
        <v>261312.4</v>
      </c>
      <c r="Z90" s="14">
        <v>263534.56</v>
      </c>
      <c r="AA90" s="14">
        <v>265756.71999999997</v>
      </c>
      <c r="AB90" s="14">
        <v>267978.88</v>
      </c>
      <c r="AC90" s="14">
        <v>270201.03999999998</v>
      </c>
      <c r="AD90" s="14">
        <v>272423.2</v>
      </c>
      <c r="AE90" s="14">
        <v>274645.36</v>
      </c>
      <c r="AF90" s="14">
        <v>276867.52</v>
      </c>
      <c r="AG90" s="14">
        <v>279089.68</v>
      </c>
    </row>
    <row r="91" spans="1:33">
      <c r="A91" s="12" t="s">
        <v>36</v>
      </c>
      <c r="B91" s="14">
        <v>220986.9</v>
      </c>
      <c r="C91" s="14">
        <v>220986.9</v>
      </c>
      <c r="D91" s="14">
        <v>220986.9</v>
      </c>
      <c r="E91" s="14">
        <v>220986.9</v>
      </c>
      <c r="F91" s="14">
        <v>220986.9</v>
      </c>
      <c r="G91" s="14">
        <v>220986.9</v>
      </c>
      <c r="H91" s="14">
        <v>220986.9</v>
      </c>
      <c r="I91" s="14">
        <v>220986.9</v>
      </c>
      <c r="J91" s="14">
        <v>220986.9</v>
      </c>
      <c r="K91" s="14">
        <v>220986.9</v>
      </c>
      <c r="L91" s="14">
        <v>220986.9</v>
      </c>
      <c r="M91" s="14">
        <v>220986.9</v>
      </c>
      <c r="N91" s="14">
        <v>220986.9</v>
      </c>
      <c r="O91" s="14">
        <v>220986.9</v>
      </c>
      <c r="P91" s="14">
        <v>220986.9</v>
      </c>
      <c r="R91" s="12" t="s">
        <v>117</v>
      </c>
      <c r="S91" s="14">
        <v>4075.21</v>
      </c>
      <c r="T91" s="14">
        <v>4115.8</v>
      </c>
      <c r="U91" s="14">
        <v>4156.3900000000003</v>
      </c>
      <c r="V91" s="14">
        <v>4196.9799999999996</v>
      </c>
      <c r="W91" s="14">
        <v>4237.57</v>
      </c>
      <c r="X91" s="14">
        <v>4278.16</v>
      </c>
      <c r="Y91" s="14">
        <v>4318.75</v>
      </c>
      <c r="Z91" s="14">
        <v>4359.34</v>
      </c>
      <c r="AA91" s="14">
        <v>4399.93</v>
      </c>
      <c r="AB91" s="14">
        <v>4440.5200000000004</v>
      </c>
      <c r="AC91" s="14">
        <v>4481.1099999999997</v>
      </c>
      <c r="AD91" s="14">
        <v>4521.7</v>
      </c>
      <c r="AE91" s="14">
        <v>4562.29</v>
      </c>
      <c r="AF91" s="14">
        <v>4602.88</v>
      </c>
      <c r="AG91" s="14">
        <v>4643.47</v>
      </c>
    </row>
    <row r="92" spans="1:33">
      <c r="A92" s="12" t="s">
        <v>89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>
        <v>15749.78</v>
      </c>
      <c r="M92" s="14">
        <v>15749.78</v>
      </c>
      <c r="N92" s="14">
        <v>15749.78</v>
      </c>
      <c r="O92" s="14">
        <v>43172.74</v>
      </c>
      <c r="P92" s="14">
        <v>43172.74</v>
      </c>
      <c r="R92" s="12" t="s">
        <v>35</v>
      </c>
      <c r="S92" s="14">
        <v>1092667.8799999999</v>
      </c>
      <c r="T92" s="14">
        <v>1112098.1200000001</v>
      </c>
      <c r="U92" s="14">
        <v>1131528.3600000001</v>
      </c>
      <c r="V92" s="14">
        <v>1150958.6000000001</v>
      </c>
      <c r="W92" s="14">
        <v>1170388.8400000001</v>
      </c>
      <c r="X92" s="14">
        <v>1189819.08</v>
      </c>
      <c r="Y92" s="14">
        <v>1209249.32</v>
      </c>
      <c r="Z92" s="14">
        <v>1228679.56</v>
      </c>
      <c r="AA92" s="14">
        <v>1246194.18</v>
      </c>
      <c r="AB92" s="14">
        <v>1246194.18</v>
      </c>
      <c r="AC92" s="14">
        <v>1246194.18</v>
      </c>
      <c r="AD92" s="14">
        <v>1246194.18</v>
      </c>
      <c r="AE92" s="14">
        <v>1246194.18</v>
      </c>
      <c r="AF92" s="14">
        <v>1246194.18</v>
      </c>
      <c r="AG92" s="14">
        <v>1246194.18</v>
      </c>
    </row>
    <row r="93" spans="1:33">
      <c r="A93" s="12" t="s">
        <v>37</v>
      </c>
      <c r="B93" s="14">
        <v>3257383.4</v>
      </c>
      <c r="C93" s="14">
        <v>3289930.54</v>
      </c>
      <c r="D93" s="14">
        <v>3297023.21</v>
      </c>
      <c r="E93" s="14">
        <v>3313902.67</v>
      </c>
      <c r="F93" s="14">
        <v>3405484.36</v>
      </c>
      <c r="G93" s="14">
        <v>3407778.04</v>
      </c>
      <c r="H93" s="14">
        <v>3407783.12</v>
      </c>
      <c r="I93" s="14">
        <v>3407783.12</v>
      </c>
      <c r="J93" s="14">
        <v>3416515.11</v>
      </c>
      <c r="K93" s="14">
        <v>3612419.93</v>
      </c>
      <c r="L93" s="14">
        <v>3632912.95</v>
      </c>
      <c r="M93" s="14">
        <v>3691798.36</v>
      </c>
      <c r="N93" s="14">
        <v>3708442.84</v>
      </c>
      <c r="O93" s="14">
        <v>3924255.6</v>
      </c>
      <c r="P93" s="14">
        <v>3921567.49</v>
      </c>
      <c r="R93" s="12" t="s">
        <v>88</v>
      </c>
      <c r="S93" s="14">
        <v>900006.45</v>
      </c>
      <c r="T93" s="14">
        <v>917935.53</v>
      </c>
      <c r="U93" s="14">
        <v>935864.61</v>
      </c>
      <c r="V93" s="14">
        <v>953793.69</v>
      </c>
      <c r="W93" s="14">
        <v>971722.77</v>
      </c>
      <c r="X93" s="14">
        <v>989794.5</v>
      </c>
      <c r="Y93" s="14">
        <v>1007866.55</v>
      </c>
      <c r="Z93" s="14">
        <v>1025938.6</v>
      </c>
      <c r="AA93" s="14">
        <v>1011718.65</v>
      </c>
      <c r="AB93" s="14">
        <v>1029261.06</v>
      </c>
      <c r="AC93" s="14">
        <v>1047132.68</v>
      </c>
      <c r="AD93" s="14">
        <v>1065004.3</v>
      </c>
      <c r="AE93" s="14">
        <v>1082875.92</v>
      </c>
      <c r="AF93" s="14">
        <v>1100747.54</v>
      </c>
      <c r="AG93" s="14">
        <v>1118619.1599999999</v>
      </c>
    </row>
    <row r="94" spans="1:33">
      <c r="A94" s="12" t="s">
        <v>90</v>
      </c>
      <c r="B94" s="14">
        <v>39610.080000000002</v>
      </c>
      <c r="C94" s="14">
        <v>39610.080000000002</v>
      </c>
      <c r="D94" s="14">
        <v>39610.080000000002</v>
      </c>
      <c r="E94" s="14">
        <v>39610.080000000002</v>
      </c>
      <c r="F94" s="14">
        <v>39610.080000000002</v>
      </c>
      <c r="G94" s="14">
        <v>39610.080000000002</v>
      </c>
      <c r="H94" s="14">
        <v>39610.080000000002</v>
      </c>
      <c r="I94" s="14">
        <v>39610.080000000002</v>
      </c>
      <c r="J94" s="14">
        <v>39610.080000000002</v>
      </c>
      <c r="K94" s="14">
        <v>39610.080000000002</v>
      </c>
      <c r="L94" s="14">
        <v>39610.080000000002</v>
      </c>
      <c r="M94" s="14">
        <v>39610.080000000002</v>
      </c>
      <c r="N94" s="14">
        <v>39610.080000000002</v>
      </c>
      <c r="O94" s="14">
        <v>44426.559999999998</v>
      </c>
      <c r="P94" s="14">
        <v>44426.559999999998</v>
      </c>
      <c r="R94" s="12" t="s">
        <v>36</v>
      </c>
      <c r="S94" s="14">
        <v>66275.490000000005</v>
      </c>
      <c r="T94" s="14">
        <v>69063.61</v>
      </c>
      <c r="U94" s="14">
        <v>71851.73</v>
      </c>
      <c r="V94" s="14">
        <v>74639.850000000006</v>
      </c>
      <c r="W94" s="14">
        <v>77427.97</v>
      </c>
      <c r="X94" s="14">
        <v>80216.09</v>
      </c>
      <c r="Y94" s="14">
        <v>83004.210000000006</v>
      </c>
      <c r="Z94" s="14">
        <v>85792.33</v>
      </c>
      <c r="AA94" s="14">
        <v>88580.45</v>
      </c>
      <c r="AB94" s="14">
        <v>91368.57</v>
      </c>
      <c r="AC94" s="14">
        <v>94156.69</v>
      </c>
      <c r="AD94" s="14">
        <v>98359.81</v>
      </c>
      <c r="AE94" s="14">
        <v>101147.93</v>
      </c>
      <c r="AF94" s="14">
        <v>103936.05</v>
      </c>
      <c r="AG94" s="14">
        <v>106724.17</v>
      </c>
    </row>
    <row r="95" spans="1:33">
      <c r="A95" s="12" t="s">
        <v>152</v>
      </c>
      <c r="B95" s="14">
        <v>62747.29</v>
      </c>
      <c r="C95" s="14">
        <v>62747.29</v>
      </c>
      <c r="D95" s="14">
        <v>62747.29</v>
      </c>
      <c r="E95" s="14">
        <v>62747.29</v>
      </c>
      <c r="F95" s="14">
        <v>62747.29</v>
      </c>
      <c r="G95" s="14">
        <v>62747.29</v>
      </c>
      <c r="H95" s="14">
        <v>62747.29</v>
      </c>
      <c r="I95" s="14">
        <v>62747.29</v>
      </c>
      <c r="J95" s="14">
        <v>62747.29</v>
      </c>
      <c r="K95" s="14">
        <v>62747.29</v>
      </c>
      <c r="L95" s="14">
        <v>62747.29</v>
      </c>
      <c r="M95" s="14">
        <v>62747.29</v>
      </c>
      <c r="N95" s="14">
        <v>62747.29</v>
      </c>
      <c r="O95" s="14">
        <v>62747.29</v>
      </c>
      <c r="P95" s="14">
        <v>62747.29</v>
      </c>
      <c r="R95" s="12" t="s">
        <v>89</v>
      </c>
      <c r="S95" s="14">
        <v>-2529.39</v>
      </c>
      <c r="T95" s="14">
        <v>-2529.39</v>
      </c>
      <c r="U95" s="14">
        <v>-2529.39</v>
      </c>
      <c r="V95" s="14">
        <v>-2529.39</v>
      </c>
      <c r="W95" s="14">
        <v>-2529.39</v>
      </c>
      <c r="X95" s="14">
        <v>-2529.39</v>
      </c>
      <c r="Y95" s="14">
        <v>-2529.39</v>
      </c>
      <c r="Z95" s="14">
        <v>-2529.39</v>
      </c>
      <c r="AA95" s="14">
        <v>-2529.39</v>
      </c>
      <c r="AB95" s="14">
        <v>-2529.39</v>
      </c>
      <c r="AC95" s="14">
        <v>-2464.09</v>
      </c>
      <c r="AD95" s="14">
        <v>-2398.79</v>
      </c>
      <c r="AE95" s="14">
        <v>-2333.4899999999998</v>
      </c>
      <c r="AF95" s="14">
        <v>-2116.61</v>
      </c>
      <c r="AG95" s="14">
        <v>-1899.73</v>
      </c>
    </row>
    <row r="96" spans="1:33">
      <c r="A96" s="12" t="s">
        <v>91</v>
      </c>
      <c r="B96" s="14">
        <v>19427.23</v>
      </c>
      <c r="C96" s="14">
        <v>19427.23</v>
      </c>
      <c r="D96" s="14">
        <v>19427.23</v>
      </c>
      <c r="E96" s="14">
        <v>19427.23</v>
      </c>
      <c r="F96" s="14">
        <v>19427.23</v>
      </c>
      <c r="G96" s="14">
        <v>19427.23</v>
      </c>
      <c r="H96" s="14">
        <v>19427.23</v>
      </c>
      <c r="I96" s="14">
        <v>19427.23</v>
      </c>
      <c r="J96" s="14">
        <v>19427.23</v>
      </c>
      <c r="K96" s="14">
        <v>19427.23</v>
      </c>
      <c r="L96" s="14">
        <v>19427.23</v>
      </c>
      <c r="M96" s="14">
        <v>19427.23</v>
      </c>
      <c r="N96" s="14">
        <v>19427.23</v>
      </c>
      <c r="O96" s="14">
        <v>19427.23</v>
      </c>
      <c r="P96" s="14">
        <v>19427.23</v>
      </c>
      <c r="R96" s="12" t="s">
        <v>37</v>
      </c>
      <c r="S96" s="14">
        <v>879617.83</v>
      </c>
      <c r="T96" s="14">
        <v>899713.65</v>
      </c>
      <c r="U96" s="14">
        <v>923604.38</v>
      </c>
      <c r="V96" s="14">
        <v>947570.46</v>
      </c>
      <c r="W96" s="14">
        <v>972013.53</v>
      </c>
      <c r="X96" s="14">
        <v>996470.93</v>
      </c>
      <c r="Y96" s="14">
        <v>1020928.37</v>
      </c>
      <c r="Z96" s="14">
        <v>1045385.81</v>
      </c>
      <c r="AA96" s="14">
        <v>1069979.69</v>
      </c>
      <c r="AB96" s="14">
        <v>1093665.43</v>
      </c>
      <c r="AC96" s="14">
        <v>1119412.6200000001</v>
      </c>
      <c r="AD96" s="14">
        <v>1145327.1000000001</v>
      </c>
      <c r="AE96" s="14">
        <v>1171293.6000000001</v>
      </c>
      <c r="AF96" s="14">
        <v>1198009.45</v>
      </c>
      <c r="AG96" s="14">
        <v>1216641.03</v>
      </c>
    </row>
    <row r="97" spans="1:33">
      <c r="A97" s="12" t="s">
        <v>38</v>
      </c>
      <c r="B97" s="14">
        <v>524257.15</v>
      </c>
      <c r="C97" s="14">
        <v>524257.15</v>
      </c>
      <c r="D97" s="14">
        <v>524257.15</v>
      </c>
      <c r="E97" s="14">
        <v>524257.15</v>
      </c>
      <c r="F97" s="14">
        <v>524257.15</v>
      </c>
      <c r="G97" s="14">
        <v>524257.15</v>
      </c>
      <c r="H97" s="14">
        <v>524257.15</v>
      </c>
      <c r="I97" s="14">
        <v>524257.15</v>
      </c>
      <c r="J97" s="14">
        <v>524257.15</v>
      </c>
      <c r="K97" s="14">
        <v>524257.15</v>
      </c>
      <c r="L97" s="14">
        <v>524257.15</v>
      </c>
      <c r="M97" s="14">
        <v>524257.15</v>
      </c>
      <c r="N97" s="14">
        <v>524257.15</v>
      </c>
      <c r="O97" s="14">
        <v>524257.15</v>
      </c>
      <c r="P97" s="14">
        <v>524257.15</v>
      </c>
      <c r="R97" s="12" t="s">
        <v>90</v>
      </c>
      <c r="S97" s="14">
        <v>34619.39</v>
      </c>
      <c r="T97" s="14">
        <v>35262.06</v>
      </c>
      <c r="U97" s="14">
        <v>35904.730000000003</v>
      </c>
      <c r="V97" s="14">
        <v>36441.269999999997</v>
      </c>
      <c r="W97" s="14">
        <v>36441.269999999997</v>
      </c>
      <c r="X97" s="14">
        <v>36441.269999999997</v>
      </c>
      <c r="Y97" s="14">
        <v>36441.269999999997</v>
      </c>
      <c r="Z97" s="14">
        <v>36441.269999999997</v>
      </c>
      <c r="AA97" s="14">
        <v>36441.269999999997</v>
      </c>
      <c r="AB97" s="14">
        <v>36441.269999999997</v>
      </c>
      <c r="AC97" s="14">
        <v>36441.269999999997</v>
      </c>
      <c r="AD97" s="14">
        <v>36441.269999999997</v>
      </c>
      <c r="AE97" s="14">
        <v>36441.269999999997</v>
      </c>
      <c r="AF97" s="14">
        <v>37136.04</v>
      </c>
      <c r="AG97" s="14">
        <v>37830.81</v>
      </c>
    </row>
    <row r="98" spans="1:33">
      <c r="A98" s="12" t="s">
        <v>39</v>
      </c>
      <c r="B98" s="14">
        <v>3897263.52</v>
      </c>
      <c r="C98" s="14">
        <v>3891771.09</v>
      </c>
      <c r="D98" s="14">
        <v>3891771.09</v>
      </c>
      <c r="E98" s="14">
        <v>3891771.09</v>
      </c>
      <c r="F98" s="14">
        <v>3891771.09</v>
      </c>
      <c r="G98" s="14">
        <v>3891771.09</v>
      </c>
      <c r="H98" s="14">
        <v>3891771.09</v>
      </c>
      <c r="I98" s="14">
        <v>3891771.09</v>
      </c>
      <c r="J98" s="14">
        <v>3891771.09</v>
      </c>
      <c r="K98" s="14">
        <v>3891771.09</v>
      </c>
      <c r="L98" s="14">
        <v>3889659.04</v>
      </c>
      <c r="M98" s="14">
        <v>3889659.04</v>
      </c>
      <c r="N98" s="14">
        <v>3889659.04</v>
      </c>
      <c r="O98" s="14">
        <v>3897206.64</v>
      </c>
      <c r="P98" s="14">
        <v>3883639.13</v>
      </c>
      <c r="R98" s="12" t="s">
        <v>152</v>
      </c>
      <c r="S98" s="14">
        <v>54742.48</v>
      </c>
      <c r="T98" s="14">
        <v>55760.55</v>
      </c>
      <c r="U98" s="14">
        <v>56778.62</v>
      </c>
      <c r="V98" s="14">
        <v>57727.51</v>
      </c>
      <c r="W98" s="14">
        <v>57727.51</v>
      </c>
      <c r="X98" s="14">
        <v>57727.51</v>
      </c>
      <c r="Y98" s="14">
        <v>57727.51</v>
      </c>
      <c r="Z98" s="14">
        <v>57727.51</v>
      </c>
      <c r="AA98" s="14">
        <v>57727.51</v>
      </c>
      <c r="AB98" s="14">
        <v>57727.51</v>
      </c>
      <c r="AC98" s="14">
        <v>57727.51</v>
      </c>
      <c r="AD98" s="14">
        <v>57727.51</v>
      </c>
      <c r="AE98" s="14">
        <v>57727.51</v>
      </c>
      <c r="AF98" s="14">
        <v>57727.51</v>
      </c>
      <c r="AG98" s="14">
        <v>57727.51</v>
      </c>
    </row>
    <row r="99" spans="1:33">
      <c r="A99" s="12" t="s">
        <v>92</v>
      </c>
      <c r="B99" s="14">
        <v>14389.76</v>
      </c>
      <c r="C99" s="14">
        <v>14389.76</v>
      </c>
      <c r="D99" s="14">
        <v>14389.76</v>
      </c>
      <c r="E99" s="14">
        <v>14389.76</v>
      </c>
      <c r="F99" s="14">
        <v>14389.76</v>
      </c>
      <c r="G99" s="14">
        <v>14389.76</v>
      </c>
      <c r="H99" s="14">
        <v>14389.76</v>
      </c>
      <c r="I99" s="14">
        <v>14389.76</v>
      </c>
      <c r="J99" s="14">
        <v>14389.76</v>
      </c>
      <c r="K99" s="14">
        <v>14389.76</v>
      </c>
      <c r="L99" s="14">
        <v>14389.76</v>
      </c>
      <c r="M99" s="14">
        <v>14389.76</v>
      </c>
      <c r="N99" s="14">
        <v>14389.76</v>
      </c>
      <c r="O99" s="14">
        <v>14389.76</v>
      </c>
      <c r="P99" s="14">
        <v>14389.76</v>
      </c>
      <c r="R99" s="12" t="s">
        <v>91</v>
      </c>
      <c r="S99" s="14">
        <v>15358.72</v>
      </c>
      <c r="T99" s="14">
        <v>15673.93</v>
      </c>
      <c r="U99" s="14">
        <v>15989.14</v>
      </c>
      <c r="V99" s="14">
        <v>16304.35</v>
      </c>
      <c r="W99" s="14">
        <v>16619.560000000001</v>
      </c>
      <c r="X99" s="14">
        <v>16934.77</v>
      </c>
      <c r="Y99" s="14">
        <v>17249.98</v>
      </c>
      <c r="Z99" s="14">
        <v>17565.189999999999</v>
      </c>
      <c r="AA99" s="14">
        <v>17873.05</v>
      </c>
      <c r="AB99" s="14">
        <v>17873.05</v>
      </c>
      <c r="AC99" s="14">
        <v>17873.05</v>
      </c>
      <c r="AD99" s="14">
        <v>17873.05</v>
      </c>
      <c r="AE99" s="14">
        <v>17873.05</v>
      </c>
      <c r="AF99" s="14">
        <v>17873.05</v>
      </c>
      <c r="AG99" s="14">
        <v>17873.05</v>
      </c>
    </row>
    <row r="100" spans="1:33">
      <c r="A100" s="12" t="s">
        <v>40</v>
      </c>
      <c r="B100" s="14">
        <v>134598.85999999999</v>
      </c>
      <c r="C100" s="14">
        <v>134598.85999999999</v>
      </c>
      <c r="D100" s="14">
        <v>134598.85999999999</v>
      </c>
      <c r="E100" s="14">
        <v>134598.85999999999</v>
      </c>
      <c r="F100" s="14">
        <v>134598.85999999999</v>
      </c>
      <c r="G100" s="14">
        <v>134598.85999999999</v>
      </c>
      <c r="H100" s="14">
        <v>134598.85999999999</v>
      </c>
      <c r="I100" s="14">
        <v>134598.85999999999</v>
      </c>
      <c r="J100" s="14">
        <v>134598.85999999999</v>
      </c>
      <c r="K100" s="14">
        <v>134598.85999999999</v>
      </c>
      <c r="L100" s="14">
        <v>134598.85999999999</v>
      </c>
      <c r="M100" s="14">
        <v>134598.85999999999</v>
      </c>
      <c r="N100" s="14">
        <v>134598.85999999999</v>
      </c>
      <c r="O100" s="14">
        <v>134598.85999999999</v>
      </c>
      <c r="P100" s="14">
        <v>134598.85999999999</v>
      </c>
      <c r="R100" s="12" t="s">
        <v>38</v>
      </c>
      <c r="S100" s="14">
        <v>198431.55</v>
      </c>
      <c r="T100" s="14">
        <v>202909.7</v>
      </c>
      <c r="U100" s="14">
        <v>207387.85</v>
      </c>
      <c r="V100" s="14">
        <v>211866</v>
      </c>
      <c r="W100" s="14">
        <v>216344.15</v>
      </c>
      <c r="X100" s="14">
        <v>220822.3</v>
      </c>
      <c r="Y100" s="14">
        <v>225300.45</v>
      </c>
      <c r="Z100" s="14">
        <v>229778.6</v>
      </c>
      <c r="AA100" s="14">
        <v>234256.75</v>
      </c>
      <c r="AB100" s="14">
        <v>238734.9</v>
      </c>
      <c r="AC100" s="14">
        <v>243427.27</v>
      </c>
      <c r="AD100" s="14">
        <v>248119.64</v>
      </c>
      <c r="AE100" s="14">
        <v>252812.01</v>
      </c>
      <c r="AF100" s="14">
        <v>257504.38</v>
      </c>
      <c r="AG100" s="14">
        <v>262196.75</v>
      </c>
    </row>
    <row r="101" spans="1:33">
      <c r="A101" s="12" t="s">
        <v>41</v>
      </c>
      <c r="B101" s="14">
        <v>1068402.71</v>
      </c>
      <c r="C101" s="14">
        <v>1068402.71</v>
      </c>
      <c r="D101" s="14">
        <v>957182.62</v>
      </c>
      <c r="E101" s="14">
        <v>957291.66</v>
      </c>
      <c r="F101" s="14">
        <v>957291.66</v>
      </c>
      <c r="G101" s="14">
        <v>957291.66</v>
      </c>
      <c r="H101" s="14">
        <v>957291.66</v>
      </c>
      <c r="I101" s="14">
        <v>957291.66</v>
      </c>
      <c r="J101" s="14">
        <v>925377.22</v>
      </c>
      <c r="K101" s="14">
        <v>983135.32</v>
      </c>
      <c r="L101" s="14">
        <v>985224.5</v>
      </c>
      <c r="M101" s="14">
        <v>985224.5</v>
      </c>
      <c r="N101" s="14">
        <v>985121.66</v>
      </c>
      <c r="O101" s="14">
        <v>1061565.5900000001</v>
      </c>
      <c r="P101" s="14">
        <v>1069679.56</v>
      </c>
      <c r="R101" s="12" t="s">
        <v>39</v>
      </c>
      <c r="S101" s="14">
        <v>1645213.77</v>
      </c>
      <c r="T101" s="14">
        <v>1671375.68</v>
      </c>
      <c r="U101" s="14">
        <v>1703030.02</v>
      </c>
      <c r="V101" s="14">
        <v>1734684.36</v>
      </c>
      <c r="W101" s="14">
        <v>1766338.7</v>
      </c>
      <c r="X101" s="14">
        <v>1797993.04</v>
      </c>
      <c r="Y101" s="14">
        <v>1829647.38</v>
      </c>
      <c r="Z101" s="14">
        <v>1861301.72</v>
      </c>
      <c r="AA101" s="14">
        <v>1892956.06</v>
      </c>
      <c r="AB101" s="14">
        <v>1924610.4</v>
      </c>
      <c r="AC101" s="14">
        <v>1954140.86</v>
      </c>
      <c r="AD101" s="14">
        <v>1985783.37</v>
      </c>
      <c r="AE101" s="14">
        <v>2017425.88</v>
      </c>
      <c r="AF101" s="14">
        <v>2049089.36</v>
      </c>
      <c r="AG101" s="14">
        <v>2066761.76</v>
      </c>
    </row>
    <row r="102" spans="1:33">
      <c r="A102" s="12" t="s">
        <v>42</v>
      </c>
      <c r="B102" s="14">
        <v>123514.83</v>
      </c>
      <c r="C102" s="14">
        <v>123514.83</v>
      </c>
      <c r="D102" s="14">
        <v>123514.83</v>
      </c>
      <c r="E102" s="14">
        <v>123514.83</v>
      </c>
      <c r="F102" s="14">
        <v>123514.83</v>
      </c>
      <c r="G102" s="14">
        <v>123514.83</v>
      </c>
      <c r="H102" s="14">
        <v>123514.83</v>
      </c>
      <c r="I102" s="14">
        <v>123514.83</v>
      </c>
      <c r="J102" s="14">
        <v>123514.83</v>
      </c>
      <c r="K102" s="14">
        <v>123514.83</v>
      </c>
      <c r="L102" s="14">
        <v>123514.83</v>
      </c>
      <c r="M102" s="14">
        <v>123514.83</v>
      </c>
      <c r="N102" s="14">
        <v>123514.83</v>
      </c>
      <c r="O102" s="14">
        <v>123514.83</v>
      </c>
      <c r="P102" s="14">
        <v>123514.83</v>
      </c>
      <c r="R102" s="12" t="s">
        <v>92</v>
      </c>
      <c r="S102" s="14">
        <v>3724.37</v>
      </c>
      <c r="T102" s="14">
        <v>3864.11</v>
      </c>
      <c r="U102" s="14">
        <v>4003.85</v>
      </c>
      <c r="V102" s="14">
        <v>4143.59</v>
      </c>
      <c r="W102" s="14">
        <v>4283.33</v>
      </c>
      <c r="X102" s="14">
        <v>4423.07</v>
      </c>
      <c r="Y102" s="14">
        <v>4562.8100000000004</v>
      </c>
      <c r="Z102" s="14">
        <v>4702.55</v>
      </c>
      <c r="AA102" s="14">
        <v>4842.29</v>
      </c>
      <c r="AB102" s="14">
        <v>4982.03</v>
      </c>
      <c r="AC102" s="14">
        <v>5121.7700000000004</v>
      </c>
      <c r="AD102" s="14">
        <v>5261.51</v>
      </c>
      <c r="AE102" s="14">
        <v>5401.25</v>
      </c>
      <c r="AF102" s="14">
        <v>5540.99</v>
      </c>
      <c r="AG102" s="14">
        <v>5680.73</v>
      </c>
    </row>
    <row r="103" spans="1:33">
      <c r="A103" s="13" t="s">
        <v>60</v>
      </c>
      <c r="B103" s="19">
        <v>144291203.56999999</v>
      </c>
      <c r="C103" s="19">
        <v>144350492.66999999</v>
      </c>
      <c r="D103" s="19">
        <v>144392193.89999998</v>
      </c>
      <c r="E103" s="19">
        <v>144388495.98999998</v>
      </c>
      <c r="F103" s="19">
        <v>144388423.89999998</v>
      </c>
      <c r="G103" s="19">
        <v>144413030.50999996</v>
      </c>
      <c r="H103" s="19">
        <v>144534190.52999997</v>
      </c>
      <c r="I103" s="19">
        <v>144543953.97999996</v>
      </c>
      <c r="J103" s="19">
        <v>144570697.27999997</v>
      </c>
      <c r="K103" s="19">
        <v>142217407.57999995</v>
      </c>
      <c r="L103" s="19">
        <v>142257926.82999995</v>
      </c>
      <c r="M103" s="19">
        <v>142257926.82999995</v>
      </c>
      <c r="N103" s="19">
        <v>147823940.37999997</v>
      </c>
      <c r="O103" s="19">
        <v>147832649.09999996</v>
      </c>
      <c r="P103" s="19">
        <v>147868924.14999998</v>
      </c>
      <c r="R103" s="12" t="s">
        <v>40</v>
      </c>
      <c r="S103" s="14">
        <v>39785.879999999997</v>
      </c>
      <c r="T103" s="14">
        <v>41124.839999999997</v>
      </c>
      <c r="U103" s="14">
        <v>42463.8</v>
      </c>
      <c r="V103" s="14">
        <v>43802.76</v>
      </c>
      <c r="W103" s="14">
        <v>45141.72</v>
      </c>
      <c r="X103" s="14">
        <v>46480.68</v>
      </c>
      <c r="Y103" s="14">
        <v>47819.64</v>
      </c>
      <c r="Z103" s="14">
        <v>49158.6</v>
      </c>
      <c r="AA103" s="14">
        <v>50497.56</v>
      </c>
      <c r="AB103" s="14">
        <v>51836.52</v>
      </c>
      <c r="AC103" s="14">
        <v>53175.48</v>
      </c>
      <c r="AD103" s="14">
        <v>54514.44</v>
      </c>
      <c r="AE103" s="14">
        <v>55853.4</v>
      </c>
      <c r="AF103" s="14">
        <v>57192.36</v>
      </c>
      <c r="AG103" s="14">
        <v>58531.32</v>
      </c>
    </row>
    <row r="104" spans="1:33">
      <c r="A104" s="12" t="s">
        <v>64</v>
      </c>
      <c r="B104" s="14">
        <v>2874239.86</v>
      </c>
      <c r="C104" s="14">
        <v>2874239.86</v>
      </c>
      <c r="D104" s="14">
        <v>2874239.86</v>
      </c>
      <c r="E104" s="14">
        <v>2874239.86</v>
      </c>
      <c r="F104" s="14">
        <v>2874239.86</v>
      </c>
      <c r="G104" s="14">
        <v>2874239.86</v>
      </c>
      <c r="H104" s="14">
        <v>2874239.86</v>
      </c>
      <c r="I104" s="14">
        <v>2874239.86</v>
      </c>
      <c r="J104" s="14">
        <v>2874239.86</v>
      </c>
      <c r="K104" s="14">
        <v>2874239.86</v>
      </c>
      <c r="L104" s="14">
        <v>2874239.86</v>
      </c>
      <c r="M104" s="14">
        <v>2874239.86</v>
      </c>
      <c r="N104" s="14">
        <v>2874239.86</v>
      </c>
      <c r="O104" s="14">
        <v>2874239.86</v>
      </c>
      <c r="P104" s="14">
        <v>2874239.86</v>
      </c>
      <c r="R104" s="12" t="s">
        <v>41</v>
      </c>
      <c r="S104" s="14">
        <v>553287.28</v>
      </c>
      <c r="T104" s="14">
        <v>576340.27</v>
      </c>
      <c r="U104" s="14">
        <v>462495.78</v>
      </c>
      <c r="V104" s="14">
        <v>484160.08</v>
      </c>
      <c r="W104" s="14">
        <v>505824.38</v>
      </c>
      <c r="X104" s="14">
        <v>527488.68000000005</v>
      </c>
      <c r="Y104" s="14">
        <v>549152.98</v>
      </c>
      <c r="Z104" s="14">
        <v>570817.28000000003</v>
      </c>
      <c r="AA104" s="14">
        <v>539672.93000000005</v>
      </c>
      <c r="AB104" s="14">
        <v>565517.31999999995</v>
      </c>
      <c r="AC104" s="14">
        <v>587166.6</v>
      </c>
      <c r="AD104" s="14">
        <v>608815.88</v>
      </c>
      <c r="AE104" s="14">
        <v>630464.13</v>
      </c>
      <c r="AF104" s="14">
        <v>652961.76</v>
      </c>
      <c r="AG104" s="14">
        <v>675560.81</v>
      </c>
    </row>
    <row r="105" spans="1:33">
      <c r="A105" s="12" t="s">
        <v>103</v>
      </c>
      <c r="B105" s="14">
        <v>1886442.92</v>
      </c>
      <c r="C105" s="14">
        <v>1886442.92</v>
      </c>
      <c r="D105" s="14">
        <v>1886442.92</v>
      </c>
      <c r="E105" s="14">
        <v>1886442.92</v>
      </c>
      <c r="F105" s="14">
        <v>1886442.92</v>
      </c>
      <c r="G105" s="14">
        <v>1886442.92</v>
      </c>
      <c r="H105" s="14">
        <v>1886442.92</v>
      </c>
      <c r="I105" s="14">
        <v>1886442.92</v>
      </c>
      <c r="J105" s="14">
        <v>1886442.92</v>
      </c>
      <c r="K105" s="14">
        <v>1886442.92</v>
      </c>
      <c r="L105" s="14">
        <v>1886442.92</v>
      </c>
      <c r="M105" s="14">
        <v>1886442.92</v>
      </c>
      <c r="N105" s="14">
        <v>1886442.92</v>
      </c>
      <c r="O105" s="14">
        <v>1886442.92</v>
      </c>
      <c r="P105" s="14">
        <v>1886442.92</v>
      </c>
      <c r="R105" s="12" t="s">
        <v>42</v>
      </c>
      <c r="S105" s="14">
        <v>111007.42</v>
      </c>
      <c r="T105" s="14">
        <v>110271.69</v>
      </c>
      <c r="U105" s="14">
        <v>109535.96</v>
      </c>
      <c r="V105" s="14">
        <v>108800.23</v>
      </c>
      <c r="W105" s="14">
        <v>108064.5</v>
      </c>
      <c r="X105" s="14">
        <v>107328.77</v>
      </c>
      <c r="Y105" s="14">
        <v>106593.04</v>
      </c>
      <c r="Z105" s="14">
        <v>105857.31</v>
      </c>
      <c r="AA105" s="14">
        <v>105121.58</v>
      </c>
      <c r="AB105" s="14">
        <v>104385.85</v>
      </c>
      <c r="AC105" s="14">
        <v>103650.12</v>
      </c>
      <c r="AD105" s="14">
        <v>102914.39</v>
      </c>
      <c r="AE105" s="14">
        <v>102178.66</v>
      </c>
      <c r="AF105" s="14">
        <v>101442.93</v>
      </c>
      <c r="AG105" s="14">
        <v>100707.2</v>
      </c>
    </row>
    <row r="106" spans="1:33">
      <c r="A106" s="12" t="s">
        <v>147</v>
      </c>
      <c r="B106" s="14">
        <v>12669002.609999999</v>
      </c>
      <c r="C106" s="14">
        <v>12669002.609999999</v>
      </c>
      <c r="D106" s="14">
        <v>12669002.609999999</v>
      </c>
      <c r="E106" s="14">
        <v>12669002.609999999</v>
      </c>
      <c r="F106" s="14">
        <v>12669002.609999999</v>
      </c>
      <c r="G106" s="14">
        <v>12669002.609999999</v>
      </c>
      <c r="H106" s="14">
        <v>12669002.609999999</v>
      </c>
      <c r="I106" s="14">
        <v>12669002.609999999</v>
      </c>
      <c r="J106" s="14">
        <v>12700448.789999999</v>
      </c>
      <c r="K106" s="14">
        <v>12700448.789999999</v>
      </c>
      <c r="L106" s="14">
        <v>12700448.789999999</v>
      </c>
      <c r="M106" s="14">
        <v>12700448.789999999</v>
      </c>
      <c r="N106" s="14">
        <v>12731367.16</v>
      </c>
      <c r="O106" s="14">
        <v>12731367.16</v>
      </c>
      <c r="P106" s="14">
        <v>12731367.16</v>
      </c>
      <c r="R106" s="12" t="s">
        <v>163</v>
      </c>
      <c r="S106" s="14">
        <v>-4941409.1699999981</v>
      </c>
      <c r="T106" s="14">
        <v>-5178133.7699999977</v>
      </c>
      <c r="U106" s="14">
        <v>-5366172.2599999979</v>
      </c>
      <c r="V106" s="14">
        <v>-5253157.7899999982</v>
      </c>
      <c r="W106" s="14">
        <v>-5670997.9999999981</v>
      </c>
      <c r="X106" s="14">
        <v>-6101886.129999998</v>
      </c>
      <c r="Y106" s="14">
        <v>-6374709.4599999981</v>
      </c>
      <c r="Z106" s="14">
        <v>-6741841.089999998</v>
      </c>
      <c r="AA106" s="14">
        <v>-7579504.799999998</v>
      </c>
      <c r="AB106" s="14">
        <v>-6576166.6199999982</v>
      </c>
      <c r="AC106" s="14">
        <v>-5459266.5699999984</v>
      </c>
      <c r="AD106" s="14">
        <v>-5890017.9699999988</v>
      </c>
      <c r="AE106" s="14">
        <v>-5867802.8099999987</v>
      </c>
      <c r="AF106" s="14">
        <v>-6211436.5699999984</v>
      </c>
      <c r="AG106" s="14">
        <v>-6342271.5299999984</v>
      </c>
    </row>
    <row r="107" spans="1:33">
      <c r="A107" s="12" t="s">
        <v>144</v>
      </c>
      <c r="B107" s="14">
        <v>2820613.55</v>
      </c>
      <c r="C107" s="14">
        <v>2820613.55</v>
      </c>
      <c r="D107" s="14">
        <v>2820613.55</v>
      </c>
      <c r="E107" s="14">
        <v>2820613.55</v>
      </c>
      <c r="F107" s="14">
        <v>2820613.55</v>
      </c>
      <c r="G107" s="14">
        <v>2820613.55</v>
      </c>
      <c r="H107" s="14">
        <v>2820613.55</v>
      </c>
      <c r="I107" s="14">
        <v>2820613.55</v>
      </c>
      <c r="J107" s="14">
        <v>2820613.55</v>
      </c>
      <c r="K107" s="14">
        <v>2820613.55</v>
      </c>
      <c r="L107" s="14">
        <v>2820613.55</v>
      </c>
      <c r="M107" s="14">
        <v>2820613.55</v>
      </c>
      <c r="N107" s="14">
        <v>2820613.55</v>
      </c>
      <c r="O107" s="14">
        <v>2820613.55</v>
      </c>
      <c r="P107" s="14">
        <v>2820613.55</v>
      </c>
      <c r="R107" s="13" t="s">
        <v>60</v>
      </c>
      <c r="S107" s="19">
        <v>41196726.419999987</v>
      </c>
      <c r="T107" s="19">
        <v>41894459.090000004</v>
      </c>
      <c r="U107" s="19">
        <v>42592360.160000004</v>
      </c>
      <c r="V107" s="19">
        <v>43290310.350000001</v>
      </c>
      <c r="W107" s="19">
        <v>43988211.240000002</v>
      </c>
      <c r="X107" s="19">
        <v>44686380.420000002</v>
      </c>
      <c r="Y107" s="19">
        <v>45385508.090000011</v>
      </c>
      <c r="Z107" s="19">
        <v>46084741.449999996</v>
      </c>
      <c r="AA107" s="19">
        <v>46784195.229999997</v>
      </c>
      <c r="AB107" s="19">
        <v>44750162.900000006</v>
      </c>
      <c r="AC107" s="19">
        <v>45436783.039999999</v>
      </c>
      <c r="AD107" s="19">
        <v>46123404.350000009</v>
      </c>
      <c r="AE107" s="19">
        <v>46829012.950000003</v>
      </c>
      <c r="AF107" s="19">
        <v>47534898.620000005</v>
      </c>
      <c r="AG107" s="19">
        <v>48240704.600000001</v>
      </c>
    </row>
    <row r="108" spans="1:33">
      <c r="A108" s="12" t="s">
        <v>145</v>
      </c>
      <c r="B108" s="14">
        <v>12305840</v>
      </c>
      <c r="C108" s="14">
        <v>12305840</v>
      </c>
      <c r="D108" s="14">
        <v>12305840</v>
      </c>
      <c r="E108" s="14">
        <v>12305840</v>
      </c>
      <c r="F108" s="14">
        <v>12305840</v>
      </c>
      <c r="G108" s="14">
        <v>12305840</v>
      </c>
      <c r="H108" s="14">
        <v>12305840</v>
      </c>
      <c r="I108" s="14">
        <v>12305840</v>
      </c>
      <c r="J108" s="14">
        <v>12305840</v>
      </c>
      <c r="K108" s="14">
        <v>12474388.34</v>
      </c>
      <c r="L108" s="14">
        <v>12505540.800000001</v>
      </c>
      <c r="M108" s="14">
        <v>12505540.800000001</v>
      </c>
      <c r="N108" s="14">
        <v>12505540.800000001</v>
      </c>
      <c r="O108" s="14">
        <v>12505540.800000001</v>
      </c>
      <c r="P108" s="14">
        <v>12505540.800000001</v>
      </c>
      <c r="R108" s="12" t="s">
        <v>64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/>
      <c r="AA108" s="14"/>
      <c r="AB108" s="14"/>
      <c r="AC108" s="14"/>
    </row>
    <row r="109" spans="1:33">
      <c r="A109" s="12" t="s">
        <v>129</v>
      </c>
      <c r="B109" s="14">
        <v>2376524.13</v>
      </c>
      <c r="C109" s="14">
        <v>2376524.13</v>
      </c>
      <c r="D109" s="14">
        <v>2376524.13</v>
      </c>
      <c r="E109" s="14">
        <v>2376524.13</v>
      </c>
      <c r="F109" s="14">
        <v>2376524.13</v>
      </c>
      <c r="G109" s="14">
        <v>2376524.13</v>
      </c>
      <c r="H109" s="14">
        <v>2386773.39</v>
      </c>
      <c r="I109" s="14">
        <v>2386773.39</v>
      </c>
      <c r="J109" s="14">
        <v>2386773.39</v>
      </c>
      <c r="K109" s="14">
        <v>2395182.5699999998</v>
      </c>
      <c r="L109" s="14">
        <v>2395182.5699999998</v>
      </c>
      <c r="M109" s="14">
        <v>2395182.5699999998</v>
      </c>
      <c r="N109" s="14">
        <v>2395182.5699999998</v>
      </c>
      <c r="O109" s="14">
        <v>2398884.62</v>
      </c>
      <c r="P109" s="14">
        <v>2398884.62</v>
      </c>
      <c r="R109" s="12" t="s">
        <v>103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/>
      <c r="AA109" s="14"/>
      <c r="AB109" s="14"/>
      <c r="AC109" s="14"/>
    </row>
    <row r="110" spans="1:33">
      <c r="A110" s="12" t="s">
        <v>66</v>
      </c>
      <c r="B110" s="14">
        <v>380781.68</v>
      </c>
      <c r="C110" s="14">
        <v>389797.87</v>
      </c>
      <c r="D110" s="14">
        <v>389797.87</v>
      </c>
      <c r="E110" s="14">
        <v>389797.87</v>
      </c>
      <c r="F110" s="14">
        <v>389797.87</v>
      </c>
      <c r="G110" s="14">
        <v>389797.87</v>
      </c>
      <c r="H110" s="14">
        <v>389797.87</v>
      </c>
      <c r="I110" s="14">
        <v>389797.87</v>
      </c>
      <c r="J110" s="14">
        <v>389797.87</v>
      </c>
      <c r="K110" s="14">
        <v>458152.14</v>
      </c>
      <c r="L110" s="14">
        <v>467518.93</v>
      </c>
      <c r="M110" s="14">
        <v>467518.93</v>
      </c>
      <c r="N110" s="14">
        <v>467518.93</v>
      </c>
      <c r="O110" s="14">
        <v>467518.93</v>
      </c>
      <c r="P110" s="14">
        <v>467518.93</v>
      </c>
      <c r="R110" s="12" t="s">
        <v>147</v>
      </c>
      <c r="S110" s="14">
        <v>1623556.01</v>
      </c>
      <c r="T110" s="14">
        <v>1657455.91</v>
      </c>
      <c r="U110" s="14">
        <v>1691355.81</v>
      </c>
      <c r="V110" s="14">
        <v>1725255.71</v>
      </c>
      <c r="W110" s="14">
        <v>1759155.61</v>
      </c>
      <c r="X110" s="14">
        <v>1793055.51</v>
      </c>
      <c r="Y110" s="14">
        <v>1826955.41</v>
      </c>
      <c r="Z110" s="14">
        <v>1860855.31</v>
      </c>
      <c r="AA110" s="14">
        <v>1895051.99</v>
      </c>
      <c r="AB110" s="14">
        <v>1929036.04</v>
      </c>
      <c r="AC110" s="14">
        <v>1963021</v>
      </c>
      <c r="AD110" s="14">
        <v>1997005.96</v>
      </c>
      <c r="AE110" s="14">
        <v>2031040.56</v>
      </c>
      <c r="AF110" s="14">
        <v>2065075.16</v>
      </c>
      <c r="AG110" s="14">
        <v>2099109.7599999998</v>
      </c>
    </row>
    <row r="111" spans="1:33">
      <c r="A111" s="12" t="s">
        <v>67</v>
      </c>
      <c r="B111" s="14">
        <v>96290.22</v>
      </c>
      <c r="C111" s="14">
        <v>96290.22</v>
      </c>
      <c r="D111" s="14">
        <v>96290.22</v>
      </c>
      <c r="E111" s="14">
        <v>96290.22</v>
      </c>
      <c r="F111" s="14">
        <v>96290.22</v>
      </c>
      <c r="G111" s="14">
        <v>96290.22</v>
      </c>
      <c r="H111" s="14">
        <v>96290.22</v>
      </c>
      <c r="I111" s="14">
        <v>96290.22</v>
      </c>
      <c r="J111" s="14">
        <v>96290.22</v>
      </c>
      <c r="K111" s="14">
        <v>96290.22</v>
      </c>
      <c r="L111" s="14">
        <v>96290.22</v>
      </c>
      <c r="M111" s="14">
        <v>96290.22</v>
      </c>
      <c r="N111" s="14">
        <v>96290.22</v>
      </c>
      <c r="O111" s="14">
        <v>96290.22</v>
      </c>
      <c r="P111" s="14">
        <v>96290.22</v>
      </c>
      <c r="R111" s="12" t="s">
        <v>144</v>
      </c>
      <c r="S111" s="14">
        <v>1599140.13</v>
      </c>
      <c r="T111" s="14">
        <v>1608093.67</v>
      </c>
      <c r="U111" s="14">
        <v>1617047.21</v>
      </c>
      <c r="V111" s="14">
        <v>1626000.75</v>
      </c>
      <c r="W111" s="14">
        <v>1634954.29</v>
      </c>
      <c r="X111" s="14">
        <v>1643907.83</v>
      </c>
      <c r="Y111" s="14">
        <v>1652861.37</v>
      </c>
      <c r="Z111" s="14">
        <v>1661814.91</v>
      </c>
      <c r="AA111" s="14">
        <v>1670768.45</v>
      </c>
      <c r="AB111" s="14">
        <v>1679721.99</v>
      </c>
      <c r="AC111" s="14">
        <v>1688675.95</v>
      </c>
      <c r="AD111" s="14">
        <v>1697629.91</v>
      </c>
      <c r="AE111" s="14">
        <v>1706583.87</v>
      </c>
      <c r="AF111" s="14">
        <v>1715537.83</v>
      </c>
      <c r="AG111" s="14">
        <v>1724491.79</v>
      </c>
    </row>
    <row r="112" spans="1:33">
      <c r="A112" s="12" t="s">
        <v>156</v>
      </c>
      <c r="B112" s="14">
        <v>402176.59</v>
      </c>
      <c r="C112" s="14">
        <v>402176.59</v>
      </c>
      <c r="D112" s="14">
        <v>402176.59</v>
      </c>
      <c r="E112" s="14">
        <v>402176.59</v>
      </c>
      <c r="F112" s="14">
        <v>402176.59</v>
      </c>
      <c r="G112" s="14">
        <v>413486.17</v>
      </c>
      <c r="H112" s="14">
        <v>415897.04</v>
      </c>
      <c r="I112" s="14">
        <v>415897.04</v>
      </c>
      <c r="J112" s="14">
        <v>415897.04</v>
      </c>
      <c r="K112" s="14">
        <v>463210.79</v>
      </c>
      <c r="L112" s="14">
        <v>463210.79</v>
      </c>
      <c r="M112" s="14">
        <v>463210.79</v>
      </c>
      <c r="N112" s="14">
        <v>517753.65</v>
      </c>
      <c r="O112" s="14">
        <v>517753.65</v>
      </c>
      <c r="P112" s="14">
        <v>517753.65</v>
      </c>
      <c r="R112" s="12" t="s">
        <v>145</v>
      </c>
      <c r="S112" s="14">
        <v>2558133.2200000002</v>
      </c>
      <c r="T112" s="14">
        <v>2591759.19</v>
      </c>
      <c r="U112" s="14">
        <v>2625385.16</v>
      </c>
      <c r="V112" s="14">
        <v>2659011.13</v>
      </c>
      <c r="W112" s="14">
        <v>2692637.1</v>
      </c>
      <c r="X112" s="14">
        <v>2726263.07</v>
      </c>
      <c r="Y112" s="14">
        <v>2759889.04</v>
      </c>
      <c r="Z112" s="14">
        <v>2793515.01</v>
      </c>
      <c r="AA112" s="14">
        <v>2827140.98</v>
      </c>
      <c r="AB112" s="14">
        <v>2863527.75</v>
      </c>
      <c r="AC112" s="14">
        <v>2897625.51</v>
      </c>
      <c r="AD112" s="14">
        <v>2931723.27</v>
      </c>
      <c r="AE112" s="14">
        <v>2965821.03</v>
      </c>
      <c r="AF112" s="14">
        <v>2999849.76</v>
      </c>
      <c r="AG112" s="14">
        <v>3033878.49</v>
      </c>
    </row>
    <row r="113" spans="1:33">
      <c r="A113" s="12" t="s">
        <v>160</v>
      </c>
      <c r="B113" s="14">
        <v>23632.07</v>
      </c>
      <c r="C113" s="14">
        <v>23632.07</v>
      </c>
      <c r="D113" s="14">
        <v>23632.07</v>
      </c>
      <c r="E113" s="14">
        <v>23632.07</v>
      </c>
      <c r="F113" s="14">
        <v>23632.07</v>
      </c>
      <c r="G113" s="14">
        <v>23632.07</v>
      </c>
      <c r="H113" s="14">
        <v>23632.07</v>
      </c>
      <c r="I113" s="14">
        <v>23632.07</v>
      </c>
      <c r="J113" s="14">
        <v>23632.07</v>
      </c>
      <c r="K113" s="14">
        <v>23632.07</v>
      </c>
      <c r="L113" s="14">
        <v>23632.07</v>
      </c>
      <c r="M113" s="14">
        <v>23632.07</v>
      </c>
      <c r="N113" s="14">
        <v>23632.07</v>
      </c>
      <c r="O113" s="14">
        <v>23632.07</v>
      </c>
      <c r="P113" s="14">
        <v>23632.07</v>
      </c>
      <c r="R113" s="12" t="s">
        <v>129</v>
      </c>
      <c r="S113" s="14">
        <v>776242.22</v>
      </c>
      <c r="T113" s="14">
        <v>784158.5</v>
      </c>
      <c r="U113" s="14">
        <v>792074.78</v>
      </c>
      <c r="V113" s="14">
        <v>799991.06</v>
      </c>
      <c r="W113" s="14">
        <v>807907.34</v>
      </c>
      <c r="X113" s="14">
        <v>815823.62</v>
      </c>
      <c r="Y113" s="14">
        <v>823791.11</v>
      </c>
      <c r="Z113" s="14">
        <v>831758.6</v>
      </c>
      <c r="AA113" s="14">
        <v>839726.09</v>
      </c>
      <c r="AB113" s="14">
        <v>847861.65</v>
      </c>
      <c r="AC113" s="14">
        <v>855840.12</v>
      </c>
      <c r="AD113" s="14">
        <v>863818.59</v>
      </c>
      <c r="AE113" s="14">
        <v>871797.06</v>
      </c>
      <c r="AF113" s="14">
        <v>880038.40000000002</v>
      </c>
      <c r="AG113" s="14">
        <v>888029.2</v>
      </c>
    </row>
    <row r="114" spans="1:33">
      <c r="A114" s="12" t="s">
        <v>61</v>
      </c>
      <c r="B114" s="14">
        <v>1913117.11</v>
      </c>
      <c r="C114" s="14">
        <v>1913117.11</v>
      </c>
      <c r="D114" s="14">
        <v>1913117.11</v>
      </c>
      <c r="E114" s="14">
        <v>1913117.11</v>
      </c>
      <c r="F114" s="14">
        <v>1913117.11</v>
      </c>
      <c r="G114" s="14">
        <v>1913117.11</v>
      </c>
      <c r="H114" s="14">
        <v>1913117.11</v>
      </c>
      <c r="I114" s="14">
        <v>1913117.11</v>
      </c>
      <c r="J114" s="14">
        <v>1913117.11</v>
      </c>
      <c r="K114" s="14">
        <v>1913117.11</v>
      </c>
      <c r="L114" s="14">
        <v>1913117.11</v>
      </c>
      <c r="M114" s="14">
        <v>1913117.11</v>
      </c>
      <c r="N114" s="14">
        <v>1913117.11</v>
      </c>
      <c r="O114" s="14">
        <v>1913117.11</v>
      </c>
      <c r="P114" s="14">
        <v>1913117.11</v>
      </c>
      <c r="R114" s="12" t="s">
        <v>66</v>
      </c>
      <c r="S114" s="14">
        <v>32304.83</v>
      </c>
      <c r="T114" s="14">
        <v>33541.620000000003</v>
      </c>
      <c r="U114" s="14">
        <v>34778.410000000003</v>
      </c>
      <c r="V114" s="14">
        <v>36015.199999999997</v>
      </c>
      <c r="W114" s="14">
        <v>37251.99</v>
      </c>
      <c r="X114" s="14">
        <v>38488.78</v>
      </c>
      <c r="Y114" s="14">
        <v>39725.57</v>
      </c>
      <c r="Z114" s="14">
        <v>40962.36</v>
      </c>
      <c r="AA114" s="14">
        <v>42199.15</v>
      </c>
      <c r="AB114" s="14">
        <v>44807.34</v>
      </c>
      <c r="AC114" s="14">
        <v>46355.01</v>
      </c>
      <c r="AD114" s="14">
        <v>47902.68</v>
      </c>
      <c r="AE114" s="14">
        <v>49450.35</v>
      </c>
      <c r="AF114" s="14">
        <v>50997.49</v>
      </c>
      <c r="AG114" s="14">
        <v>52544.63</v>
      </c>
    </row>
    <row r="115" spans="1:33">
      <c r="A115" s="12" t="s">
        <v>65</v>
      </c>
      <c r="B115" s="14">
        <v>291500.62</v>
      </c>
      <c r="C115" s="14">
        <v>291500.62</v>
      </c>
      <c r="D115" s="14">
        <v>291500.62</v>
      </c>
      <c r="E115" s="14">
        <v>291500.62</v>
      </c>
      <c r="F115" s="14">
        <v>291500.62</v>
      </c>
      <c r="G115" s="14">
        <v>291500.62</v>
      </c>
      <c r="H115" s="14">
        <v>291500.62</v>
      </c>
      <c r="I115" s="14">
        <v>291500.62</v>
      </c>
      <c r="J115" s="14">
        <v>291500.62</v>
      </c>
      <c r="K115" s="14">
        <v>291500.62</v>
      </c>
      <c r="L115" s="14">
        <v>291500.62</v>
      </c>
      <c r="M115" s="14">
        <v>291500.62</v>
      </c>
      <c r="N115" s="14">
        <v>291500.62</v>
      </c>
      <c r="O115" s="14">
        <v>291500.62</v>
      </c>
      <c r="P115" s="14">
        <v>307907.06</v>
      </c>
      <c r="R115" s="12" t="s">
        <v>67</v>
      </c>
      <c r="S115" s="14">
        <v>92071.01</v>
      </c>
      <c r="T115" s="14">
        <v>92240.37</v>
      </c>
      <c r="U115" s="14">
        <v>92408.91</v>
      </c>
      <c r="V115" s="14">
        <v>92566.5</v>
      </c>
      <c r="W115" s="14">
        <v>92724.09</v>
      </c>
      <c r="X115" s="14">
        <v>92881.68</v>
      </c>
      <c r="Y115" s="14">
        <v>93039.27</v>
      </c>
      <c r="Z115" s="14">
        <v>93196.86</v>
      </c>
      <c r="AA115" s="14">
        <v>93354.45</v>
      </c>
      <c r="AB115" s="14">
        <v>93512.04</v>
      </c>
      <c r="AC115" s="14">
        <v>93669.63</v>
      </c>
      <c r="AD115" s="14">
        <v>93828.39</v>
      </c>
      <c r="AE115" s="14">
        <v>93985.95</v>
      </c>
      <c r="AF115" s="14">
        <v>94155.31</v>
      </c>
      <c r="AG115" s="14">
        <v>94324.56</v>
      </c>
    </row>
    <row r="116" spans="1:33">
      <c r="A116" s="12" t="s">
        <v>155</v>
      </c>
      <c r="B116" s="14">
        <v>70015.66</v>
      </c>
      <c r="C116" s="14">
        <v>70015.66</v>
      </c>
      <c r="D116" s="14">
        <v>70015.66</v>
      </c>
      <c r="E116" s="14">
        <v>70015.66</v>
      </c>
      <c r="F116" s="14">
        <v>70015.66</v>
      </c>
      <c r="G116" s="14">
        <v>70015.66</v>
      </c>
      <c r="H116" s="14">
        <v>70015.66</v>
      </c>
      <c r="I116" s="14">
        <v>70015.66</v>
      </c>
      <c r="J116" s="14">
        <v>70015.66</v>
      </c>
      <c r="K116" s="14">
        <v>70015.66</v>
      </c>
      <c r="L116" s="14">
        <v>70015.66</v>
      </c>
      <c r="M116" s="14">
        <v>70015.66</v>
      </c>
      <c r="N116" s="14">
        <v>70015.66</v>
      </c>
      <c r="O116" s="14">
        <v>71376.73</v>
      </c>
      <c r="P116" s="14">
        <v>71376.73</v>
      </c>
      <c r="R116" s="12" t="s">
        <v>156</v>
      </c>
      <c r="S116" s="14">
        <v>86709.43</v>
      </c>
      <c r="T116" s="14">
        <v>89662.16</v>
      </c>
      <c r="U116" s="14">
        <v>92614.89</v>
      </c>
      <c r="V116" s="14">
        <v>95567.62</v>
      </c>
      <c r="W116" s="14">
        <v>98520.35</v>
      </c>
      <c r="X116" s="14">
        <v>101572.73</v>
      </c>
      <c r="Y116" s="14">
        <v>104651.66</v>
      </c>
      <c r="Z116" s="14">
        <v>107730.59</v>
      </c>
      <c r="AA116" s="14">
        <v>110809.52</v>
      </c>
      <c r="AB116" s="14">
        <v>115972.68</v>
      </c>
      <c r="AC116" s="14">
        <v>119373.52</v>
      </c>
      <c r="AD116" s="14">
        <v>122774.36</v>
      </c>
      <c r="AE116" s="14">
        <v>126415.47</v>
      </c>
      <c r="AF116" s="14">
        <v>130052.25</v>
      </c>
      <c r="AG116" s="14">
        <v>133689.03</v>
      </c>
    </row>
    <row r="117" spans="1:33">
      <c r="A117" s="12" t="s">
        <v>105</v>
      </c>
      <c r="B117" s="14">
        <v>509282.85</v>
      </c>
      <c r="C117" s="14">
        <v>509282.85</v>
      </c>
      <c r="D117" s="14">
        <v>509282.85</v>
      </c>
      <c r="E117" s="14">
        <v>509282.85</v>
      </c>
      <c r="F117" s="14">
        <v>509282.85</v>
      </c>
      <c r="G117" s="14">
        <v>509282.85</v>
      </c>
      <c r="H117" s="14">
        <v>509282.85</v>
      </c>
      <c r="I117" s="14">
        <v>509282.85</v>
      </c>
      <c r="J117" s="14">
        <v>509282.85</v>
      </c>
      <c r="K117" s="14">
        <v>509282.85</v>
      </c>
      <c r="L117" s="14">
        <v>509282.85</v>
      </c>
      <c r="M117" s="14">
        <v>509282.85</v>
      </c>
      <c r="N117" s="14">
        <v>526525.15</v>
      </c>
      <c r="O117" s="14">
        <v>526525.15</v>
      </c>
      <c r="P117" s="14">
        <v>526525.15</v>
      </c>
      <c r="R117" s="12" t="s">
        <v>160</v>
      </c>
      <c r="S117" s="14">
        <v>14211.38</v>
      </c>
      <c r="T117" s="14">
        <v>14408.04</v>
      </c>
      <c r="U117" s="14">
        <v>14604.7</v>
      </c>
      <c r="V117" s="14">
        <v>14801.36</v>
      </c>
      <c r="W117" s="14">
        <v>14998.02</v>
      </c>
      <c r="X117" s="14">
        <v>15194.68</v>
      </c>
      <c r="Y117" s="14">
        <v>15391.34</v>
      </c>
      <c r="Z117" s="14">
        <v>15588</v>
      </c>
      <c r="AA117" s="14">
        <v>15784.66</v>
      </c>
      <c r="AB117" s="14">
        <v>15981.32</v>
      </c>
      <c r="AC117" s="14">
        <v>16177.98</v>
      </c>
      <c r="AD117" s="14">
        <v>16374.64</v>
      </c>
      <c r="AE117" s="14">
        <v>16571.3</v>
      </c>
      <c r="AF117" s="14">
        <v>16768.02</v>
      </c>
      <c r="AG117" s="14">
        <v>16964.740000000002</v>
      </c>
    </row>
    <row r="118" spans="1:33">
      <c r="A118" s="12" t="s">
        <v>100</v>
      </c>
      <c r="B118" s="14">
        <v>629166.46</v>
      </c>
      <c r="C118" s="14">
        <v>629166.46</v>
      </c>
      <c r="D118" s="14">
        <v>629166.46</v>
      </c>
      <c r="E118" s="14">
        <v>629166.46</v>
      </c>
      <c r="F118" s="14">
        <v>629166.46</v>
      </c>
      <c r="G118" s="14">
        <v>629166.46</v>
      </c>
      <c r="H118" s="14">
        <v>629166.46</v>
      </c>
      <c r="I118" s="14">
        <v>629166.46</v>
      </c>
      <c r="J118" s="14">
        <v>629166.46</v>
      </c>
      <c r="K118" s="14">
        <v>0</v>
      </c>
      <c r="L118" s="14"/>
      <c r="M118" s="14"/>
      <c r="N118" s="14"/>
      <c r="O118" s="14"/>
      <c r="P118" s="14"/>
      <c r="R118" s="12" t="s">
        <v>61</v>
      </c>
      <c r="S118" s="14">
        <v>979456.88</v>
      </c>
      <c r="T118" s="14">
        <v>988427.42</v>
      </c>
      <c r="U118" s="14">
        <v>997397.96</v>
      </c>
      <c r="V118" s="14">
        <v>1006368.5</v>
      </c>
      <c r="W118" s="14">
        <v>1015339.04</v>
      </c>
      <c r="X118" s="14">
        <v>1024309.58</v>
      </c>
      <c r="Y118" s="14">
        <v>1033280.12</v>
      </c>
      <c r="Z118" s="14">
        <v>1042250.66</v>
      </c>
      <c r="AA118" s="14">
        <v>1051221.2</v>
      </c>
      <c r="AB118" s="14">
        <v>1060191.74</v>
      </c>
      <c r="AC118" s="14">
        <v>1069162.22</v>
      </c>
      <c r="AD118" s="14">
        <v>1078132.7</v>
      </c>
      <c r="AE118" s="14">
        <v>1087103.18</v>
      </c>
      <c r="AF118" s="14">
        <v>1096073.6599999999</v>
      </c>
      <c r="AG118" s="14">
        <v>1105044.1399999999</v>
      </c>
    </row>
    <row r="119" spans="1:33">
      <c r="A119" s="12" t="s">
        <v>130</v>
      </c>
      <c r="B119" s="14">
        <v>10343248.640000001</v>
      </c>
      <c r="C119" s="14">
        <v>10343248.640000001</v>
      </c>
      <c r="D119" s="14">
        <v>10343248.640000001</v>
      </c>
      <c r="E119" s="14">
        <v>10343248.640000001</v>
      </c>
      <c r="F119" s="14">
        <v>10343248.640000001</v>
      </c>
      <c r="G119" s="14">
        <v>10343248.640000001</v>
      </c>
      <c r="H119" s="14">
        <v>10343248.640000001</v>
      </c>
      <c r="I119" s="14">
        <v>10343248.640000001</v>
      </c>
      <c r="J119" s="14">
        <v>10343248.640000001</v>
      </c>
      <c r="K119" s="14">
        <v>9405132.9600000009</v>
      </c>
      <c r="L119" s="14">
        <v>9405132.9600000009</v>
      </c>
      <c r="M119" s="14">
        <v>9405132.9600000009</v>
      </c>
      <c r="N119" s="14">
        <v>9750722.6099999994</v>
      </c>
      <c r="O119" s="14">
        <v>9749409.1699999999</v>
      </c>
      <c r="P119" s="14">
        <v>9749409.1699999999</v>
      </c>
      <c r="R119" s="12" t="s">
        <v>65</v>
      </c>
      <c r="S119" s="14">
        <v>142982.03</v>
      </c>
      <c r="T119" s="14">
        <v>144343.12</v>
      </c>
      <c r="U119" s="14">
        <v>145704.21</v>
      </c>
      <c r="V119" s="14">
        <v>147065.29999999999</v>
      </c>
      <c r="W119" s="14">
        <v>148426.39000000001</v>
      </c>
      <c r="X119" s="14">
        <v>149787.48000000001</v>
      </c>
      <c r="Y119" s="14">
        <v>151148.57</v>
      </c>
      <c r="Z119" s="14">
        <v>152509.66</v>
      </c>
      <c r="AA119" s="14">
        <v>153870.75</v>
      </c>
      <c r="AB119" s="14">
        <v>155231.84</v>
      </c>
      <c r="AC119" s="14">
        <v>156586.37</v>
      </c>
      <c r="AD119" s="14">
        <v>157940.9</v>
      </c>
      <c r="AE119" s="14">
        <v>159295.43</v>
      </c>
      <c r="AF119" s="14">
        <v>160651.53</v>
      </c>
      <c r="AG119" s="14">
        <v>162064.87</v>
      </c>
    </row>
    <row r="120" spans="1:33">
      <c r="A120" s="12" t="s">
        <v>62</v>
      </c>
      <c r="B120" s="14">
        <v>2023936.45</v>
      </c>
      <c r="C120" s="14">
        <v>2023936.45</v>
      </c>
      <c r="D120" s="14">
        <v>2023936.45</v>
      </c>
      <c r="E120" s="14">
        <v>2023936.45</v>
      </c>
      <c r="F120" s="14">
        <v>2023936.45</v>
      </c>
      <c r="G120" s="14">
        <v>2023936.45</v>
      </c>
      <c r="H120" s="14">
        <v>2023936.45</v>
      </c>
      <c r="I120" s="14">
        <v>2023936.45</v>
      </c>
      <c r="J120" s="14">
        <v>2023936.45</v>
      </c>
      <c r="K120" s="14">
        <v>2022697.93</v>
      </c>
      <c r="L120" s="14">
        <v>2022697.93</v>
      </c>
      <c r="M120" s="14">
        <v>2022697.93</v>
      </c>
      <c r="N120" s="14">
        <v>2210825.96</v>
      </c>
      <c r="O120" s="14">
        <v>2208682.9900000002</v>
      </c>
      <c r="P120" s="14">
        <v>2208682.9900000002</v>
      </c>
      <c r="R120" s="12" t="s">
        <v>155</v>
      </c>
      <c r="S120" s="14">
        <v>10899.59</v>
      </c>
      <c r="T120" s="14">
        <v>11063.13</v>
      </c>
      <c r="U120" s="14">
        <v>11226.67</v>
      </c>
      <c r="V120" s="14">
        <v>11390.21</v>
      </c>
      <c r="W120" s="14">
        <v>11553.75</v>
      </c>
      <c r="X120" s="14">
        <v>11717.29</v>
      </c>
      <c r="Y120" s="14">
        <v>11880.83</v>
      </c>
      <c r="Z120" s="14">
        <v>12044.37</v>
      </c>
      <c r="AA120" s="14">
        <v>12207.91</v>
      </c>
      <c r="AB120" s="14">
        <v>12371.45</v>
      </c>
      <c r="AC120" s="14">
        <v>12534.95</v>
      </c>
      <c r="AD120" s="14">
        <v>12698.45</v>
      </c>
      <c r="AE120" s="14">
        <v>12861.95</v>
      </c>
      <c r="AF120" s="14">
        <v>13027.57</v>
      </c>
      <c r="AG120" s="14">
        <v>13193.19</v>
      </c>
    </row>
    <row r="121" spans="1:33">
      <c r="A121" s="12" t="s">
        <v>63</v>
      </c>
      <c r="B121" s="14">
        <v>629225.62</v>
      </c>
      <c r="C121" s="14">
        <v>629225.62</v>
      </c>
      <c r="D121" s="14">
        <v>629225.62</v>
      </c>
      <c r="E121" s="14">
        <v>629225.62</v>
      </c>
      <c r="F121" s="14">
        <v>629225.62</v>
      </c>
      <c r="G121" s="14">
        <v>629225.62</v>
      </c>
      <c r="H121" s="14">
        <v>629225.62</v>
      </c>
      <c r="I121" s="14">
        <v>629225.62</v>
      </c>
      <c r="J121" s="14">
        <v>629225.62</v>
      </c>
      <c r="K121" s="14">
        <v>629225.62</v>
      </c>
      <c r="L121" s="14">
        <v>629225.62</v>
      </c>
      <c r="M121" s="14">
        <v>629225.62</v>
      </c>
      <c r="N121" s="14">
        <v>629225.62</v>
      </c>
      <c r="O121" s="14">
        <v>629225.62</v>
      </c>
      <c r="P121" s="14">
        <v>629225.62</v>
      </c>
      <c r="R121" s="12" t="s">
        <v>105</v>
      </c>
      <c r="S121" s="14">
        <v>130248.32000000001</v>
      </c>
      <c r="T121" s="14">
        <v>131179.1</v>
      </c>
      <c r="U121" s="14">
        <v>132109.88</v>
      </c>
      <c r="V121" s="14">
        <v>133040.66</v>
      </c>
      <c r="W121" s="14">
        <v>133971.44</v>
      </c>
      <c r="X121" s="14">
        <v>134902.22</v>
      </c>
      <c r="Y121" s="14">
        <v>135833</v>
      </c>
      <c r="Z121" s="14">
        <v>136763.78</v>
      </c>
      <c r="AA121" s="14">
        <v>137694.56</v>
      </c>
      <c r="AB121" s="14">
        <v>138625.34</v>
      </c>
      <c r="AC121" s="14">
        <v>139556.09</v>
      </c>
      <c r="AD121" s="14">
        <v>140486.84</v>
      </c>
      <c r="AE121" s="14">
        <v>141436.5</v>
      </c>
      <c r="AF121" s="14">
        <v>142418.01</v>
      </c>
      <c r="AG121" s="14">
        <v>143399.51999999999</v>
      </c>
    </row>
    <row r="122" spans="1:33">
      <c r="A122" s="12" t="s">
        <v>101</v>
      </c>
      <c r="B122" s="14">
        <v>999825.07</v>
      </c>
      <c r="C122" s="14">
        <v>999825.07</v>
      </c>
      <c r="D122" s="14">
        <v>999825.07</v>
      </c>
      <c r="E122" s="14">
        <v>999474.14</v>
      </c>
      <c r="F122" s="14">
        <v>999474.14</v>
      </c>
      <c r="G122" s="14">
        <v>1002975.57</v>
      </c>
      <c r="H122" s="14">
        <v>1002957.3</v>
      </c>
      <c r="I122" s="14">
        <v>1002957.3</v>
      </c>
      <c r="J122" s="14">
        <v>1002957.3</v>
      </c>
      <c r="K122" s="14">
        <v>411740.58</v>
      </c>
      <c r="L122" s="14">
        <v>411740.58</v>
      </c>
      <c r="M122" s="14">
        <v>411740.58</v>
      </c>
      <c r="N122" s="14">
        <v>614382.27</v>
      </c>
      <c r="O122" s="14">
        <v>636888.4</v>
      </c>
      <c r="P122" s="14">
        <v>636888.4</v>
      </c>
      <c r="R122" s="12" t="s">
        <v>100</v>
      </c>
      <c r="S122" s="14">
        <v>417905.51</v>
      </c>
      <c r="T122" s="14">
        <v>425030.05</v>
      </c>
      <c r="U122" s="14">
        <v>432154.59</v>
      </c>
      <c r="V122" s="14">
        <v>439279.13</v>
      </c>
      <c r="W122" s="14">
        <v>446403.67</v>
      </c>
      <c r="X122" s="14">
        <v>453528.21</v>
      </c>
      <c r="Y122" s="14">
        <v>460652.75</v>
      </c>
      <c r="Z122" s="14">
        <v>467777.29</v>
      </c>
      <c r="AA122" s="14">
        <v>474901.83</v>
      </c>
      <c r="AB122" s="14">
        <v>-154264.63</v>
      </c>
      <c r="AC122" s="14">
        <v>-154264.63</v>
      </c>
      <c r="AD122" s="14">
        <v>-154264.63</v>
      </c>
      <c r="AE122" s="14">
        <v>-154264.63</v>
      </c>
      <c r="AF122" s="14">
        <v>-154264.63</v>
      </c>
      <c r="AG122" s="14">
        <v>-154264.63</v>
      </c>
    </row>
    <row r="123" spans="1:33">
      <c r="A123" s="12" t="s">
        <v>131</v>
      </c>
      <c r="B123" s="14">
        <v>190246.97</v>
      </c>
      <c r="C123" s="14">
        <v>190246.97</v>
      </c>
      <c r="D123" s="14">
        <v>190246.97</v>
      </c>
      <c r="E123" s="14">
        <v>190246.97</v>
      </c>
      <c r="F123" s="14">
        <v>190246.97</v>
      </c>
      <c r="G123" s="14">
        <v>190246.97</v>
      </c>
      <c r="H123" s="14">
        <v>190246.97</v>
      </c>
      <c r="I123" s="14">
        <v>190246.97</v>
      </c>
      <c r="J123" s="14">
        <v>190246.97</v>
      </c>
      <c r="K123" s="14">
        <v>0</v>
      </c>
      <c r="L123" s="14"/>
      <c r="M123" s="14"/>
      <c r="N123" s="14"/>
      <c r="O123" s="14"/>
      <c r="P123" s="14"/>
      <c r="R123" s="12" t="s">
        <v>130</v>
      </c>
      <c r="S123" s="14">
        <v>4331245.72</v>
      </c>
      <c r="T123" s="14">
        <v>4404139.91</v>
      </c>
      <c r="U123" s="14">
        <v>4477034.0999999996</v>
      </c>
      <c r="V123" s="14">
        <v>4549928.29</v>
      </c>
      <c r="W123" s="14">
        <v>4622822.4800000004</v>
      </c>
      <c r="X123" s="14">
        <v>4695716.67</v>
      </c>
      <c r="Y123" s="14">
        <v>4768610.8600000003</v>
      </c>
      <c r="Z123" s="14">
        <v>4841505.05</v>
      </c>
      <c r="AA123" s="14">
        <v>4914399.24</v>
      </c>
      <c r="AB123" s="14">
        <v>4007859.56</v>
      </c>
      <c r="AC123" s="14">
        <v>4076898.43</v>
      </c>
      <c r="AD123" s="14">
        <v>4145937.3</v>
      </c>
      <c r="AE123" s="14">
        <v>4216498.2699999996</v>
      </c>
      <c r="AF123" s="14">
        <v>4287052.8099999996</v>
      </c>
      <c r="AG123" s="14">
        <v>4357607.3499999996</v>
      </c>
    </row>
    <row r="124" spans="1:33">
      <c r="A124" s="12" t="s">
        <v>102</v>
      </c>
      <c r="B124" s="14">
        <v>90134696.849999994</v>
      </c>
      <c r="C124" s="14">
        <v>90184969.760000005</v>
      </c>
      <c r="D124" s="14">
        <v>90226670.989999995</v>
      </c>
      <c r="E124" s="14">
        <v>90220293.439999998</v>
      </c>
      <c r="F124" s="14">
        <v>90220221.349999994</v>
      </c>
      <c r="G124" s="14">
        <v>90220221.349999994</v>
      </c>
      <c r="H124" s="14">
        <v>90328740.739999995</v>
      </c>
      <c r="I124" s="14">
        <v>90338504.189999998</v>
      </c>
      <c r="J124" s="14">
        <v>90333801.310000002</v>
      </c>
      <c r="K124" s="14">
        <v>90333749.189999998</v>
      </c>
      <c r="L124" s="14">
        <v>90333749.189999998</v>
      </c>
      <c r="M124" s="14">
        <v>90333749.189999998</v>
      </c>
      <c r="N124" s="14">
        <v>95048383.689999998</v>
      </c>
      <c r="O124" s="14">
        <v>95032979.569999993</v>
      </c>
      <c r="P124" s="14">
        <v>95045515.159999996</v>
      </c>
      <c r="R124" s="12" t="s">
        <v>62</v>
      </c>
      <c r="S124" s="14">
        <v>1059239.8500000001</v>
      </c>
      <c r="T124" s="14">
        <v>1073610.49</v>
      </c>
      <c r="U124" s="14">
        <v>1087981.1299999999</v>
      </c>
      <c r="V124" s="14">
        <v>1102351.77</v>
      </c>
      <c r="W124" s="14">
        <v>1116722.4099999999</v>
      </c>
      <c r="X124" s="14">
        <v>1131093.05</v>
      </c>
      <c r="Y124" s="14">
        <v>1145463.69</v>
      </c>
      <c r="Z124" s="14">
        <v>1159834.33</v>
      </c>
      <c r="AA124" s="14">
        <v>1174204.97</v>
      </c>
      <c r="AB124" s="14">
        <v>1187282.8999999999</v>
      </c>
      <c r="AC124" s="14">
        <v>1202031.8999999999</v>
      </c>
      <c r="AD124" s="14">
        <v>1216780.8999999999</v>
      </c>
      <c r="AE124" s="14">
        <v>1232352.98</v>
      </c>
      <c r="AF124" s="14">
        <v>1247914.6399999999</v>
      </c>
      <c r="AG124" s="14">
        <v>1263476.3</v>
      </c>
    </row>
    <row r="125" spans="1:33">
      <c r="A125" s="12" t="s">
        <v>132</v>
      </c>
      <c r="B125" s="14">
        <v>339657.73</v>
      </c>
      <c r="C125" s="14">
        <v>339657.73</v>
      </c>
      <c r="D125" s="14">
        <v>339657.73</v>
      </c>
      <c r="E125" s="14">
        <v>339657.73</v>
      </c>
      <c r="F125" s="14">
        <v>339657.73</v>
      </c>
      <c r="G125" s="14">
        <v>339657.73</v>
      </c>
      <c r="H125" s="14">
        <v>339657.73</v>
      </c>
      <c r="I125" s="14">
        <v>339657.73</v>
      </c>
      <c r="J125" s="14">
        <v>339657.73</v>
      </c>
      <c r="K125" s="14">
        <v>366016.67</v>
      </c>
      <c r="L125" s="14">
        <v>366016.67</v>
      </c>
      <c r="M125" s="14">
        <v>366016.67</v>
      </c>
      <c r="N125" s="14">
        <v>378332.82</v>
      </c>
      <c r="O125" s="14">
        <v>378332.82</v>
      </c>
      <c r="P125" s="14">
        <v>385665.84</v>
      </c>
      <c r="R125" s="12" t="s">
        <v>63</v>
      </c>
      <c r="S125" s="14">
        <v>326324.26</v>
      </c>
      <c r="T125" s="14">
        <v>330621.98</v>
      </c>
      <c r="U125" s="14">
        <v>334919.7</v>
      </c>
      <c r="V125" s="14">
        <v>339217.42</v>
      </c>
      <c r="W125" s="14">
        <v>343515.14</v>
      </c>
      <c r="X125" s="14">
        <v>347812.86</v>
      </c>
      <c r="Y125" s="14">
        <v>352110.58</v>
      </c>
      <c r="Z125" s="14">
        <v>356408.3</v>
      </c>
      <c r="AA125" s="14">
        <v>360706.02</v>
      </c>
      <c r="AB125" s="14">
        <v>365003.74</v>
      </c>
      <c r="AC125" s="14">
        <v>369301.65</v>
      </c>
      <c r="AD125" s="14">
        <v>373599.56</v>
      </c>
      <c r="AE125" s="14">
        <v>377897.47</v>
      </c>
      <c r="AF125" s="14">
        <v>382195.38</v>
      </c>
      <c r="AG125" s="14">
        <v>386493.29</v>
      </c>
    </row>
    <row r="126" spans="1:33">
      <c r="A126" s="12" t="s">
        <v>146</v>
      </c>
      <c r="B126" s="14">
        <v>257287.97</v>
      </c>
      <c r="C126" s="14">
        <v>257287.97</v>
      </c>
      <c r="D126" s="14">
        <v>257287.97</v>
      </c>
      <c r="E126" s="14">
        <v>260318.54</v>
      </c>
      <c r="F126" s="14">
        <v>260318.54</v>
      </c>
      <c r="G126" s="14">
        <v>270114.14</v>
      </c>
      <c r="H126" s="14">
        <v>270112.90999999997</v>
      </c>
      <c r="I126" s="14">
        <v>270112.90999999997</v>
      </c>
      <c r="J126" s="14">
        <v>270112.90999999997</v>
      </c>
      <c r="K126" s="14">
        <v>69028.100000000006</v>
      </c>
      <c r="L126" s="14">
        <v>69028.100000000006</v>
      </c>
      <c r="M126" s="14">
        <v>69028.100000000006</v>
      </c>
      <c r="N126" s="14">
        <v>69028.100000000006</v>
      </c>
      <c r="O126" s="14">
        <v>69028.100000000006</v>
      </c>
      <c r="P126" s="14">
        <v>69028.100000000006</v>
      </c>
      <c r="R126" s="12" t="s">
        <v>101</v>
      </c>
      <c r="S126" s="14">
        <v>483983.03</v>
      </c>
      <c r="T126" s="14">
        <v>491195.68</v>
      </c>
      <c r="U126" s="14">
        <v>498408.33</v>
      </c>
      <c r="V126" s="14">
        <v>505618.64</v>
      </c>
      <c r="W126" s="14">
        <v>512828.95</v>
      </c>
      <c r="X126" s="14">
        <v>520071.77</v>
      </c>
      <c r="Y126" s="14">
        <v>527314.38</v>
      </c>
      <c r="Z126" s="14">
        <v>534556.99</v>
      </c>
      <c r="AA126" s="14">
        <v>541799.6</v>
      </c>
      <c r="AB126" s="14">
        <v>-50874.68</v>
      </c>
      <c r="AC126" s="14">
        <v>-47689.77</v>
      </c>
      <c r="AD126" s="14">
        <v>-44504.86</v>
      </c>
      <c r="AE126" s="14">
        <v>-40379.47</v>
      </c>
      <c r="AF126" s="14">
        <v>-36138.01</v>
      </c>
      <c r="AG126" s="14">
        <v>-31896.55</v>
      </c>
    </row>
    <row r="127" spans="1:33">
      <c r="A127" s="12" t="s">
        <v>104</v>
      </c>
      <c r="B127" s="14">
        <v>103891.78</v>
      </c>
      <c r="C127" s="14">
        <v>103891.78</v>
      </c>
      <c r="D127" s="14">
        <v>103891.78</v>
      </c>
      <c r="E127" s="14">
        <v>103891.78</v>
      </c>
      <c r="F127" s="14">
        <v>103891.78</v>
      </c>
      <c r="G127" s="14">
        <v>103891.78</v>
      </c>
      <c r="H127" s="14">
        <v>103891.78</v>
      </c>
      <c r="I127" s="14">
        <v>103891.78</v>
      </c>
      <c r="J127" s="14">
        <v>103891.78</v>
      </c>
      <c r="K127" s="14">
        <v>3299.04</v>
      </c>
      <c r="L127" s="14">
        <v>3299.04</v>
      </c>
      <c r="M127" s="14">
        <v>3299.04</v>
      </c>
      <c r="N127" s="14">
        <v>3299.04</v>
      </c>
      <c r="O127" s="14">
        <v>3299.04</v>
      </c>
      <c r="P127" s="14">
        <v>3299.04</v>
      </c>
      <c r="R127" s="12" t="s">
        <v>131</v>
      </c>
      <c r="S127" s="14">
        <v>124641.35</v>
      </c>
      <c r="T127" s="14">
        <v>125692.18</v>
      </c>
      <c r="U127" s="14">
        <v>126743.01</v>
      </c>
      <c r="V127" s="14">
        <v>127793.84</v>
      </c>
      <c r="W127" s="14">
        <v>128844.67</v>
      </c>
      <c r="X127" s="14">
        <v>129895.5</v>
      </c>
      <c r="Y127" s="14">
        <v>130946.33</v>
      </c>
      <c r="Z127" s="14">
        <v>131997.16</v>
      </c>
      <c r="AA127" s="14">
        <v>133047.99</v>
      </c>
      <c r="AB127" s="14">
        <v>-57199.47</v>
      </c>
      <c r="AC127" s="14">
        <v>-57199.47</v>
      </c>
      <c r="AD127" s="14">
        <v>-57199.47</v>
      </c>
      <c r="AE127" s="14">
        <v>-57199.47</v>
      </c>
      <c r="AF127" s="14">
        <v>-57199.47</v>
      </c>
      <c r="AG127" s="14">
        <v>-57199.47</v>
      </c>
    </row>
    <row r="128" spans="1:33">
      <c r="A128" s="12" t="s">
        <v>148</v>
      </c>
      <c r="B128" s="14">
        <v>20560.16</v>
      </c>
      <c r="C128" s="14">
        <v>20560.16</v>
      </c>
      <c r="D128" s="14">
        <v>20560.16</v>
      </c>
      <c r="E128" s="14">
        <v>20560.16</v>
      </c>
      <c r="F128" s="14">
        <v>20560.16</v>
      </c>
      <c r="G128" s="14">
        <v>20560.16</v>
      </c>
      <c r="H128" s="14">
        <v>20560.16</v>
      </c>
      <c r="I128" s="14">
        <v>20560.16</v>
      </c>
      <c r="J128" s="14">
        <v>20560.16</v>
      </c>
      <c r="K128" s="14">
        <v>0</v>
      </c>
      <c r="L128" s="14"/>
      <c r="M128" s="14"/>
      <c r="N128" s="14"/>
      <c r="O128" s="14"/>
      <c r="P128" s="14"/>
      <c r="R128" s="12" t="s">
        <v>102</v>
      </c>
      <c r="S128" s="14">
        <v>25972094.489999998</v>
      </c>
      <c r="T128" s="14">
        <v>26456091.850000001</v>
      </c>
      <c r="U128" s="14">
        <v>26940258.469999999</v>
      </c>
      <c r="V128" s="14">
        <v>27424395.510000002</v>
      </c>
      <c r="W128" s="14">
        <v>27908532.16</v>
      </c>
      <c r="X128" s="14">
        <v>28392668.809999999</v>
      </c>
      <c r="Y128" s="14">
        <v>28877686.41</v>
      </c>
      <c r="Z128" s="14">
        <v>29362809.699999999</v>
      </c>
      <c r="AA128" s="14">
        <v>29847856.629999999</v>
      </c>
      <c r="AB128" s="14">
        <v>30332901.870000001</v>
      </c>
      <c r="AC128" s="14">
        <v>30821791.789999999</v>
      </c>
      <c r="AD128" s="14">
        <v>31310681.710000001</v>
      </c>
      <c r="AE128" s="14">
        <v>31814881.109999999</v>
      </c>
      <c r="AF128" s="14">
        <v>32319024.93</v>
      </c>
      <c r="AG128" s="14">
        <v>32823219.629999999</v>
      </c>
    </row>
    <row r="129" spans="1:33">
      <c r="A129" s="13" t="s">
        <v>68</v>
      </c>
      <c r="B129" s="19">
        <v>3578941.0899999994</v>
      </c>
      <c r="C129" s="19">
        <v>3621976.5599999996</v>
      </c>
      <c r="D129" s="19">
        <v>3621976.5599999996</v>
      </c>
      <c r="E129" s="19">
        <v>3619362.7299999995</v>
      </c>
      <c r="F129" s="19">
        <v>3619362.7299999995</v>
      </c>
      <c r="G129" s="19">
        <v>3619674.5499999993</v>
      </c>
      <c r="H129" s="19">
        <v>3619675.1199999996</v>
      </c>
      <c r="I129" s="19">
        <v>3634818.9199999995</v>
      </c>
      <c r="J129" s="19">
        <v>3634818.9199999995</v>
      </c>
      <c r="K129" s="19">
        <v>3634818.9199999995</v>
      </c>
      <c r="L129" s="19">
        <v>3634818.9199999995</v>
      </c>
      <c r="M129" s="19">
        <v>3634818.9199999995</v>
      </c>
      <c r="N129" s="19">
        <v>3634818.9199999995</v>
      </c>
      <c r="O129" s="19">
        <v>3634818.9199999995</v>
      </c>
      <c r="P129" s="19">
        <v>3634818.9199999995</v>
      </c>
      <c r="R129" s="12" t="s">
        <v>132</v>
      </c>
      <c r="S129" s="14">
        <v>131051.61</v>
      </c>
      <c r="T129" s="14">
        <v>134936.78</v>
      </c>
      <c r="U129" s="14">
        <v>138821.95000000001</v>
      </c>
      <c r="V129" s="14">
        <v>142707.12</v>
      </c>
      <c r="W129" s="14">
        <v>146592.29</v>
      </c>
      <c r="X129" s="14">
        <v>150477.46</v>
      </c>
      <c r="Y129" s="14">
        <v>154362.63</v>
      </c>
      <c r="Z129" s="14">
        <v>158247.79999999999</v>
      </c>
      <c r="AA129" s="14">
        <v>162132.97</v>
      </c>
      <c r="AB129" s="14">
        <v>167827.17</v>
      </c>
      <c r="AC129" s="14">
        <v>172013.86</v>
      </c>
      <c r="AD129" s="14">
        <v>176200.55</v>
      </c>
      <c r="AE129" s="14">
        <v>180471.77</v>
      </c>
      <c r="AF129" s="14">
        <v>184738.01</v>
      </c>
      <c r="AG129" s="14">
        <v>189067.09</v>
      </c>
    </row>
    <row r="130" spans="1:33">
      <c r="A130" s="12" t="s">
        <v>69</v>
      </c>
      <c r="B130" s="14">
        <v>185309.27</v>
      </c>
      <c r="C130" s="14">
        <v>185309.27</v>
      </c>
      <c r="D130" s="14">
        <v>185309.27</v>
      </c>
      <c r="E130" s="14">
        <v>185309.27</v>
      </c>
      <c r="F130" s="14">
        <v>185309.27</v>
      </c>
      <c r="G130" s="14">
        <v>185309.27</v>
      </c>
      <c r="H130" s="14">
        <v>185309.27</v>
      </c>
      <c r="I130" s="14">
        <v>185309.27</v>
      </c>
      <c r="J130" s="14">
        <v>185309.27</v>
      </c>
      <c r="K130" s="14">
        <v>185309.27</v>
      </c>
      <c r="L130" s="14">
        <v>185309.27</v>
      </c>
      <c r="M130" s="14">
        <v>185309.27</v>
      </c>
      <c r="N130" s="14">
        <v>185309.27</v>
      </c>
      <c r="O130" s="14">
        <v>185309.27</v>
      </c>
      <c r="P130" s="14">
        <v>185309.27</v>
      </c>
      <c r="R130" s="12" t="s">
        <v>146</v>
      </c>
      <c r="S130" s="14">
        <v>224945.01</v>
      </c>
      <c r="T130" s="14">
        <v>226781.43</v>
      </c>
      <c r="U130" s="14">
        <v>228617.81</v>
      </c>
      <c r="V130" s="14">
        <v>230546.18</v>
      </c>
      <c r="W130" s="14">
        <v>232425.64</v>
      </c>
      <c r="X130" s="14">
        <v>234441.23</v>
      </c>
      <c r="Y130" s="14">
        <v>236456.81</v>
      </c>
      <c r="Z130" s="14">
        <v>238472.39</v>
      </c>
      <c r="AA130" s="14">
        <v>240487.97</v>
      </c>
      <c r="AB130" s="14">
        <v>33093.32</v>
      </c>
      <c r="AC130" s="14">
        <v>33610.76</v>
      </c>
      <c r="AD130" s="14">
        <v>34128.199999999997</v>
      </c>
      <c r="AE130" s="14">
        <v>34645.64</v>
      </c>
      <c r="AF130" s="14">
        <v>35165.11</v>
      </c>
      <c r="AG130" s="14">
        <v>35684.58</v>
      </c>
    </row>
    <row r="131" spans="1:33">
      <c r="A131" s="12" t="s">
        <v>107</v>
      </c>
      <c r="B131" s="14">
        <v>1109551.68</v>
      </c>
      <c r="C131" s="14">
        <v>1109551.68</v>
      </c>
      <c r="D131" s="14">
        <v>1109551.68</v>
      </c>
      <c r="E131" s="14">
        <v>1109551.68</v>
      </c>
      <c r="F131" s="14">
        <v>1109551.68</v>
      </c>
      <c r="G131" s="14">
        <v>1109551.68</v>
      </c>
      <c r="H131" s="14">
        <v>1109551.68</v>
      </c>
      <c r="I131" s="14">
        <v>1109551.68</v>
      </c>
      <c r="J131" s="14">
        <v>1109551.68</v>
      </c>
      <c r="K131" s="14">
        <v>1109551.68</v>
      </c>
      <c r="L131" s="14">
        <v>1109551.68</v>
      </c>
      <c r="M131" s="14">
        <v>1109551.68</v>
      </c>
      <c r="N131" s="14">
        <v>1109551.68</v>
      </c>
      <c r="O131" s="14">
        <v>1109551.68</v>
      </c>
      <c r="P131" s="14">
        <v>1109551.68</v>
      </c>
      <c r="R131" s="12" t="s">
        <v>104</v>
      </c>
      <c r="S131" s="14">
        <v>69640.63</v>
      </c>
      <c r="T131" s="14">
        <v>70214.87</v>
      </c>
      <c r="U131" s="14">
        <v>70789.11</v>
      </c>
      <c r="V131" s="14">
        <v>71363.350000000006</v>
      </c>
      <c r="W131" s="14">
        <v>71937.59</v>
      </c>
      <c r="X131" s="14">
        <v>72511.83</v>
      </c>
      <c r="Y131" s="14">
        <v>73086.070000000007</v>
      </c>
      <c r="Z131" s="14">
        <v>73660.31</v>
      </c>
      <c r="AA131" s="14">
        <v>74234.55</v>
      </c>
      <c r="AB131" s="14">
        <v>-28341.65</v>
      </c>
      <c r="AC131" s="14">
        <v>-28323.42</v>
      </c>
      <c r="AD131" s="14">
        <v>-28305.19</v>
      </c>
      <c r="AE131" s="14">
        <v>-28286.959999999999</v>
      </c>
      <c r="AF131" s="14">
        <v>-28268.73</v>
      </c>
      <c r="AG131" s="14">
        <v>-28250.5</v>
      </c>
    </row>
    <row r="132" spans="1:33">
      <c r="A132" s="12" t="s">
        <v>70</v>
      </c>
      <c r="B132" s="14">
        <v>179338.52</v>
      </c>
      <c r="C132" s="14">
        <v>179338.52</v>
      </c>
      <c r="D132" s="14">
        <v>179338.52</v>
      </c>
      <c r="E132" s="14">
        <v>179338.52</v>
      </c>
      <c r="F132" s="14">
        <v>179338.52</v>
      </c>
      <c r="G132" s="14">
        <v>179338.52</v>
      </c>
      <c r="H132" s="14">
        <v>179338.52</v>
      </c>
      <c r="I132" s="14">
        <v>179338.52</v>
      </c>
      <c r="J132" s="14">
        <v>179338.52</v>
      </c>
      <c r="K132" s="14">
        <v>179338.52</v>
      </c>
      <c r="L132" s="14">
        <v>179338.52</v>
      </c>
      <c r="M132" s="14">
        <v>179338.52</v>
      </c>
      <c r="N132" s="14">
        <v>179338.52</v>
      </c>
      <c r="O132" s="14">
        <v>179338.52</v>
      </c>
      <c r="P132" s="14">
        <v>179338.52</v>
      </c>
      <c r="R132" s="12" t="s">
        <v>148</v>
      </c>
      <c r="S132" s="14">
        <v>9699.91</v>
      </c>
      <c r="T132" s="14">
        <v>9811.64</v>
      </c>
      <c r="U132" s="14">
        <v>9923.3700000000008</v>
      </c>
      <c r="V132" s="14">
        <v>10035.1</v>
      </c>
      <c r="W132" s="14">
        <v>10146.83</v>
      </c>
      <c r="X132" s="14">
        <v>10258.56</v>
      </c>
      <c r="Y132" s="14">
        <v>10370.290000000001</v>
      </c>
      <c r="Z132" s="14">
        <v>10482.02</v>
      </c>
      <c r="AA132" s="14">
        <v>10593.75</v>
      </c>
      <c r="AB132" s="14">
        <v>-9966.41</v>
      </c>
      <c r="AC132" s="14">
        <v>-9966.41</v>
      </c>
      <c r="AD132" s="14">
        <v>-9966.41</v>
      </c>
      <c r="AE132" s="14">
        <v>-9966.41</v>
      </c>
      <c r="AF132" s="14">
        <v>-9966.41</v>
      </c>
      <c r="AG132" s="14">
        <v>-9966.41</v>
      </c>
    </row>
    <row r="133" spans="1:33">
      <c r="A133" s="12" t="s">
        <v>108</v>
      </c>
      <c r="B133" s="14">
        <v>15383.91</v>
      </c>
      <c r="C133" s="14">
        <v>15383.91</v>
      </c>
      <c r="D133" s="14">
        <v>15383.91</v>
      </c>
      <c r="E133" s="14">
        <v>15383.91</v>
      </c>
      <c r="F133" s="14">
        <v>15383.91</v>
      </c>
      <c r="G133" s="14">
        <v>15383.91</v>
      </c>
      <c r="H133" s="14">
        <v>15383.91</v>
      </c>
      <c r="I133" s="14">
        <v>15383.91</v>
      </c>
      <c r="J133" s="14">
        <v>15383.91</v>
      </c>
      <c r="K133" s="14">
        <v>15383.91</v>
      </c>
      <c r="L133" s="14">
        <v>15383.91</v>
      </c>
      <c r="M133" s="14">
        <v>15383.91</v>
      </c>
      <c r="N133" s="14">
        <v>15383.91</v>
      </c>
      <c r="O133" s="14">
        <v>15383.91</v>
      </c>
      <c r="P133" s="14">
        <v>15383.91</v>
      </c>
      <c r="R133" s="13" t="s">
        <v>68</v>
      </c>
      <c r="S133" s="19">
        <v>1940339.89</v>
      </c>
      <c r="T133" s="19">
        <v>1944601.3499999999</v>
      </c>
      <c r="U133" s="19">
        <v>1948862.8100000003</v>
      </c>
      <c r="V133" s="19">
        <v>1950337.7700000003</v>
      </c>
      <c r="W133" s="19">
        <v>1954600.61</v>
      </c>
      <c r="X133" s="19">
        <v>1958866.91</v>
      </c>
      <c r="Y133" s="19">
        <v>1963133.22</v>
      </c>
      <c r="Z133" s="19">
        <v>1967688.26</v>
      </c>
      <c r="AA133" s="19">
        <v>1972243.3</v>
      </c>
      <c r="AB133" s="19">
        <v>1976798.34</v>
      </c>
      <c r="AC133" s="19">
        <v>1981421.0799999998</v>
      </c>
      <c r="AD133" s="19">
        <v>1986043.82</v>
      </c>
      <c r="AE133" s="19">
        <v>1990666.5600000003</v>
      </c>
      <c r="AF133" s="19">
        <v>1995289.3</v>
      </c>
      <c r="AG133" s="19">
        <v>1999912.0399999998</v>
      </c>
    </row>
    <row r="134" spans="1:33">
      <c r="A134" s="12" t="s">
        <v>133</v>
      </c>
      <c r="B134" s="14">
        <v>38834</v>
      </c>
      <c r="C134" s="14">
        <v>38834</v>
      </c>
      <c r="D134" s="14">
        <v>38834</v>
      </c>
      <c r="E134" s="14">
        <v>38834</v>
      </c>
      <c r="F134" s="14">
        <v>38834</v>
      </c>
      <c r="G134" s="14">
        <v>38834</v>
      </c>
      <c r="H134" s="14">
        <v>38834</v>
      </c>
      <c r="I134" s="14">
        <v>38834</v>
      </c>
      <c r="J134" s="14">
        <v>38834</v>
      </c>
      <c r="K134" s="14">
        <v>38834</v>
      </c>
      <c r="L134" s="14">
        <v>38834</v>
      </c>
      <c r="M134" s="14">
        <v>38834</v>
      </c>
      <c r="N134" s="14">
        <v>38834</v>
      </c>
      <c r="O134" s="14">
        <v>38834</v>
      </c>
      <c r="P134" s="14">
        <v>38834</v>
      </c>
      <c r="R134" s="12" t="s">
        <v>69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/>
      <c r="AA134" s="14"/>
      <c r="AB134" s="14"/>
      <c r="AC134" s="14"/>
    </row>
    <row r="135" spans="1:33">
      <c r="A135" s="12" t="s">
        <v>109</v>
      </c>
      <c r="B135" s="14">
        <v>41397.21</v>
      </c>
      <c r="C135" s="14">
        <v>41397.21</v>
      </c>
      <c r="D135" s="14">
        <v>41397.21</v>
      </c>
      <c r="E135" s="14">
        <v>38609.33</v>
      </c>
      <c r="F135" s="14">
        <v>38609.33</v>
      </c>
      <c r="G135" s="14">
        <v>38609.33</v>
      </c>
      <c r="H135" s="14">
        <v>38609.33</v>
      </c>
      <c r="I135" s="14">
        <v>53753.13</v>
      </c>
      <c r="J135" s="14">
        <v>53753.13</v>
      </c>
      <c r="K135" s="14">
        <v>53753.13</v>
      </c>
      <c r="L135" s="14">
        <v>53753.13</v>
      </c>
      <c r="M135" s="14">
        <v>53753.13</v>
      </c>
      <c r="N135" s="14">
        <v>53753.13</v>
      </c>
      <c r="O135" s="14">
        <v>53753.13</v>
      </c>
      <c r="P135" s="14">
        <v>53753.13</v>
      </c>
      <c r="R135" s="12" t="s">
        <v>107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/>
      <c r="AA135" s="14"/>
      <c r="AB135" s="14"/>
      <c r="AC135" s="14"/>
    </row>
    <row r="136" spans="1:33">
      <c r="A136" s="12" t="s">
        <v>71</v>
      </c>
      <c r="B136" s="14">
        <v>27284.69</v>
      </c>
      <c r="C136" s="14">
        <v>27284.69</v>
      </c>
      <c r="D136" s="14">
        <v>27284.69</v>
      </c>
      <c r="E136" s="14">
        <v>27284.69</v>
      </c>
      <c r="F136" s="14">
        <v>27284.69</v>
      </c>
      <c r="G136" s="14">
        <v>27284.69</v>
      </c>
      <c r="H136" s="14">
        <v>27284.69</v>
      </c>
      <c r="I136" s="14">
        <v>27284.69</v>
      </c>
      <c r="J136" s="14">
        <v>27284.69</v>
      </c>
      <c r="K136" s="14">
        <v>27284.69</v>
      </c>
      <c r="L136" s="14">
        <v>27284.69</v>
      </c>
      <c r="M136" s="14">
        <v>27284.69</v>
      </c>
      <c r="N136" s="14">
        <v>27284.69</v>
      </c>
      <c r="O136" s="14">
        <v>27284.69</v>
      </c>
      <c r="P136" s="14">
        <v>27284.69</v>
      </c>
      <c r="R136" s="12" t="s">
        <v>70</v>
      </c>
      <c r="S136" s="14">
        <v>97362.59</v>
      </c>
      <c r="T136" s="14">
        <v>97763.11</v>
      </c>
      <c r="U136" s="14">
        <v>98163.63</v>
      </c>
      <c r="V136" s="14">
        <v>98564.15</v>
      </c>
      <c r="W136" s="14">
        <v>98964.67</v>
      </c>
      <c r="X136" s="14">
        <v>99365.19</v>
      </c>
      <c r="Y136" s="14">
        <v>99765.71</v>
      </c>
      <c r="Z136" s="14">
        <v>100166.23</v>
      </c>
      <c r="AA136" s="14">
        <v>100566.75</v>
      </c>
      <c r="AB136" s="14">
        <v>100967.27</v>
      </c>
      <c r="AC136" s="14">
        <v>101367.79</v>
      </c>
      <c r="AD136" s="14">
        <v>101768.31</v>
      </c>
      <c r="AE136" s="14">
        <v>102168.83</v>
      </c>
      <c r="AF136" s="14">
        <v>102569.35</v>
      </c>
      <c r="AG136" s="14">
        <v>102969.87</v>
      </c>
    </row>
    <row r="137" spans="1:33">
      <c r="A137" s="12" t="s">
        <v>73</v>
      </c>
      <c r="B137" s="14">
        <v>175867.44</v>
      </c>
      <c r="C137" s="14">
        <v>175867.44</v>
      </c>
      <c r="D137" s="14">
        <v>175867.44</v>
      </c>
      <c r="E137" s="14">
        <v>175867.44</v>
      </c>
      <c r="F137" s="14">
        <v>175867.44</v>
      </c>
      <c r="G137" s="14">
        <v>175867.44</v>
      </c>
      <c r="H137" s="14">
        <v>175867.44</v>
      </c>
      <c r="I137" s="14">
        <v>175867.44</v>
      </c>
      <c r="J137" s="14">
        <v>175867.44</v>
      </c>
      <c r="K137" s="14">
        <v>175867.44</v>
      </c>
      <c r="L137" s="14">
        <v>175867.44</v>
      </c>
      <c r="M137" s="14">
        <v>175867.44</v>
      </c>
      <c r="N137" s="14">
        <v>175867.44</v>
      </c>
      <c r="O137" s="14">
        <v>175867.44</v>
      </c>
      <c r="P137" s="14">
        <v>175867.44</v>
      </c>
      <c r="R137" s="12" t="s">
        <v>108</v>
      </c>
      <c r="S137" s="14">
        <v>8250.9599999999991</v>
      </c>
      <c r="T137" s="14">
        <v>8344.93</v>
      </c>
      <c r="U137" s="14">
        <v>8438.9</v>
      </c>
      <c r="V137" s="14">
        <v>8532.8700000000008</v>
      </c>
      <c r="W137" s="14">
        <v>8626.84</v>
      </c>
      <c r="X137" s="14">
        <v>8720.81</v>
      </c>
      <c r="Y137" s="14">
        <v>8814.7800000000007</v>
      </c>
      <c r="Z137" s="14">
        <v>8908.75</v>
      </c>
      <c r="AA137" s="14">
        <v>9002.7199999999993</v>
      </c>
      <c r="AB137" s="14">
        <v>9096.69</v>
      </c>
      <c r="AC137" s="14">
        <v>9190.66</v>
      </c>
      <c r="AD137" s="14">
        <v>9284.6299999999992</v>
      </c>
      <c r="AE137" s="14">
        <v>9378.6</v>
      </c>
      <c r="AF137" s="14">
        <v>9472.57</v>
      </c>
      <c r="AG137" s="14">
        <v>9566.5400000000009</v>
      </c>
    </row>
    <row r="138" spans="1:33">
      <c r="A138" s="12" t="s">
        <v>72</v>
      </c>
      <c r="B138" s="14">
        <v>20515.689999999999</v>
      </c>
      <c r="C138" s="14">
        <v>20515.689999999999</v>
      </c>
      <c r="D138" s="14">
        <v>20515.689999999999</v>
      </c>
      <c r="E138" s="14">
        <v>20515.689999999999</v>
      </c>
      <c r="F138" s="14">
        <v>20515.689999999999</v>
      </c>
      <c r="G138" s="14">
        <v>20515.689999999999</v>
      </c>
      <c r="H138" s="14">
        <v>20515.689999999999</v>
      </c>
      <c r="I138" s="14">
        <v>20515.689999999999</v>
      </c>
      <c r="J138" s="14">
        <v>20515.689999999999</v>
      </c>
      <c r="K138" s="14">
        <v>20515.689999999999</v>
      </c>
      <c r="L138" s="14">
        <v>20515.689999999999</v>
      </c>
      <c r="M138" s="14">
        <v>20515.689999999999</v>
      </c>
      <c r="N138" s="14">
        <v>20515.689999999999</v>
      </c>
      <c r="O138" s="14">
        <v>20515.689999999999</v>
      </c>
      <c r="P138" s="14">
        <v>20515.689999999999</v>
      </c>
      <c r="R138" s="12" t="s">
        <v>133</v>
      </c>
      <c r="S138" s="14">
        <v>38834</v>
      </c>
      <c r="T138" s="14">
        <v>38834</v>
      </c>
      <c r="U138" s="14">
        <v>38834</v>
      </c>
      <c r="V138" s="14">
        <v>38834</v>
      </c>
      <c r="W138" s="14">
        <v>38834</v>
      </c>
      <c r="X138" s="14">
        <v>38834</v>
      </c>
      <c r="Y138" s="14">
        <v>38834</v>
      </c>
      <c r="Z138" s="14">
        <v>38834</v>
      </c>
      <c r="AA138" s="14">
        <v>38834</v>
      </c>
      <c r="AB138" s="14">
        <v>38834</v>
      </c>
      <c r="AC138" s="14">
        <v>38834</v>
      </c>
      <c r="AD138" s="14">
        <v>38834</v>
      </c>
      <c r="AE138" s="14">
        <v>38834</v>
      </c>
      <c r="AF138" s="14">
        <v>38834</v>
      </c>
      <c r="AG138" s="14">
        <v>38834</v>
      </c>
    </row>
    <row r="139" spans="1:33">
      <c r="A139" s="12" t="s">
        <v>149</v>
      </c>
      <c r="B139" s="14">
        <v>37541</v>
      </c>
      <c r="C139" s="14">
        <v>37541</v>
      </c>
      <c r="D139" s="14">
        <v>37541</v>
      </c>
      <c r="E139" s="14">
        <v>37541</v>
      </c>
      <c r="F139" s="14">
        <v>37541</v>
      </c>
      <c r="G139" s="14">
        <v>37541</v>
      </c>
      <c r="H139" s="14">
        <v>37541</v>
      </c>
      <c r="I139" s="14">
        <v>37541</v>
      </c>
      <c r="J139" s="14">
        <v>37541</v>
      </c>
      <c r="K139" s="14">
        <v>37541</v>
      </c>
      <c r="L139" s="14">
        <v>37541</v>
      </c>
      <c r="M139" s="14">
        <v>37541</v>
      </c>
      <c r="N139" s="14">
        <v>37541</v>
      </c>
      <c r="O139" s="14">
        <v>37541</v>
      </c>
      <c r="P139" s="14">
        <v>37541</v>
      </c>
      <c r="R139" s="12" t="s">
        <v>109</v>
      </c>
      <c r="S139" s="14">
        <v>41397.21</v>
      </c>
      <c r="T139" s="14">
        <v>41397.21</v>
      </c>
      <c r="U139" s="14">
        <v>41397.21</v>
      </c>
      <c r="V139" s="14">
        <v>38609.33</v>
      </c>
      <c r="W139" s="14">
        <v>38609.33</v>
      </c>
      <c r="X139" s="14">
        <v>38609.33</v>
      </c>
      <c r="Y139" s="14">
        <v>38609.33</v>
      </c>
      <c r="Z139" s="14">
        <v>38898.06</v>
      </c>
      <c r="AA139" s="14">
        <v>39186.79</v>
      </c>
      <c r="AB139" s="14">
        <v>39475.519999999997</v>
      </c>
      <c r="AC139" s="14">
        <v>39699.49</v>
      </c>
      <c r="AD139" s="14">
        <v>39923.46</v>
      </c>
      <c r="AE139" s="14">
        <v>40147.43</v>
      </c>
      <c r="AF139" s="14">
        <v>40371.4</v>
      </c>
      <c r="AG139" s="14">
        <v>40595.370000000003</v>
      </c>
    </row>
    <row r="140" spans="1:33">
      <c r="A140" s="12" t="s">
        <v>151</v>
      </c>
      <c r="B140" s="14">
        <v>814166.88</v>
      </c>
      <c r="C140" s="14">
        <v>814166.88</v>
      </c>
      <c r="D140" s="14">
        <v>814166.88</v>
      </c>
      <c r="E140" s="14">
        <v>814166.88</v>
      </c>
      <c r="F140" s="14">
        <v>814166.88</v>
      </c>
      <c r="G140" s="14">
        <v>814166.88</v>
      </c>
      <c r="H140" s="14">
        <v>814166.88</v>
      </c>
      <c r="I140" s="14">
        <v>814166.88</v>
      </c>
      <c r="J140" s="14">
        <v>814166.88</v>
      </c>
      <c r="K140" s="14">
        <v>814166.88</v>
      </c>
      <c r="L140" s="14">
        <v>814166.88</v>
      </c>
      <c r="M140" s="14">
        <v>814166.88</v>
      </c>
      <c r="N140" s="14">
        <v>814166.88</v>
      </c>
      <c r="O140" s="14">
        <v>814166.88</v>
      </c>
      <c r="P140" s="14">
        <v>814166.88</v>
      </c>
      <c r="R140" s="12" t="s">
        <v>71</v>
      </c>
      <c r="S140" s="14">
        <v>14714.32</v>
      </c>
      <c r="T140" s="14">
        <v>14865.98</v>
      </c>
      <c r="U140" s="14">
        <v>15017.64</v>
      </c>
      <c r="V140" s="14">
        <v>15169.3</v>
      </c>
      <c r="W140" s="14">
        <v>15320.96</v>
      </c>
      <c r="X140" s="14">
        <v>15472.62</v>
      </c>
      <c r="Y140" s="14">
        <v>15624.28</v>
      </c>
      <c r="Z140" s="14">
        <v>15775.94</v>
      </c>
      <c r="AA140" s="14">
        <v>15927.6</v>
      </c>
      <c r="AB140" s="14">
        <v>16079.26</v>
      </c>
      <c r="AC140" s="14">
        <v>16230.92</v>
      </c>
      <c r="AD140" s="14">
        <v>16382.58</v>
      </c>
      <c r="AE140" s="14">
        <v>16534.240000000002</v>
      </c>
      <c r="AF140" s="14">
        <v>16685.900000000001</v>
      </c>
      <c r="AG140" s="14">
        <v>16837.560000000001</v>
      </c>
    </row>
    <row r="141" spans="1:33">
      <c r="A141" s="12" t="s">
        <v>110</v>
      </c>
      <c r="B141" s="14">
        <v>70177.67</v>
      </c>
      <c r="C141" s="14">
        <v>70177.67</v>
      </c>
      <c r="D141" s="14">
        <v>70177.67</v>
      </c>
      <c r="E141" s="14">
        <v>70177.67</v>
      </c>
      <c r="F141" s="14">
        <v>70177.67</v>
      </c>
      <c r="G141" s="14">
        <v>70177.67</v>
      </c>
      <c r="H141" s="14">
        <v>70177.67</v>
      </c>
      <c r="I141" s="14">
        <v>70177.67</v>
      </c>
      <c r="J141" s="14">
        <v>70177.67</v>
      </c>
      <c r="K141" s="14">
        <v>70177.67</v>
      </c>
      <c r="L141" s="14">
        <v>70177.67</v>
      </c>
      <c r="M141" s="14">
        <v>70177.67</v>
      </c>
      <c r="N141" s="14">
        <v>70177.67</v>
      </c>
      <c r="O141" s="14">
        <v>70177.67</v>
      </c>
      <c r="P141" s="14">
        <v>70177.67</v>
      </c>
      <c r="R141" s="12" t="s">
        <v>73</v>
      </c>
      <c r="S141" s="14">
        <v>131921.46</v>
      </c>
      <c r="T141" s="14">
        <v>132419.75</v>
      </c>
      <c r="U141" s="14">
        <v>132918.04</v>
      </c>
      <c r="V141" s="14">
        <v>133416.32999999999</v>
      </c>
      <c r="W141" s="14">
        <v>133914.62</v>
      </c>
      <c r="X141" s="14">
        <v>134412.91</v>
      </c>
      <c r="Y141" s="14">
        <v>134911.20000000001</v>
      </c>
      <c r="Z141" s="14">
        <v>135409.49</v>
      </c>
      <c r="AA141" s="14">
        <v>135907.78</v>
      </c>
      <c r="AB141" s="14">
        <v>136406.07</v>
      </c>
      <c r="AC141" s="14">
        <v>136904.35999999999</v>
      </c>
      <c r="AD141" s="14">
        <v>137402.65</v>
      </c>
      <c r="AE141" s="14">
        <v>137900.94</v>
      </c>
      <c r="AF141" s="14">
        <v>138399.23000000001</v>
      </c>
      <c r="AG141" s="14">
        <v>138897.51999999999</v>
      </c>
    </row>
    <row r="142" spans="1:33">
      <c r="A142" s="12" t="s">
        <v>106</v>
      </c>
      <c r="B142" s="14">
        <v>35063.769999999997</v>
      </c>
      <c r="C142" s="14">
        <v>78099.240000000005</v>
      </c>
      <c r="D142" s="14">
        <v>78099.240000000005</v>
      </c>
      <c r="E142" s="14">
        <v>78273.289999999994</v>
      </c>
      <c r="F142" s="14">
        <v>78273.289999999994</v>
      </c>
      <c r="G142" s="14">
        <v>78585.11</v>
      </c>
      <c r="H142" s="14">
        <v>78585.679999999993</v>
      </c>
      <c r="I142" s="14">
        <v>78585.679999999993</v>
      </c>
      <c r="J142" s="14">
        <v>78585.679999999993</v>
      </c>
      <c r="K142" s="14">
        <v>78585.679999999993</v>
      </c>
      <c r="L142" s="14">
        <v>78585.679999999993</v>
      </c>
      <c r="M142" s="14">
        <v>78585.679999999993</v>
      </c>
      <c r="N142" s="14">
        <v>78585.679999999993</v>
      </c>
      <c r="O142" s="14">
        <v>78585.679999999993</v>
      </c>
      <c r="P142" s="14">
        <v>78585.679999999993</v>
      </c>
      <c r="R142" s="12" t="s">
        <v>72</v>
      </c>
      <c r="S142" s="14">
        <v>7060.46</v>
      </c>
      <c r="T142" s="14">
        <v>7135</v>
      </c>
      <c r="U142" s="14">
        <v>7209.54</v>
      </c>
      <c r="V142" s="14">
        <v>7284.08</v>
      </c>
      <c r="W142" s="14">
        <v>7358.62</v>
      </c>
      <c r="X142" s="14">
        <v>7433.16</v>
      </c>
      <c r="Y142" s="14">
        <v>7507.7</v>
      </c>
      <c r="Z142" s="14">
        <v>7582.24</v>
      </c>
      <c r="AA142" s="14">
        <v>7656.78</v>
      </c>
      <c r="AB142" s="14">
        <v>7731.32</v>
      </c>
      <c r="AC142" s="14">
        <v>7805.86</v>
      </c>
      <c r="AD142" s="14">
        <v>7880.4</v>
      </c>
      <c r="AE142" s="14">
        <v>7954.94</v>
      </c>
      <c r="AF142" s="14">
        <v>8029.48</v>
      </c>
      <c r="AG142" s="14">
        <v>8104.02</v>
      </c>
    </row>
    <row r="143" spans="1:33">
      <c r="A143" s="12" t="s">
        <v>74</v>
      </c>
      <c r="B143" s="14">
        <v>828509.36</v>
      </c>
      <c r="C143" s="14">
        <v>828509.36</v>
      </c>
      <c r="D143" s="14">
        <v>828509.36</v>
      </c>
      <c r="E143" s="14">
        <v>828509.36</v>
      </c>
      <c r="F143" s="14">
        <v>828509.36</v>
      </c>
      <c r="G143" s="14">
        <v>828509.36</v>
      </c>
      <c r="H143" s="14">
        <v>828509.36</v>
      </c>
      <c r="I143" s="14">
        <v>828509.36</v>
      </c>
      <c r="J143" s="14">
        <v>828509.36</v>
      </c>
      <c r="K143" s="14">
        <v>828509.36</v>
      </c>
      <c r="L143" s="14">
        <v>828509.36</v>
      </c>
      <c r="M143" s="14">
        <v>828509.36</v>
      </c>
      <c r="N143" s="14">
        <v>828509.36</v>
      </c>
      <c r="O143" s="14">
        <v>828509.36</v>
      </c>
      <c r="P143" s="14">
        <v>828509.36</v>
      </c>
      <c r="R143" s="12" t="s">
        <v>149</v>
      </c>
      <c r="S143" s="14">
        <v>-9137.49</v>
      </c>
      <c r="T143" s="14">
        <v>-9039.57</v>
      </c>
      <c r="U143" s="14">
        <v>-8941.65</v>
      </c>
      <c r="V143" s="14">
        <v>-8843.73</v>
      </c>
      <c r="W143" s="14">
        <v>-8745.81</v>
      </c>
      <c r="X143" s="14">
        <v>-8647.89</v>
      </c>
      <c r="Y143" s="14">
        <v>-8549.9699999999993</v>
      </c>
      <c r="Z143" s="14">
        <v>-8452.0499999999993</v>
      </c>
      <c r="AA143" s="14">
        <v>-8354.1299999999992</v>
      </c>
      <c r="AB143" s="14">
        <v>-8256.2099999999991</v>
      </c>
      <c r="AC143" s="14">
        <v>-8158.29</v>
      </c>
      <c r="AD143" s="14">
        <v>-8060.37</v>
      </c>
      <c r="AE143" s="14">
        <v>-7962.45</v>
      </c>
      <c r="AF143" s="14">
        <v>-7864.53</v>
      </c>
      <c r="AG143" s="14">
        <v>-7766.61</v>
      </c>
    </row>
    <row r="144" spans="1:33">
      <c r="A144" s="11" t="s">
        <v>165</v>
      </c>
      <c r="B144" s="16">
        <v>933002018.97000015</v>
      </c>
      <c r="C144" s="16">
        <v>939772755.08000004</v>
      </c>
      <c r="D144" s="16">
        <v>941139519.09000027</v>
      </c>
      <c r="E144" s="16">
        <v>943773621.53000009</v>
      </c>
      <c r="F144" s="16">
        <v>948731140.03999996</v>
      </c>
      <c r="G144" s="16">
        <v>951919979.19999993</v>
      </c>
      <c r="H144" s="16">
        <v>957475895.53999972</v>
      </c>
      <c r="I144" s="16">
        <v>957043490.98999989</v>
      </c>
      <c r="J144" s="16">
        <v>978358510.24999988</v>
      </c>
      <c r="K144" s="16">
        <v>961514318.14999998</v>
      </c>
      <c r="L144" s="16">
        <v>969789073.35999954</v>
      </c>
      <c r="M144" s="16">
        <v>972178151.71999967</v>
      </c>
      <c r="N144" s="16">
        <v>982601028.15999949</v>
      </c>
      <c r="O144" s="16">
        <v>989402329.62999952</v>
      </c>
      <c r="P144" s="16">
        <v>992185859.27999949</v>
      </c>
      <c r="R144" s="12" t="s">
        <v>151</v>
      </c>
      <c r="S144" s="14">
        <v>674249.66</v>
      </c>
      <c r="T144" s="14">
        <v>676603.96</v>
      </c>
      <c r="U144" s="14">
        <v>678958.26</v>
      </c>
      <c r="V144" s="14">
        <v>681312.56</v>
      </c>
      <c r="W144" s="14">
        <v>683666.86</v>
      </c>
      <c r="X144" s="14">
        <v>686021.16</v>
      </c>
      <c r="Y144" s="14">
        <v>688375.46</v>
      </c>
      <c r="Z144" s="14">
        <v>690729.76</v>
      </c>
      <c r="AA144" s="14">
        <v>693084.06</v>
      </c>
      <c r="AB144" s="14">
        <v>695438.36</v>
      </c>
      <c r="AC144" s="14">
        <v>697792.66</v>
      </c>
      <c r="AD144" s="14">
        <v>700146.96</v>
      </c>
      <c r="AE144" s="14">
        <v>702501.26</v>
      </c>
      <c r="AF144" s="14">
        <v>704855.56</v>
      </c>
      <c r="AG144" s="14">
        <v>707209.86</v>
      </c>
    </row>
    <row r="145" spans="1:33">
      <c r="R145" s="12" t="s">
        <v>150</v>
      </c>
      <c r="S145" s="14">
        <v>-34765.769999999997</v>
      </c>
      <c r="T145" s="14">
        <v>-34765.769999999997</v>
      </c>
      <c r="U145" s="14">
        <v>-34765.769999999997</v>
      </c>
      <c r="V145" s="14">
        <v>-34765.769999999997</v>
      </c>
      <c r="W145" s="14">
        <v>-34765.769999999997</v>
      </c>
      <c r="X145" s="14">
        <v>-34765.769999999997</v>
      </c>
      <c r="Y145" s="14">
        <v>-34765.769999999997</v>
      </c>
      <c r="Z145" s="14">
        <v>-34765.769999999997</v>
      </c>
      <c r="AA145" s="14">
        <v>-34765.769999999997</v>
      </c>
      <c r="AB145" s="14">
        <v>-34765.769999999997</v>
      </c>
      <c r="AC145" s="14">
        <v>-34765.769999999997</v>
      </c>
      <c r="AD145" s="14">
        <v>-34765.769999999997</v>
      </c>
      <c r="AE145" s="14">
        <v>-34765.769999999997</v>
      </c>
      <c r="AF145" s="14">
        <v>-34765.769999999997</v>
      </c>
      <c r="AG145" s="14">
        <v>-34765.769999999997</v>
      </c>
    </row>
    <row r="146" spans="1:33">
      <c r="R146" s="12" t="s">
        <v>110</v>
      </c>
      <c r="S146" s="14">
        <v>70196.03</v>
      </c>
      <c r="T146" s="14">
        <v>70196.03</v>
      </c>
      <c r="U146" s="14">
        <v>70196.03</v>
      </c>
      <c r="V146" s="14">
        <v>70196.03</v>
      </c>
      <c r="W146" s="14">
        <v>70196.03</v>
      </c>
      <c r="X146" s="14">
        <v>70196.03</v>
      </c>
      <c r="Y146" s="14">
        <v>70196.03</v>
      </c>
      <c r="Z146" s="14">
        <v>70196.03</v>
      </c>
      <c r="AA146" s="14">
        <v>70196.03</v>
      </c>
      <c r="AB146" s="14">
        <v>70196.03</v>
      </c>
      <c r="AC146" s="14">
        <v>70196.03</v>
      </c>
      <c r="AD146" s="14">
        <v>70196.03</v>
      </c>
      <c r="AE146" s="14">
        <v>70196.03</v>
      </c>
      <c r="AF146" s="14">
        <v>70196.03</v>
      </c>
      <c r="AG146" s="14">
        <v>70196.03</v>
      </c>
    </row>
    <row r="147" spans="1:33">
      <c r="R147" s="12" t="s">
        <v>106</v>
      </c>
      <c r="S147" s="14">
        <v>19229.8</v>
      </c>
      <c r="T147" s="14">
        <v>19820.060000000001</v>
      </c>
      <c r="U147" s="14">
        <v>20410.32</v>
      </c>
      <c r="V147" s="14">
        <v>21001.96</v>
      </c>
      <c r="W147" s="14">
        <v>21593.599999999999</v>
      </c>
      <c r="X147" s="14">
        <v>22188.7</v>
      </c>
      <c r="Y147" s="14">
        <v>22783.81</v>
      </c>
      <c r="Z147" s="14">
        <v>23378.92</v>
      </c>
      <c r="AA147" s="14">
        <v>23974.03</v>
      </c>
      <c r="AB147" s="14">
        <v>24569.14</v>
      </c>
      <c r="AC147" s="14">
        <v>25296.71</v>
      </c>
      <c r="AD147" s="14">
        <v>26024.28</v>
      </c>
      <c r="AE147" s="14">
        <v>26751.85</v>
      </c>
      <c r="AF147" s="14">
        <v>27479.42</v>
      </c>
      <c r="AG147" s="14">
        <v>28206.99</v>
      </c>
    </row>
    <row r="148" spans="1:33" s="1" customFormat="1">
      <c r="R148" s="12" t="s">
        <v>74</v>
      </c>
      <c r="S148" s="14">
        <v>828509.36</v>
      </c>
      <c r="T148" s="14">
        <v>828509.36</v>
      </c>
      <c r="U148" s="14">
        <v>828509.36</v>
      </c>
      <c r="V148" s="14">
        <v>828509.36</v>
      </c>
      <c r="W148" s="14">
        <v>828509.36</v>
      </c>
      <c r="X148" s="14">
        <v>828509.36</v>
      </c>
      <c r="Y148" s="14">
        <v>828509.36</v>
      </c>
      <c r="Z148" s="14">
        <v>828509.36</v>
      </c>
      <c r="AA148" s="14">
        <v>828509.36</v>
      </c>
      <c r="AB148" s="14">
        <v>828509.36</v>
      </c>
      <c r="AC148" s="14">
        <v>828509.36</v>
      </c>
      <c r="AD148" s="14">
        <v>828509.36</v>
      </c>
      <c r="AE148" s="14">
        <v>828509.36</v>
      </c>
      <c r="AF148" s="14">
        <v>828509.36</v>
      </c>
      <c r="AG148" s="14">
        <v>828509.36</v>
      </c>
    </row>
    <row r="149" spans="1:33" s="1" customFormat="1">
      <c r="R149" s="12" t="s">
        <v>163</v>
      </c>
      <c r="S149" s="14">
        <v>52517.30000000001</v>
      </c>
      <c r="T149" s="14">
        <v>52517.30000000001</v>
      </c>
      <c r="U149" s="14">
        <v>52517.30000000001</v>
      </c>
      <c r="V149" s="14">
        <v>52517.30000000001</v>
      </c>
      <c r="W149" s="14">
        <v>52517.30000000001</v>
      </c>
      <c r="X149" s="14">
        <v>52517.30000000001</v>
      </c>
      <c r="Y149" s="14">
        <v>52517.30000000001</v>
      </c>
      <c r="Z149" s="14">
        <v>52517.30000000001</v>
      </c>
      <c r="AA149" s="14">
        <v>52517.30000000001</v>
      </c>
      <c r="AB149" s="14">
        <v>52517.30000000001</v>
      </c>
      <c r="AC149" s="14">
        <v>52517.30000000001</v>
      </c>
      <c r="AD149" s="14">
        <v>52517.30000000001</v>
      </c>
      <c r="AE149" s="14">
        <v>52517.30000000001</v>
      </c>
      <c r="AF149" s="14">
        <v>52517.30000000001</v>
      </c>
      <c r="AG149" s="14">
        <v>52517.30000000001</v>
      </c>
    </row>
    <row r="150" spans="1:33" s="1" customFormat="1">
      <c r="R150" s="11" t="s">
        <v>165</v>
      </c>
      <c r="S150" s="16">
        <v>318722343.40999991</v>
      </c>
      <c r="T150" s="16">
        <v>321237260.39000028</v>
      </c>
      <c r="U150" s="16">
        <v>322506839.83999997</v>
      </c>
      <c r="V150" s="16">
        <v>325159458.37999994</v>
      </c>
      <c r="W150" s="16">
        <v>327998273.86999989</v>
      </c>
      <c r="X150" s="16">
        <v>330816395.61000001</v>
      </c>
      <c r="Y150" s="16">
        <v>333138840.47999996</v>
      </c>
      <c r="Z150" s="16">
        <v>332498319.48000026</v>
      </c>
      <c r="AA150" s="16">
        <v>334370798.21000016</v>
      </c>
      <c r="AB150" s="16">
        <v>310789238.7899999</v>
      </c>
      <c r="AC150" s="16">
        <v>313952353.91000003</v>
      </c>
      <c r="AD150" s="16">
        <v>316325623.42999965</v>
      </c>
      <c r="AE150" s="16">
        <v>312801909.28000009</v>
      </c>
      <c r="AF150" s="16">
        <v>315363492.50999999</v>
      </c>
      <c r="AG150" s="16">
        <v>317555571.00999999</v>
      </c>
    </row>
    <row r="151" spans="1:33">
      <c r="A151" s="1"/>
      <c r="B151" s="34"/>
      <c r="C151" s="35" t="s">
        <v>197</v>
      </c>
      <c r="D151" s="34"/>
    </row>
    <row r="152" spans="1:33">
      <c r="A152" s="1"/>
      <c r="B152" s="22" t="s">
        <v>180</v>
      </c>
      <c r="C152" s="22" t="s">
        <v>181</v>
      </c>
      <c r="D152" s="8" t="s">
        <v>182</v>
      </c>
    </row>
    <row r="153" spans="1:33">
      <c r="A153" s="23" t="s">
        <v>183</v>
      </c>
      <c r="B153" s="24" t="s">
        <v>184</v>
      </c>
      <c r="C153" s="23" t="s">
        <v>185</v>
      </c>
      <c r="D153" s="23" t="s">
        <v>186</v>
      </c>
    </row>
    <row r="154" spans="1:33">
      <c r="A154" s="25"/>
      <c r="B154" s="22"/>
      <c r="C154" s="22"/>
      <c r="D154" s="1"/>
    </row>
    <row r="155" spans="1:33" ht="15.75">
      <c r="A155" s="26" t="s">
        <v>187</v>
      </c>
      <c r="B155" s="22"/>
      <c r="C155" s="22"/>
      <c r="D155" s="1"/>
    </row>
    <row r="156" spans="1:33" s="1" customFormat="1" ht="15.75">
      <c r="A156" s="27" t="s">
        <v>188</v>
      </c>
    </row>
    <row r="157" spans="1:33" s="1" customFormat="1" ht="15.75">
      <c r="A157" s="28" t="s">
        <v>189</v>
      </c>
      <c r="B157" s="29">
        <v>0.104</v>
      </c>
      <c r="C157" s="29">
        <v>0.49780000000000002</v>
      </c>
      <c r="D157" s="30">
        <v>5.1771199999999996E-2</v>
      </c>
    </row>
    <row r="158" spans="1:33" s="1" customFormat="1" ht="15.75">
      <c r="A158" s="28" t="s">
        <v>190</v>
      </c>
      <c r="B158" s="29">
        <v>0.1095</v>
      </c>
      <c r="C158" s="29">
        <v>0.51517972406888612</v>
      </c>
      <c r="D158" s="30">
        <v>5.6412179785543033E-2</v>
      </c>
    </row>
    <row r="159" spans="1:33" s="1" customFormat="1" ht="15.75">
      <c r="A159" s="27" t="s">
        <v>191</v>
      </c>
      <c r="B159" s="8"/>
      <c r="C159" s="8"/>
      <c r="D159" s="30"/>
    </row>
    <row r="160" spans="1:33" s="1" customFormat="1" ht="15.75">
      <c r="A160" s="28" t="s">
        <v>192</v>
      </c>
      <c r="B160" s="31">
        <v>1</v>
      </c>
      <c r="C160" s="29">
        <v>0.49780000000000002</v>
      </c>
      <c r="D160" s="30">
        <v>0.49780000000000002</v>
      </c>
    </row>
    <row r="161" spans="1:16" s="1" customFormat="1">
      <c r="B161" s="8"/>
      <c r="C161" s="8"/>
      <c r="D161" s="8"/>
    </row>
    <row r="162" spans="1:16" s="1" customFormat="1">
      <c r="A162" s="28"/>
      <c r="B162" s="8"/>
      <c r="C162" s="8"/>
      <c r="D162" s="8"/>
    </row>
    <row r="163" spans="1:16" s="1" customFormat="1" ht="15.75">
      <c r="A163" s="32" t="s">
        <v>193</v>
      </c>
      <c r="B163" s="8"/>
      <c r="C163" s="8"/>
      <c r="D163" s="29">
        <v>1.570628E-2</v>
      </c>
    </row>
    <row r="164" spans="1:16" s="1" customFormat="1" ht="15.75">
      <c r="A164" s="32" t="s">
        <v>194</v>
      </c>
      <c r="B164" s="8"/>
      <c r="C164" s="8"/>
      <c r="D164" s="29">
        <v>2.3186160000000001E-2</v>
      </c>
    </row>
    <row r="165" spans="1:16" s="1" customFormat="1" ht="15.75">
      <c r="A165" s="33" t="s">
        <v>195</v>
      </c>
      <c r="B165" s="8"/>
      <c r="C165" s="8"/>
      <c r="D165" s="29">
        <v>6.3622429999999994E-2</v>
      </c>
    </row>
    <row r="166" spans="1:16" s="1" customFormat="1" ht="15.75">
      <c r="A166" s="33" t="s">
        <v>196</v>
      </c>
      <c r="B166" s="8"/>
      <c r="C166" s="8"/>
      <c r="D166" s="29">
        <v>0</v>
      </c>
    </row>
    <row r="170" spans="1:16">
      <c r="A170" s="52" t="s">
        <v>176</v>
      </c>
      <c r="B170" s="20">
        <v>43070</v>
      </c>
      <c r="C170" s="20">
        <v>43101</v>
      </c>
      <c r="D170" s="20">
        <v>43132</v>
      </c>
      <c r="E170" s="20">
        <v>43160</v>
      </c>
      <c r="F170" s="20">
        <v>43191</v>
      </c>
      <c r="G170" s="20">
        <v>43221</v>
      </c>
      <c r="H170" s="20">
        <v>43252</v>
      </c>
      <c r="I170" s="20">
        <v>43282</v>
      </c>
      <c r="J170" s="20">
        <v>43313</v>
      </c>
      <c r="K170" s="20">
        <v>43344</v>
      </c>
      <c r="L170" s="20">
        <v>43374</v>
      </c>
      <c r="M170" s="20">
        <v>43405</v>
      </c>
      <c r="N170" s="20">
        <v>43435</v>
      </c>
      <c r="O170" s="20">
        <v>43466</v>
      </c>
      <c r="P170" s="20">
        <v>43497</v>
      </c>
    </row>
    <row r="171" spans="1:16">
      <c r="A171" t="s">
        <v>169</v>
      </c>
      <c r="B171" s="37">
        <f>B36</f>
        <v>585789284.19999993</v>
      </c>
      <c r="C171" s="37">
        <f t="shared" ref="C171:L171" si="0">C36</f>
        <v>592419950.83999991</v>
      </c>
      <c r="D171" s="37">
        <f t="shared" si="0"/>
        <v>593505823.49000001</v>
      </c>
      <c r="E171" s="37">
        <f t="shared" si="0"/>
        <v>596139105.82000005</v>
      </c>
      <c r="F171" s="37">
        <f t="shared" si="0"/>
        <v>601071144.65999997</v>
      </c>
      <c r="G171" s="37">
        <f t="shared" si="0"/>
        <v>604222556.61000001</v>
      </c>
      <c r="H171" s="37">
        <f t="shared" si="0"/>
        <v>607505487.16999984</v>
      </c>
      <c r="I171" s="37">
        <f t="shared" si="0"/>
        <v>606011509.62999988</v>
      </c>
      <c r="J171" s="37">
        <f t="shared" si="0"/>
        <v>627250879.15999997</v>
      </c>
      <c r="K171" s="37">
        <f t="shared" si="0"/>
        <v>633193511.32999992</v>
      </c>
      <c r="L171" s="37">
        <f t="shared" si="0"/>
        <v>637550452.61999989</v>
      </c>
      <c r="M171" s="37">
        <f t="shared" ref="M171:N171" si="1">M36</f>
        <v>639459634.16999996</v>
      </c>
      <c r="N171" s="37">
        <f t="shared" si="1"/>
        <v>642938857.89999974</v>
      </c>
      <c r="O171" s="37">
        <f t="shared" ref="O171:P171" si="2">O36</f>
        <v>649499877.7299999</v>
      </c>
      <c r="P171" s="37">
        <f t="shared" si="2"/>
        <v>651164033.15999985</v>
      </c>
    </row>
    <row r="172" spans="1:16">
      <c r="A172" t="s">
        <v>170</v>
      </c>
      <c r="B172" s="37">
        <f>B129</f>
        <v>3578941.0899999994</v>
      </c>
      <c r="C172" s="37">
        <f t="shared" ref="C172:L172" si="3">C129</f>
        <v>3621976.5599999996</v>
      </c>
      <c r="D172" s="37">
        <f t="shared" si="3"/>
        <v>3621976.5599999996</v>
      </c>
      <c r="E172" s="37">
        <f t="shared" si="3"/>
        <v>3619362.7299999995</v>
      </c>
      <c r="F172" s="37">
        <f t="shared" si="3"/>
        <v>3619362.7299999995</v>
      </c>
      <c r="G172" s="37">
        <f t="shared" si="3"/>
        <v>3619674.5499999993</v>
      </c>
      <c r="H172" s="37">
        <f t="shared" si="3"/>
        <v>3619675.1199999996</v>
      </c>
      <c r="I172" s="37">
        <f t="shared" si="3"/>
        <v>3634818.9199999995</v>
      </c>
      <c r="J172" s="37">
        <f t="shared" si="3"/>
        <v>3634818.9199999995</v>
      </c>
      <c r="K172" s="37">
        <f t="shared" si="3"/>
        <v>3634818.9199999995</v>
      </c>
      <c r="L172" s="37">
        <f t="shared" si="3"/>
        <v>3634818.9199999995</v>
      </c>
      <c r="M172" s="37">
        <f t="shared" ref="M172:N172" si="4">M129</f>
        <v>3634818.9199999995</v>
      </c>
      <c r="N172" s="37">
        <f t="shared" si="4"/>
        <v>3634818.9199999995</v>
      </c>
      <c r="O172" s="37">
        <f t="shared" ref="O172:P172" si="5">O129</f>
        <v>3634818.9199999995</v>
      </c>
      <c r="P172" s="37">
        <f t="shared" si="5"/>
        <v>3634818.9199999995</v>
      </c>
    </row>
    <row r="173" spans="1:16">
      <c r="A173" t="s">
        <v>171</v>
      </c>
      <c r="B173" s="37">
        <f t="shared" ref="B173:L173" si="6">B5-B174-B175-B176</f>
        <v>148011398.11999997</v>
      </c>
      <c r="C173" s="37">
        <f t="shared" si="6"/>
        <v>148048857.5</v>
      </c>
      <c r="D173" s="37">
        <f t="shared" si="6"/>
        <v>148065752.44</v>
      </c>
      <c r="E173" s="37">
        <f t="shared" si="6"/>
        <v>148065592.57999995</v>
      </c>
      <c r="F173" s="37">
        <f t="shared" si="6"/>
        <v>148082113.14999995</v>
      </c>
      <c r="G173" s="37">
        <f t="shared" si="6"/>
        <v>148094664.22999999</v>
      </c>
      <c r="H173" s="37">
        <f t="shared" si="6"/>
        <v>150246923.41999996</v>
      </c>
      <c r="I173" s="37">
        <f t="shared" si="6"/>
        <v>151283589.15999997</v>
      </c>
      <c r="J173" s="37">
        <f t="shared" si="6"/>
        <v>148939876.72999999</v>
      </c>
      <c r="K173" s="37">
        <f t="shared" si="6"/>
        <v>129615015.97999999</v>
      </c>
      <c r="L173" s="37">
        <f t="shared" si="6"/>
        <v>132801707.99999997</v>
      </c>
      <c r="M173" s="37">
        <f t="shared" ref="M173:N173" si="7">M5-M174-M175-M176</f>
        <v>133278113.98999998</v>
      </c>
      <c r="N173" s="37">
        <f t="shared" si="7"/>
        <v>134922690.82999995</v>
      </c>
      <c r="O173" s="37">
        <f t="shared" ref="O173:P173" si="8">O5-O174-O175-O176</f>
        <v>135011349.30999997</v>
      </c>
      <c r="P173" s="37">
        <f t="shared" si="8"/>
        <v>136094448.47999996</v>
      </c>
    </row>
    <row r="174" spans="1:16">
      <c r="A174" t="s">
        <v>172</v>
      </c>
      <c r="B174" s="37">
        <f t="shared" ref="B174:L174" si="9">B7+B12</f>
        <v>9250925.1199999992</v>
      </c>
      <c r="C174" s="37">
        <f t="shared" si="9"/>
        <v>9250925.1199999992</v>
      </c>
      <c r="D174" s="37">
        <f t="shared" si="9"/>
        <v>9250925.1199999992</v>
      </c>
      <c r="E174" s="37">
        <f t="shared" si="9"/>
        <v>9258220.7400000002</v>
      </c>
      <c r="F174" s="37">
        <f t="shared" si="9"/>
        <v>9258220.7400000002</v>
      </c>
      <c r="G174" s="37">
        <f t="shared" si="9"/>
        <v>9258178.4400000013</v>
      </c>
      <c r="H174" s="37">
        <f t="shared" si="9"/>
        <v>9258178.4400000013</v>
      </c>
      <c r="I174" s="37">
        <f t="shared" si="9"/>
        <v>9258178.4400000013</v>
      </c>
      <c r="J174" s="37">
        <f t="shared" si="9"/>
        <v>9258178.4400000013</v>
      </c>
      <c r="K174" s="37">
        <f t="shared" si="9"/>
        <v>9258178.4400000013</v>
      </c>
      <c r="L174" s="37">
        <f t="shared" si="9"/>
        <v>9258178.4400000013</v>
      </c>
      <c r="M174" s="37">
        <f t="shared" ref="M174:N174" si="10">M7+M12</f>
        <v>9258178.4400000013</v>
      </c>
      <c r="N174" s="37">
        <f t="shared" si="10"/>
        <v>9258178.4400000013</v>
      </c>
      <c r="O174" s="37">
        <f t="shared" ref="O174:P174" si="11">O7+O12</f>
        <v>9258178.4400000013</v>
      </c>
      <c r="P174" s="37">
        <f t="shared" si="11"/>
        <v>9258178.4400000013</v>
      </c>
    </row>
    <row r="175" spans="1:16">
      <c r="A175" t="s">
        <v>173</v>
      </c>
      <c r="B175" s="37">
        <f t="shared" ref="B175:L175" si="12">B9+B10+B13+B17+B19+B28+B29+B30+B31+B32</f>
        <v>23920166.329999998</v>
      </c>
      <c r="C175" s="37">
        <f t="shared" si="12"/>
        <v>23920451.849999998</v>
      </c>
      <c r="D175" s="37">
        <f t="shared" si="12"/>
        <v>23920339.370000001</v>
      </c>
      <c r="E175" s="37">
        <f t="shared" si="12"/>
        <v>23920335.460000001</v>
      </c>
      <c r="F175" s="37">
        <f t="shared" si="12"/>
        <v>23929366.649999999</v>
      </c>
      <c r="G175" s="37">
        <f t="shared" si="12"/>
        <v>23929366.649999999</v>
      </c>
      <c r="H175" s="37">
        <f t="shared" si="12"/>
        <v>23928932.649999999</v>
      </c>
      <c r="I175" s="37">
        <f t="shared" si="12"/>
        <v>23928932.649999999</v>
      </c>
      <c r="J175" s="37">
        <f t="shared" si="12"/>
        <v>26321551.509999998</v>
      </c>
      <c r="K175" s="37">
        <f t="shared" si="12"/>
        <v>25212877.689999998</v>
      </c>
      <c r="L175" s="37">
        <f t="shared" si="12"/>
        <v>25214993.77</v>
      </c>
      <c r="M175" s="37">
        <f t="shared" ref="M175:N175" si="13">M9+M10+M13+M17+M19+M28+M29+M30+M31+M32</f>
        <v>25214993.77</v>
      </c>
      <c r="N175" s="37">
        <f t="shared" si="13"/>
        <v>23826174.979999997</v>
      </c>
      <c r="O175" s="37">
        <f t="shared" ref="O175:P175" si="14">O9+O10+O13+O17+O19+O28+O29+O30+O31+O32</f>
        <v>23876210.629999999</v>
      </c>
      <c r="P175" s="37">
        <f t="shared" si="14"/>
        <v>23876210.629999999</v>
      </c>
    </row>
    <row r="176" spans="1:16" s="1" customFormat="1">
      <c r="A176" s="1" t="s">
        <v>177</v>
      </c>
      <c r="B176" s="37">
        <f t="shared" ref="B176:L176" si="15">B33+B34+B35</f>
        <v>18160100.539999999</v>
      </c>
      <c r="C176" s="37">
        <f t="shared" si="15"/>
        <v>18160100.539999999</v>
      </c>
      <c r="D176" s="37">
        <f t="shared" si="15"/>
        <v>18382508.210000001</v>
      </c>
      <c r="E176" s="37">
        <f t="shared" si="15"/>
        <v>18382508.210000001</v>
      </c>
      <c r="F176" s="37">
        <f t="shared" si="15"/>
        <v>18382508.210000001</v>
      </c>
      <c r="G176" s="37">
        <f t="shared" si="15"/>
        <v>18382508.210000001</v>
      </c>
      <c r="H176" s="37">
        <f t="shared" si="15"/>
        <v>18382508.210000001</v>
      </c>
      <c r="I176" s="37">
        <f t="shared" si="15"/>
        <v>18382508.210000001</v>
      </c>
      <c r="J176" s="37">
        <f t="shared" si="15"/>
        <v>18382508.210000001</v>
      </c>
      <c r="K176" s="37">
        <f t="shared" si="15"/>
        <v>18382508.210000001</v>
      </c>
      <c r="L176" s="37">
        <f t="shared" si="15"/>
        <v>19070994.780000001</v>
      </c>
      <c r="M176" s="37">
        <f t="shared" ref="M176:N176" si="16">M33+M34+M35</f>
        <v>19074485.600000001</v>
      </c>
      <c r="N176" s="37">
        <f t="shared" si="16"/>
        <v>20196366.710000001</v>
      </c>
      <c r="O176" s="37">
        <f t="shared" ref="O176:P176" si="17">O33+O34+O35</f>
        <v>20289245.5</v>
      </c>
      <c r="P176" s="37">
        <f t="shared" si="17"/>
        <v>20289245.5</v>
      </c>
    </row>
    <row r="177" spans="1:19">
      <c r="A177" t="s">
        <v>174</v>
      </c>
      <c r="B177" s="37">
        <f t="shared" ref="B177:L177" si="18">B103-B178</f>
        <v>127673858.97999999</v>
      </c>
      <c r="C177" s="37">
        <f t="shared" si="18"/>
        <v>127724131.88999999</v>
      </c>
      <c r="D177" s="37">
        <f t="shared" si="18"/>
        <v>127765833.11999997</v>
      </c>
      <c r="E177" s="37">
        <f t="shared" si="18"/>
        <v>127759104.63999999</v>
      </c>
      <c r="F177" s="37">
        <f t="shared" si="18"/>
        <v>127759032.54999998</v>
      </c>
      <c r="G177" s="37">
        <f t="shared" si="18"/>
        <v>127762533.97999996</v>
      </c>
      <c r="H177" s="37">
        <f t="shared" si="18"/>
        <v>127881284.35999997</v>
      </c>
      <c r="I177" s="37">
        <f t="shared" si="18"/>
        <v>127891047.80999996</v>
      </c>
      <c r="J177" s="37">
        <f t="shared" si="18"/>
        <v>127917791.10999997</v>
      </c>
      <c r="K177" s="37">
        <f t="shared" si="18"/>
        <v>125576163.81999996</v>
      </c>
      <c r="L177" s="37">
        <f t="shared" si="18"/>
        <v>125576163.81999996</v>
      </c>
      <c r="M177" s="37">
        <f t="shared" ref="M177:N177" si="19">M103-M178</f>
        <v>125576163.81999996</v>
      </c>
      <c r="N177" s="37">
        <f t="shared" si="19"/>
        <v>131058076.05999997</v>
      </c>
      <c r="O177" s="37">
        <f t="shared" ref="O177:P177" si="20">O103-O178</f>
        <v>131066784.77999997</v>
      </c>
      <c r="P177" s="37">
        <f t="shared" si="20"/>
        <v>131079320.36999997</v>
      </c>
    </row>
    <row r="178" spans="1:19">
      <c r="A178" t="s">
        <v>175</v>
      </c>
      <c r="B178" s="37">
        <f t="shared" ref="B178:L178" si="21">B105+B108+B110+B111+B112+B113+B115+B117+B125+B126+B127+B128</f>
        <v>16617344.59</v>
      </c>
      <c r="C178" s="37">
        <f t="shared" si="21"/>
        <v>16626360.779999999</v>
      </c>
      <c r="D178" s="37">
        <f t="shared" si="21"/>
        <v>16626360.779999999</v>
      </c>
      <c r="E178" s="37">
        <f t="shared" si="21"/>
        <v>16629391.349999998</v>
      </c>
      <c r="F178" s="37">
        <f t="shared" si="21"/>
        <v>16629391.349999998</v>
      </c>
      <c r="G178" s="37">
        <f t="shared" si="21"/>
        <v>16650496.529999999</v>
      </c>
      <c r="H178" s="37">
        <f t="shared" si="21"/>
        <v>16652906.169999998</v>
      </c>
      <c r="I178" s="37">
        <f t="shared" si="21"/>
        <v>16652906.169999998</v>
      </c>
      <c r="J178" s="37">
        <f t="shared" si="21"/>
        <v>16652906.169999998</v>
      </c>
      <c r="K178" s="37">
        <f t="shared" si="21"/>
        <v>16641243.759999998</v>
      </c>
      <c r="L178" s="37">
        <f t="shared" si="21"/>
        <v>16681763.009999998</v>
      </c>
      <c r="M178" s="37">
        <f t="shared" ref="M178:N178" si="22">M105+M108+M110+M111+M112+M113+M115+M117+M125+M126+M127+M128</f>
        <v>16681763.009999998</v>
      </c>
      <c r="N178" s="37">
        <f t="shared" si="22"/>
        <v>16765864.32</v>
      </c>
      <c r="O178" s="37">
        <f t="shared" ref="O178:P178" si="23">O105+O108+O110+O111+O112+O113+O115+O117+O125+O126+O127+O128</f>
        <v>16765864.32</v>
      </c>
      <c r="P178" s="37">
        <f t="shared" si="23"/>
        <v>16789603.780000001</v>
      </c>
    </row>
    <row r="179" spans="1:19" ht="15.75" thickBot="1">
      <c r="A179" s="36" t="s">
        <v>199</v>
      </c>
      <c r="B179" s="38">
        <f>SUM(B171:B178)</f>
        <v>933002018.97000003</v>
      </c>
      <c r="C179" s="38">
        <f t="shared" ref="C179:L179" si="24">SUM(C171:C178)</f>
        <v>939772755.0799998</v>
      </c>
      <c r="D179" s="38">
        <f t="shared" si="24"/>
        <v>941139519.09000003</v>
      </c>
      <c r="E179" s="38">
        <f t="shared" si="24"/>
        <v>943773621.53000009</v>
      </c>
      <c r="F179" s="38">
        <f t="shared" si="24"/>
        <v>948731140.03999996</v>
      </c>
      <c r="G179" s="38">
        <f t="shared" si="24"/>
        <v>951919979.20000005</v>
      </c>
      <c r="H179" s="38">
        <f t="shared" si="24"/>
        <v>957475895.53999984</v>
      </c>
      <c r="I179" s="38">
        <f t="shared" si="24"/>
        <v>957043490.98999977</v>
      </c>
      <c r="J179" s="38">
        <f t="shared" si="24"/>
        <v>978358510.25</v>
      </c>
      <c r="K179" s="38">
        <f t="shared" si="24"/>
        <v>961514318.14999986</v>
      </c>
      <c r="L179" s="38">
        <f t="shared" si="24"/>
        <v>969789073.35999978</v>
      </c>
      <c r="M179" s="38">
        <f t="shared" ref="M179:N179" si="25">SUM(M171:M178)</f>
        <v>972178151.71999991</v>
      </c>
      <c r="N179" s="38">
        <f t="shared" si="25"/>
        <v>982601028.15999973</v>
      </c>
      <c r="O179" s="38">
        <f t="shared" ref="O179:P179" si="26">SUM(O171:O178)</f>
        <v>989402329.62999988</v>
      </c>
      <c r="P179" s="38">
        <f t="shared" si="26"/>
        <v>992185859.27999973</v>
      </c>
    </row>
    <row r="180" spans="1:19" ht="15.75" thickTop="1">
      <c r="P180" s="1"/>
      <c r="Q180" s="53" t="s">
        <v>638</v>
      </c>
      <c r="R180" s="53"/>
      <c r="S180" s="53"/>
    </row>
    <row r="181" spans="1:19">
      <c r="A181" s="52" t="s">
        <v>178</v>
      </c>
      <c r="B181" s="20">
        <v>43070</v>
      </c>
      <c r="C181" s="20">
        <v>43101</v>
      </c>
      <c r="D181" s="20">
        <v>43132</v>
      </c>
      <c r="E181" s="20">
        <v>43160</v>
      </c>
      <c r="F181" s="20">
        <v>43191</v>
      </c>
      <c r="G181" s="20">
        <v>43221</v>
      </c>
      <c r="H181" s="20">
        <v>43252</v>
      </c>
      <c r="I181" s="20">
        <v>43282</v>
      </c>
      <c r="J181" s="20">
        <v>43313</v>
      </c>
      <c r="K181" s="20">
        <v>43344</v>
      </c>
      <c r="L181" s="20">
        <v>43374</v>
      </c>
      <c r="M181" s="20">
        <v>43405</v>
      </c>
      <c r="N181" s="20">
        <v>43435</v>
      </c>
      <c r="O181" s="20">
        <v>43466</v>
      </c>
      <c r="P181" s="20">
        <v>43497</v>
      </c>
      <c r="Q181" s="20">
        <v>43525</v>
      </c>
      <c r="R181" s="20"/>
      <c r="S181" s="20"/>
    </row>
    <row r="182" spans="1:19">
      <c r="A182" s="1" t="s">
        <v>169</v>
      </c>
      <c r="B182" s="37">
        <f>B171</f>
        <v>585789284.19999993</v>
      </c>
      <c r="C182" s="37">
        <f t="shared" ref="C182:L182" si="27">C171</f>
        <v>592419950.83999991</v>
      </c>
      <c r="D182" s="37">
        <f t="shared" si="27"/>
        <v>593505823.49000001</v>
      </c>
      <c r="E182" s="37">
        <f t="shared" si="27"/>
        <v>596139105.82000005</v>
      </c>
      <c r="F182" s="37">
        <f t="shared" si="27"/>
        <v>601071144.65999997</v>
      </c>
      <c r="G182" s="37">
        <f t="shared" si="27"/>
        <v>604222556.61000001</v>
      </c>
      <c r="H182" s="37">
        <f t="shared" si="27"/>
        <v>607505487.16999984</v>
      </c>
      <c r="I182" s="37">
        <f t="shared" si="27"/>
        <v>606011509.62999988</v>
      </c>
      <c r="J182" s="37">
        <f t="shared" si="27"/>
        <v>627250879.15999997</v>
      </c>
      <c r="K182" s="37">
        <f t="shared" si="27"/>
        <v>633193511.32999992</v>
      </c>
      <c r="L182" s="37">
        <f t="shared" si="27"/>
        <v>637550452.61999989</v>
      </c>
      <c r="M182" s="37">
        <f t="shared" ref="M182:N182" si="28">M171</f>
        <v>639459634.16999996</v>
      </c>
      <c r="N182" s="37">
        <f t="shared" si="28"/>
        <v>642938857.89999974</v>
      </c>
      <c r="O182" s="37">
        <f t="shared" ref="O182:P182" si="29">O171</f>
        <v>649499877.7299999</v>
      </c>
      <c r="P182" s="37">
        <f t="shared" si="29"/>
        <v>651164033.15999985</v>
      </c>
      <c r="Q182" s="37">
        <v>668851127.82328558</v>
      </c>
      <c r="R182" s="37"/>
      <c r="S182" s="37"/>
    </row>
    <row r="183" spans="1:19">
      <c r="A183" s="1" t="s">
        <v>170</v>
      </c>
      <c r="B183" s="37">
        <f>B172*$D$160</f>
        <v>1781596.8746019998</v>
      </c>
      <c r="C183" s="37">
        <f t="shared" ref="C183:L183" si="30">C172*$D$160</f>
        <v>1803019.9315679998</v>
      </c>
      <c r="D183" s="37">
        <f t="shared" si="30"/>
        <v>1803019.9315679998</v>
      </c>
      <c r="E183" s="37">
        <f t="shared" si="30"/>
        <v>1801718.7669939999</v>
      </c>
      <c r="F183" s="37">
        <f t="shared" si="30"/>
        <v>1801718.7669939999</v>
      </c>
      <c r="G183" s="37">
        <f t="shared" si="30"/>
        <v>1801873.9909899998</v>
      </c>
      <c r="H183" s="37">
        <f t="shared" si="30"/>
        <v>1801874.274736</v>
      </c>
      <c r="I183" s="37">
        <f t="shared" si="30"/>
        <v>1809412.8583759998</v>
      </c>
      <c r="J183" s="37">
        <f t="shared" si="30"/>
        <v>1809412.8583759998</v>
      </c>
      <c r="K183" s="37">
        <f t="shared" si="30"/>
        <v>1809412.8583759998</v>
      </c>
      <c r="L183" s="37">
        <f t="shared" si="30"/>
        <v>1809412.8583759998</v>
      </c>
      <c r="M183" s="37">
        <f t="shared" ref="M183:N183" si="31">M172*$D$160</f>
        <v>1809412.8583759998</v>
      </c>
      <c r="N183" s="37">
        <f t="shared" si="31"/>
        <v>1809412.8583759998</v>
      </c>
      <c r="O183" s="37">
        <f t="shared" ref="O183:P183" si="32">O172*$D$160</f>
        <v>1809412.8583759998</v>
      </c>
      <c r="P183" s="37">
        <f t="shared" si="32"/>
        <v>1809412.8583759998</v>
      </c>
      <c r="Q183" s="37">
        <v>1831410.4661459997</v>
      </c>
      <c r="R183" s="37"/>
      <c r="S183" s="37"/>
    </row>
    <row r="184" spans="1:19">
      <c r="A184" s="1" t="s">
        <v>171</v>
      </c>
      <c r="B184" s="37">
        <f>B173*$D$157</f>
        <v>7662727.694350142</v>
      </c>
      <c r="C184" s="37">
        <f t="shared" ref="C184:L184" si="33">C173*$D$157</f>
        <v>7664667.0114039993</v>
      </c>
      <c r="D184" s="37">
        <f t="shared" si="33"/>
        <v>7665541.6827217275</v>
      </c>
      <c r="E184" s="37">
        <f t="shared" si="33"/>
        <v>7665533.4065776933</v>
      </c>
      <c r="F184" s="37">
        <f t="shared" si="33"/>
        <v>7666388.6963112764</v>
      </c>
      <c r="G184" s="37">
        <f t="shared" si="33"/>
        <v>7667038.480784175</v>
      </c>
      <c r="H184" s="37">
        <f t="shared" si="33"/>
        <v>7778463.5217615012</v>
      </c>
      <c r="I184" s="37">
        <f t="shared" si="33"/>
        <v>7832132.9511201894</v>
      </c>
      <c r="J184" s="37">
        <f t="shared" si="33"/>
        <v>7710796.1461641751</v>
      </c>
      <c r="K184" s="37">
        <f t="shared" si="33"/>
        <v>6710324.9153037751</v>
      </c>
      <c r="L184" s="37">
        <f t="shared" si="33"/>
        <v>6875303.785209598</v>
      </c>
      <c r="M184" s="37">
        <f t="shared" ref="M184:N184" si="34">M173*$D$157</f>
        <v>6899967.8949990869</v>
      </c>
      <c r="N184" s="37">
        <f t="shared" si="34"/>
        <v>6985109.6114980932</v>
      </c>
      <c r="O184" s="37">
        <f t="shared" ref="O184:P184" si="35">O173*$D$157</f>
        <v>6989699.5673978701</v>
      </c>
      <c r="P184" s="37">
        <f t="shared" si="35"/>
        <v>7045772.9111477733</v>
      </c>
      <c r="Q184" s="37">
        <v>8570218.3663981445</v>
      </c>
      <c r="R184" s="37"/>
      <c r="S184" s="37"/>
    </row>
    <row r="185" spans="1:19">
      <c r="A185" s="1" t="s">
        <v>172</v>
      </c>
      <c r="B185" s="37">
        <f>B174*$D$163</f>
        <v>145297.6201937536</v>
      </c>
      <c r="C185" s="37">
        <f t="shared" ref="C185:L185" si="36">C174*$D$163</f>
        <v>145297.6201937536</v>
      </c>
      <c r="D185" s="37">
        <f t="shared" si="36"/>
        <v>145297.6201937536</v>
      </c>
      <c r="E185" s="37">
        <f t="shared" si="36"/>
        <v>145412.2072442472</v>
      </c>
      <c r="F185" s="37">
        <f t="shared" si="36"/>
        <v>145412.2072442472</v>
      </c>
      <c r="G185" s="37">
        <f t="shared" si="36"/>
        <v>145411.54286860322</v>
      </c>
      <c r="H185" s="37">
        <f t="shared" si="36"/>
        <v>145411.54286860322</v>
      </c>
      <c r="I185" s="37">
        <f t="shared" si="36"/>
        <v>145411.54286860322</v>
      </c>
      <c r="J185" s="37">
        <f t="shared" si="36"/>
        <v>145411.54286860322</v>
      </c>
      <c r="K185" s="37">
        <f t="shared" si="36"/>
        <v>145411.54286860322</v>
      </c>
      <c r="L185" s="37">
        <f t="shared" si="36"/>
        <v>145411.54286860322</v>
      </c>
      <c r="M185" s="37">
        <f t="shared" ref="M185:N185" si="37">M174*$D$163</f>
        <v>145411.54286860322</v>
      </c>
      <c r="N185" s="37">
        <f t="shared" si="37"/>
        <v>145411.54286860322</v>
      </c>
      <c r="O185" s="37">
        <f t="shared" ref="O185:P185" si="38">O174*$D$163</f>
        <v>145411.54286860322</v>
      </c>
      <c r="P185" s="37">
        <f t="shared" si="38"/>
        <v>145411.54286860322</v>
      </c>
      <c r="Q185" s="37">
        <v>146195.45370324783</v>
      </c>
      <c r="R185" s="37"/>
      <c r="S185" s="37"/>
    </row>
    <row r="186" spans="1:19">
      <c r="A186" s="1" t="s">
        <v>173</v>
      </c>
      <c r="B186" s="37">
        <f>B175*$D$165</f>
        <v>1521859.1079187817</v>
      </c>
      <c r="C186" s="37">
        <f t="shared" ref="C186:L186" si="39">C175*$D$165</f>
        <v>1521877.2733949951</v>
      </c>
      <c r="D186" s="37">
        <f t="shared" si="39"/>
        <v>1521870.1171440689</v>
      </c>
      <c r="E186" s="37">
        <f t="shared" si="39"/>
        <v>1521869.8683803678</v>
      </c>
      <c r="F186" s="37">
        <f t="shared" si="39"/>
        <v>1522444.4546339593</v>
      </c>
      <c r="G186" s="37">
        <f t="shared" si="39"/>
        <v>1522444.4546339593</v>
      </c>
      <c r="H186" s="37">
        <f t="shared" si="39"/>
        <v>1522416.8424993393</v>
      </c>
      <c r="I186" s="37">
        <f t="shared" si="39"/>
        <v>1522416.8424993393</v>
      </c>
      <c r="J186" s="37">
        <f t="shared" si="39"/>
        <v>1674641.0684363691</v>
      </c>
      <c r="K186" s="37">
        <f t="shared" si="39"/>
        <v>1604104.5459305863</v>
      </c>
      <c r="L186" s="37">
        <f t="shared" si="39"/>
        <v>1604239.1760822609</v>
      </c>
      <c r="M186" s="37">
        <f t="shared" ref="M186:N186" si="40">M175*$D$165</f>
        <v>1604239.1760822609</v>
      </c>
      <c r="N186" s="37">
        <f t="shared" si="40"/>
        <v>1515879.149832801</v>
      </c>
      <c r="O186" s="37">
        <f t="shared" ref="O186:P186" si="41">O175*$D$165</f>
        <v>1519062.5394724307</v>
      </c>
      <c r="P186" s="37">
        <f t="shared" si="41"/>
        <v>1519062.5394724307</v>
      </c>
      <c r="Q186" s="37">
        <v>1526232.4061138288</v>
      </c>
      <c r="R186" s="37"/>
      <c r="S186" s="37"/>
    </row>
    <row r="187" spans="1:19">
      <c r="A187" s="1" t="s">
        <v>177</v>
      </c>
      <c r="B187" s="37">
        <f>B176*$D$166</f>
        <v>0</v>
      </c>
      <c r="C187" s="37">
        <f t="shared" ref="C187:L187" si="42">C176*$D$166</f>
        <v>0</v>
      </c>
      <c r="D187" s="37">
        <f t="shared" si="42"/>
        <v>0</v>
      </c>
      <c r="E187" s="37">
        <f t="shared" si="42"/>
        <v>0</v>
      </c>
      <c r="F187" s="37">
        <f t="shared" si="42"/>
        <v>0</v>
      </c>
      <c r="G187" s="37">
        <f t="shared" si="42"/>
        <v>0</v>
      </c>
      <c r="H187" s="37">
        <f t="shared" si="42"/>
        <v>0</v>
      </c>
      <c r="I187" s="37">
        <f t="shared" si="42"/>
        <v>0</v>
      </c>
      <c r="J187" s="37">
        <f t="shared" si="42"/>
        <v>0</v>
      </c>
      <c r="K187" s="37">
        <f t="shared" si="42"/>
        <v>0</v>
      </c>
      <c r="L187" s="37">
        <f t="shared" si="42"/>
        <v>0</v>
      </c>
      <c r="M187" s="37">
        <f t="shared" ref="M187:N187" si="43">M176*$D$166</f>
        <v>0</v>
      </c>
      <c r="N187" s="37">
        <f t="shared" si="43"/>
        <v>0</v>
      </c>
      <c r="O187" s="37">
        <f t="shared" ref="O187:P187" si="44">O176*$D$166</f>
        <v>0</v>
      </c>
      <c r="P187" s="37">
        <f t="shared" si="44"/>
        <v>0</v>
      </c>
      <c r="Q187" s="37">
        <v>0</v>
      </c>
      <c r="R187" s="37"/>
      <c r="S187" s="37"/>
    </row>
    <row r="188" spans="1:19">
      <c r="A188" s="1" t="s">
        <v>174</v>
      </c>
      <c r="B188" s="37">
        <f>B177*$D$158</f>
        <v>7202360.6866938276</v>
      </c>
      <c r="C188" s="37">
        <f t="shared" ref="C188:L188" si="45">C177*$D$158</f>
        <v>7205196.6911310898</v>
      </c>
      <c r="D188" s="37">
        <f t="shared" si="45"/>
        <v>7207549.1484151268</v>
      </c>
      <c r="E188" s="37">
        <f t="shared" si="45"/>
        <v>7207169.580191684</v>
      </c>
      <c r="F188" s="37">
        <f t="shared" si="45"/>
        <v>7207165.5134376436</v>
      </c>
      <c r="G188" s="37">
        <f t="shared" si="45"/>
        <v>7207363.0367363086</v>
      </c>
      <c r="H188" s="37">
        <f t="shared" si="45"/>
        <v>7214062.0045224708</v>
      </c>
      <c r="I188" s="37">
        <f t="shared" si="45"/>
        <v>7214612.782019197</v>
      </c>
      <c r="J188" s="37">
        <f t="shared" si="45"/>
        <v>7216121.4298668569</v>
      </c>
      <c r="K188" s="37">
        <f t="shared" si="45"/>
        <v>7084025.1301926421</v>
      </c>
      <c r="L188" s="37">
        <f t="shared" si="45"/>
        <v>7084025.1301926421</v>
      </c>
      <c r="M188" s="37">
        <f t="shared" ref="M188:N188" si="46">M177*$D$158</f>
        <v>7084025.1301926421</v>
      </c>
      <c r="N188" s="37">
        <f t="shared" si="46"/>
        <v>7393271.7490440914</v>
      </c>
      <c r="O188" s="37">
        <f t="shared" ref="O188:P188" si="47">O177*$D$158</f>
        <v>7393763.0269224336</v>
      </c>
      <c r="P188" s="37">
        <f t="shared" si="47"/>
        <v>7394470.1868792316</v>
      </c>
      <c r="Q188" s="37">
        <v>7317390.0557816271</v>
      </c>
      <c r="R188" s="37"/>
      <c r="S188" s="37"/>
    </row>
    <row r="189" spans="1:19">
      <c r="A189" s="1" t="s">
        <v>175</v>
      </c>
      <c r="B189" s="37">
        <f>B178*$D$164</f>
        <v>385292.41043887439</v>
      </c>
      <c r="C189" s="37">
        <f t="shared" ref="C189:L189" si="48">C178*$D$164</f>
        <v>385501.46126280481</v>
      </c>
      <c r="D189" s="37">
        <f t="shared" si="48"/>
        <v>385501.46126280481</v>
      </c>
      <c r="E189" s="37">
        <f t="shared" si="48"/>
        <v>385571.72854371596</v>
      </c>
      <c r="F189" s="37">
        <f t="shared" si="48"/>
        <v>385571.72854371596</v>
      </c>
      <c r="G189" s="37">
        <f t="shared" si="48"/>
        <v>386061.07662402478</v>
      </c>
      <c r="H189" s="37">
        <f t="shared" si="48"/>
        <v>386116.9469226072</v>
      </c>
      <c r="I189" s="37">
        <f t="shared" si="48"/>
        <v>386116.9469226072</v>
      </c>
      <c r="J189" s="37">
        <f t="shared" si="48"/>
        <v>386116.9469226072</v>
      </c>
      <c r="K189" s="37">
        <f t="shared" si="48"/>
        <v>385846.54041836155</v>
      </c>
      <c r="L189" s="37">
        <f t="shared" si="48"/>
        <v>386786.02623194159</v>
      </c>
      <c r="M189" s="37">
        <f t="shared" ref="M189:N189" si="49">M178*$D$164</f>
        <v>386786.02623194159</v>
      </c>
      <c r="N189" s="37">
        <f t="shared" si="49"/>
        <v>388736.0126618112</v>
      </c>
      <c r="O189" s="37">
        <f t="shared" ref="O189:P189" si="50">O178*$D$164</f>
        <v>388736.0126618112</v>
      </c>
      <c r="P189" s="37">
        <f t="shared" si="50"/>
        <v>389286.43957968487</v>
      </c>
      <c r="Q189" s="37">
        <v>393397.98563156568</v>
      </c>
      <c r="R189" s="37"/>
      <c r="S189" s="37"/>
    </row>
    <row r="190" spans="1:19" ht="15.75" thickBot="1">
      <c r="A190" s="36" t="s">
        <v>199</v>
      </c>
      <c r="B190" s="38">
        <f>SUM(B182:B189)</f>
        <v>604488418.59419715</v>
      </c>
      <c r="C190" s="38">
        <f t="shared" ref="C190" si="51">SUM(C182:C189)</f>
        <v>611145510.82895458</v>
      </c>
      <c r="D190" s="38">
        <f t="shared" ref="D190" si="52">SUM(D182:D189)</f>
        <v>612234603.45130551</v>
      </c>
      <c r="E190" s="38">
        <f t="shared" ref="E190" si="53">SUM(E182:E189)</f>
        <v>614866381.37793195</v>
      </c>
      <c r="F190" s="38">
        <f t="shared" ref="F190" si="54">SUM(F182:F189)</f>
        <v>619799846.02716482</v>
      </c>
      <c r="G190" s="38">
        <f t="shared" ref="G190" si="55">SUM(G182:G189)</f>
        <v>622952749.19263709</v>
      </c>
      <c r="H190" s="38">
        <f t="shared" ref="H190" si="56">SUM(H182:H189)</f>
        <v>626353832.30331051</v>
      </c>
      <c r="I190" s="38">
        <f t="shared" ref="I190" si="57">SUM(I182:I189)</f>
        <v>624921613.55380583</v>
      </c>
      <c r="J190" s="38">
        <f t="shared" ref="J190" si="58">SUM(J182:J189)</f>
        <v>646193379.15263474</v>
      </c>
      <c r="K190" s="38">
        <f t="shared" ref="K190" si="59">SUM(K182:K189)</f>
        <v>650932636.86309004</v>
      </c>
      <c r="L190" s="38">
        <f t="shared" ref="L190" si="60">SUM(L182:L189)</f>
        <v>655455631.13896096</v>
      </c>
      <c r="M190" s="38">
        <f t="shared" ref="M190:Q190" si="61">SUM(M182:M189)</f>
        <v>657389476.79875052</v>
      </c>
      <c r="N190" s="38">
        <f t="shared" si="61"/>
        <v>661176678.82428122</v>
      </c>
      <c r="O190" s="38">
        <f t="shared" ref="O190:P190" si="62">SUM(O182:O189)</f>
        <v>667745963.27769911</v>
      </c>
      <c r="P190" s="38">
        <f t="shared" si="62"/>
        <v>669467449.63832378</v>
      </c>
      <c r="Q190" s="38">
        <f t="shared" si="61"/>
        <v>688635972.55706</v>
      </c>
      <c r="R190" s="38"/>
      <c r="S190" s="38"/>
    </row>
    <row r="191" spans="1:19" ht="15.75" thickTop="1">
      <c r="O191" s="1"/>
      <c r="P191" s="1"/>
      <c r="Q191" s="1"/>
    </row>
    <row r="192" spans="1:19">
      <c r="P192" s="1"/>
      <c r="Q192" s="53" t="s">
        <v>638</v>
      </c>
      <c r="R192" s="53"/>
      <c r="S192" s="53"/>
    </row>
    <row r="193" spans="1:19">
      <c r="A193" s="36" t="s">
        <v>634</v>
      </c>
      <c r="B193" s="20">
        <v>43070</v>
      </c>
      <c r="C193" s="20">
        <v>43101</v>
      </c>
      <c r="D193" s="20">
        <v>43132</v>
      </c>
      <c r="E193" s="20">
        <v>43160</v>
      </c>
      <c r="F193" s="20">
        <v>43191</v>
      </c>
      <c r="G193" s="20">
        <v>43221</v>
      </c>
      <c r="H193" s="20">
        <v>43252</v>
      </c>
      <c r="I193" s="20">
        <v>43282</v>
      </c>
      <c r="J193" s="20">
        <v>43313</v>
      </c>
      <c r="K193" s="20">
        <v>43344</v>
      </c>
      <c r="L193" s="20">
        <v>43374</v>
      </c>
      <c r="M193" s="20">
        <v>43405</v>
      </c>
      <c r="N193" s="20">
        <v>43435</v>
      </c>
      <c r="O193" s="20">
        <v>43466</v>
      </c>
      <c r="P193" s="20">
        <v>43497</v>
      </c>
      <c r="Q193" s="20">
        <v>43525</v>
      </c>
      <c r="R193" s="20"/>
      <c r="S193" s="20"/>
    </row>
    <row r="194" spans="1:19">
      <c r="A194" s="1" t="s">
        <v>169</v>
      </c>
      <c r="B194">
        <f>CWIP!B15</f>
        <v>32285155.499999993</v>
      </c>
      <c r="C194" s="1">
        <f>CWIP!C15</f>
        <v>28808151.149999984</v>
      </c>
      <c r="D194" s="1">
        <f>CWIP!D15</f>
        <v>30025198.189999994</v>
      </c>
      <c r="E194" s="1">
        <f>CWIP!E15</f>
        <v>31842484.640000001</v>
      </c>
      <c r="F194" s="1">
        <f>CWIP!F15</f>
        <v>32808550.870000005</v>
      </c>
      <c r="G194" s="1">
        <f>CWIP!G15</f>
        <v>36429531.699999988</v>
      </c>
      <c r="H194" s="1">
        <f>CWIP!H15</f>
        <v>38154808.559999995</v>
      </c>
      <c r="I194" s="1">
        <f>CWIP!I15</f>
        <v>41975207.720000036</v>
      </c>
      <c r="J194" s="1">
        <f>CWIP!J15</f>
        <v>27537294.230000004</v>
      </c>
      <c r="K194" s="1">
        <f>CWIP!K15</f>
        <v>29203483.699999999</v>
      </c>
      <c r="L194" s="1">
        <f>CWIP!L15</f>
        <v>34890434.709999964</v>
      </c>
      <c r="M194" s="1">
        <f>CWIP!M15</f>
        <v>39580918.339999974</v>
      </c>
      <c r="N194" s="1">
        <f>CWIP!N15</f>
        <v>40555253.049999997</v>
      </c>
      <c r="O194" s="1">
        <f>CWIP!O15</f>
        <v>41661008.989999987</v>
      </c>
      <c r="P194" s="1">
        <f>CWIP!P15</f>
        <v>45006171.529999979</v>
      </c>
      <c r="Q194" s="1">
        <v>38154808.559999995</v>
      </c>
      <c r="R194" s="1"/>
      <c r="S194" s="1"/>
    </row>
    <row r="195" spans="1:19">
      <c r="A195" s="1" t="s">
        <v>170</v>
      </c>
      <c r="B195">
        <f>CWIP!B23</f>
        <v>-6233.6399999999994</v>
      </c>
      <c r="C195" s="1">
        <f>CWIP!C23</f>
        <v>243915.49000000005</v>
      </c>
      <c r="D195" s="1">
        <f>CWIP!D23</f>
        <v>538134.89</v>
      </c>
      <c r="E195" s="1">
        <f>CWIP!E23</f>
        <v>-9327.7200000000084</v>
      </c>
      <c r="F195" s="1">
        <f>CWIP!F23</f>
        <v>36109.290000000052</v>
      </c>
      <c r="G195" s="1">
        <f>CWIP!G23</f>
        <v>-67576.089999999807</v>
      </c>
      <c r="H195" s="1">
        <f>CWIP!H23</f>
        <v>4641.7299999999923</v>
      </c>
      <c r="I195" s="1">
        <f>CWIP!I23</f>
        <v>-32327.009999999955</v>
      </c>
      <c r="J195" s="1">
        <f>CWIP!J23</f>
        <v>212691.53</v>
      </c>
      <c r="K195" s="1">
        <f>CWIP!K23</f>
        <v>-10502.070000000007</v>
      </c>
      <c r="L195" s="1">
        <f>CWIP!L23</f>
        <v>-773975.98</v>
      </c>
      <c r="M195" s="1">
        <f>CWIP!M23</f>
        <v>-1303361.3600000001</v>
      </c>
      <c r="N195" s="1">
        <f>CWIP!N23</f>
        <v>-10502.07</v>
      </c>
      <c r="O195" s="1">
        <f>CWIP!O23</f>
        <v>-711646.37</v>
      </c>
      <c r="P195" s="1">
        <f>CWIP!P23</f>
        <v>-1144400.5200000003</v>
      </c>
      <c r="Q195" s="1">
        <v>4641.7299999999923</v>
      </c>
      <c r="R195" s="1"/>
      <c r="S195" s="1"/>
    </row>
    <row r="196" spans="1:19">
      <c r="A196" s="1" t="s">
        <v>171</v>
      </c>
      <c r="B196">
        <f>CWIP!B11</f>
        <v>9236597.2100000009</v>
      </c>
      <c r="C196" s="1">
        <f>CWIP!C11</f>
        <v>6914103.6199999964</v>
      </c>
      <c r="D196" s="1">
        <f>CWIP!D11</f>
        <v>6847349.3099999987</v>
      </c>
      <c r="E196" s="1">
        <f>CWIP!E11</f>
        <v>12395445.16</v>
      </c>
      <c r="F196" s="1">
        <f>CWIP!F11</f>
        <v>12118795.090000004</v>
      </c>
      <c r="G196" s="1">
        <f>CWIP!G11</f>
        <v>11482232.18</v>
      </c>
      <c r="H196" s="1">
        <f>CWIP!H11</f>
        <v>14454840.959999993</v>
      </c>
      <c r="I196" s="1">
        <f>CWIP!I11</f>
        <v>13698189.620000001</v>
      </c>
      <c r="J196" s="1">
        <f>CWIP!J11</f>
        <v>14750981.440000003</v>
      </c>
      <c r="K196" s="1">
        <f>CWIP!K11</f>
        <v>21810692.890000001</v>
      </c>
      <c r="L196" s="1">
        <f>CWIP!L11</f>
        <v>17985293.48</v>
      </c>
      <c r="M196" s="1">
        <f>CWIP!M11</f>
        <v>21598531.419999994</v>
      </c>
      <c r="N196" s="1">
        <f>CWIP!N11</f>
        <v>13621396.35</v>
      </c>
      <c r="O196" s="1">
        <f>CWIP!O11</f>
        <v>13684273.83</v>
      </c>
      <c r="P196" s="1">
        <f>CWIP!P11</f>
        <v>12855150.540000003</v>
      </c>
      <c r="Q196" s="1">
        <v>14454840.959999993</v>
      </c>
      <c r="R196" s="1"/>
      <c r="S196" s="1"/>
    </row>
    <row r="197" spans="1:19">
      <c r="A197" s="1" t="s">
        <v>174</v>
      </c>
      <c r="B197">
        <f>CWIP!B19</f>
        <v>1782633.64</v>
      </c>
      <c r="C197" s="1">
        <f>CWIP!C19</f>
        <v>1805353.08</v>
      </c>
      <c r="D197" s="1">
        <f>CWIP!D19</f>
        <v>1909411.7500000002</v>
      </c>
      <c r="E197" s="1">
        <f>CWIP!E19</f>
        <v>2309500.92</v>
      </c>
      <c r="F197" s="1">
        <f>CWIP!F19</f>
        <v>3318544.99</v>
      </c>
      <c r="G197" s="1">
        <f>CWIP!G19</f>
        <v>3658521.29</v>
      </c>
      <c r="H197" s="1">
        <f>CWIP!H19</f>
        <v>3983793.9399999995</v>
      </c>
      <c r="I197" s="1">
        <f>CWIP!I19</f>
        <v>4283001.99</v>
      </c>
      <c r="J197" s="1">
        <f>CWIP!J19</f>
        <v>4833094.790000001</v>
      </c>
      <c r="K197" s="1">
        <f>CWIP!K19</f>
        <v>5282098.370000001</v>
      </c>
      <c r="L197" s="1">
        <f>CWIP!L19</f>
        <v>5397999.2999999998</v>
      </c>
      <c r="M197" s="1">
        <f>CWIP!M19</f>
        <v>5529872.1199999992</v>
      </c>
      <c r="N197" s="1">
        <f>CWIP!N19</f>
        <v>253801.16999999998</v>
      </c>
      <c r="O197" s="1">
        <f>CWIP!O19</f>
        <v>511652.22000000003</v>
      </c>
      <c r="P197" s="1">
        <f>CWIP!P19</f>
        <v>695096.2</v>
      </c>
      <c r="Q197" s="1">
        <v>3983793.9399999995</v>
      </c>
      <c r="R197" s="1"/>
      <c r="S197" s="1"/>
    </row>
    <row r="198" spans="1:19" ht="15.75" thickBot="1">
      <c r="B198" s="38">
        <f>SUM(B194:B197)</f>
        <v>43298152.709999993</v>
      </c>
      <c r="C198" s="38">
        <f t="shared" ref="C198:L198" si="63">SUM(C194:C197)</f>
        <v>37771523.339999974</v>
      </c>
      <c r="D198" s="38">
        <f t="shared" si="63"/>
        <v>39320094.139999993</v>
      </c>
      <c r="E198" s="38">
        <f t="shared" si="63"/>
        <v>46538103</v>
      </c>
      <c r="F198" s="38">
        <f t="shared" si="63"/>
        <v>48282000.24000001</v>
      </c>
      <c r="G198" s="38">
        <f t="shared" si="63"/>
        <v>51502709.079999991</v>
      </c>
      <c r="H198" s="38">
        <f t="shared" si="63"/>
        <v>56598085.189999983</v>
      </c>
      <c r="I198" s="38">
        <f t="shared" si="63"/>
        <v>59924072.320000045</v>
      </c>
      <c r="J198" s="38">
        <f t="shared" si="63"/>
        <v>47334061.99000001</v>
      </c>
      <c r="K198" s="38">
        <f t="shared" si="63"/>
        <v>56285772.890000001</v>
      </c>
      <c r="L198" s="38">
        <f t="shared" si="63"/>
        <v>57499751.509999961</v>
      </c>
      <c r="M198" s="38">
        <f t="shared" ref="M198:N198" si="64">SUM(M194:M197)</f>
        <v>65405960.519999966</v>
      </c>
      <c r="N198" s="38">
        <f t="shared" si="64"/>
        <v>54419948.5</v>
      </c>
      <c r="O198" s="38">
        <f t="shared" ref="O198:P198" si="65">SUM(O194:O197)</f>
        <v>55145288.669999987</v>
      </c>
      <c r="P198" s="38">
        <f t="shared" si="65"/>
        <v>57412017.749999985</v>
      </c>
      <c r="Q198" s="38">
        <f t="shared" ref="Q198" si="66">SUM(Q194:Q197)</f>
        <v>56598085.189999983</v>
      </c>
      <c r="R198" s="38"/>
      <c r="S198" s="38"/>
    </row>
    <row r="199" spans="1:19" ht="15.75" thickTop="1">
      <c r="P199" s="1"/>
      <c r="Q199" s="53" t="s">
        <v>638</v>
      </c>
      <c r="R199" s="53"/>
      <c r="S199" s="53"/>
    </row>
    <row r="200" spans="1:19">
      <c r="A200" s="36" t="s">
        <v>635</v>
      </c>
      <c r="B200" s="20">
        <v>43070</v>
      </c>
      <c r="C200" s="20">
        <v>43101</v>
      </c>
      <c r="D200" s="20">
        <v>43132</v>
      </c>
      <c r="E200" s="20">
        <v>43160</v>
      </c>
      <c r="F200" s="20">
        <v>43191</v>
      </c>
      <c r="G200" s="20">
        <v>43221</v>
      </c>
      <c r="H200" s="20">
        <v>43252</v>
      </c>
      <c r="I200" s="20">
        <v>43282</v>
      </c>
      <c r="J200" s="20">
        <v>43313</v>
      </c>
      <c r="K200" s="20">
        <v>43344</v>
      </c>
      <c r="L200" s="20">
        <v>43374</v>
      </c>
      <c r="M200" s="20">
        <v>43405</v>
      </c>
      <c r="N200" s="20">
        <v>43435</v>
      </c>
      <c r="O200" s="20">
        <v>43466</v>
      </c>
      <c r="P200" s="20">
        <v>43497</v>
      </c>
      <c r="Q200" s="20">
        <v>43525</v>
      </c>
      <c r="R200" s="20"/>
      <c r="S200" s="20"/>
    </row>
    <row r="201" spans="1:19">
      <c r="A201" s="1" t="s">
        <v>169</v>
      </c>
      <c r="B201">
        <f>B194</f>
        <v>32285155.499999993</v>
      </c>
      <c r="C201" s="1">
        <f t="shared" ref="C201:L201" si="67">C194</f>
        <v>28808151.149999984</v>
      </c>
      <c r="D201" s="1">
        <f t="shared" si="67"/>
        <v>30025198.189999994</v>
      </c>
      <c r="E201" s="1">
        <f t="shared" si="67"/>
        <v>31842484.640000001</v>
      </c>
      <c r="F201" s="1">
        <f t="shared" si="67"/>
        <v>32808550.870000005</v>
      </c>
      <c r="G201" s="1">
        <f t="shared" si="67"/>
        <v>36429531.699999988</v>
      </c>
      <c r="H201" s="1">
        <f t="shared" si="67"/>
        <v>38154808.559999995</v>
      </c>
      <c r="I201" s="1">
        <f t="shared" si="67"/>
        <v>41975207.720000036</v>
      </c>
      <c r="J201" s="1">
        <f t="shared" si="67"/>
        <v>27537294.230000004</v>
      </c>
      <c r="K201" s="1">
        <f t="shared" si="67"/>
        <v>29203483.699999999</v>
      </c>
      <c r="L201" s="1">
        <f t="shared" si="67"/>
        <v>34890434.709999964</v>
      </c>
      <c r="M201" s="1">
        <f t="shared" ref="M201:Q201" si="68">M194</f>
        <v>39580918.339999974</v>
      </c>
      <c r="N201" s="1">
        <f t="shared" si="68"/>
        <v>40555253.049999997</v>
      </c>
      <c r="O201" s="1">
        <f t="shared" si="68"/>
        <v>41661008.989999987</v>
      </c>
      <c r="P201" s="1">
        <f t="shared" si="68"/>
        <v>45006171.529999979</v>
      </c>
      <c r="Q201" s="1">
        <f t="shared" si="68"/>
        <v>38154808.559999995</v>
      </c>
      <c r="R201" s="1"/>
      <c r="S201" s="1"/>
    </row>
    <row r="202" spans="1:19">
      <c r="A202" s="1" t="s">
        <v>170</v>
      </c>
      <c r="B202">
        <f>$D$160*B195</f>
        <v>-3103.1059919999998</v>
      </c>
      <c r="C202" s="1">
        <f t="shared" ref="C202:L202" si="69">$D$160*C195</f>
        <v>121421.13092200003</v>
      </c>
      <c r="D202" s="1">
        <f t="shared" si="69"/>
        <v>267883.54824199999</v>
      </c>
      <c r="E202" s="1">
        <f t="shared" si="69"/>
        <v>-4643.3390160000044</v>
      </c>
      <c r="F202" s="1">
        <f t="shared" si="69"/>
        <v>17975.204562000028</v>
      </c>
      <c r="G202" s="1">
        <f t="shared" si="69"/>
        <v>-33639.377601999906</v>
      </c>
      <c r="H202" s="1">
        <f t="shared" si="69"/>
        <v>2310.6531939999963</v>
      </c>
      <c r="I202" s="1">
        <f t="shared" si="69"/>
        <v>-16092.385577999978</v>
      </c>
      <c r="J202" s="1">
        <f t="shared" si="69"/>
        <v>105877.843634</v>
      </c>
      <c r="K202" s="1">
        <f t="shared" si="69"/>
        <v>-5227.9304460000039</v>
      </c>
      <c r="L202" s="1">
        <f t="shared" si="69"/>
        <v>-385285.24284399999</v>
      </c>
      <c r="M202" s="1">
        <f t="shared" ref="M202:Q202" si="70">$D$160*M195</f>
        <v>-648813.28500800009</v>
      </c>
      <c r="N202" s="1">
        <f t="shared" si="70"/>
        <v>-5227.9304460000003</v>
      </c>
      <c r="O202" s="1">
        <f t="shared" si="70"/>
        <v>-354257.56298600003</v>
      </c>
      <c r="P202" s="1">
        <f t="shared" si="70"/>
        <v>-569682.57885600009</v>
      </c>
      <c r="Q202" s="1">
        <f t="shared" si="70"/>
        <v>2310.6531939999963</v>
      </c>
      <c r="R202" s="1"/>
      <c r="S202" s="1"/>
    </row>
    <row r="203" spans="1:19">
      <c r="A203" s="1" t="s">
        <v>171</v>
      </c>
      <c r="B203">
        <f>B196*$D$157</f>
        <v>478189.72147835203</v>
      </c>
      <c r="C203" s="1">
        <f t="shared" ref="C203:L203" si="71">C196*$D$157</f>
        <v>357951.44133174379</v>
      </c>
      <c r="D203" s="1">
        <f t="shared" si="71"/>
        <v>354495.49059787189</v>
      </c>
      <c r="E203" s="1">
        <f t="shared" si="71"/>
        <v>641727.07046739198</v>
      </c>
      <c r="F203" s="1">
        <f t="shared" si="71"/>
        <v>627404.56436340814</v>
      </c>
      <c r="G203" s="1">
        <f t="shared" si="71"/>
        <v>594448.93863721599</v>
      </c>
      <c r="H203" s="1">
        <f t="shared" si="71"/>
        <v>748344.46230835165</v>
      </c>
      <c r="I203" s="1">
        <f t="shared" si="71"/>
        <v>709171.71445494401</v>
      </c>
      <c r="J203" s="1">
        <f t="shared" si="71"/>
        <v>763676.01032652811</v>
      </c>
      <c r="K203" s="1">
        <f t="shared" si="71"/>
        <v>1129165.743746768</v>
      </c>
      <c r="L203" s="1">
        <f t="shared" si="71"/>
        <v>931120.22581177601</v>
      </c>
      <c r="M203" s="1">
        <f t="shared" ref="M203:Q203" si="72">M196*$D$157</f>
        <v>1118181.8898511035</v>
      </c>
      <c r="N203" s="1">
        <f t="shared" si="72"/>
        <v>705196.03471511998</v>
      </c>
      <c r="O203" s="1">
        <f t="shared" si="72"/>
        <v>708451.27730769594</v>
      </c>
      <c r="P203" s="1">
        <f t="shared" si="72"/>
        <v>665526.56963644805</v>
      </c>
      <c r="Q203" s="1">
        <f t="shared" si="72"/>
        <v>748344.46230835165</v>
      </c>
      <c r="R203" s="1"/>
      <c r="S203" s="1"/>
    </row>
    <row r="204" spans="1:19">
      <c r="A204" s="1" t="s">
        <v>174</v>
      </c>
      <c r="B204">
        <f>B197*$D$158</f>
        <v>100562.24939143698</v>
      </c>
      <c r="C204" s="1">
        <f t="shared" ref="C204:L204" si="73">C197*$D$158</f>
        <v>101843.90252534386</v>
      </c>
      <c r="D204" s="1">
        <f t="shared" si="73"/>
        <v>107714.07892562836</v>
      </c>
      <c r="E204" s="1">
        <f t="shared" si="73"/>
        <v>130283.98111391703</v>
      </c>
      <c r="F204" s="1">
        <f t="shared" si="73"/>
        <v>187206.35660229312</v>
      </c>
      <c r="G204" s="1">
        <f t="shared" si="73"/>
        <v>206385.16076071683</v>
      </c>
      <c r="H204" s="1">
        <f t="shared" si="73"/>
        <v>224734.49997183681</v>
      </c>
      <c r="I204" s="1">
        <f t="shared" si="73"/>
        <v>241613.47828171859</v>
      </c>
      <c r="J204" s="1">
        <f t="shared" si="73"/>
        <v>272645.41221405141</v>
      </c>
      <c r="K204" s="1">
        <f t="shared" si="73"/>
        <v>297974.68289336388</v>
      </c>
      <c r="L204" s="1">
        <f t="shared" si="73"/>
        <v>304512.90699383541</v>
      </c>
      <c r="M204" s="1">
        <f t="shared" ref="M204:Q204" si="74">M197*$D$158</f>
        <v>311952.14022450196</v>
      </c>
      <c r="N204" s="1">
        <f t="shared" si="74"/>
        <v>14317.477231821171</v>
      </c>
      <c r="O204" s="1">
        <f t="shared" si="74"/>
        <v>28863.41702231222</v>
      </c>
      <c r="P204" s="1">
        <f t="shared" si="74"/>
        <v>39211.891802647777</v>
      </c>
      <c r="Q204" s="1">
        <f t="shared" si="74"/>
        <v>224734.49997183681</v>
      </c>
      <c r="R204" s="1"/>
      <c r="S204" s="1"/>
    </row>
    <row r="205" spans="1:19" ht="15.75" thickBot="1">
      <c r="B205" s="38">
        <f>SUM(B201:B204)</f>
        <v>32860804.364877779</v>
      </c>
      <c r="C205" s="38">
        <f t="shared" ref="C205" si="75">SUM(C201:C204)</f>
        <v>29389367.624779072</v>
      </c>
      <c r="D205" s="38">
        <f t="shared" ref="D205" si="76">SUM(D201:D204)</f>
        <v>30755291.307765491</v>
      </c>
      <c r="E205" s="38">
        <f t="shared" ref="E205" si="77">SUM(E201:E204)</f>
        <v>32609852.352565311</v>
      </c>
      <c r="F205" s="38">
        <f t="shared" ref="F205" si="78">SUM(F201:F204)</f>
        <v>33641136.995527707</v>
      </c>
      <c r="G205" s="38">
        <f t="shared" ref="G205" si="79">SUM(G201:G204)</f>
        <v>37196726.42179592</v>
      </c>
      <c r="H205" s="38">
        <f t="shared" ref="H205" si="80">SUM(H201:H204)</f>
        <v>39130198.175474189</v>
      </c>
      <c r="I205" s="38">
        <f t="shared" ref="I205" si="81">SUM(I201:I204)</f>
        <v>42909900.5271587</v>
      </c>
      <c r="J205" s="38">
        <f t="shared" ref="J205" si="82">SUM(J201:J204)</f>
        <v>28679493.496174581</v>
      </c>
      <c r="K205" s="38">
        <f t="shared" ref="K205" si="83">SUM(K201:K204)</f>
        <v>30625396.196194135</v>
      </c>
      <c r="L205" s="38">
        <f t="shared" ref="L205:N205" si="84">SUM(L201:L204)</f>
        <v>35740782.599961579</v>
      </c>
      <c r="M205" s="38">
        <f t="shared" si="84"/>
        <v>40362239.085067578</v>
      </c>
      <c r="N205" s="38">
        <f t="shared" si="84"/>
        <v>41269538.631500944</v>
      </c>
      <c r="O205" s="38">
        <f t="shared" ref="O205" si="85">SUM(O201:O204)</f>
        <v>42044066.121343993</v>
      </c>
      <c r="P205" s="38">
        <f t="shared" ref="P205" si="86">SUM(P201:P204)</f>
        <v>45141227.412583075</v>
      </c>
      <c r="Q205" s="38">
        <f t="shared" ref="Q205" si="87">SUM(Q201:Q204)</f>
        <v>39130198.175474189</v>
      </c>
      <c r="R205" s="38"/>
      <c r="S205" s="38"/>
    </row>
    <row r="206" spans="1:19" ht="15.75" thickTop="1">
      <c r="O206" s="1"/>
      <c r="P206" s="1"/>
      <c r="Q206" s="1"/>
    </row>
    <row r="207" spans="1:19" s="1" customFormat="1">
      <c r="A207" s="36" t="s">
        <v>179</v>
      </c>
      <c r="B207" s="20">
        <v>43070</v>
      </c>
      <c r="C207" s="20">
        <v>43101</v>
      </c>
      <c r="D207" s="20">
        <v>43132</v>
      </c>
      <c r="E207" s="20">
        <v>43160</v>
      </c>
      <c r="F207" s="20">
        <v>43191</v>
      </c>
      <c r="G207" s="20">
        <v>43221</v>
      </c>
      <c r="H207" s="20">
        <v>43252</v>
      </c>
      <c r="I207" s="20">
        <v>43282</v>
      </c>
      <c r="J207" s="20">
        <v>43313</v>
      </c>
      <c r="K207" s="20">
        <v>43344</v>
      </c>
      <c r="L207" s="20">
        <v>43374</v>
      </c>
      <c r="M207" s="20">
        <v>43405</v>
      </c>
      <c r="N207" s="20">
        <v>43435</v>
      </c>
      <c r="O207" s="20">
        <v>43466</v>
      </c>
      <c r="P207" s="20">
        <v>43497</v>
      </c>
    </row>
    <row r="208" spans="1:19" s="1" customFormat="1">
      <c r="A208" s="1" t="s">
        <v>169</v>
      </c>
      <c r="B208" s="37">
        <f>S39</f>
        <v>171871042.16000003</v>
      </c>
      <c r="C208" s="37">
        <f>T39</f>
        <v>172595210.56000009</v>
      </c>
      <c r="D208" s="37">
        <f>U39</f>
        <v>172079276.81</v>
      </c>
      <c r="E208" s="37">
        <f>V39</f>
        <v>172950672.73999998</v>
      </c>
      <c r="F208" s="37">
        <f>W39</f>
        <v>174005461.06</v>
      </c>
      <c r="G208" s="37">
        <f>X39</f>
        <v>175039191.53000012</v>
      </c>
      <c r="H208" s="37">
        <f>Y39</f>
        <v>175545207.88999993</v>
      </c>
      <c r="I208" s="37">
        <f>Z39</f>
        <v>173076558.31000003</v>
      </c>
      <c r="J208" s="37">
        <f>AA39</f>
        <v>173130104.42000005</v>
      </c>
      <c r="K208" s="37">
        <f>AB39</f>
        <v>172299762.14000005</v>
      </c>
      <c r="L208" s="37">
        <f>AC39</f>
        <v>173756613.64000005</v>
      </c>
      <c r="M208" s="37">
        <f>AD39</f>
        <v>174418937.97999999</v>
      </c>
      <c r="N208" s="37">
        <f>AE39</f>
        <v>175667115.09</v>
      </c>
      <c r="O208" s="37">
        <f t="shared" ref="O208:P208" si="88">AF39</f>
        <v>176507260.09000003</v>
      </c>
      <c r="P208" s="37">
        <f t="shared" si="88"/>
        <v>177129852.97999996</v>
      </c>
    </row>
    <row r="209" spans="1:19" s="1" customFormat="1">
      <c r="A209" s="1" t="s">
        <v>170</v>
      </c>
      <c r="B209" s="37">
        <f>S133</f>
        <v>1940339.89</v>
      </c>
      <c r="C209" s="37">
        <f>T133</f>
        <v>1944601.3499999999</v>
      </c>
      <c r="D209" s="37">
        <f>U133</f>
        <v>1948862.8100000003</v>
      </c>
      <c r="E209" s="37">
        <f>V133</f>
        <v>1950337.7700000003</v>
      </c>
      <c r="F209" s="37">
        <f>W133</f>
        <v>1954600.61</v>
      </c>
      <c r="G209" s="37">
        <f>X133</f>
        <v>1958866.91</v>
      </c>
      <c r="H209" s="37">
        <f>Y133</f>
        <v>1963133.22</v>
      </c>
      <c r="I209" s="37">
        <f>Z133</f>
        <v>1967688.26</v>
      </c>
      <c r="J209" s="37">
        <f>AA133</f>
        <v>1972243.3</v>
      </c>
      <c r="K209" s="37">
        <f>AB133</f>
        <v>1976798.34</v>
      </c>
      <c r="L209" s="37">
        <f>AC133</f>
        <v>1981421.0799999998</v>
      </c>
      <c r="M209" s="37">
        <f>AD133</f>
        <v>1986043.82</v>
      </c>
      <c r="N209" s="37">
        <f>AE133</f>
        <v>1990666.5600000003</v>
      </c>
      <c r="O209" s="37">
        <f t="shared" ref="O209:P209" si="89">AF133</f>
        <v>1995289.3</v>
      </c>
      <c r="P209" s="37">
        <f t="shared" si="89"/>
        <v>1999912.0399999998</v>
      </c>
    </row>
    <row r="210" spans="1:19" s="1" customFormat="1">
      <c r="A210" s="1" t="s">
        <v>171</v>
      </c>
      <c r="B210" s="37">
        <f>S4-B211-B212-B213</f>
        <v>83628077.890000015</v>
      </c>
      <c r="C210" s="37">
        <f>T4-C211-C212-C213</f>
        <v>84460321.299999997</v>
      </c>
      <c r="D210" s="37">
        <f>U4-D211-D212-D213</f>
        <v>85286249.760000005</v>
      </c>
      <c r="E210" s="37">
        <f>V4-E211-E212-E213</f>
        <v>86110604.339999989</v>
      </c>
      <c r="F210" s="37">
        <f>W4-F211-F212-F213</f>
        <v>86934980.069999993</v>
      </c>
      <c r="G210" s="37">
        <f>X4-G211-G212-G213</f>
        <v>87759405.949999988</v>
      </c>
      <c r="H210" s="37">
        <f>Y4-H211-H212-H213</f>
        <v>88614955.069999993</v>
      </c>
      <c r="I210" s="37">
        <f>Z4-I211-I212-I213</f>
        <v>89481809.839999989</v>
      </c>
      <c r="J210" s="37">
        <f>AA4-J211-J212-J213</f>
        <v>90265753.439999998</v>
      </c>
      <c r="K210" s="37">
        <f>AB4-K211-K212-K213</f>
        <v>70427281.020000011</v>
      </c>
      <c r="L210" s="37">
        <f>AC4-L211-L212-L213</f>
        <v>71173254.469999999</v>
      </c>
      <c r="M210" s="37">
        <f>AD4-M211-M212-M213</f>
        <v>71923916.440000027</v>
      </c>
      <c r="N210" s="37">
        <f>AE4-N211-N212-N213</f>
        <v>67562445.039999992</v>
      </c>
      <c r="O210" s="37">
        <f t="shared" ref="O210:P210" si="90">AF4-O211-O212-O213</f>
        <v>68304763.250000015</v>
      </c>
      <c r="P210" s="37">
        <f t="shared" si="90"/>
        <v>68895208.530000016</v>
      </c>
    </row>
    <row r="211" spans="1:19" s="1" customFormat="1">
      <c r="A211" s="1" t="s">
        <v>172</v>
      </c>
      <c r="B211" s="37">
        <f>S6+S13</f>
        <v>3498661.57</v>
      </c>
      <c r="C211" s="37">
        <f>T6+T13</f>
        <v>3522354.48</v>
      </c>
      <c r="D211" s="37">
        <f>U6+U13</f>
        <v>3546047.39</v>
      </c>
      <c r="E211" s="37">
        <f>V6+V13</f>
        <v>3569760.99</v>
      </c>
      <c r="F211" s="37">
        <f>W6+W13</f>
        <v>3593474.59</v>
      </c>
      <c r="G211" s="37">
        <f>X6+X13</f>
        <v>3617230.39</v>
      </c>
      <c r="H211" s="37">
        <f>Y6+Y13</f>
        <v>3640943.88</v>
      </c>
      <c r="I211" s="37">
        <f>Z6+Z13</f>
        <v>3664657.3699999996</v>
      </c>
      <c r="J211" s="37">
        <f>AA6+AA13</f>
        <v>3688370.86</v>
      </c>
      <c r="K211" s="37">
        <f>AB6+AB13</f>
        <v>3712084.35</v>
      </c>
      <c r="L211" s="37">
        <f>AC6+AC13</f>
        <v>3735797.31</v>
      </c>
      <c r="M211" s="37">
        <f>AD6+AD13</f>
        <v>3759510.27</v>
      </c>
      <c r="N211" s="37">
        <f>AE6+AE13</f>
        <v>3783223.23</v>
      </c>
      <c r="O211" s="37">
        <f t="shared" ref="O211:P211" si="91">AF6+AF13</f>
        <v>3806936.19</v>
      </c>
      <c r="P211" s="37">
        <f t="shared" si="91"/>
        <v>3830649.15</v>
      </c>
    </row>
    <row r="212" spans="1:19" s="1" customFormat="1">
      <c r="A212" s="1" t="s">
        <v>173</v>
      </c>
      <c r="B212" s="37">
        <f>S8+S9+S14+S17+S19+S21+S30+S31+S32+S33+S34</f>
        <v>13578408.220000001</v>
      </c>
      <c r="C212" s="37">
        <f>T8+T9+T14+T17+T19+T21+T30+T31+T32+T33+T34</f>
        <v>13710531.319999998</v>
      </c>
      <c r="D212" s="37">
        <f>U8+U9+U14+U17+U19+U21+U30+U31+U32+U33+U34</f>
        <v>13842653.970000001</v>
      </c>
      <c r="E212" s="37">
        <f>V8+V9+V14+V17+V19+V21+V30+V31+V32+V33+V34</f>
        <v>13974776.6</v>
      </c>
      <c r="F212" s="37">
        <f>W8+W9+W14+W17+W19+W21+W30+W31+W32+W33+W34</f>
        <v>14106944.060000001</v>
      </c>
      <c r="G212" s="37">
        <f>X8+X9+X14+X17+X19+X21+X30+X31+X32+X33+X34</f>
        <v>14239111.520000001</v>
      </c>
      <c r="H212" s="37">
        <f>Y8+Y9+Y14+Y17+Y19+Y21+Y30+Y31+Y32+Y33+Y34</f>
        <v>14371276.790000001</v>
      </c>
      <c r="I212" s="37">
        <f>Z8+Z9+Z14+Z17+Z19+Z21+Z30+Z31+Z32+Z33+Z34</f>
        <v>14503442.060000001</v>
      </c>
      <c r="J212" s="37">
        <f>AA8+AA9+AA14+AA17+AA19+AA21+AA30+AA31+AA32+AA33+AA34</f>
        <v>14709102.119999999</v>
      </c>
      <c r="K212" s="37">
        <f>AB8+AB9+AB14+AB17+AB19+AB21+AB30+AB31+AB32+AB33+AB34</f>
        <v>13700514.550000001</v>
      </c>
      <c r="L212" s="37">
        <f>AC8+AC9+AC14+AC17+AC19+AC21+AC30+AC31+AC32+AC33+AC34</f>
        <v>13842199.4</v>
      </c>
      <c r="M212" s="37">
        <f>AD8+AD9+AD14+AD17+AD19+AD21+AD30+AD31+AD32+AD33+AD34</f>
        <v>13983865.73</v>
      </c>
      <c r="N212" s="37">
        <f>AE8+AE9+AE14+AE17+AE19+AE21+AE30+AE31+AE32+AE33+AE34</f>
        <v>12732167.77</v>
      </c>
      <c r="O212" s="37">
        <f t="shared" ref="O212:P212" si="92">AF8+AF9+AF14+AF17+AF19+AF21+AF30+AF31+AF32+AF33+AF34</f>
        <v>12869394.67</v>
      </c>
      <c r="P212" s="37">
        <f t="shared" si="92"/>
        <v>13006621.57</v>
      </c>
    </row>
    <row r="213" spans="1:19" s="1" customFormat="1">
      <c r="A213" s="1" t="s">
        <v>177</v>
      </c>
      <c r="B213" s="37">
        <f>S35+S36+S37</f>
        <v>3009087.2600000002</v>
      </c>
      <c r="C213" s="37">
        <f>T35+T36+T37</f>
        <v>3109782.29</v>
      </c>
      <c r="D213" s="37">
        <f>U35+U36+U37</f>
        <v>3211388.94</v>
      </c>
      <c r="E213" s="37">
        <f>V35+V36+V37</f>
        <v>3312995.59</v>
      </c>
      <c r="F213" s="37">
        <f>W35+W36+W37</f>
        <v>3414602.24</v>
      </c>
      <c r="G213" s="37">
        <f>X35+X36+X37</f>
        <v>3516208.8899999997</v>
      </c>
      <c r="H213" s="37">
        <f>Y35+Y36+Y37</f>
        <v>3617815.54</v>
      </c>
      <c r="I213" s="37">
        <f>Z35+Z36+Z37</f>
        <v>3719422.19</v>
      </c>
      <c r="J213" s="37">
        <f>AA35+AA36+AA37</f>
        <v>3821028.8400000003</v>
      </c>
      <c r="K213" s="37">
        <f>AB35+AB36+AB37</f>
        <v>3922635.4899999998</v>
      </c>
      <c r="L213" s="37">
        <f>AC35+AC36+AC37</f>
        <v>4026284.97</v>
      </c>
      <c r="M213" s="37">
        <f>AD35+AD36+AD37</f>
        <v>4129944.84</v>
      </c>
      <c r="N213" s="37">
        <f>AE35+AE36+AE37</f>
        <v>4237278.6399999997</v>
      </c>
      <c r="O213" s="37">
        <f t="shared" ref="O213:P213" si="93">AF35+AF36+AF37</f>
        <v>4344950.3900000006</v>
      </c>
      <c r="P213" s="37">
        <f t="shared" si="93"/>
        <v>4452622.1400000006</v>
      </c>
    </row>
    <row r="214" spans="1:19" s="1" customFormat="1">
      <c r="A214" s="1" t="s">
        <v>174</v>
      </c>
      <c r="B214" s="37">
        <f>S107-B215</f>
        <v>37704729.039999984</v>
      </c>
      <c r="C214" s="37">
        <f>T107-C215</f>
        <v>38355580.770000003</v>
      </c>
      <c r="D214" s="37">
        <f>U107-D215</f>
        <v>39006601.760000005</v>
      </c>
      <c r="E214" s="37">
        <f>V107-E215</f>
        <v>39657590.829999998</v>
      </c>
      <c r="F214" s="37">
        <f>W107-F215</f>
        <v>40308579.510000005</v>
      </c>
      <c r="G214" s="37">
        <f>X107-G215</f>
        <v>40959600.700000003</v>
      </c>
      <c r="H214" s="37">
        <f>Y107-H215</f>
        <v>41611553.840000011</v>
      </c>
      <c r="I214" s="37">
        <f>Z107-I215</f>
        <v>42263612.669999994</v>
      </c>
      <c r="J214" s="37">
        <f>AA107-J215</f>
        <v>42915891.919999994</v>
      </c>
      <c r="K214" s="37">
        <f>AB107-K215</f>
        <v>41159892.160000004</v>
      </c>
      <c r="L214" s="37">
        <f>AC107-L215</f>
        <v>41800104.140000001</v>
      </c>
      <c r="M214" s="37">
        <f>AD107-M215</f>
        <v>42440316.120000012</v>
      </c>
      <c r="N214" s="37">
        <f>AE107-N215</f>
        <v>43099172.880000003</v>
      </c>
      <c r="O214" s="37">
        <f t="shared" ref="O214:P214" si="94">AF107-O215</f>
        <v>43758338.270000003</v>
      </c>
      <c r="P214" s="37">
        <f t="shared" si="94"/>
        <v>44417304</v>
      </c>
    </row>
    <row r="215" spans="1:19" s="1" customFormat="1">
      <c r="A215" s="1" t="s">
        <v>175</v>
      </c>
      <c r="B215" s="37">
        <f>S112+S114+S115+S116+S117+S119+S121+S129+S130+S131+S132+S109</f>
        <v>3491997.38</v>
      </c>
      <c r="C215" s="37">
        <f>T112+T114+T115+T116+T117+T119+T121+T129+T130+T131+T132+T109</f>
        <v>3538878.3200000008</v>
      </c>
      <c r="D215" s="37">
        <f>U112+U114+U115+U116+U117+U119+U121+U129+U130+U131+U132+U109</f>
        <v>3585758.4000000008</v>
      </c>
      <c r="E215" s="37">
        <f>V112+V114+V115+V116+V117+V119+V121+V129+V130+V131+V132+V109</f>
        <v>3632719.5200000005</v>
      </c>
      <c r="F215" s="37">
        <f>W112+W114+W115+W116+W117+W119+W121+W129+W130+W131+W132+W109</f>
        <v>3679631.7300000004</v>
      </c>
      <c r="G215" s="37">
        <f>X112+X114+X115+X116+X117+X119+X121+X129+X130+X131+X132+X109</f>
        <v>3726779.72</v>
      </c>
      <c r="H215" s="37">
        <f>Y112+Y114+Y115+Y116+Y117+Y119+Y121+Y129+Y130+Y131+Y132+Y109</f>
        <v>3773954.2499999995</v>
      </c>
      <c r="I215" s="37">
        <f>Z112+Z114+Z115+Z116+Z117+Z119+Z121+Z129+Z130+Z131+Z132+Z109</f>
        <v>3821128.7799999993</v>
      </c>
      <c r="J215" s="37">
        <f>AA112+AA114+AA115+AA116+AA117+AA119+AA121+AA129+AA130+AA131+AA132+AA109</f>
        <v>3868303.3100000005</v>
      </c>
      <c r="K215" s="37">
        <f>AB112+AB114+AB115+AB116+AB117+AB119+AB121+AB129+AB130+AB131+AB132+AB109</f>
        <v>3590270.7399999993</v>
      </c>
      <c r="L215" s="37">
        <f>AC112+AC114+AC115+AC116+AC117+AC119+AC121+AC129+AC130+AC131+AC132+AC109</f>
        <v>3636678.899999999</v>
      </c>
      <c r="M215" s="37">
        <f>AD112+AD114+AD115+AD116+AD117+AD119+AD121+AD129+AD130+AD131+AD132+AD109</f>
        <v>3683088.23</v>
      </c>
      <c r="N215" s="37">
        <f>AE112+AE114+AE115+AE116+AE117+AE119+AE121+AE129+AE130+AE131+AE132+AE109</f>
        <v>3729840.0700000003</v>
      </c>
      <c r="O215" s="37">
        <f t="shared" ref="O215:P215" si="95">AF112+AF114+AF115+AF116+AF117+AF119+AF121+AF129+AF130+AF131+AF132+AF109</f>
        <v>3776560.3499999996</v>
      </c>
      <c r="P215" s="37">
        <f t="shared" si="95"/>
        <v>3823400.6</v>
      </c>
    </row>
    <row r="216" spans="1:19" s="1" customFormat="1" ht="15.75" thickBot="1">
      <c r="A216" s="36" t="s">
        <v>199</v>
      </c>
      <c r="B216" s="38">
        <f>SUM(B208:B215)</f>
        <v>318722343.40999997</v>
      </c>
      <c r="C216" s="38">
        <f t="shared" ref="C216" si="96">SUM(C208:C215)</f>
        <v>321237260.3900001</v>
      </c>
      <c r="D216" s="38">
        <f t="shared" ref="D216" si="97">SUM(D208:D215)</f>
        <v>322506839.83999997</v>
      </c>
      <c r="E216" s="38">
        <f t="shared" ref="E216" si="98">SUM(E208:E215)</f>
        <v>325159458.37999994</v>
      </c>
      <c r="F216" s="38">
        <f t="shared" ref="F216" si="99">SUM(F208:F215)</f>
        <v>327998273.87</v>
      </c>
      <c r="G216" s="38">
        <f t="shared" ref="G216" si="100">SUM(G208:G215)</f>
        <v>330816395.61000007</v>
      </c>
      <c r="H216" s="38">
        <f t="shared" ref="H216" si="101">SUM(H208:H215)</f>
        <v>333138840.48000002</v>
      </c>
      <c r="I216" s="38">
        <f t="shared" ref="I216" si="102">SUM(I208:I215)</f>
        <v>332498319.48000002</v>
      </c>
      <c r="J216" s="38">
        <f t="shared" ref="J216" si="103">SUM(J208:J215)</f>
        <v>334370798.21000004</v>
      </c>
      <c r="K216" s="38">
        <f t="shared" ref="K216" si="104">SUM(K208:K215)</f>
        <v>310789238.79000008</v>
      </c>
      <c r="L216" s="38">
        <f t="shared" ref="L216:N216" si="105">SUM(L208:L215)</f>
        <v>313952353.91000003</v>
      </c>
      <c r="M216" s="38">
        <f t="shared" si="105"/>
        <v>316325623.43000001</v>
      </c>
      <c r="N216" s="38">
        <f t="shared" si="105"/>
        <v>312801909.27999997</v>
      </c>
      <c r="O216" s="38">
        <f t="shared" ref="O216:P216" si="106">SUM(O208:O215)</f>
        <v>315363492.51000005</v>
      </c>
      <c r="P216" s="38">
        <f t="shared" si="106"/>
        <v>317555571.00999999</v>
      </c>
    </row>
    <row r="217" spans="1:19" s="1" customFormat="1" ht="15.75" thickTop="1">
      <c r="A217"/>
      <c r="B217"/>
      <c r="C217"/>
      <c r="D217"/>
      <c r="E217"/>
      <c r="F217"/>
      <c r="G217"/>
      <c r="H217"/>
      <c r="I217"/>
      <c r="J217"/>
      <c r="K217"/>
      <c r="L217"/>
      <c r="Q217" s="53" t="s">
        <v>638</v>
      </c>
      <c r="R217" s="53"/>
      <c r="S217" s="53"/>
    </row>
    <row r="218" spans="1:19" s="1" customFormat="1">
      <c r="A218" s="36" t="s">
        <v>198</v>
      </c>
      <c r="B218" s="20">
        <v>43070</v>
      </c>
      <c r="C218" s="20">
        <v>43101</v>
      </c>
      <c r="D218" s="20">
        <v>43132</v>
      </c>
      <c r="E218" s="20">
        <v>43160</v>
      </c>
      <c r="F218" s="20">
        <v>43191</v>
      </c>
      <c r="G218" s="20">
        <v>43221</v>
      </c>
      <c r="H218" s="20">
        <v>43252</v>
      </c>
      <c r="I218" s="20">
        <v>43282</v>
      </c>
      <c r="J218" s="20">
        <v>43313</v>
      </c>
      <c r="K218" s="20">
        <v>43344</v>
      </c>
      <c r="L218" s="20">
        <v>43374</v>
      </c>
      <c r="M218" s="20">
        <v>43405</v>
      </c>
      <c r="N218" s="20">
        <v>43435</v>
      </c>
      <c r="O218" s="20">
        <v>43466</v>
      </c>
      <c r="P218" s="20">
        <v>43497</v>
      </c>
      <c r="Q218" s="20">
        <v>43525</v>
      </c>
      <c r="R218" s="20"/>
      <c r="S218" s="20"/>
    </row>
    <row r="219" spans="1:19" s="1" customFormat="1">
      <c r="A219" s="1" t="s">
        <v>169</v>
      </c>
      <c r="B219" s="37">
        <f>B208</f>
        <v>171871042.16000003</v>
      </c>
      <c r="C219" s="37">
        <f t="shared" ref="C219:L219" si="107">C208</f>
        <v>172595210.56000009</v>
      </c>
      <c r="D219" s="37">
        <f t="shared" si="107"/>
        <v>172079276.81</v>
      </c>
      <c r="E219" s="37">
        <f t="shared" si="107"/>
        <v>172950672.73999998</v>
      </c>
      <c r="F219" s="37">
        <f t="shared" si="107"/>
        <v>174005461.06</v>
      </c>
      <c r="G219" s="37">
        <f t="shared" si="107"/>
        <v>175039191.53000012</v>
      </c>
      <c r="H219" s="37">
        <f t="shared" si="107"/>
        <v>175545207.88999993</v>
      </c>
      <c r="I219" s="37">
        <f t="shared" si="107"/>
        <v>173076558.31000003</v>
      </c>
      <c r="J219" s="37">
        <f t="shared" si="107"/>
        <v>173130104.42000005</v>
      </c>
      <c r="K219" s="37">
        <f t="shared" si="107"/>
        <v>172299762.14000005</v>
      </c>
      <c r="L219" s="37">
        <f t="shared" si="107"/>
        <v>173756613.64000005</v>
      </c>
      <c r="M219" s="37">
        <f t="shared" ref="M219:N219" si="108">M208</f>
        <v>174418937.97999999</v>
      </c>
      <c r="N219" s="37">
        <f t="shared" si="108"/>
        <v>175667115.09</v>
      </c>
      <c r="O219" s="37">
        <f t="shared" ref="O219:P219" si="109">O208</f>
        <v>176507260.09000003</v>
      </c>
      <c r="P219" s="37">
        <f t="shared" si="109"/>
        <v>177129852.97999996</v>
      </c>
      <c r="Q219" s="37">
        <v>179569611.43354803</v>
      </c>
      <c r="R219" s="37"/>
      <c r="S219" s="37"/>
    </row>
    <row r="220" spans="1:19" s="1" customFormat="1">
      <c r="A220" s="1" t="s">
        <v>170</v>
      </c>
      <c r="B220" s="37">
        <f>B209*$D$160</f>
        <v>965901.19724200002</v>
      </c>
      <c r="C220" s="37">
        <f t="shared" ref="C220:L220" si="110">C209*$D$160</f>
        <v>968022.55203000002</v>
      </c>
      <c r="D220" s="37">
        <f t="shared" si="110"/>
        <v>970143.90681800013</v>
      </c>
      <c r="E220" s="37">
        <f t="shared" si="110"/>
        <v>970878.14190600021</v>
      </c>
      <c r="F220" s="37">
        <f t="shared" si="110"/>
        <v>973000.18365800008</v>
      </c>
      <c r="G220" s="37">
        <f t="shared" si="110"/>
        <v>975123.94779799995</v>
      </c>
      <c r="H220" s="37">
        <f t="shared" si="110"/>
        <v>977247.716916</v>
      </c>
      <c r="I220" s="37">
        <f t="shared" si="110"/>
        <v>979515.2158280001</v>
      </c>
      <c r="J220" s="37">
        <f t="shared" si="110"/>
        <v>981782.71474000008</v>
      </c>
      <c r="K220" s="37">
        <f t="shared" si="110"/>
        <v>984050.21365200006</v>
      </c>
      <c r="L220" s="37">
        <f t="shared" si="110"/>
        <v>986351.41362399992</v>
      </c>
      <c r="M220" s="37">
        <f t="shared" ref="M220:N220" si="111">M209*$D$160</f>
        <v>988652.61359600013</v>
      </c>
      <c r="N220" s="37">
        <f t="shared" si="111"/>
        <v>990953.81356800022</v>
      </c>
      <c r="O220" s="37">
        <f t="shared" ref="O220:P220" si="112">O209*$D$160</f>
        <v>993255.01354000007</v>
      </c>
      <c r="P220" s="37">
        <f t="shared" si="112"/>
        <v>995556.21351199993</v>
      </c>
      <c r="Q220" s="37">
        <v>998322.37770348624</v>
      </c>
      <c r="R220" s="37"/>
      <c r="S220" s="37"/>
    </row>
    <row r="221" spans="1:19" s="1" customFormat="1">
      <c r="A221" s="1" t="s">
        <v>171</v>
      </c>
      <c r="B221" s="37">
        <f>B210*$D$157</f>
        <v>4329525.9460587688</v>
      </c>
      <c r="C221" s="37">
        <f t="shared" ref="C221:L221" si="113">C210*$D$157</f>
        <v>4372612.1860865597</v>
      </c>
      <c r="D221" s="37">
        <f t="shared" si="113"/>
        <v>4415371.4935749117</v>
      </c>
      <c r="E221" s="37">
        <f t="shared" si="113"/>
        <v>4458049.3194070067</v>
      </c>
      <c r="F221" s="37">
        <f t="shared" si="113"/>
        <v>4500728.2401999831</v>
      </c>
      <c r="G221" s="37">
        <f t="shared" si="113"/>
        <v>4543409.7573186392</v>
      </c>
      <c r="H221" s="37">
        <f t="shared" si="113"/>
        <v>4587702.5619199835</v>
      </c>
      <c r="I221" s="37">
        <f t="shared" si="113"/>
        <v>4632580.6735886075</v>
      </c>
      <c r="J221" s="37">
        <f t="shared" si="113"/>
        <v>4673166.3744929275</v>
      </c>
      <c r="K221" s="37">
        <f t="shared" si="113"/>
        <v>3646104.8511426244</v>
      </c>
      <c r="L221" s="37">
        <f t="shared" si="113"/>
        <v>3684724.7918172637</v>
      </c>
      <c r="M221" s="37">
        <f t="shared" ref="M221:N221" si="114">M210*$D$157</f>
        <v>3723587.4627985293</v>
      </c>
      <c r="N221" s="37">
        <f t="shared" si="114"/>
        <v>3497788.8546548472</v>
      </c>
      <c r="O221" s="37">
        <f t="shared" ref="O221:P221" si="115">O210*$D$157</f>
        <v>3536219.5591684007</v>
      </c>
      <c r="P221" s="37">
        <f t="shared" si="115"/>
        <v>3566787.6198483366</v>
      </c>
      <c r="Q221" s="37">
        <v>5028676.3047618475</v>
      </c>
      <c r="R221" s="37"/>
      <c r="S221" s="37"/>
    </row>
    <row r="222" spans="1:19" s="1" customFormat="1">
      <c r="A222" s="1" t="s">
        <v>172</v>
      </c>
      <c r="B222" s="37">
        <f>B211*$D$163</f>
        <v>54950.958243659596</v>
      </c>
      <c r="C222" s="37">
        <f t="shared" ref="C222:L222" si="116">C211*$D$163</f>
        <v>55323.085722134398</v>
      </c>
      <c r="D222" s="37">
        <f t="shared" si="116"/>
        <v>55695.2132006092</v>
      </c>
      <c r="E222" s="37">
        <f t="shared" si="116"/>
        <v>56067.6656420172</v>
      </c>
      <c r="F222" s="37">
        <f t="shared" si="116"/>
        <v>56440.118083425194</v>
      </c>
      <c r="G222" s="37">
        <f t="shared" si="116"/>
        <v>56813.233329849201</v>
      </c>
      <c r="H222" s="37">
        <f t="shared" si="116"/>
        <v>57185.684043566398</v>
      </c>
      <c r="I222" s="37">
        <f t="shared" si="116"/>
        <v>57558.134757283595</v>
      </c>
      <c r="J222" s="37">
        <f t="shared" si="116"/>
        <v>57930.585471000799</v>
      </c>
      <c r="K222" s="37">
        <f t="shared" si="116"/>
        <v>58303.036184718003</v>
      </c>
      <c r="L222" s="37">
        <f t="shared" si="116"/>
        <v>58675.478574106797</v>
      </c>
      <c r="M222" s="37">
        <f t="shared" ref="M222:N222" si="117">M211*$D$163</f>
        <v>59047.920963495599</v>
      </c>
      <c r="N222" s="37">
        <f t="shared" si="117"/>
        <v>59420.3633528844</v>
      </c>
      <c r="O222" s="37">
        <f t="shared" ref="O222:P222" si="118">O211*$D$163</f>
        <v>59792.805742273194</v>
      </c>
      <c r="P222" s="37">
        <f t="shared" si="118"/>
        <v>60165.248131661996</v>
      </c>
      <c r="Q222" s="37">
        <v>60489.240585988613</v>
      </c>
      <c r="R222" s="37"/>
      <c r="S222" s="37"/>
    </row>
    <row r="223" spans="1:19" s="1" customFormat="1">
      <c r="A223" s="1" t="s">
        <v>173</v>
      </c>
      <c r="B223" s="37">
        <f>B212*$D$165</f>
        <v>863891.3264883745</v>
      </c>
      <c r="C223" s="37">
        <f t="shared" ref="C223:L223" si="119">C212*$D$165</f>
        <v>872297.31916950736</v>
      </c>
      <c r="D223" s="37">
        <f t="shared" si="119"/>
        <v>880703.28322054702</v>
      </c>
      <c r="E223" s="37">
        <f t="shared" si="119"/>
        <v>889109.24599913787</v>
      </c>
      <c r="F223" s="37">
        <f t="shared" si="119"/>
        <v>897518.06097126578</v>
      </c>
      <c r="G223" s="37">
        <f t="shared" si="119"/>
        <v>905926.87594339356</v>
      </c>
      <c r="H223" s="37">
        <f t="shared" si="119"/>
        <v>914335.55158239964</v>
      </c>
      <c r="I223" s="37">
        <f t="shared" si="119"/>
        <v>922744.22722140572</v>
      </c>
      <c r="J223" s="37">
        <f t="shared" si="119"/>
        <v>935828.81999255146</v>
      </c>
      <c r="K223" s="37">
        <f t="shared" si="119"/>
        <v>871660.02792135649</v>
      </c>
      <c r="L223" s="37">
        <f t="shared" si="119"/>
        <v>880674.36237254192</v>
      </c>
      <c r="M223" s="37">
        <f t="shared" ref="M223:N223" si="120">M212*$D$165</f>
        <v>889687.5185363238</v>
      </c>
      <c r="N223" s="37">
        <f t="shared" si="120"/>
        <v>810051.45269508101</v>
      </c>
      <c r="O223" s="37">
        <f t="shared" ref="O223:P223" si="121">O212*$D$165</f>
        <v>818782.16153444804</v>
      </c>
      <c r="P223" s="37">
        <f t="shared" si="121"/>
        <v>827512.87037381507</v>
      </c>
      <c r="Q223" s="37">
        <v>992561.1254077804</v>
      </c>
      <c r="R223" s="37"/>
      <c r="S223" s="37"/>
    </row>
    <row r="224" spans="1:19" s="1" customFormat="1">
      <c r="A224" s="1" t="s">
        <v>177</v>
      </c>
      <c r="B224" s="37">
        <f>B213*$D$166</f>
        <v>0</v>
      </c>
      <c r="C224" s="37">
        <f t="shared" ref="C224:L224" si="122">C213*$D$166</f>
        <v>0</v>
      </c>
      <c r="D224" s="37">
        <f t="shared" si="122"/>
        <v>0</v>
      </c>
      <c r="E224" s="37">
        <f t="shared" si="122"/>
        <v>0</v>
      </c>
      <c r="F224" s="37">
        <f t="shared" si="122"/>
        <v>0</v>
      </c>
      <c r="G224" s="37">
        <f t="shared" si="122"/>
        <v>0</v>
      </c>
      <c r="H224" s="37">
        <f t="shared" si="122"/>
        <v>0</v>
      </c>
      <c r="I224" s="37">
        <f t="shared" si="122"/>
        <v>0</v>
      </c>
      <c r="J224" s="37">
        <f t="shared" si="122"/>
        <v>0</v>
      </c>
      <c r="K224" s="37">
        <f t="shared" si="122"/>
        <v>0</v>
      </c>
      <c r="L224" s="37">
        <f t="shared" si="122"/>
        <v>0</v>
      </c>
      <c r="M224" s="37">
        <f t="shared" ref="M224:N224" si="123">M213*$D$166</f>
        <v>0</v>
      </c>
      <c r="N224" s="37">
        <f t="shared" si="123"/>
        <v>0</v>
      </c>
      <c r="O224" s="37">
        <f t="shared" ref="O224:P224" si="124">O213*$D$166</f>
        <v>0</v>
      </c>
      <c r="P224" s="37">
        <f t="shared" si="124"/>
        <v>0</v>
      </c>
      <c r="Q224" s="37">
        <v>0</v>
      </c>
      <c r="R224" s="37"/>
      <c r="S224" s="37"/>
    </row>
    <row r="225" spans="1:19" s="1" customFormat="1">
      <c r="A225" s="1" t="s">
        <v>174</v>
      </c>
      <c r="B225" s="37">
        <f>B214*$D$158</f>
        <v>2127005.9533696645</v>
      </c>
      <c r="C225" s="37">
        <f t="shared" ref="C225:L225" si="125">C214*$D$158</f>
        <v>2163721.9181761574</v>
      </c>
      <c r="D225" s="37">
        <f t="shared" si="125"/>
        <v>2200447.4313081997</v>
      </c>
      <c r="E225" s="37">
        <f t="shared" si="125"/>
        <v>2237171.1437634625</v>
      </c>
      <c r="F225" s="37">
        <f t="shared" si="125"/>
        <v>2273894.8342179763</v>
      </c>
      <c r="G225" s="37">
        <f t="shared" si="125"/>
        <v>2310620.3586324546</v>
      </c>
      <c r="H225" s="37">
        <f t="shared" si="125"/>
        <v>2347398.4563778844</v>
      </c>
      <c r="I225" s="37">
        <f t="shared" si="125"/>
        <v>2384182.5163265942</v>
      </c>
      <c r="J225" s="37">
        <f t="shared" si="125"/>
        <v>2420979.010647973</v>
      </c>
      <c r="K225" s="37">
        <f t="shared" si="125"/>
        <v>2321919.2364834836</v>
      </c>
      <c r="L225" s="37">
        <f t="shared" si="125"/>
        <v>2358034.9898001016</v>
      </c>
      <c r="M225" s="37">
        <f t="shared" ref="M225:N225" si="126">M214*$D$158</f>
        <v>2394150.743116721</v>
      </c>
      <c r="N225" s="37">
        <f t="shared" si="126"/>
        <v>2431318.2891147607</v>
      </c>
      <c r="O225" s="37">
        <f t="shared" ref="O225:P225" si="127">O214*$D$158</f>
        <v>2468503.2456038482</v>
      </c>
      <c r="P225" s="37">
        <f t="shared" si="127"/>
        <v>2505676.9388371198</v>
      </c>
      <c r="Q225" s="37">
        <v>2686296.6037115124</v>
      </c>
      <c r="R225" s="37"/>
      <c r="S225" s="37"/>
    </row>
    <row r="226" spans="1:19" s="1" customFormat="1">
      <c r="A226" s="1" t="s">
        <v>175</v>
      </c>
      <c r="B226" s="37">
        <f>B215*$D$164</f>
        <v>80966.009972260799</v>
      </c>
      <c r="C226" s="37">
        <f t="shared" ref="C226:L226" si="128">C215*$D$164</f>
        <v>82052.998948051216</v>
      </c>
      <c r="D226" s="37">
        <f t="shared" si="128"/>
        <v>83139.96798374402</v>
      </c>
      <c r="E226" s="37">
        <f t="shared" si="128"/>
        <v>84228.816025843218</v>
      </c>
      <c r="F226" s="37">
        <f t="shared" si="128"/>
        <v>85316.530032856812</v>
      </c>
      <c r="G226" s="37">
        <f t="shared" si="128"/>
        <v>86409.710872675205</v>
      </c>
      <c r="H226" s="37">
        <f t="shared" si="128"/>
        <v>87503.507073179993</v>
      </c>
      <c r="I226" s="37">
        <f t="shared" si="128"/>
        <v>88597.303273684782</v>
      </c>
      <c r="J226" s="37">
        <f t="shared" si="128"/>
        <v>89691.099474189614</v>
      </c>
      <c r="K226" s="37">
        <f t="shared" si="128"/>
        <v>83244.591820958391</v>
      </c>
      <c r="L226" s="37">
        <f t="shared" si="128"/>
        <v>84320.618844023978</v>
      </c>
      <c r="M226" s="37">
        <f t="shared" ref="M226:N226" si="129">M215*$D$164</f>
        <v>85396.672994896799</v>
      </c>
      <c r="N226" s="37">
        <f t="shared" si="129"/>
        <v>86480.668637431212</v>
      </c>
      <c r="O226" s="37">
        <f t="shared" ref="O226:P226" si="130">O215*$D$164</f>
        <v>87563.93252475599</v>
      </c>
      <c r="P226" s="37">
        <f t="shared" si="130"/>
        <v>88649.978055696003</v>
      </c>
      <c r="Q226" s="37">
        <v>97228.932819049573</v>
      </c>
      <c r="R226" s="37"/>
      <c r="S226" s="37"/>
    </row>
    <row r="227" spans="1:19" s="1" customFormat="1" ht="15.75" thickBot="1">
      <c r="A227" s="36" t="s">
        <v>199</v>
      </c>
      <c r="B227" s="38">
        <f>SUM(B219:B226)</f>
        <v>180293283.55137479</v>
      </c>
      <c r="C227" s="38">
        <f t="shared" ref="C227" si="131">SUM(C219:C226)</f>
        <v>181109240.62013251</v>
      </c>
      <c r="D227" s="38">
        <f t="shared" ref="D227" si="132">SUM(D219:D226)</f>
        <v>180684778.10610604</v>
      </c>
      <c r="E227" s="38">
        <f t="shared" ref="E227" si="133">SUM(E219:E226)</f>
        <v>181646177.07274345</v>
      </c>
      <c r="F227" s="38">
        <f t="shared" ref="F227" si="134">SUM(F219:F226)</f>
        <v>182792359.02716348</v>
      </c>
      <c r="G227" s="38">
        <f t="shared" ref="G227" si="135">SUM(G219:G226)</f>
        <v>183917495.41389516</v>
      </c>
      <c r="H227" s="38">
        <f t="shared" ref="H227" si="136">SUM(H219:H226)</f>
        <v>184516581.36791295</v>
      </c>
      <c r="I227" s="38">
        <f t="shared" ref="I227" si="137">SUM(I219:I226)</f>
        <v>182141736.3809956</v>
      </c>
      <c r="J227" s="38">
        <f t="shared" ref="J227" si="138">SUM(J219:J226)</f>
        <v>182289483.02481869</v>
      </c>
      <c r="K227" s="38">
        <f t="shared" ref="K227" si="139">SUM(K219:K226)</f>
        <v>180265044.09720519</v>
      </c>
      <c r="L227" s="38">
        <f t="shared" ref="L227" si="140">SUM(L219:L226)</f>
        <v>181809395.29503208</v>
      </c>
      <c r="M227" s="38">
        <f t="shared" ref="M227:Q227" si="141">SUM(M219:M226)</f>
        <v>182559460.91200596</v>
      </c>
      <c r="N227" s="38">
        <f t="shared" si="141"/>
        <v>183543128.53202301</v>
      </c>
      <c r="O227" s="38">
        <f t="shared" ref="O227:P227" si="142">SUM(O219:O226)</f>
        <v>184471376.80811378</v>
      </c>
      <c r="P227" s="38">
        <f t="shared" si="142"/>
        <v>185174201.84875858</v>
      </c>
      <c r="Q227" s="38">
        <f t="shared" si="141"/>
        <v>189433186.0185377</v>
      </c>
      <c r="R227" s="38"/>
      <c r="S227" s="38"/>
    </row>
    <row r="228" spans="1:19" s="1" customFormat="1" ht="15.75" thickTop="1"/>
    <row r="229" spans="1:19">
      <c r="O229" s="1"/>
      <c r="P229" s="1"/>
      <c r="Q229" s="53" t="s">
        <v>638</v>
      </c>
    </row>
    <row r="230" spans="1:19">
      <c r="A230" s="36" t="s">
        <v>636</v>
      </c>
      <c r="B230" s="20">
        <v>43070</v>
      </c>
      <c r="C230" s="20">
        <v>43101</v>
      </c>
      <c r="D230" s="20">
        <v>43132</v>
      </c>
      <c r="E230" s="20">
        <v>43160</v>
      </c>
      <c r="F230" s="20">
        <v>43191</v>
      </c>
      <c r="G230" s="20">
        <v>43221</v>
      </c>
      <c r="H230" s="20">
        <v>43252</v>
      </c>
      <c r="I230" s="20">
        <v>43282</v>
      </c>
      <c r="J230" s="20">
        <v>43313</v>
      </c>
      <c r="K230" s="20">
        <v>43344</v>
      </c>
      <c r="L230" s="20">
        <v>43374</v>
      </c>
      <c r="M230" s="20">
        <v>43405</v>
      </c>
      <c r="N230" s="20">
        <v>43435</v>
      </c>
      <c r="O230" s="20">
        <v>43466</v>
      </c>
      <c r="P230" s="20">
        <v>43497</v>
      </c>
      <c r="Q230" s="20">
        <v>43525</v>
      </c>
      <c r="R230" s="20"/>
      <c r="S230" s="20"/>
    </row>
    <row r="231" spans="1:19">
      <c r="A231">
        <v>1010</v>
      </c>
      <c r="B231" s="51">
        <f>B190</f>
        <v>604488418.59419715</v>
      </c>
      <c r="C231" s="51">
        <f t="shared" ref="C231:L231" si="143">C190</f>
        <v>611145510.82895458</v>
      </c>
      <c r="D231" s="51">
        <f t="shared" si="143"/>
        <v>612234603.45130551</v>
      </c>
      <c r="E231" s="51">
        <f t="shared" si="143"/>
        <v>614866381.37793195</v>
      </c>
      <c r="F231" s="51">
        <f t="shared" si="143"/>
        <v>619799846.02716482</v>
      </c>
      <c r="G231" s="51">
        <f t="shared" si="143"/>
        <v>622952749.19263709</v>
      </c>
      <c r="H231" s="51">
        <f t="shared" si="143"/>
        <v>626353832.30331051</v>
      </c>
      <c r="I231" s="51">
        <f t="shared" si="143"/>
        <v>624921613.55380583</v>
      </c>
      <c r="J231" s="51">
        <f t="shared" si="143"/>
        <v>646193379.15263474</v>
      </c>
      <c r="K231" s="51">
        <f t="shared" si="143"/>
        <v>650932636.86309004</v>
      </c>
      <c r="L231" s="51">
        <f t="shared" si="143"/>
        <v>655455631.13896096</v>
      </c>
      <c r="M231" s="51">
        <f t="shared" ref="M231:Q231" si="144">M190</f>
        <v>657389476.79875052</v>
      </c>
      <c r="N231" s="51">
        <f t="shared" si="144"/>
        <v>661176678.82428122</v>
      </c>
      <c r="O231" s="51">
        <f t="shared" si="144"/>
        <v>667745963.27769911</v>
      </c>
      <c r="P231" s="51">
        <f t="shared" si="144"/>
        <v>669467449.63832378</v>
      </c>
      <c r="Q231" s="51">
        <f t="shared" si="144"/>
        <v>688635972.55706</v>
      </c>
      <c r="R231" s="51"/>
      <c r="S231" s="51"/>
    </row>
    <row r="232" spans="1:19">
      <c r="A232">
        <v>1070</v>
      </c>
      <c r="B232" s="51">
        <f>B205</f>
        <v>32860804.364877779</v>
      </c>
      <c r="C232" s="51">
        <f t="shared" ref="C232:L232" si="145">C205</f>
        <v>29389367.624779072</v>
      </c>
      <c r="D232" s="51">
        <f t="shared" si="145"/>
        <v>30755291.307765491</v>
      </c>
      <c r="E232" s="51">
        <f t="shared" si="145"/>
        <v>32609852.352565311</v>
      </c>
      <c r="F232" s="51">
        <f t="shared" si="145"/>
        <v>33641136.995527707</v>
      </c>
      <c r="G232" s="51">
        <f t="shared" si="145"/>
        <v>37196726.42179592</v>
      </c>
      <c r="H232" s="51">
        <f t="shared" si="145"/>
        <v>39130198.175474189</v>
      </c>
      <c r="I232" s="51">
        <f t="shared" si="145"/>
        <v>42909900.5271587</v>
      </c>
      <c r="J232" s="51">
        <f t="shared" si="145"/>
        <v>28679493.496174581</v>
      </c>
      <c r="K232" s="51">
        <f t="shared" si="145"/>
        <v>30625396.196194135</v>
      </c>
      <c r="L232" s="51">
        <f t="shared" si="145"/>
        <v>35740782.599961579</v>
      </c>
      <c r="M232" s="51">
        <f t="shared" ref="M232:Q232" si="146">M205</f>
        <v>40362239.085067578</v>
      </c>
      <c r="N232" s="51">
        <f t="shared" si="146"/>
        <v>41269538.631500944</v>
      </c>
      <c r="O232" s="51">
        <f t="shared" si="146"/>
        <v>42044066.121343993</v>
      </c>
      <c r="P232" s="51">
        <f t="shared" si="146"/>
        <v>45141227.412583075</v>
      </c>
      <c r="Q232" s="51">
        <f t="shared" si="146"/>
        <v>39130198.175474189</v>
      </c>
      <c r="R232" s="51"/>
      <c r="S232" s="51"/>
    </row>
    <row r="233" spans="1:19">
      <c r="A233">
        <v>1080</v>
      </c>
      <c r="B233" s="51">
        <f t="shared" ref="B233:L233" si="147">-B227</f>
        <v>-180293283.55137479</v>
      </c>
      <c r="C233" s="51">
        <f t="shared" si="147"/>
        <v>-181109240.62013251</v>
      </c>
      <c r="D233" s="51">
        <f t="shared" si="147"/>
        <v>-180684778.10610604</v>
      </c>
      <c r="E233" s="51">
        <f t="shared" si="147"/>
        <v>-181646177.07274345</v>
      </c>
      <c r="F233" s="51">
        <f t="shared" si="147"/>
        <v>-182792359.02716348</v>
      </c>
      <c r="G233" s="51">
        <f t="shared" si="147"/>
        <v>-183917495.41389516</v>
      </c>
      <c r="H233" s="51">
        <f t="shared" si="147"/>
        <v>-184516581.36791295</v>
      </c>
      <c r="I233" s="51">
        <f t="shared" si="147"/>
        <v>-182141736.3809956</v>
      </c>
      <c r="J233" s="51">
        <f t="shared" si="147"/>
        <v>-182289483.02481869</v>
      </c>
      <c r="K233" s="51">
        <f t="shared" si="147"/>
        <v>-180265044.09720519</v>
      </c>
      <c r="L233" s="51">
        <f t="shared" si="147"/>
        <v>-181809395.29503208</v>
      </c>
      <c r="M233" s="51">
        <f t="shared" ref="M233:Q233" si="148">-M227</f>
        <v>-182559460.91200596</v>
      </c>
      <c r="N233" s="51">
        <f t="shared" si="148"/>
        <v>-183543128.53202301</v>
      </c>
      <c r="O233" s="51">
        <f t="shared" si="148"/>
        <v>-184471376.80811378</v>
      </c>
      <c r="P233" s="51">
        <f t="shared" si="148"/>
        <v>-185174201.84875858</v>
      </c>
      <c r="Q233" s="51">
        <f t="shared" si="148"/>
        <v>-189433186.0185377</v>
      </c>
      <c r="R233" s="51"/>
      <c r="S233" s="51"/>
    </row>
    <row r="234" spans="1:19" ht="15.75" thickBot="1">
      <c r="A234" s="36" t="s">
        <v>637</v>
      </c>
      <c r="B234" s="38">
        <f>SUM(B231:B233)</f>
        <v>457055939.40770018</v>
      </c>
      <c r="C234" s="38">
        <f t="shared" ref="C234:L234" si="149">SUM(C231:C233)</f>
        <v>459425637.83360118</v>
      </c>
      <c r="D234" s="38">
        <f t="shared" si="149"/>
        <v>462305116.65296495</v>
      </c>
      <c r="E234" s="38">
        <f t="shared" si="149"/>
        <v>465830056.65775383</v>
      </c>
      <c r="F234" s="38">
        <f t="shared" si="149"/>
        <v>470648623.99552906</v>
      </c>
      <c r="G234" s="38">
        <f t="shared" si="149"/>
        <v>476231980.20053792</v>
      </c>
      <c r="H234" s="38">
        <f t="shared" si="149"/>
        <v>480967449.11087173</v>
      </c>
      <c r="I234" s="38">
        <f t="shared" si="149"/>
        <v>485689777.69996893</v>
      </c>
      <c r="J234" s="38">
        <f t="shared" si="149"/>
        <v>492583389.62399065</v>
      </c>
      <c r="K234" s="38">
        <f t="shared" si="149"/>
        <v>501292988.96207905</v>
      </c>
      <c r="L234" s="38">
        <f t="shared" si="149"/>
        <v>509387018.44389051</v>
      </c>
      <c r="M234" s="38">
        <f t="shared" ref="M234:N234" si="150">SUM(M231:M233)</f>
        <v>515192254.97181219</v>
      </c>
      <c r="N234" s="38">
        <f t="shared" si="150"/>
        <v>518903088.92375916</v>
      </c>
      <c r="O234" s="38">
        <f t="shared" ref="O234" si="151">SUM(O231:O233)</f>
        <v>525318652.59092927</v>
      </c>
      <c r="P234" s="38">
        <f t="shared" ref="P234" si="152">SUM(P231:P233)</f>
        <v>529434475.20214832</v>
      </c>
      <c r="Q234" s="38">
        <f t="shared" ref="Q234" si="153">SUM(Q231:Q233)</f>
        <v>538332984.71399641</v>
      </c>
      <c r="R234" s="38"/>
      <c r="S234" s="38"/>
    </row>
    <row r="235" spans="1:19" ht="15.75" thickTop="1"/>
    <row r="236" spans="1:19" ht="15.75" thickBot="1">
      <c r="A236" s="54" t="s">
        <v>733</v>
      </c>
      <c r="B236" s="55">
        <f>AVERAGE(D234:Q234)</f>
        <v>498008418.41073078</v>
      </c>
    </row>
    <row r="237" spans="1:19" ht="15.75" thickTop="1"/>
  </sheetData>
  <printOptions horizontalCentered="1"/>
  <pageMargins left="0.45" right="0.45" top="0.75" bottom="0.5" header="0.3" footer="0.3"/>
  <pageSetup scale="37" orientation="landscape" r:id="rId1"/>
  <headerFooter>
    <oddHeader>&amp;R&amp;16CASE NO. 2018-00281
ATTACHMENT 3
TO STAFF DR NO. 2-13
(SUPPLEMENT 02-13-19)</oddHeader>
  </headerFooter>
  <rowBreaks count="3" manualBreakCount="3">
    <brk id="70" max="32" man="1"/>
    <brk id="70" min="17" max="32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4"/>
  <sheetViews>
    <sheetView topLeftCell="B107" workbookViewId="0">
      <selection activeCell="O4" sqref="O4:P144"/>
    </sheetView>
  </sheetViews>
  <sheetFormatPr defaultRowHeight="15"/>
  <cols>
    <col min="1" max="1" width="41.140625" bestFit="1" customWidth="1"/>
    <col min="2" max="2" width="16.28515625" bestFit="1" customWidth="1"/>
    <col min="3" max="17" width="12" bestFit="1" customWidth="1"/>
  </cols>
  <sheetData>
    <row r="3" spans="1:17">
      <c r="A3" s="9" t="s">
        <v>166</v>
      </c>
      <c r="B3" s="9" t="s">
        <v>167</v>
      </c>
    </row>
    <row r="4" spans="1:17">
      <c r="A4" s="9" t="s">
        <v>164</v>
      </c>
      <c r="B4" s="3">
        <v>43070</v>
      </c>
      <c r="C4" s="3">
        <v>43101</v>
      </c>
      <c r="D4" s="3">
        <v>43132</v>
      </c>
      <c r="E4" s="3">
        <v>43160</v>
      </c>
      <c r="F4" s="3">
        <v>43191</v>
      </c>
      <c r="G4" s="3">
        <v>43221</v>
      </c>
      <c r="H4" s="3">
        <v>43252</v>
      </c>
      <c r="I4" s="3">
        <v>43282</v>
      </c>
      <c r="J4" s="3">
        <v>43313</v>
      </c>
      <c r="K4" s="3">
        <v>43344</v>
      </c>
      <c r="L4" s="3">
        <v>43374</v>
      </c>
      <c r="M4" s="3">
        <v>43405</v>
      </c>
      <c r="N4" s="3">
        <v>43435</v>
      </c>
      <c r="O4" s="3">
        <v>43466</v>
      </c>
      <c r="P4" s="3">
        <v>43497</v>
      </c>
      <c r="Q4" s="3" t="s">
        <v>165</v>
      </c>
    </row>
    <row r="5" spans="1:17">
      <c r="A5" s="10" t="s">
        <v>17</v>
      </c>
      <c r="B5" s="14">
        <v>199342590.10999998</v>
      </c>
      <c r="C5" s="14">
        <v>199380335.00999999</v>
      </c>
      <c r="D5" s="14">
        <v>199619525.14000002</v>
      </c>
      <c r="E5" s="14">
        <v>199626656.98999998</v>
      </c>
      <c r="F5" s="14">
        <v>199652208.74999997</v>
      </c>
      <c r="G5" s="14">
        <v>199664717.53</v>
      </c>
      <c r="H5" s="14">
        <v>201816542.71999997</v>
      </c>
      <c r="I5" s="14">
        <v>202853208.45999998</v>
      </c>
      <c r="J5" s="14">
        <v>202902114.88999999</v>
      </c>
      <c r="K5" s="14">
        <v>182468580.31999999</v>
      </c>
      <c r="L5" s="14">
        <v>186345874.98999998</v>
      </c>
      <c r="M5" s="14">
        <v>186825771.79999998</v>
      </c>
      <c r="N5" s="14">
        <v>188203410.95999995</v>
      </c>
      <c r="O5" s="14">
        <v>188434983.87999997</v>
      </c>
      <c r="P5" s="14">
        <v>189518083.04999995</v>
      </c>
      <c r="Q5" s="14">
        <v>2926654604.6000004</v>
      </c>
    </row>
    <row r="6" spans="1:17">
      <c r="A6" s="12" t="s">
        <v>18</v>
      </c>
      <c r="B6" s="14">
        <v>1411389.93</v>
      </c>
      <c r="C6" s="14">
        <v>1411389.93</v>
      </c>
      <c r="D6" s="14">
        <v>1411389.93</v>
      </c>
      <c r="E6" s="14">
        <v>1411389.93</v>
      </c>
      <c r="F6" s="14">
        <v>1411389.93</v>
      </c>
      <c r="G6" s="14">
        <v>1411389.93</v>
      </c>
      <c r="H6" s="14">
        <v>1442836.11</v>
      </c>
      <c r="I6" s="14">
        <v>1442836.11</v>
      </c>
      <c r="J6" s="14">
        <v>1411389.93</v>
      </c>
      <c r="K6" s="14">
        <v>1413506.01</v>
      </c>
      <c r="L6" s="14">
        <v>1411389.93</v>
      </c>
      <c r="M6" s="14">
        <v>1411389.93</v>
      </c>
      <c r="N6" s="14">
        <v>1411389.93</v>
      </c>
      <c r="O6" s="14">
        <v>1411389.93</v>
      </c>
      <c r="P6" s="14">
        <v>1411389.93</v>
      </c>
      <c r="Q6" s="14">
        <v>21235857.389999997</v>
      </c>
    </row>
    <row r="7" spans="1:17">
      <c r="A7" s="12" t="s">
        <v>19</v>
      </c>
      <c r="B7" s="14">
        <v>9187184.2699999996</v>
      </c>
      <c r="C7" s="14">
        <v>9187184.2699999996</v>
      </c>
      <c r="D7" s="14">
        <v>9187184.2699999996</v>
      </c>
      <c r="E7" s="14">
        <v>9187184.2699999996</v>
      </c>
      <c r="F7" s="14">
        <v>9187184.2699999996</v>
      </c>
      <c r="G7" s="14">
        <v>9187141.9700000007</v>
      </c>
      <c r="H7" s="14">
        <v>9187141.9700000007</v>
      </c>
      <c r="I7" s="14">
        <v>9187141.9700000007</v>
      </c>
      <c r="J7" s="14">
        <v>9187141.9700000007</v>
      </c>
      <c r="K7" s="14">
        <v>9187141.9700000007</v>
      </c>
      <c r="L7" s="14">
        <v>9187141.9700000007</v>
      </c>
      <c r="M7" s="14">
        <v>9187141.9700000007</v>
      </c>
      <c r="N7" s="14">
        <v>9187141.9700000007</v>
      </c>
      <c r="O7" s="14">
        <v>9187141.9700000007</v>
      </c>
      <c r="P7" s="14">
        <v>9187141.9700000007</v>
      </c>
      <c r="Q7" s="14">
        <v>137807341.04999998</v>
      </c>
    </row>
    <row r="8" spans="1:17">
      <c r="A8" s="12" t="s">
        <v>158</v>
      </c>
      <c r="B8" s="14">
        <v>9316001.1799999997</v>
      </c>
      <c r="C8" s="14">
        <v>9316001.1799999997</v>
      </c>
      <c r="D8" s="14">
        <v>9316001.1799999997</v>
      </c>
      <c r="E8" s="14">
        <v>9316001.1799999997</v>
      </c>
      <c r="F8" s="14">
        <v>9316001.1799999997</v>
      </c>
      <c r="G8" s="14">
        <v>9316001.1799999997</v>
      </c>
      <c r="H8" s="14">
        <v>9316001.1799999997</v>
      </c>
      <c r="I8" s="14">
        <v>9316001.1799999997</v>
      </c>
      <c r="J8" s="14">
        <v>9316001.1799999997</v>
      </c>
      <c r="K8" s="14">
        <v>9437418.9199999999</v>
      </c>
      <c r="L8" s="14">
        <v>9437418.9199999999</v>
      </c>
      <c r="M8" s="14">
        <v>9437418.9199999999</v>
      </c>
      <c r="N8" s="14">
        <v>9437418.9199999999</v>
      </c>
      <c r="O8" s="14">
        <v>9437418.9199999999</v>
      </c>
      <c r="P8" s="14">
        <v>9437418.9199999999</v>
      </c>
      <c r="Q8" s="14">
        <v>140468524.14000002</v>
      </c>
    </row>
    <row r="9" spans="1:17">
      <c r="A9" s="12" t="s">
        <v>76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2116.08</v>
      </c>
      <c r="M9" s="14">
        <v>2116.08</v>
      </c>
      <c r="N9" s="14">
        <v>2116.08</v>
      </c>
      <c r="O9" s="14">
        <v>2116.08</v>
      </c>
      <c r="P9" s="14">
        <v>2116.08</v>
      </c>
      <c r="Q9" s="14">
        <v>10580.4</v>
      </c>
    </row>
    <row r="10" spans="1:17">
      <c r="A10" s="12" t="s">
        <v>23</v>
      </c>
      <c r="B10" s="14"/>
      <c r="C10" s="14"/>
      <c r="D10" s="14"/>
      <c r="E10" s="14"/>
      <c r="F10" s="14">
        <v>1815.2</v>
      </c>
      <c r="G10" s="14">
        <v>1815.2</v>
      </c>
      <c r="H10" s="14">
        <v>1418.86</v>
      </c>
      <c r="I10" s="14">
        <v>1418.86</v>
      </c>
      <c r="J10" s="14">
        <v>1418.86</v>
      </c>
      <c r="K10" s="14">
        <v>1418.86</v>
      </c>
      <c r="L10" s="14">
        <v>1418.86</v>
      </c>
      <c r="M10" s="14">
        <v>1418.86</v>
      </c>
      <c r="N10" s="14">
        <v>1418.86</v>
      </c>
      <c r="O10" s="14">
        <v>51454.51</v>
      </c>
      <c r="P10" s="14">
        <v>51454.51</v>
      </c>
      <c r="Q10" s="14">
        <v>116471.44</v>
      </c>
    </row>
    <row r="11" spans="1:17">
      <c r="A11" s="12" t="s">
        <v>83</v>
      </c>
      <c r="B11" s="14">
        <v>5118803.91</v>
      </c>
      <c r="C11" s="14">
        <v>5118803.91</v>
      </c>
      <c r="D11" s="14">
        <v>5118803.91</v>
      </c>
      <c r="E11" s="14">
        <v>5117627.93</v>
      </c>
      <c r="F11" s="14">
        <v>5123447.5999999996</v>
      </c>
      <c r="G11" s="14">
        <v>5123447.5999999996</v>
      </c>
      <c r="H11" s="14">
        <v>5123447.5999999996</v>
      </c>
      <c r="I11" s="14">
        <v>5123447.5999999996</v>
      </c>
      <c r="J11" s="14">
        <v>5173715.5</v>
      </c>
      <c r="K11" s="14">
        <v>5421229.2300000004</v>
      </c>
      <c r="L11" s="14">
        <v>5421229.2300000004</v>
      </c>
      <c r="M11" s="14">
        <v>5422367.1100000003</v>
      </c>
      <c r="N11" s="14">
        <v>5436256.9500000002</v>
      </c>
      <c r="O11" s="14">
        <v>5436256.9500000002</v>
      </c>
      <c r="P11" s="14">
        <v>5436256.9500000002</v>
      </c>
      <c r="Q11" s="14">
        <v>78715141.980000019</v>
      </c>
    </row>
    <row r="12" spans="1:17">
      <c r="A12" s="12" t="s">
        <v>20</v>
      </c>
      <c r="B12" s="14">
        <v>63740.85</v>
      </c>
      <c r="C12" s="14">
        <v>63740.85</v>
      </c>
      <c r="D12" s="14">
        <v>63740.85</v>
      </c>
      <c r="E12" s="14">
        <v>71036.47</v>
      </c>
      <c r="F12" s="14">
        <v>71036.47</v>
      </c>
      <c r="G12" s="14">
        <v>71036.47</v>
      </c>
      <c r="H12" s="14">
        <v>71036.47</v>
      </c>
      <c r="I12" s="14">
        <v>71036.47</v>
      </c>
      <c r="J12" s="14">
        <v>71036.47</v>
      </c>
      <c r="K12" s="14">
        <v>71036.47</v>
      </c>
      <c r="L12" s="14">
        <v>71036.47</v>
      </c>
      <c r="M12" s="14">
        <v>71036.47</v>
      </c>
      <c r="N12" s="14">
        <v>71036.47</v>
      </c>
      <c r="O12" s="14">
        <v>71036.47</v>
      </c>
      <c r="P12" s="14">
        <v>71036.47</v>
      </c>
      <c r="Q12" s="14">
        <v>1043660.1899999997</v>
      </c>
    </row>
    <row r="13" spans="1:17">
      <c r="A13" s="12" t="s">
        <v>22</v>
      </c>
      <c r="B13" s="14">
        <v>263337.89</v>
      </c>
      <c r="C13" s="14">
        <v>263337.89</v>
      </c>
      <c r="D13" s="14">
        <v>263337.89</v>
      </c>
      <c r="E13" s="14">
        <v>263337.89</v>
      </c>
      <c r="F13" s="14">
        <v>263337.89</v>
      </c>
      <c r="G13" s="14">
        <v>263337.89</v>
      </c>
      <c r="H13" s="14">
        <v>263337.89</v>
      </c>
      <c r="I13" s="14">
        <v>263337.89</v>
      </c>
      <c r="J13" s="14">
        <v>263337.89</v>
      </c>
      <c r="K13" s="14">
        <v>263337.89</v>
      </c>
      <c r="L13" s="14">
        <v>263337.89</v>
      </c>
      <c r="M13" s="14">
        <v>263337.89</v>
      </c>
      <c r="N13" s="14">
        <v>263337.89</v>
      </c>
      <c r="O13" s="14">
        <v>263337.89</v>
      </c>
      <c r="P13" s="14">
        <v>263337.89</v>
      </c>
      <c r="Q13" s="14">
        <v>3950068.3500000015</v>
      </c>
    </row>
    <row r="14" spans="1:17">
      <c r="A14" s="12" t="s">
        <v>111</v>
      </c>
      <c r="B14" s="14">
        <v>7125.41</v>
      </c>
      <c r="C14" s="14">
        <v>7125.41</v>
      </c>
      <c r="D14" s="14">
        <v>7125.41</v>
      </c>
      <c r="E14" s="14">
        <v>7125.41</v>
      </c>
      <c r="F14" s="14">
        <v>7125.41</v>
      </c>
      <c r="G14" s="14">
        <v>7125.41</v>
      </c>
      <c r="H14" s="14">
        <v>7125.41</v>
      </c>
      <c r="I14" s="14">
        <v>7125.41</v>
      </c>
      <c r="J14" s="14">
        <v>7125.41</v>
      </c>
      <c r="K14" s="14">
        <v>7125.41</v>
      </c>
      <c r="L14" s="14">
        <v>7125.41</v>
      </c>
      <c r="M14" s="14">
        <v>7125.41</v>
      </c>
      <c r="N14" s="14">
        <v>7125.41</v>
      </c>
      <c r="O14" s="14">
        <v>7125.41</v>
      </c>
      <c r="P14" s="14">
        <v>7125.41</v>
      </c>
      <c r="Q14" s="14">
        <v>106881.15000000004</v>
      </c>
    </row>
    <row r="15" spans="1:17">
      <c r="A15" s="12" t="s">
        <v>114</v>
      </c>
      <c r="B15" s="14">
        <v>76071.34</v>
      </c>
      <c r="C15" s="14">
        <v>76071.34</v>
      </c>
      <c r="D15" s="14">
        <v>76071.34</v>
      </c>
      <c r="E15" s="14">
        <v>76071.34</v>
      </c>
      <c r="F15" s="14">
        <v>76071.34</v>
      </c>
      <c r="G15" s="14">
        <v>76071.34</v>
      </c>
      <c r="H15" s="14">
        <v>76071.34</v>
      </c>
      <c r="I15" s="14">
        <v>76071.34</v>
      </c>
      <c r="J15" s="14">
        <v>76071.34</v>
      </c>
      <c r="K15" s="14">
        <v>76071.34</v>
      </c>
      <c r="L15" s="14">
        <v>76071.34</v>
      </c>
      <c r="M15" s="14">
        <v>76071.34</v>
      </c>
      <c r="N15" s="14">
        <v>76071.34</v>
      </c>
      <c r="O15" s="14">
        <v>76071.34</v>
      </c>
      <c r="P15" s="14">
        <v>76071.34</v>
      </c>
      <c r="Q15" s="14">
        <v>1141070.0999999999</v>
      </c>
    </row>
    <row r="16" spans="1:17">
      <c r="A16" s="12" t="s">
        <v>31</v>
      </c>
      <c r="B16" s="14">
        <v>1039344.41</v>
      </c>
      <c r="C16" s="14">
        <v>1039344.41</v>
      </c>
      <c r="D16" s="14">
        <v>1039344.41</v>
      </c>
      <c r="E16" s="14">
        <v>1039344.41</v>
      </c>
      <c r="F16" s="14">
        <v>1039344.41</v>
      </c>
      <c r="G16" s="14">
        <v>1039344.41</v>
      </c>
      <c r="H16" s="14">
        <v>1039344.41</v>
      </c>
      <c r="I16" s="14">
        <v>1039344.41</v>
      </c>
      <c r="J16" s="14">
        <v>1039344.41</v>
      </c>
      <c r="K16" s="14">
        <v>1039344.41</v>
      </c>
      <c r="L16" s="14">
        <v>1039344.41</v>
      </c>
      <c r="M16" s="14">
        <v>1039344.41</v>
      </c>
      <c r="N16" s="14">
        <v>1039344.41</v>
      </c>
      <c r="O16" s="14">
        <v>1039344.41</v>
      </c>
      <c r="P16" s="14">
        <v>1039344.41</v>
      </c>
      <c r="Q16" s="14">
        <v>15590166.15</v>
      </c>
    </row>
    <row r="17" spans="1:17">
      <c r="A17" s="12" t="s">
        <v>24</v>
      </c>
      <c r="B17" s="14">
        <v>8824.34</v>
      </c>
      <c r="C17" s="14">
        <v>8824.34</v>
      </c>
      <c r="D17" s="14">
        <v>8824.34</v>
      </c>
      <c r="E17" s="14">
        <v>8824.34</v>
      </c>
      <c r="F17" s="14">
        <v>8824.34</v>
      </c>
      <c r="G17" s="14">
        <v>8824.34</v>
      </c>
      <c r="H17" s="14">
        <v>8824.34</v>
      </c>
      <c r="I17" s="14">
        <v>8824.34</v>
      </c>
      <c r="J17" s="14">
        <v>8824.34</v>
      </c>
      <c r="K17" s="14">
        <v>8824.34</v>
      </c>
      <c r="L17" s="14">
        <v>8824.34</v>
      </c>
      <c r="M17" s="14">
        <v>8824.34</v>
      </c>
      <c r="N17" s="14">
        <v>8824.34</v>
      </c>
      <c r="O17" s="14">
        <v>8824.34</v>
      </c>
      <c r="P17" s="14">
        <v>8824.34</v>
      </c>
      <c r="Q17" s="14">
        <v>132365.09999999998</v>
      </c>
    </row>
    <row r="18" spans="1:17">
      <c r="A18" s="12" t="s">
        <v>81</v>
      </c>
      <c r="B18" s="14">
        <v>136509.51999999999</v>
      </c>
      <c r="C18" s="14">
        <v>136509.51999999999</v>
      </c>
      <c r="D18" s="14">
        <v>136509.51999999999</v>
      </c>
      <c r="E18" s="14">
        <v>136509.51999999999</v>
      </c>
      <c r="F18" s="14">
        <v>136509.51999999999</v>
      </c>
      <c r="G18" s="14">
        <v>136509.51999999999</v>
      </c>
      <c r="H18" s="14">
        <v>136509.51999999999</v>
      </c>
      <c r="I18" s="14">
        <v>136509.51999999999</v>
      </c>
      <c r="J18" s="14">
        <v>136509.51999999999</v>
      </c>
      <c r="K18" s="14">
        <v>136509.51999999999</v>
      </c>
      <c r="L18" s="14">
        <v>136509.51999999999</v>
      </c>
      <c r="M18" s="14">
        <v>136509.51999999999</v>
      </c>
      <c r="N18" s="14">
        <v>136509.51999999999</v>
      </c>
      <c r="O18" s="14">
        <v>136509.51999999999</v>
      </c>
      <c r="P18" s="14">
        <v>136509.51999999999</v>
      </c>
      <c r="Q18" s="14">
        <v>2047642.8</v>
      </c>
    </row>
    <row r="19" spans="1:17">
      <c r="A19" s="12" t="s">
        <v>25</v>
      </c>
      <c r="B19" s="14">
        <v>7388.39</v>
      </c>
      <c r="C19" s="14">
        <v>7388.39</v>
      </c>
      <c r="D19" s="14">
        <v>7388.39</v>
      </c>
      <c r="E19" s="14">
        <v>7388.39</v>
      </c>
      <c r="F19" s="14">
        <v>7388.39</v>
      </c>
      <c r="G19" s="14">
        <v>7388.39</v>
      </c>
      <c r="H19" s="14">
        <v>7388.39</v>
      </c>
      <c r="I19" s="14">
        <v>7388.39</v>
      </c>
      <c r="J19" s="14">
        <v>7388.39</v>
      </c>
      <c r="K19" s="14">
        <v>7388.39</v>
      </c>
      <c r="L19" s="14">
        <v>7388.39</v>
      </c>
      <c r="M19" s="14">
        <v>7388.39</v>
      </c>
      <c r="N19" s="14">
        <v>7388.39</v>
      </c>
      <c r="O19" s="14">
        <v>7388.39</v>
      </c>
      <c r="P19" s="14">
        <v>7388.39</v>
      </c>
      <c r="Q19" s="14">
        <v>110825.85</v>
      </c>
    </row>
    <row r="20" spans="1:17">
      <c r="A20" s="12" t="s">
        <v>116</v>
      </c>
      <c r="B20" s="14">
        <v>162267.97</v>
      </c>
      <c r="C20" s="14">
        <v>162225.67000000001</v>
      </c>
      <c r="D20" s="14">
        <v>162225.67000000001</v>
      </c>
      <c r="E20" s="14">
        <v>162225.67000000001</v>
      </c>
      <c r="F20" s="14">
        <v>162225.67000000001</v>
      </c>
      <c r="G20" s="14">
        <v>162267.97</v>
      </c>
      <c r="H20" s="14">
        <v>162267.97</v>
      </c>
      <c r="I20" s="14">
        <v>162267.97</v>
      </c>
      <c r="J20" s="14">
        <v>162267.97</v>
      </c>
      <c r="K20" s="14">
        <v>162267.97</v>
      </c>
      <c r="L20" s="14">
        <v>162267.97</v>
      </c>
      <c r="M20" s="14">
        <v>162267.97</v>
      </c>
      <c r="N20" s="14">
        <v>162267.97</v>
      </c>
      <c r="O20" s="14">
        <v>162267.97</v>
      </c>
      <c r="P20" s="14">
        <v>162267.97</v>
      </c>
      <c r="Q20" s="14">
        <v>2433850.3500000006</v>
      </c>
    </row>
    <row r="21" spans="1:17">
      <c r="A21" s="12" t="s">
        <v>115</v>
      </c>
      <c r="B21" s="14">
        <v>37003945.939999998</v>
      </c>
      <c r="C21" s="14">
        <v>37003945.939999998</v>
      </c>
      <c r="D21" s="14">
        <v>37003945.939999998</v>
      </c>
      <c r="E21" s="14">
        <v>37003945.939999998</v>
      </c>
      <c r="F21" s="14">
        <v>37003945.939999998</v>
      </c>
      <c r="G21" s="14">
        <v>37003945.939999998</v>
      </c>
      <c r="H21" s="14">
        <v>37503150.75</v>
      </c>
      <c r="I21" s="14">
        <v>37518698.289999999</v>
      </c>
      <c r="J21" s="14">
        <v>37257281.409999996</v>
      </c>
      <c r="K21" s="14">
        <v>19358136.02</v>
      </c>
      <c r="L21" s="14">
        <v>19501844.550000001</v>
      </c>
      <c r="M21" s="14">
        <v>19501844.550000001</v>
      </c>
      <c r="N21" s="14">
        <v>20472392.780000001</v>
      </c>
      <c r="O21" s="14">
        <v>20472353.600000001</v>
      </c>
      <c r="P21" s="14">
        <v>20472536.690000001</v>
      </c>
      <c r="Q21" s="14">
        <v>454081914.28000003</v>
      </c>
    </row>
    <row r="22" spans="1:17">
      <c r="A22" s="12" t="s">
        <v>27</v>
      </c>
      <c r="B22" s="14">
        <v>19005572.420000002</v>
      </c>
      <c r="C22" s="14">
        <v>19005572.420000002</v>
      </c>
      <c r="D22" s="14">
        <v>19021549.82</v>
      </c>
      <c r="E22" s="14">
        <v>19021549.82</v>
      </c>
      <c r="F22" s="14">
        <v>19021549.82</v>
      </c>
      <c r="G22" s="14">
        <v>19021549.82</v>
      </c>
      <c r="H22" s="14">
        <v>19595152.719999999</v>
      </c>
      <c r="I22" s="14">
        <v>19596619.100000001</v>
      </c>
      <c r="J22" s="14">
        <v>19021549.82</v>
      </c>
      <c r="K22" s="14">
        <v>18047727.239999998</v>
      </c>
      <c r="L22" s="14">
        <v>18049775.219999999</v>
      </c>
      <c r="M22" s="14">
        <v>18049686.010000002</v>
      </c>
      <c r="N22" s="14">
        <v>16988209.329999998</v>
      </c>
      <c r="O22" s="14">
        <v>16988209.329999998</v>
      </c>
      <c r="P22" s="14">
        <v>16989588.780000001</v>
      </c>
      <c r="Q22" s="14">
        <v>277423861.66999996</v>
      </c>
    </row>
    <row r="23" spans="1:17">
      <c r="A23" s="12" t="s">
        <v>82</v>
      </c>
      <c r="B23" s="14">
        <v>3548953.23</v>
      </c>
      <c r="C23" s="14">
        <v>3548953.23</v>
      </c>
      <c r="D23" s="14">
        <v>3548953.23</v>
      </c>
      <c r="E23" s="14">
        <v>3548953.23</v>
      </c>
      <c r="F23" s="14">
        <v>3548953.23</v>
      </c>
      <c r="G23" s="14">
        <v>3548953.23</v>
      </c>
      <c r="H23" s="14">
        <v>3969267.05</v>
      </c>
      <c r="I23" s="14">
        <v>3969267.05</v>
      </c>
      <c r="J23" s="14">
        <v>3969267.05</v>
      </c>
      <c r="K23" s="14">
        <v>3969267.05</v>
      </c>
      <c r="L23" s="14">
        <v>3969267.05</v>
      </c>
      <c r="M23" s="14">
        <v>3969267.05</v>
      </c>
      <c r="N23" s="14">
        <v>4732586.8899999997</v>
      </c>
      <c r="O23" s="14">
        <v>4732586.8899999997</v>
      </c>
      <c r="P23" s="14">
        <v>4732586.8899999997</v>
      </c>
      <c r="Q23" s="14">
        <v>59307082.349999994</v>
      </c>
    </row>
    <row r="24" spans="1:17">
      <c r="A24" s="12" t="s">
        <v>84</v>
      </c>
      <c r="B24" s="14">
        <v>2458044.2000000002</v>
      </c>
      <c r="C24" s="14">
        <v>2458044.2000000002</v>
      </c>
      <c r="D24" s="14">
        <v>2458044.2000000002</v>
      </c>
      <c r="E24" s="14">
        <v>2459634.08</v>
      </c>
      <c r="F24" s="14">
        <v>2459634.08</v>
      </c>
      <c r="G24" s="14">
        <v>2472306.87</v>
      </c>
      <c r="H24" s="14">
        <v>2472240.7400000002</v>
      </c>
      <c r="I24" s="14">
        <v>2472240.7400000002</v>
      </c>
      <c r="J24" s="14">
        <v>2472240.7400000002</v>
      </c>
      <c r="K24" s="14">
        <v>1526372.95</v>
      </c>
      <c r="L24" s="14">
        <v>1526372.95</v>
      </c>
      <c r="M24" s="14">
        <v>1529793.58</v>
      </c>
      <c r="N24" s="14">
        <v>2290495.25</v>
      </c>
      <c r="O24" s="14">
        <v>2290495.25</v>
      </c>
      <c r="P24" s="14">
        <v>2142286.29</v>
      </c>
      <c r="Q24" s="14">
        <v>33488246.119999997</v>
      </c>
    </row>
    <row r="25" spans="1:17">
      <c r="A25" s="12" t="s">
        <v>29</v>
      </c>
      <c r="B25" s="14">
        <v>1473265</v>
      </c>
      <c r="C25" s="14">
        <v>1473265</v>
      </c>
      <c r="D25" s="14">
        <v>1473265</v>
      </c>
      <c r="E25" s="14">
        <v>1473265</v>
      </c>
      <c r="F25" s="14">
        <v>1489667.96</v>
      </c>
      <c r="G25" s="14">
        <v>1489667.96</v>
      </c>
      <c r="H25" s="14">
        <v>1489667.96</v>
      </c>
      <c r="I25" s="14">
        <v>1489667.96</v>
      </c>
      <c r="J25" s="14">
        <v>1489667.96</v>
      </c>
      <c r="K25" s="14">
        <v>1487685.7</v>
      </c>
      <c r="L25" s="14">
        <v>1487685.7</v>
      </c>
      <c r="M25" s="14">
        <v>1487685.7</v>
      </c>
      <c r="N25" s="14">
        <v>1487685.7</v>
      </c>
      <c r="O25" s="14">
        <v>1507132.8</v>
      </c>
      <c r="P25" s="14">
        <v>1508138.44</v>
      </c>
      <c r="Q25" s="14">
        <v>22307413.84</v>
      </c>
    </row>
    <row r="26" spans="1:17">
      <c r="A26" s="12" t="s">
        <v>157</v>
      </c>
      <c r="B26" s="14">
        <v>67214852.040000007</v>
      </c>
      <c r="C26" s="14">
        <v>67252353.719999999</v>
      </c>
      <c r="D26" s="14">
        <v>67253271.260000005</v>
      </c>
      <c r="E26" s="14">
        <v>67252697.5</v>
      </c>
      <c r="F26" s="14">
        <v>67246995.439999998</v>
      </c>
      <c r="G26" s="14">
        <v>67246831.430000007</v>
      </c>
      <c r="H26" s="14">
        <v>67874589.040000007</v>
      </c>
      <c r="I26" s="14">
        <v>68894240.859999999</v>
      </c>
      <c r="J26" s="14">
        <v>67368192.870000005</v>
      </c>
      <c r="K26" s="14">
        <v>67493102.590000004</v>
      </c>
      <c r="L26" s="14">
        <v>70536154.180000007</v>
      </c>
      <c r="M26" s="14">
        <v>71008090.870000005</v>
      </c>
      <c r="N26" s="14">
        <v>71205684.810000002</v>
      </c>
      <c r="O26" s="14">
        <v>71274935.370000005</v>
      </c>
      <c r="P26" s="14">
        <v>72503675.319999993</v>
      </c>
      <c r="Q26" s="14">
        <v>1031625667.3000002</v>
      </c>
    </row>
    <row r="27" spans="1:17">
      <c r="A27" s="12" t="s">
        <v>32</v>
      </c>
      <c r="B27" s="14">
        <v>39251.620000000003</v>
      </c>
      <c r="C27" s="14">
        <v>39251.620000000003</v>
      </c>
      <c r="D27" s="14">
        <v>39251.620000000003</v>
      </c>
      <c r="E27" s="14">
        <v>39251.620000000003</v>
      </c>
      <c r="F27" s="14">
        <v>39251.620000000003</v>
      </c>
      <c r="G27" s="14">
        <v>39251.620000000003</v>
      </c>
      <c r="H27" s="14">
        <v>39251.620000000003</v>
      </c>
      <c r="I27" s="14">
        <v>39251.620000000003</v>
      </c>
      <c r="J27" s="14">
        <v>39251.620000000003</v>
      </c>
      <c r="K27" s="14">
        <v>39251.620000000003</v>
      </c>
      <c r="L27" s="14">
        <v>39251.620000000003</v>
      </c>
      <c r="M27" s="14">
        <v>39251.620000000003</v>
      </c>
      <c r="N27" s="14">
        <v>39251.620000000003</v>
      </c>
      <c r="O27" s="14">
        <v>39251.620000000003</v>
      </c>
      <c r="P27" s="14">
        <v>39251.620000000003</v>
      </c>
      <c r="Q27" s="14">
        <v>588774.30000000005</v>
      </c>
    </row>
    <row r="28" spans="1:17">
      <c r="A28" s="12" t="s">
        <v>80</v>
      </c>
      <c r="B28" s="14">
        <v>1628899.91</v>
      </c>
      <c r="C28" s="14">
        <v>1628899.91</v>
      </c>
      <c r="D28" s="14">
        <v>1628899.91</v>
      </c>
      <c r="E28" s="14">
        <v>1628899.91</v>
      </c>
      <c r="F28" s="14">
        <v>1628899.91</v>
      </c>
      <c r="G28" s="14">
        <v>1628899.91</v>
      </c>
      <c r="H28" s="14">
        <v>1628899.91</v>
      </c>
      <c r="I28" s="14">
        <v>1628899.91</v>
      </c>
      <c r="J28" s="14">
        <v>1891714.75</v>
      </c>
      <c r="K28" s="14">
        <v>1063472.95</v>
      </c>
      <c r="L28" s="14">
        <v>1063472.95</v>
      </c>
      <c r="M28" s="14">
        <v>1063472.95</v>
      </c>
      <c r="N28" s="14">
        <v>1063472.95</v>
      </c>
      <c r="O28" s="14">
        <v>1063472.95</v>
      </c>
      <c r="P28" s="14">
        <v>1063472.95</v>
      </c>
      <c r="Q28" s="14">
        <v>21303751.729999997</v>
      </c>
    </row>
    <row r="29" spans="1:17">
      <c r="A29" s="12" t="s">
        <v>26</v>
      </c>
      <c r="B29" s="14">
        <v>961255.64</v>
      </c>
      <c r="C29" s="14">
        <v>961255.64</v>
      </c>
      <c r="D29" s="14">
        <v>961255.64</v>
      </c>
      <c r="E29" s="14">
        <v>961255.64</v>
      </c>
      <c r="F29" s="14">
        <v>961255.64</v>
      </c>
      <c r="G29" s="14">
        <v>961255.64</v>
      </c>
      <c r="H29" s="14">
        <v>961255.64</v>
      </c>
      <c r="I29" s="14">
        <v>961255.64</v>
      </c>
      <c r="J29" s="14">
        <v>1536361.8</v>
      </c>
      <c r="K29" s="14">
        <v>1461672.01</v>
      </c>
      <c r="L29" s="14">
        <v>1461672.01</v>
      </c>
      <c r="M29" s="14">
        <v>1461672.01</v>
      </c>
      <c r="N29" s="14">
        <v>1461672.01</v>
      </c>
      <c r="O29" s="14">
        <v>1461672.01</v>
      </c>
      <c r="P29" s="14">
        <v>1461672.01</v>
      </c>
      <c r="Q29" s="14">
        <v>17996438.98</v>
      </c>
    </row>
    <row r="30" spans="1:17">
      <c r="A30" s="12" t="s">
        <v>21</v>
      </c>
      <c r="B30" s="14">
        <v>60170.36</v>
      </c>
      <c r="C30" s="14">
        <v>60170.36</v>
      </c>
      <c r="D30" s="14">
        <v>60170.36</v>
      </c>
      <c r="E30" s="14">
        <v>60170.36</v>
      </c>
      <c r="F30" s="14">
        <v>60170.36</v>
      </c>
      <c r="G30" s="14">
        <v>60170.36</v>
      </c>
      <c r="H30" s="14">
        <v>60170.36</v>
      </c>
      <c r="I30" s="14">
        <v>60170.36</v>
      </c>
      <c r="J30" s="14">
        <v>60170.36</v>
      </c>
      <c r="K30" s="14">
        <v>60170.36</v>
      </c>
      <c r="L30" s="14">
        <v>60170.36</v>
      </c>
      <c r="M30" s="14">
        <v>60170.36</v>
      </c>
      <c r="N30" s="14">
        <v>22205.23</v>
      </c>
      <c r="O30" s="14">
        <v>22205.23</v>
      </c>
      <c r="P30" s="14">
        <v>22205.23</v>
      </c>
      <c r="Q30" s="14">
        <v>788660.00999999989</v>
      </c>
    </row>
    <row r="31" spans="1:17">
      <c r="A31" s="12" t="s">
        <v>75</v>
      </c>
      <c r="B31" s="14">
        <v>314379.42</v>
      </c>
      <c r="C31" s="14">
        <v>314379.42</v>
      </c>
      <c r="D31" s="14">
        <v>314379.42</v>
      </c>
      <c r="E31" s="14">
        <v>314379.42</v>
      </c>
      <c r="F31" s="14">
        <v>314379.42</v>
      </c>
      <c r="G31" s="14">
        <v>314379.42</v>
      </c>
      <c r="H31" s="14">
        <v>314379.42</v>
      </c>
      <c r="I31" s="14">
        <v>314379.42</v>
      </c>
      <c r="J31" s="14">
        <v>314379.42</v>
      </c>
      <c r="K31" s="14">
        <v>314379.42</v>
      </c>
      <c r="L31" s="14">
        <v>314379.42</v>
      </c>
      <c r="M31" s="14">
        <v>314379.42</v>
      </c>
      <c r="N31" s="14">
        <v>314379.42</v>
      </c>
      <c r="O31" s="14">
        <v>314379.42</v>
      </c>
      <c r="P31" s="14">
        <v>314379.42</v>
      </c>
      <c r="Q31" s="14">
        <v>4715691.3</v>
      </c>
    </row>
    <row r="32" spans="1:17">
      <c r="A32" s="12" t="s">
        <v>112</v>
      </c>
      <c r="B32" s="14">
        <v>20675910.379999999</v>
      </c>
      <c r="C32" s="14">
        <v>20676195.899999999</v>
      </c>
      <c r="D32" s="14">
        <v>20676083.420000002</v>
      </c>
      <c r="E32" s="14">
        <v>20676079.510000002</v>
      </c>
      <c r="F32" s="14">
        <v>20683295.5</v>
      </c>
      <c r="G32" s="14">
        <v>20683295.5</v>
      </c>
      <c r="H32" s="14">
        <v>20683257.84</v>
      </c>
      <c r="I32" s="14">
        <v>20683257.84</v>
      </c>
      <c r="J32" s="14">
        <v>22237955.699999999</v>
      </c>
      <c r="K32" s="14">
        <v>22032213.469999999</v>
      </c>
      <c r="L32" s="14">
        <v>22032213.469999999</v>
      </c>
      <c r="M32" s="14">
        <v>22032213.469999999</v>
      </c>
      <c r="N32" s="14">
        <v>20681359.809999999</v>
      </c>
      <c r="O32" s="14">
        <v>20681359.809999999</v>
      </c>
      <c r="P32" s="14">
        <v>20681359.809999999</v>
      </c>
      <c r="Q32" s="14">
        <v>315816051.43000001</v>
      </c>
    </row>
    <row r="33" spans="1:17">
      <c r="A33" s="12" t="s">
        <v>77</v>
      </c>
      <c r="B33" s="14">
        <v>297266.61</v>
      </c>
      <c r="C33" s="14">
        <v>297266.61</v>
      </c>
      <c r="D33" s="14">
        <v>297266.61</v>
      </c>
      <c r="E33" s="14">
        <v>297266.61</v>
      </c>
      <c r="F33" s="14">
        <v>297266.61</v>
      </c>
      <c r="G33" s="14">
        <v>297266.61</v>
      </c>
      <c r="H33" s="14">
        <v>297266.61</v>
      </c>
      <c r="I33" s="14">
        <v>297266.61</v>
      </c>
      <c r="J33" s="14">
        <v>297266.61</v>
      </c>
      <c r="K33" s="14">
        <v>297266.61</v>
      </c>
      <c r="L33" s="14">
        <v>297266.61</v>
      </c>
      <c r="M33" s="14">
        <v>297266.61</v>
      </c>
      <c r="N33" s="14">
        <v>297266.61</v>
      </c>
      <c r="O33" s="14">
        <v>297266.61</v>
      </c>
      <c r="P33" s="14">
        <v>297266.61</v>
      </c>
      <c r="Q33" s="14">
        <v>4458999.1499999985</v>
      </c>
    </row>
    <row r="34" spans="1:17">
      <c r="A34" s="12" t="s">
        <v>78</v>
      </c>
      <c r="B34" s="14">
        <v>345729.64</v>
      </c>
      <c r="C34" s="14">
        <v>345729.64</v>
      </c>
      <c r="D34" s="14">
        <v>345729.64</v>
      </c>
      <c r="E34" s="14">
        <v>345729.64</v>
      </c>
      <c r="F34" s="14">
        <v>345729.64</v>
      </c>
      <c r="G34" s="14">
        <v>345729.64</v>
      </c>
      <c r="H34" s="14">
        <v>345729.64</v>
      </c>
      <c r="I34" s="14">
        <v>345729.64</v>
      </c>
      <c r="J34" s="14">
        <v>345729.64</v>
      </c>
      <c r="K34" s="14">
        <v>345729.64</v>
      </c>
      <c r="L34" s="14">
        <v>345729.64</v>
      </c>
      <c r="M34" s="14">
        <v>345729.64</v>
      </c>
      <c r="N34" s="14">
        <v>345729.64</v>
      </c>
      <c r="O34" s="14">
        <v>345729.64</v>
      </c>
      <c r="P34" s="14">
        <v>345729.64</v>
      </c>
      <c r="Q34" s="14">
        <v>5185944.6000000006</v>
      </c>
    </row>
    <row r="35" spans="1:17">
      <c r="A35" s="12" t="s">
        <v>113</v>
      </c>
      <c r="B35" s="14">
        <v>17517104.289999999</v>
      </c>
      <c r="C35" s="14">
        <v>17517104.289999999</v>
      </c>
      <c r="D35" s="14">
        <v>17739511.960000001</v>
      </c>
      <c r="E35" s="14">
        <v>17739511.960000001</v>
      </c>
      <c r="F35" s="14">
        <v>17739511.960000001</v>
      </c>
      <c r="G35" s="14">
        <v>17739511.960000001</v>
      </c>
      <c r="H35" s="14">
        <v>17739511.960000001</v>
      </c>
      <c r="I35" s="14">
        <v>17739511.960000001</v>
      </c>
      <c r="J35" s="14">
        <v>17739511.960000001</v>
      </c>
      <c r="K35" s="14">
        <v>17739511.960000001</v>
      </c>
      <c r="L35" s="14">
        <v>18427998.530000001</v>
      </c>
      <c r="M35" s="14">
        <v>18431489.350000001</v>
      </c>
      <c r="N35" s="14">
        <v>19553370.460000001</v>
      </c>
      <c r="O35" s="14">
        <v>19646249.25</v>
      </c>
      <c r="P35" s="14">
        <v>19646249.25</v>
      </c>
      <c r="Q35" s="14">
        <v>272655661.10000002</v>
      </c>
    </row>
    <row r="36" spans="1:17">
      <c r="A36" s="10" t="s">
        <v>34</v>
      </c>
      <c r="B36" s="14">
        <v>585789284.19999993</v>
      </c>
      <c r="C36" s="14">
        <v>592419950.83999991</v>
      </c>
      <c r="D36" s="14">
        <v>593505823.49000001</v>
      </c>
      <c r="E36" s="14">
        <v>596139105.82000005</v>
      </c>
      <c r="F36" s="14">
        <v>601071144.65999997</v>
      </c>
      <c r="G36" s="14">
        <v>604222556.61000001</v>
      </c>
      <c r="H36" s="14">
        <v>607505487.16999984</v>
      </c>
      <c r="I36" s="14">
        <v>606011509.62999988</v>
      </c>
      <c r="J36" s="14">
        <v>627250879.15999997</v>
      </c>
      <c r="K36" s="14">
        <v>633193511.32999992</v>
      </c>
      <c r="L36" s="14">
        <v>637550452.61999989</v>
      </c>
      <c r="M36" s="14">
        <v>639459634.16999996</v>
      </c>
      <c r="N36" s="14">
        <v>642938857.89999974</v>
      </c>
      <c r="O36" s="14">
        <v>649499877.7299999</v>
      </c>
      <c r="P36" s="14">
        <v>651164033.15999985</v>
      </c>
      <c r="Q36" s="14">
        <v>9267722108.4900017</v>
      </c>
    </row>
    <row r="37" spans="1:17">
      <c r="A37" s="12" t="s">
        <v>43</v>
      </c>
      <c r="B37" s="14">
        <v>8329.7199999999993</v>
      </c>
      <c r="C37" s="14">
        <v>8329.7199999999993</v>
      </c>
      <c r="D37" s="14">
        <v>8329.7199999999993</v>
      </c>
      <c r="E37" s="14">
        <v>8329.7199999999993</v>
      </c>
      <c r="F37" s="14">
        <v>8329.7199999999993</v>
      </c>
      <c r="G37" s="14">
        <v>8329.7199999999993</v>
      </c>
      <c r="H37" s="14">
        <v>8329.7199999999993</v>
      </c>
      <c r="I37" s="14">
        <v>8329.7199999999993</v>
      </c>
      <c r="J37" s="14">
        <v>8329.7199999999993</v>
      </c>
      <c r="K37" s="14">
        <v>8329.7199999999993</v>
      </c>
      <c r="L37" s="14">
        <v>8329.7199999999993</v>
      </c>
      <c r="M37" s="14">
        <v>8329.7199999999993</v>
      </c>
      <c r="N37" s="14">
        <v>8329.7199999999993</v>
      </c>
      <c r="O37" s="14">
        <v>8329.7199999999993</v>
      </c>
      <c r="P37" s="14">
        <v>8329.7199999999993</v>
      </c>
      <c r="Q37" s="14">
        <v>124945.8</v>
      </c>
    </row>
    <row r="38" spans="1:17">
      <c r="A38" s="12" t="s">
        <v>44</v>
      </c>
      <c r="B38" s="14">
        <v>119852.69</v>
      </c>
      <c r="C38" s="14">
        <v>119852.69</v>
      </c>
      <c r="D38" s="14">
        <v>119852.69</v>
      </c>
      <c r="E38" s="14">
        <v>119852.69</v>
      </c>
      <c r="F38" s="14">
        <v>119852.69</v>
      </c>
      <c r="G38" s="14">
        <v>119852.69</v>
      </c>
      <c r="H38" s="14">
        <v>119852.69</v>
      </c>
      <c r="I38" s="14">
        <v>119852.69</v>
      </c>
      <c r="J38" s="14">
        <v>119852.69</v>
      </c>
      <c r="K38" s="14">
        <v>119852.69</v>
      </c>
      <c r="L38" s="14">
        <v>119852.69</v>
      </c>
      <c r="M38" s="14">
        <v>119852.69</v>
      </c>
      <c r="N38" s="14">
        <v>119852.69</v>
      </c>
      <c r="O38" s="14">
        <v>119852.69</v>
      </c>
      <c r="P38" s="14">
        <v>119852.69</v>
      </c>
      <c r="Q38" s="14">
        <v>1797790.3499999994</v>
      </c>
    </row>
    <row r="39" spans="1:17">
      <c r="A39" s="12" t="s">
        <v>45</v>
      </c>
      <c r="B39" s="14">
        <v>261126.69</v>
      </c>
      <c r="C39" s="14">
        <v>261126.69</v>
      </c>
      <c r="D39" s="14">
        <v>261126.69</v>
      </c>
      <c r="E39" s="14">
        <v>261126.69</v>
      </c>
      <c r="F39" s="14">
        <v>261126.69</v>
      </c>
      <c r="G39" s="14">
        <v>261126.69</v>
      </c>
      <c r="H39" s="14">
        <v>261126.69</v>
      </c>
      <c r="I39" s="14">
        <v>261126.69</v>
      </c>
      <c r="J39" s="14">
        <v>261126.69</v>
      </c>
      <c r="K39" s="14">
        <v>261126.69</v>
      </c>
      <c r="L39" s="14">
        <v>261126.69</v>
      </c>
      <c r="M39" s="14">
        <v>261126.69</v>
      </c>
      <c r="N39" s="14">
        <v>261126.69</v>
      </c>
      <c r="O39" s="14">
        <v>261126.69</v>
      </c>
      <c r="P39" s="14">
        <v>261126.69</v>
      </c>
      <c r="Q39" s="14">
        <v>3916900.3499999996</v>
      </c>
    </row>
    <row r="40" spans="1:17">
      <c r="A40" s="12" t="s">
        <v>95</v>
      </c>
      <c r="B40" s="14">
        <v>4681.58</v>
      </c>
      <c r="C40" s="14">
        <v>4681.58</v>
      </c>
      <c r="D40" s="14">
        <v>4681.58</v>
      </c>
      <c r="E40" s="14">
        <v>4681.58</v>
      </c>
      <c r="F40" s="14">
        <v>4681.58</v>
      </c>
      <c r="G40" s="14">
        <v>4681.58</v>
      </c>
      <c r="H40" s="14">
        <v>4681.58</v>
      </c>
      <c r="I40" s="14">
        <v>4681.58</v>
      </c>
      <c r="J40" s="14">
        <v>4681.58</v>
      </c>
      <c r="K40" s="14">
        <v>4681.58</v>
      </c>
      <c r="L40" s="14">
        <v>4681.58</v>
      </c>
      <c r="M40" s="14">
        <v>4681.58</v>
      </c>
      <c r="N40" s="14">
        <v>4681.58</v>
      </c>
      <c r="O40" s="14">
        <v>4681.58</v>
      </c>
      <c r="P40" s="14">
        <v>4681.58</v>
      </c>
      <c r="Q40" s="14">
        <v>70223.700000000012</v>
      </c>
    </row>
    <row r="41" spans="1:17">
      <c r="A41" s="12" t="s">
        <v>96</v>
      </c>
      <c r="B41" s="14">
        <v>17916.189999999999</v>
      </c>
      <c r="C41" s="14">
        <v>17916.189999999999</v>
      </c>
      <c r="D41" s="14">
        <v>17916.189999999999</v>
      </c>
      <c r="E41" s="14">
        <v>17916.189999999999</v>
      </c>
      <c r="F41" s="14">
        <v>17916.189999999999</v>
      </c>
      <c r="G41" s="14">
        <v>17916.189999999999</v>
      </c>
      <c r="H41" s="14">
        <v>17916.189999999999</v>
      </c>
      <c r="I41" s="14">
        <v>17916.189999999999</v>
      </c>
      <c r="J41" s="14">
        <v>17916.189999999999</v>
      </c>
      <c r="K41" s="14">
        <v>17916.189999999999</v>
      </c>
      <c r="L41" s="14">
        <v>17916.189999999999</v>
      </c>
      <c r="M41" s="14">
        <v>17916.189999999999</v>
      </c>
      <c r="N41" s="14">
        <v>17916.189999999999</v>
      </c>
      <c r="O41" s="14">
        <v>17916.189999999999</v>
      </c>
      <c r="P41" s="14">
        <v>17916.189999999999</v>
      </c>
      <c r="Q41" s="14">
        <v>268742.84999999998</v>
      </c>
    </row>
    <row r="42" spans="1:17">
      <c r="A42" s="12" t="s">
        <v>120</v>
      </c>
      <c r="B42" s="14">
        <v>153261.29999999999</v>
      </c>
      <c r="C42" s="14">
        <v>153261.29999999999</v>
      </c>
      <c r="D42" s="14">
        <v>153261.29999999999</v>
      </c>
      <c r="E42" s="14">
        <v>153261.29999999999</v>
      </c>
      <c r="F42" s="14">
        <v>153261.29999999999</v>
      </c>
      <c r="G42" s="14">
        <v>153261.29999999999</v>
      </c>
      <c r="H42" s="14">
        <v>153261.29999999999</v>
      </c>
      <c r="I42" s="14">
        <v>153261.29999999999</v>
      </c>
      <c r="J42" s="14">
        <v>153261.29999999999</v>
      </c>
      <c r="K42" s="14">
        <v>153261.29999999999</v>
      </c>
      <c r="L42" s="14">
        <v>153261.29999999999</v>
      </c>
      <c r="M42" s="14">
        <v>153261.29999999999</v>
      </c>
      <c r="N42" s="14">
        <v>153261.29999999999</v>
      </c>
      <c r="O42" s="14">
        <v>153261.29999999999</v>
      </c>
      <c r="P42" s="14">
        <v>153261.29999999999</v>
      </c>
      <c r="Q42" s="14">
        <v>2298919.5</v>
      </c>
    </row>
    <row r="43" spans="1:17">
      <c r="A43" s="12" t="s">
        <v>121</v>
      </c>
      <c r="B43" s="14">
        <v>23138.38</v>
      </c>
      <c r="C43" s="14">
        <v>23138.38</v>
      </c>
      <c r="D43" s="14">
        <v>23138.38</v>
      </c>
      <c r="E43" s="14">
        <v>23138.38</v>
      </c>
      <c r="F43" s="14">
        <v>23138.38</v>
      </c>
      <c r="G43" s="14">
        <v>23138.38</v>
      </c>
      <c r="H43" s="14">
        <v>23138.38</v>
      </c>
      <c r="I43" s="14">
        <v>23138.38</v>
      </c>
      <c r="J43" s="14">
        <v>23138.38</v>
      </c>
      <c r="K43" s="14">
        <v>23138.38</v>
      </c>
      <c r="L43" s="14">
        <v>23138.38</v>
      </c>
      <c r="M43" s="14">
        <v>23138.38</v>
      </c>
      <c r="N43" s="14">
        <v>23138.38</v>
      </c>
      <c r="O43" s="14">
        <v>23138.38</v>
      </c>
      <c r="P43" s="14">
        <v>23138.38</v>
      </c>
      <c r="Q43" s="14">
        <v>347075.7</v>
      </c>
    </row>
    <row r="44" spans="1:17">
      <c r="A44" s="12" t="s">
        <v>153</v>
      </c>
      <c r="B44" s="14">
        <v>137442.53</v>
      </c>
      <c r="C44" s="14">
        <v>137442.53</v>
      </c>
      <c r="D44" s="14">
        <v>137442.53</v>
      </c>
      <c r="E44" s="14">
        <v>137442.53</v>
      </c>
      <c r="F44" s="14">
        <v>137442.53</v>
      </c>
      <c r="G44" s="14">
        <v>137442.53</v>
      </c>
      <c r="H44" s="14">
        <v>137442.53</v>
      </c>
      <c r="I44" s="14">
        <v>137442.53</v>
      </c>
      <c r="J44" s="14">
        <v>137442.53</v>
      </c>
      <c r="K44" s="14">
        <v>137442.53</v>
      </c>
      <c r="L44" s="14">
        <v>137442.53</v>
      </c>
      <c r="M44" s="14">
        <v>137442.53</v>
      </c>
      <c r="N44" s="14">
        <v>137442.53</v>
      </c>
      <c r="O44" s="14">
        <v>137442.53</v>
      </c>
      <c r="P44" s="14">
        <v>137442.53</v>
      </c>
      <c r="Q44" s="14">
        <v>2061637.9500000002</v>
      </c>
    </row>
    <row r="45" spans="1:17">
      <c r="A45" s="12" t="s">
        <v>135</v>
      </c>
      <c r="B45" s="14">
        <v>8353042.54</v>
      </c>
      <c r="C45" s="14">
        <v>8352224.5700000003</v>
      </c>
      <c r="D45" s="14">
        <v>8352224.5700000003</v>
      </c>
      <c r="E45" s="14">
        <v>8352191.2300000004</v>
      </c>
      <c r="F45" s="14">
        <v>8352191.2300000004</v>
      </c>
      <c r="G45" s="14">
        <v>8352191.2300000004</v>
      </c>
      <c r="H45" s="14">
        <v>8352191.2300000004</v>
      </c>
      <c r="I45" s="14">
        <v>8352191.2300000004</v>
      </c>
      <c r="J45" s="14">
        <v>8352191.2300000004</v>
      </c>
      <c r="K45" s="14">
        <v>8352191.2300000004</v>
      </c>
      <c r="L45" s="14">
        <v>8352191.2300000004</v>
      </c>
      <c r="M45" s="14">
        <v>8352191.2300000004</v>
      </c>
      <c r="N45" s="14">
        <v>8352191.2300000004</v>
      </c>
      <c r="O45" s="14">
        <v>9031982.0099999998</v>
      </c>
      <c r="P45" s="14">
        <v>9058823.8200000003</v>
      </c>
      <c r="Q45" s="14">
        <v>126670209.81000003</v>
      </c>
    </row>
    <row r="46" spans="1:17">
      <c r="A46" s="12" t="s">
        <v>159</v>
      </c>
      <c r="B46" s="14">
        <v>1699998.54</v>
      </c>
      <c r="C46" s="14">
        <v>1699998.54</v>
      </c>
      <c r="D46" s="14">
        <v>1699998.54</v>
      </c>
      <c r="E46" s="14">
        <v>1699998.54</v>
      </c>
      <c r="F46" s="14">
        <v>1699998.54</v>
      </c>
      <c r="G46" s="14">
        <v>1699998.54</v>
      </c>
      <c r="H46" s="14">
        <v>1699998.54</v>
      </c>
      <c r="I46" s="14">
        <v>1699998.54</v>
      </c>
      <c r="J46" s="14">
        <v>1699998.54</v>
      </c>
      <c r="K46" s="14">
        <v>1699998.54</v>
      </c>
      <c r="L46" s="14">
        <v>1699998.54</v>
      </c>
      <c r="M46" s="14">
        <v>1699998.54</v>
      </c>
      <c r="N46" s="14">
        <v>1699998.54</v>
      </c>
      <c r="O46" s="14">
        <v>1699998.54</v>
      </c>
      <c r="P46" s="14">
        <v>1699998.54</v>
      </c>
      <c r="Q46" s="14">
        <v>25499978.09999999</v>
      </c>
    </row>
    <row r="47" spans="1:17">
      <c r="A47" s="12" t="s">
        <v>46</v>
      </c>
      <c r="B47" s="14">
        <v>449309.06</v>
      </c>
      <c r="C47" s="14">
        <v>449309.06</v>
      </c>
      <c r="D47" s="14">
        <v>449309.06</v>
      </c>
      <c r="E47" s="14">
        <v>449309.06</v>
      </c>
      <c r="F47" s="14">
        <v>449309.06</v>
      </c>
      <c r="G47" s="14">
        <v>449309.06</v>
      </c>
      <c r="H47" s="14">
        <v>449309.06</v>
      </c>
      <c r="I47" s="14">
        <v>449309.06</v>
      </c>
      <c r="J47" s="14">
        <v>449309.06</v>
      </c>
      <c r="K47" s="14">
        <v>449309.06</v>
      </c>
      <c r="L47" s="14">
        <v>449309.06</v>
      </c>
      <c r="M47" s="14">
        <v>449309.06</v>
      </c>
      <c r="N47" s="14">
        <v>449309.06</v>
      </c>
      <c r="O47" s="14">
        <v>449309.06</v>
      </c>
      <c r="P47" s="14">
        <v>449309.06</v>
      </c>
      <c r="Q47" s="14">
        <v>6739635.8999999976</v>
      </c>
    </row>
    <row r="48" spans="1:17">
      <c r="A48" s="12" t="s">
        <v>122</v>
      </c>
      <c r="B48" s="14">
        <v>1694832.96</v>
      </c>
      <c r="C48" s="14">
        <v>1694832.96</v>
      </c>
      <c r="D48" s="14">
        <v>1694832.96</v>
      </c>
      <c r="E48" s="14">
        <v>1694832.96</v>
      </c>
      <c r="F48" s="14">
        <v>1694832.96</v>
      </c>
      <c r="G48" s="14">
        <v>1694832.96</v>
      </c>
      <c r="H48" s="14">
        <v>1694832.96</v>
      </c>
      <c r="I48" s="14">
        <v>1694832.96</v>
      </c>
      <c r="J48" s="14">
        <v>1694832.96</v>
      </c>
      <c r="K48" s="14">
        <v>1694832.96</v>
      </c>
      <c r="L48" s="14">
        <v>1694832.96</v>
      </c>
      <c r="M48" s="14">
        <v>1694832.96</v>
      </c>
      <c r="N48" s="14">
        <v>1694832.96</v>
      </c>
      <c r="O48" s="14">
        <v>1694832.96</v>
      </c>
      <c r="P48" s="14">
        <v>1694832.96</v>
      </c>
      <c r="Q48" s="14">
        <v>25422494.40000001</v>
      </c>
    </row>
    <row r="49" spans="1:17">
      <c r="A49" s="12" t="s">
        <v>47</v>
      </c>
      <c r="B49" s="14">
        <v>178530.09</v>
      </c>
      <c r="C49" s="14">
        <v>178530.09</v>
      </c>
      <c r="D49" s="14">
        <v>178530.09</v>
      </c>
      <c r="E49" s="14">
        <v>178530.09</v>
      </c>
      <c r="F49" s="14">
        <v>178530.09</v>
      </c>
      <c r="G49" s="14">
        <v>178530.09</v>
      </c>
      <c r="H49" s="14">
        <v>178530.09</v>
      </c>
      <c r="I49" s="14">
        <v>178530.09</v>
      </c>
      <c r="J49" s="14">
        <v>178530.09</v>
      </c>
      <c r="K49" s="14">
        <v>178530.09</v>
      </c>
      <c r="L49" s="14">
        <v>178530.09</v>
      </c>
      <c r="M49" s="14">
        <v>178530.09</v>
      </c>
      <c r="N49" s="14">
        <v>178530.09</v>
      </c>
      <c r="O49" s="14">
        <v>178530.09</v>
      </c>
      <c r="P49" s="14">
        <v>178530.09</v>
      </c>
      <c r="Q49" s="14">
        <v>2677951.35</v>
      </c>
    </row>
    <row r="50" spans="1:17">
      <c r="A50" s="12" t="s">
        <v>154</v>
      </c>
      <c r="B50" s="14">
        <v>54614.27</v>
      </c>
      <c r="C50" s="14">
        <v>54614.27</v>
      </c>
      <c r="D50" s="14">
        <v>54614.27</v>
      </c>
      <c r="E50" s="14">
        <v>54614.27</v>
      </c>
      <c r="F50" s="14">
        <v>54614.27</v>
      </c>
      <c r="G50" s="14">
        <v>54614.27</v>
      </c>
      <c r="H50" s="14">
        <v>54614.27</v>
      </c>
      <c r="I50" s="14">
        <v>54614.27</v>
      </c>
      <c r="J50" s="14">
        <v>54614.27</v>
      </c>
      <c r="K50" s="14">
        <v>54614.27</v>
      </c>
      <c r="L50" s="14">
        <v>54614.27</v>
      </c>
      <c r="M50" s="14">
        <v>54614.27</v>
      </c>
      <c r="N50" s="14">
        <v>54614.27</v>
      </c>
      <c r="O50" s="14">
        <v>54614.27</v>
      </c>
      <c r="P50" s="14">
        <v>54614.27</v>
      </c>
      <c r="Q50" s="14">
        <v>819214.05000000016</v>
      </c>
    </row>
    <row r="51" spans="1:17">
      <c r="A51" s="12" t="s">
        <v>123</v>
      </c>
      <c r="B51" s="14">
        <v>175350.37</v>
      </c>
      <c r="C51" s="14">
        <v>175350.37</v>
      </c>
      <c r="D51" s="14">
        <v>175350.37</v>
      </c>
      <c r="E51" s="14">
        <v>175350.37</v>
      </c>
      <c r="F51" s="14">
        <v>175350.37</v>
      </c>
      <c r="G51" s="14">
        <v>175350.37</v>
      </c>
      <c r="H51" s="14">
        <v>175350.37</v>
      </c>
      <c r="I51" s="14">
        <v>175350.37</v>
      </c>
      <c r="J51" s="14">
        <v>175350.37</v>
      </c>
      <c r="K51" s="14">
        <v>175350.37</v>
      </c>
      <c r="L51" s="14">
        <v>175350.37</v>
      </c>
      <c r="M51" s="14">
        <v>175350.37</v>
      </c>
      <c r="N51" s="14">
        <v>175350.37</v>
      </c>
      <c r="O51" s="14">
        <v>175350.37</v>
      </c>
      <c r="P51" s="14">
        <v>175350.37</v>
      </c>
      <c r="Q51" s="14">
        <v>2630255.5500000007</v>
      </c>
    </row>
    <row r="52" spans="1:17">
      <c r="A52" s="12" t="s">
        <v>136</v>
      </c>
      <c r="B52" s="14">
        <v>209318.9</v>
      </c>
      <c r="C52" s="14">
        <v>209318.9</v>
      </c>
      <c r="D52" s="14">
        <v>209318.9</v>
      </c>
      <c r="E52" s="14">
        <v>209318.9</v>
      </c>
      <c r="F52" s="14">
        <v>209318.9</v>
      </c>
      <c r="G52" s="14">
        <v>209318.9</v>
      </c>
      <c r="H52" s="14">
        <v>209318.9</v>
      </c>
      <c r="I52" s="14">
        <v>209318.9</v>
      </c>
      <c r="J52" s="14">
        <v>209318.9</v>
      </c>
      <c r="K52" s="14">
        <v>209318.9</v>
      </c>
      <c r="L52" s="14">
        <v>209318.9</v>
      </c>
      <c r="M52" s="14">
        <v>209318.9</v>
      </c>
      <c r="N52" s="14">
        <v>209318.9</v>
      </c>
      <c r="O52" s="14">
        <v>209318.9</v>
      </c>
      <c r="P52" s="14">
        <v>209318.9</v>
      </c>
      <c r="Q52" s="14">
        <v>3139783.4999999991</v>
      </c>
    </row>
    <row r="53" spans="1:17">
      <c r="A53" s="12" t="s">
        <v>48</v>
      </c>
      <c r="B53" s="14">
        <v>923446.05</v>
      </c>
      <c r="C53" s="14">
        <v>923446.05</v>
      </c>
      <c r="D53" s="14">
        <v>923446.05</v>
      </c>
      <c r="E53" s="14">
        <v>923446.05</v>
      </c>
      <c r="F53" s="14">
        <v>923446.05</v>
      </c>
      <c r="G53" s="14">
        <v>923446.05</v>
      </c>
      <c r="H53" s="14">
        <v>923446.05</v>
      </c>
      <c r="I53" s="14">
        <v>923446.05</v>
      </c>
      <c r="J53" s="14">
        <v>923446.05</v>
      </c>
      <c r="K53" s="14">
        <v>923446.05</v>
      </c>
      <c r="L53" s="14">
        <v>923446.05</v>
      </c>
      <c r="M53" s="14">
        <v>923446.05</v>
      </c>
      <c r="N53" s="14">
        <v>923446.05</v>
      </c>
      <c r="O53" s="14">
        <v>923446.05</v>
      </c>
      <c r="P53" s="14">
        <v>923446.05</v>
      </c>
      <c r="Q53" s="14">
        <v>13851690.750000004</v>
      </c>
    </row>
    <row r="54" spans="1:17">
      <c r="A54" s="12" t="s">
        <v>118</v>
      </c>
      <c r="B54" s="14">
        <v>273084.38</v>
      </c>
      <c r="C54" s="14">
        <v>273084.38</v>
      </c>
      <c r="D54" s="14">
        <v>273084.38</v>
      </c>
      <c r="E54" s="14">
        <v>273084.38</v>
      </c>
      <c r="F54" s="14">
        <v>273084.38</v>
      </c>
      <c r="G54" s="14">
        <v>273084.38</v>
      </c>
      <c r="H54" s="14">
        <v>273084.38</v>
      </c>
      <c r="I54" s="14">
        <v>273084.38</v>
      </c>
      <c r="J54" s="14">
        <v>273084.38</v>
      </c>
      <c r="K54" s="14">
        <v>273084.38</v>
      </c>
      <c r="L54" s="14">
        <v>273084.38</v>
      </c>
      <c r="M54" s="14">
        <v>273084.38</v>
      </c>
      <c r="N54" s="14">
        <v>273084.38</v>
      </c>
      <c r="O54" s="14">
        <v>273084.38</v>
      </c>
      <c r="P54" s="14">
        <v>273084.38</v>
      </c>
      <c r="Q54" s="14">
        <v>4096265.6999999988</v>
      </c>
    </row>
    <row r="55" spans="1:17">
      <c r="A55" s="12" t="s">
        <v>137</v>
      </c>
      <c r="B55" s="14">
        <v>414663.45</v>
      </c>
      <c r="C55" s="14">
        <v>414663.45</v>
      </c>
      <c r="D55" s="14">
        <v>414663.45</v>
      </c>
      <c r="E55" s="14">
        <v>414663.45</v>
      </c>
      <c r="F55" s="14">
        <v>414663.45</v>
      </c>
      <c r="G55" s="14">
        <v>414663.45</v>
      </c>
      <c r="H55" s="14">
        <v>414663.45</v>
      </c>
      <c r="I55" s="14">
        <v>414663.45</v>
      </c>
      <c r="J55" s="14">
        <v>414663.45</v>
      </c>
      <c r="K55" s="14">
        <v>414663.45</v>
      </c>
      <c r="L55" s="14">
        <v>414663.45</v>
      </c>
      <c r="M55" s="14">
        <v>414663.45</v>
      </c>
      <c r="N55" s="14">
        <v>414663.45</v>
      </c>
      <c r="O55" s="14">
        <v>414663.45</v>
      </c>
      <c r="P55" s="14">
        <v>414663.45</v>
      </c>
      <c r="Q55" s="14">
        <v>6219951.7500000019</v>
      </c>
    </row>
    <row r="56" spans="1:17">
      <c r="A56" s="12" t="s">
        <v>97</v>
      </c>
      <c r="B56" s="14">
        <v>26970.37</v>
      </c>
      <c r="C56" s="14">
        <v>26970.37</v>
      </c>
      <c r="D56" s="14">
        <v>26970.37</v>
      </c>
      <c r="E56" s="14">
        <v>26970.37</v>
      </c>
      <c r="F56" s="14">
        <v>26970.37</v>
      </c>
      <c r="G56" s="14">
        <v>26970.37</v>
      </c>
      <c r="H56" s="14">
        <v>26970.37</v>
      </c>
      <c r="I56" s="14">
        <v>26970.37</v>
      </c>
      <c r="J56" s="14">
        <v>26970.37</v>
      </c>
      <c r="K56" s="14">
        <v>26970.37</v>
      </c>
      <c r="L56" s="14">
        <v>26970.37</v>
      </c>
      <c r="M56" s="14">
        <v>26970.37</v>
      </c>
      <c r="N56" s="14">
        <v>26970.37</v>
      </c>
      <c r="O56" s="14">
        <v>26970.37</v>
      </c>
      <c r="P56" s="14">
        <v>26970.37</v>
      </c>
      <c r="Q56" s="14">
        <v>404555.55</v>
      </c>
    </row>
    <row r="57" spans="1:17">
      <c r="A57" s="12" t="s">
        <v>49</v>
      </c>
      <c r="B57" s="14">
        <v>867772</v>
      </c>
      <c r="C57" s="14">
        <v>867772</v>
      </c>
      <c r="D57" s="14">
        <v>867772</v>
      </c>
      <c r="E57" s="14">
        <v>867772</v>
      </c>
      <c r="F57" s="14">
        <v>867772</v>
      </c>
      <c r="G57" s="14">
        <v>867772</v>
      </c>
      <c r="H57" s="14">
        <v>867772</v>
      </c>
      <c r="I57" s="14">
        <v>867772</v>
      </c>
      <c r="J57" s="14">
        <v>867772</v>
      </c>
      <c r="K57" s="14">
        <v>867772</v>
      </c>
      <c r="L57" s="14">
        <v>867772</v>
      </c>
      <c r="M57" s="14">
        <v>867772</v>
      </c>
      <c r="N57" s="14">
        <v>867772</v>
      </c>
      <c r="O57" s="14">
        <v>867772</v>
      </c>
      <c r="P57" s="14">
        <v>867772</v>
      </c>
      <c r="Q57" s="14">
        <v>13016580</v>
      </c>
    </row>
    <row r="58" spans="1:17">
      <c r="A58" s="12" t="s">
        <v>50</v>
      </c>
      <c r="B58" s="14">
        <v>49001.72</v>
      </c>
      <c r="C58" s="14">
        <v>49001.72</v>
      </c>
      <c r="D58" s="14">
        <v>49001.72</v>
      </c>
      <c r="E58" s="14">
        <v>49001.72</v>
      </c>
      <c r="F58" s="14">
        <v>49001.72</v>
      </c>
      <c r="G58" s="14">
        <v>49001.72</v>
      </c>
      <c r="H58" s="14">
        <v>49001.72</v>
      </c>
      <c r="I58" s="14">
        <v>49001.72</v>
      </c>
      <c r="J58" s="14">
        <v>49001.72</v>
      </c>
      <c r="K58" s="14">
        <v>49001.72</v>
      </c>
      <c r="L58" s="14">
        <v>49001.72</v>
      </c>
      <c r="M58" s="14">
        <v>49001.72</v>
      </c>
      <c r="N58" s="14">
        <v>49001.72</v>
      </c>
      <c r="O58" s="14">
        <v>49001.72</v>
      </c>
      <c r="P58" s="14">
        <v>49001.72</v>
      </c>
      <c r="Q58" s="14">
        <v>735025.79999999981</v>
      </c>
    </row>
    <row r="59" spans="1:17">
      <c r="A59" s="12" t="s">
        <v>138</v>
      </c>
      <c r="B59" s="14">
        <v>60826.29</v>
      </c>
      <c r="C59" s="14">
        <v>60826.29</v>
      </c>
      <c r="D59" s="14">
        <v>60826.29</v>
      </c>
      <c r="E59" s="14">
        <v>60826.29</v>
      </c>
      <c r="F59" s="14">
        <v>60826.29</v>
      </c>
      <c r="G59" s="14">
        <v>60826.29</v>
      </c>
      <c r="H59" s="14">
        <v>60826.29</v>
      </c>
      <c r="I59" s="14">
        <v>60826.29</v>
      </c>
      <c r="J59" s="14">
        <v>60826.29</v>
      </c>
      <c r="K59" s="14">
        <v>60826.29</v>
      </c>
      <c r="L59" s="14">
        <v>60826.29</v>
      </c>
      <c r="M59" s="14">
        <v>60826.29</v>
      </c>
      <c r="N59" s="14">
        <v>60826.29</v>
      </c>
      <c r="O59" s="14">
        <v>60826.29</v>
      </c>
      <c r="P59" s="14">
        <v>60826.29</v>
      </c>
      <c r="Q59" s="14">
        <v>912394.35000000021</v>
      </c>
    </row>
    <row r="60" spans="1:17">
      <c r="A60" s="12" t="s">
        <v>124</v>
      </c>
      <c r="B60" s="14">
        <v>139637.68</v>
      </c>
      <c r="C60" s="14">
        <v>139637.68</v>
      </c>
      <c r="D60" s="14">
        <v>139637.68</v>
      </c>
      <c r="E60" s="14">
        <v>139637.68</v>
      </c>
      <c r="F60" s="14">
        <v>139637.68</v>
      </c>
      <c r="G60" s="14">
        <v>139637.68</v>
      </c>
      <c r="H60" s="14">
        <v>139637.68</v>
      </c>
      <c r="I60" s="14">
        <v>139637.68</v>
      </c>
      <c r="J60" s="14">
        <v>139637.68</v>
      </c>
      <c r="K60" s="14">
        <v>139637.68</v>
      </c>
      <c r="L60" s="14">
        <v>132744.54999999999</v>
      </c>
      <c r="M60" s="14">
        <v>132744.54999999999</v>
      </c>
      <c r="N60" s="14">
        <v>132744.54999999999</v>
      </c>
      <c r="O60" s="14">
        <v>132744.54999999999</v>
      </c>
      <c r="P60" s="14">
        <v>132744.54999999999</v>
      </c>
      <c r="Q60" s="14">
        <v>2060099.5499999998</v>
      </c>
    </row>
    <row r="61" spans="1:17">
      <c r="A61" s="12" t="s">
        <v>125</v>
      </c>
      <c r="B61" s="14">
        <v>27638493.469999999</v>
      </c>
      <c r="C61" s="14">
        <v>27191821.809999999</v>
      </c>
      <c r="D61" s="14">
        <v>27191821.809999999</v>
      </c>
      <c r="E61" s="14">
        <v>27191821.809999999</v>
      </c>
      <c r="F61" s="14">
        <v>27187106.440000001</v>
      </c>
      <c r="G61" s="14">
        <v>27187106.440000001</v>
      </c>
      <c r="H61" s="14">
        <v>27530286.460000001</v>
      </c>
      <c r="I61" s="14">
        <v>27525192.48</v>
      </c>
      <c r="J61" s="14">
        <v>27525192.48</v>
      </c>
      <c r="K61" s="14">
        <v>27302158.66</v>
      </c>
      <c r="L61" s="14">
        <v>27302158.66</v>
      </c>
      <c r="M61" s="14">
        <v>27302158.66</v>
      </c>
      <c r="N61" s="14">
        <v>27268589.329999998</v>
      </c>
      <c r="O61" s="14">
        <v>27268589.329999998</v>
      </c>
      <c r="P61" s="14">
        <v>27268589.329999998</v>
      </c>
      <c r="Q61" s="14">
        <v>409881087.17000002</v>
      </c>
    </row>
    <row r="62" spans="1:17">
      <c r="A62" s="12" t="s">
        <v>126</v>
      </c>
      <c r="B62" s="14">
        <v>731466.64</v>
      </c>
      <c r="C62" s="14">
        <v>731466.64</v>
      </c>
      <c r="D62" s="14">
        <v>731466.64</v>
      </c>
      <c r="E62" s="14">
        <v>731466.64</v>
      </c>
      <c r="F62" s="14">
        <v>731466.64</v>
      </c>
      <c r="G62" s="14">
        <v>731466.64</v>
      </c>
      <c r="H62" s="14">
        <v>731466.64</v>
      </c>
      <c r="I62" s="14">
        <v>731466.64</v>
      </c>
      <c r="J62" s="14">
        <v>731466.64</v>
      </c>
      <c r="K62" s="14">
        <v>787661.25</v>
      </c>
      <c r="L62" s="14">
        <v>787078.54</v>
      </c>
      <c r="M62" s="14">
        <v>787078.54</v>
      </c>
      <c r="N62" s="14">
        <v>787078.54</v>
      </c>
      <c r="O62" s="14">
        <v>787078.54</v>
      </c>
      <c r="P62" s="14">
        <v>787078.54</v>
      </c>
      <c r="Q62" s="14">
        <v>11306253.709999997</v>
      </c>
    </row>
    <row r="63" spans="1:17">
      <c r="A63" s="12" t="s">
        <v>51</v>
      </c>
      <c r="B63" s="14">
        <v>2269555.91</v>
      </c>
      <c r="C63" s="14">
        <v>2269555.91</v>
      </c>
      <c r="D63" s="14">
        <v>2269555.91</v>
      </c>
      <c r="E63" s="14">
        <v>2269555.91</v>
      </c>
      <c r="F63" s="14">
        <v>2269555.91</v>
      </c>
      <c r="G63" s="14">
        <v>2269555.91</v>
      </c>
      <c r="H63" s="14">
        <v>2269555.91</v>
      </c>
      <c r="I63" s="14">
        <v>2269555.91</v>
      </c>
      <c r="J63" s="14">
        <v>2269555.91</v>
      </c>
      <c r="K63" s="14">
        <v>2269555.91</v>
      </c>
      <c r="L63" s="14">
        <v>2269506.86</v>
      </c>
      <c r="M63" s="14">
        <v>2269506.86</v>
      </c>
      <c r="N63" s="14">
        <v>2269506.86</v>
      </c>
      <c r="O63" s="14">
        <v>2269506.86</v>
      </c>
      <c r="P63" s="14">
        <v>2269506.86</v>
      </c>
      <c r="Q63" s="14">
        <v>34043093.399999999</v>
      </c>
    </row>
    <row r="64" spans="1:17">
      <c r="A64" s="12" t="s">
        <v>98</v>
      </c>
      <c r="B64" s="14">
        <v>531166.79</v>
      </c>
      <c r="C64" s="14">
        <v>531166.79</v>
      </c>
      <c r="D64" s="14">
        <v>531166.79</v>
      </c>
      <c r="E64" s="14">
        <v>531166.79</v>
      </c>
      <c r="F64" s="14">
        <v>531166.79</v>
      </c>
      <c r="G64" s="14">
        <v>531166.79</v>
      </c>
      <c r="H64" s="14">
        <v>531166.79</v>
      </c>
      <c r="I64" s="14">
        <v>531166.79</v>
      </c>
      <c r="J64" s="14">
        <v>531166.79</v>
      </c>
      <c r="K64" s="14">
        <v>531166.79</v>
      </c>
      <c r="L64" s="14">
        <v>531166.79</v>
      </c>
      <c r="M64" s="14">
        <v>531166.79</v>
      </c>
      <c r="N64" s="14">
        <v>531166.79</v>
      </c>
      <c r="O64" s="14">
        <v>531166.79</v>
      </c>
      <c r="P64" s="14">
        <v>531166.79</v>
      </c>
      <c r="Q64" s="14">
        <v>7967501.8500000006</v>
      </c>
    </row>
    <row r="65" spans="1:17">
      <c r="A65" s="12" t="s">
        <v>52</v>
      </c>
      <c r="B65" s="14">
        <v>37326.42</v>
      </c>
      <c r="C65" s="14">
        <v>37326.42</v>
      </c>
      <c r="D65" s="14">
        <v>37326.42</v>
      </c>
      <c r="E65" s="14">
        <v>37326.42</v>
      </c>
      <c r="F65" s="14">
        <v>37326.42</v>
      </c>
      <c r="G65" s="14">
        <v>37326.42</v>
      </c>
      <c r="H65" s="14">
        <v>37326.42</v>
      </c>
      <c r="I65" s="14">
        <v>37326.42</v>
      </c>
      <c r="J65" s="14">
        <v>37326.42</v>
      </c>
      <c r="K65" s="14">
        <v>37326.42</v>
      </c>
      <c r="L65" s="14">
        <v>37326.42</v>
      </c>
      <c r="M65" s="14">
        <v>37326.42</v>
      </c>
      <c r="N65" s="14">
        <v>37326.42</v>
      </c>
      <c r="O65" s="14">
        <v>37326.42</v>
      </c>
      <c r="P65" s="14">
        <v>37326.42</v>
      </c>
      <c r="Q65" s="14">
        <v>559896.29999999981</v>
      </c>
    </row>
    <row r="66" spans="1:17">
      <c r="A66" s="12" t="s">
        <v>127</v>
      </c>
      <c r="B66" s="14">
        <v>2686177.85</v>
      </c>
      <c r="C66" s="14">
        <v>2685827.14</v>
      </c>
      <c r="D66" s="14">
        <v>2685827.14</v>
      </c>
      <c r="E66" s="14">
        <v>2847045.78</v>
      </c>
      <c r="F66" s="14">
        <v>2847044.5</v>
      </c>
      <c r="G66" s="14">
        <v>2847061.1</v>
      </c>
      <c r="H66" s="14">
        <v>2861967.35</v>
      </c>
      <c r="I66" s="14">
        <v>2862171.73</v>
      </c>
      <c r="J66" s="14">
        <v>2886386.65</v>
      </c>
      <c r="K66" s="14">
        <v>3301544.55</v>
      </c>
      <c r="L66" s="14">
        <v>3517714.32</v>
      </c>
      <c r="M66" s="14">
        <v>3530575.54</v>
      </c>
      <c r="N66" s="14">
        <v>3529929</v>
      </c>
      <c r="O66" s="14">
        <v>3525188.82</v>
      </c>
      <c r="P66" s="14">
        <v>3525247.69</v>
      </c>
      <c r="Q66" s="14">
        <v>46139709.159999996</v>
      </c>
    </row>
    <row r="67" spans="1:17">
      <c r="A67" s="12" t="s">
        <v>139</v>
      </c>
      <c r="B67" s="14">
        <v>2783.89</v>
      </c>
      <c r="C67" s="14">
        <v>2783.89</v>
      </c>
      <c r="D67" s="14">
        <v>2783.89</v>
      </c>
      <c r="E67" s="14">
        <v>2783.89</v>
      </c>
      <c r="F67" s="14">
        <v>2783.89</v>
      </c>
      <c r="G67" s="14">
        <v>2783.89</v>
      </c>
      <c r="H67" s="14">
        <v>2783.89</v>
      </c>
      <c r="I67" s="14">
        <v>2783.89</v>
      </c>
      <c r="J67" s="14">
        <v>2783.89</v>
      </c>
      <c r="K67" s="14">
        <v>2783.89</v>
      </c>
      <c r="L67" s="14">
        <v>2783.89</v>
      </c>
      <c r="M67" s="14">
        <v>2783.89</v>
      </c>
      <c r="N67" s="14">
        <v>2783.89</v>
      </c>
      <c r="O67" s="14">
        <v>2783.89</v>
      </c>
      <c r="P67" s="14">
        <v>2783.89</v>
      </c>
      <c r="Q67" s="14">
        <v>41758.35</v>
      </c>
    </row>
    <row r="68" spans="1:17">
      <c r="A68" s="12" t="s">
        <v>53</v>
      </c>
      <c r="B68" s="14">
        <v>336167.54</v>
      </c>
      <c r="C68" s="14">
        <v>336167.54</v>
      </c>
      <c r="D68" s="14">
        <v>336167.54</v>
      </c>
      <c r="E68" s="14">
        <v>336167.54</v>
      </c>
      <c r="F68" s="14">
        <v>336167.54</v>
      </c>
      <c r="G68" s="14">
        <v>336167.54</v>
      </c>
      <c r="H68" s="14">
        <v>336167.54</v>
      </c>
      <c r="I68" s="14">
        <v>336167.54</v>
      </c>
      <c r="J68" s="14">
        <v>336167.54</v>
      </c>
      <c r="K68" s="14">
        <v>336167.54</v>
      </c>
      <c r="L68" s="14">
        <v>336167.54</v>
      </c>
      <c r="M68" s="14">
        <v>336167.54</v>
      </c>
      <c r="N68" s="14">
        <v>336167.54</v>
      </c>
      <c r="O68" s="14">
        <v>336167.54</v>
      </c>
      <c r="P68" s="14">
        <v>336167.54</v>
      </c>
      <c r="Q68" s="14">
        <v>5042513.0999999996</v>
      </c>
    </row>
    <row r="69" spans="1:17">
      <c r="A69" s="12" t="s">
        <v>54</v>
      </c>
      <c r="B69" s="14">
        <v>99818.13</v>
      </c>
      <c r="C69" s="14">
        <v>99818.13</v>
      </c>
      <c r="D69" s="14">
        <v>99818.13</v>
      </c>
      <c r="E69" s="14">
        <v>99818.13</v>
      </c>
      <c r="F69" s="14">
        <v>99818.13</v>
      </c>
      <c r="G69" s="14">
        <v>99818.13</v>
      </c>
      <c r="H69" s="14">
        <v>99818.13</v>
      </c>
      <c r="I69" s="14">
        <v>99818.13</v>
      </c>
      <c r="J69" s="14">
        <v>99818.13</v>
      </c>
      <c r="K69" s="14">
        <v>99818.13</v>
      </c>
      <c r="L69" s="14">
        <v>99818.13</v>
      </c>
      <c r="M69" s="14">
        <v>99818.13</v>
      </c>
      <c r="N69" s="14">
        <v>99818.13</v>
      </c>
      <c r="O69" s="14">
        <v>99818.13</v>
      </c>
      <c r="P69" s="14">
        <v>99818.13</v>
      </c>
      <c r="Q69" s="14">
        <v>1497271.9499999997</v>
      </c>
    </row>
    <row r="70" spans="1:17">
      <c r="A70" s="12" t="s">
        <v>128</v>
      </c>
      <c r="B70" s="14">
        <v>46264.19</v>
      </c>
      <c r="C70" s="14">
        <v>46264.19</v>
      </c>
      <c r="D70" s="14">
        <v>46264.19</v>
      </c>
      <c r="E70" s="14">
        <v>46264.19</v>
      </c>
      <c r="F70" s="14">
        <v>46264.19</v>
      </c>
      <c r="G70" s="14">
        <v>46264.19</v>
      </c>
      <c r="H70" s="14">
        <v>46264.19</v>
      </c>
      <c r="I70" s="14">
        <v>46264.19</v>
      </c>
      <c r="J70" s="14">
        <v>46264.19</v>
      </c>
      <c r="K70" s="14">
        <v>46264.19</v>
      </c>
      <c r="L70" s="14">
        <v>46264.19</v>
      </c>
      <c r="M70" s="14">
        <v>46264.19</v>
      </c>
      <c r="N70" s="14">
        <v>46264.19</v>
      </c>
      <c r="O70" s="14">
        <v>46264.19</v>
      </c>
      <c r="P70" s="14">
        <v>46264.19</v>
      </c>
      <c r="Q70" s="14">
        <v>693962.84999999986</v>
      </c>
    </row>
    <row r="71" spans="1:17">
      <c r="A71" s="12" t="s">
        <v>55</v>
      </c>
      <c r="B71" s="14">
        <v>4005.08</v>
      </c>
      <c r="C71" s="14">
        <v>4005.08</v>
      </c>
      <c r="D71" s="14">
        <v>4005.08</v>
      </c>
      <c r="E71" s="14">
        <v>4005.08</v>
      </c>
      <c r="F71" s="14">
        <v>4005.08</v>
      </c>
      <c r="G71" s="14">
        <v>4005.08</v>
      </c>
      <c r="H71" s="14">
        <v>4005.08</v>
      </c>
      <c r="I71" s="14">
        <v>4005.08</v>
      </c>
      <c r="J71" s="14">
        <v>4005.08</v>
      </c>
      <c r="K71" s="14">
        <v>4005.08</v>
      </c>
      <c r="L71" s="14">
        <v>4005.08</v>
      </c>
      <c r="M71" s="14">
        <v>4005.08</v>
      </c>
      <c r="N71" s="14">
        <v>4005.08</v>
      </c>
      <c r="O71" s="14">
        <v>4005.08</v>
      </c>
      <c r="P71" s="14">
        <v>4005.08</v>
      </c>
      <c r="Q71" s="14">
        <v>60076.200000000019</v>
      </c>
    </row>
    <row r="72" spans="1:17">
      <c r="A72" s="12" t="s">
        <v>56</v>
      </c>
      <c r="B72" s="14">
        <v>20977480.25</v>
      </c>
      <c r="C72" s="14">
        <v>20958209.559999999</v>
      </c>
      <c r="D72" s="14">
        <v>20910988.41</v>
      </c>
      <c r="E72" s="14">
        <v>20910999.280000001</v>
      </c>
      <c r="F72" s="14">
        <v>20920831.02</v>
      </c>
      <c r="G72" s="14">
        <v>20917457.030000001</v>
      </c>
      <c r="H72" s="14">
        <v>20910441.73</v>
      </c>
      <c r="I72" s="14">
        <v>17789634.48</v>
      </c>
      <c r="J72" s="14">
        <v>17820498.27</v>
      </c>
      <c r="K72" s="14">
        <v>17479208.579999998</v>
      </c>
      <c r="L72" s="14">
        <v>18148632.170000002</v>
      </c>
      <c r="M72" s="14">
        <v>18142891.239999998</v>
      </c>
      <c r="N72" s="14">
        <v>18156822.52</v>
      </c>
      <c r="O72" s="14">
        <v>18147508.199999999</v>
      </c>
      <c r="P72" s="14">
        <v>18163967.800000001</v>
      </c>
      <c r="Q72" s="14">
        <v>290355570.54000008</v>
      </c>
    </row>
    <row r="73" spans="1:17">
      <c r="A73" s="12" t="s">
        <v>140</v>
      </c>
      <c r="B73" s="14">
        <v>145810259.13</v>
      </c>
      <c r="C73" s="14">
        <v>150847993.81999999</v>
      </c>
      <c r="D73" s="14">
        <v>151184563.84</v>
      </c>
      <c r="E73" s="14">
        <v>149983078.11000001</v>
      </c>
      <c r="F73" s="14">
        <v>150016034.18000001</v>
      </c>
      <c r="G73" s="14">
        <v>151223930.03</v>
      </c>
      <c r="H73" s="14">
        <v>151345568.31</v>
      </c>
      <c r="I73" s="14">
        <v>151392979.53</v>
      </c>
      <c r="J73" s="14">
        <v>151321282.22</v>
      </c>
      <c r="K73" s="14">
        <v>160148818.33000001</v>
      </c>
      <c r="L73" s="14">
        <v>158834955.02000001</v>
      </c>
      <c r="M73" s="14">
        <v>158857527.30000001</v>
      </c>
      <c r="N73" s="14">
        <v>158972490.47</v>
      </c>
      <c r="O73" s="14">
        <v>158832123.65000001</v>
      </c>
      <c r="P73" s="14">
        <v>158939168.66</v>
      </c>
      <c r="Q73" s="14">
        <v>2307710772.5999994</v>
      </c>
    </row>
    <row r="74" spans="1:17">
      <c r="A74" s="12" t="s">
        <v>99</v>
      </c>
      <c r="B74" s="14">
        <v>104636005.2</v>
      </c>
      <c r="C74" s="14">
        <v>105259590.89</v>
      </c>
      <c r="D74" s="14">
        <v>105495314.33</v>
      </c>
      <c r="E74" s="14">
        <v>106947205.94</v>
      </c>
      <c r="F74" s="14">
        <v>108399208.03</v>
      </c>
      <c r="G74" s="14">
        <v>108659057.42</v>
      </c>
      <c r="H74" s="14">
        <v>109880154.75</v>
      </c>
      <c r="I74" s="14">
        <v>110281772.92</v>
      </c>
      <c r="J74" s="14">
        <v>113361354.09</v>
      </c>
      <c r="K74" s="14">
        <v>122236355.77</v>
      </c>
      <c r="L74" s="14">
        <v>125492750.31999999</v>
      </c>
      <c r="M74" s="14">
        <v>126153185.27</v>
      </c>
      <c r="N74" s="14">
        <v>127037362.37</v>
      </c>
      <c r="O74" s="14">
        <v>130205957.23</v>
      </c>
      <c r="P74" s="14">
        <v>130612936.26000001</v>
      </c>
      <c r="Q74" s="14">
        <v>1734658210.7899997</v>
      </c>
    </row>
    <row r="75" spans="1:17">
      <c r="A75" s="12" t="s">
        <v>141</v>
      </c>
      <c r="B75" s="14">
        <v>12401060.83</v>
      </c>
      <c r="C75" s="14">
        <v>12876887.35</v>
      </c>
      <c r="D75" s="14">
        <v>13654128.09</v>
      </c>
      <c r="E75" s="14">
        <v>13812183.26</v>
      </c>
      <c r="F75" s="14">
        <v>15569217.810000001</v>
      </c>
      <c r="G75" s="14">
        <v>15589400.67</v>
      </c>
      <c r="H75" s="14">
        <v>15608977.869999999</v>
      </c>
      <c r="I75" s="14">
        <v>15608044.77</v>
      </c>
      <c r="J75" s="14">
        <v>32042081.109999999</v>
      </c>
      <c r="K75" s="14">
        <v>16221073.029999999</v>
      </c>
      <c r="L75" s="14">
        <v>16406203.800000001</v>
      </c>
      <c r="M75" s="14">
        <v>16407035.5</v>
      </c>
      <c r="N75" s="14">
        <v>17135308</v>
      </c>
      <c r="O75" s="14">
        <v>18304012.43</v>
      </c>
      <c r="P75" s="14">
        <v>18287384.399999999</v>
      </c>
      <c r="Q75" s="14">
        <v>249922998.92000002</v>
      </c>
    </row>
    <row r="76" spans="1:17">
      <c r="A76" s="12" t="s">
        <v>57</v>
      </c>
      <c r="B76" s="14">
        <v>3941149.06</v>
      </c>
      <c r="C76" s="14">
        <v>3941149.06</v>
      </c>
      <c r="D76" s="14">
        <v>3941149.06</v>
      </c>
      <c r="E76" s="14">
        <v>4169011.27</v>
      </c>
      <c r="F76" s="14">
        <v>4169011.27</v>
      </c>
      <c r="G76" s="14">
        <v>4169011.27</v>
      </c>
      <c r="H76" s="14">
        <v>4158214.77</v>
      </c>
      <c r="I76" s="14">
        <v>4158214.74</v>
      </c>
      <c r="J76" s="14">
        <v>4158214.74</v>
      </c>
      <c r="K76" s="14">
        <v>4323911.84</v>
      </c>
      <c r="L76" s="14">
        <v>4323911.55</v>
      </c>
      <c r="M76" s="14">
        <v>4306668.54</v>
      </c>
      <c r="N76" s="14">
        <v>4306656.8</v>
      </c>
      <c r="O76" s="14">
        <v>4304684.62</v>
      </c>
      <c r="P76" s="14">
        <v>4311637.5599999996</v>
      </c>
      <c r="Q76" s="14">
        <v>62682596.149999991</v>
      </c>
    </row>
    <row r="77" spans="1:17">
      <c r="A77" s="12" t="s">
        <v>142</v>
      </c>
      <c r="B77" s="14">
        <v>1652639.35</v>
      </c>
      <c r="C77" s="14">
        <v>1652639.35</v>
      </c>
      <c r="D77" s="14">
        <v>1652639.35</v>
      </c>
      <c r="E77" s="14">
        <v>1652258.54</v>
      </c>
      <c r="F77" s="14">
        <v>1652258.54</v>
      </c>
      <c r="G77" s="14">
        <v>1652258.54</v>
      </c>
      <c r="H77" s="14">
        <v>1652258.54</v>
      </c>
      <c r="I77" s="14">
        <v>1652258.54</v>
      </c>
      <c r="J77" s="14">
        <v>1645562.03</v>
      </c>
      <c r="K77" s="14">
        <v>1669124.33</v>
      </c>
      <c r="L77" s="14">
        <v>1670282.03</v>
      </c>
      <c r="M77" s="14">
        <v>1669259.63</v>
      </c>
      <c r="N77" s="14">
        <v>1666178.3</v>
      </c>
      <c r="O77" s="14">
        <v>1666177.12</v>
      </c>
      <c r="P77" s="14">
        <v>1666177.12</v>
      </c>
      <c r="Q77" s="14">
        <v>24871971.310000002</v>
      </c>
    </row>
    <row r="78" spans="1:17">
      <c r="A78" s="12" t="s">
        <v>143</v>
      </c>
      <c r="B78" s="14">
        <v>120333354.12</v>
      </c>
      <c r="C78" s="14">
        <v>121018933.3</v>
      </c>
      <c r="D78" s="14">
        <v>120612949.45999999</v>
      </c>
      <c r="E78" s="14">
        <v>122028592.7</v>
      </c>
      <c r="F78" s="14">
        <v>123344859.15000001</v>
      </c>
      <c r="G78" s="14">
        <v>124624371.41</v>
      </c>
      <c r="H78" s="14">
        <v>125818439</v>
      </c>
      <c r="I78" s="14">
        <v>126884799.81</v>
      </c>
      <c r="J78" s="14">
        <v>127998110.93000001</v>
      </c>
      <c r="K78" s="14">
        <v>129344609.39</v>
      </c>
      <c r="L78" s="14">
        <v>130407362.31</v>
      </c>
      <c r="M78" s="14">
        <v>131390248</v>
      </c>
      <c r="N78" s="14">
        <v>132625094.08</v>
      </c>
      <c r="O78" s="14">
        <v>133618468.56</v>
      </c>
      <c r="P78" s="14">
        <v>134635985.94999999</v>
      </c>
      <c r="Q78" s="14">
        <v>1904686178.1700001</v>
      </c>
    </row>
    <row r="79" spans="1:17">
      <c r="A79" s="12" t="s">
        <v>58</v>
      </c>
      <c r="B79" s="14">
        <v>31987922.579999998</v>
      </c>
      <c r="C79" s="14">
        <v>32119907.52</v>
      </c>
      <c r="D79" s="14">
        <v>32275964.789999999</v>
      </c>
      <c r="E79" s="14">
        <v>32587266.91</v>
      </c>
      <c r="F79" s="14">
        <v>32740659.949999999</v>
      </c>
      <c r="G79" s="14">
        <v>32935986.809999999</v>
      </c>
      <c r="H79" s="14">
        <v>33221580.960000001</v>
      </c>
      <c r="I79" s="14">
        <v>33329046.300000001</v>
      </c>
      <c r="J79" s="14">
        <v>33867904.82</v>
      </c>
      <c r="K79" s="14">
        <v>35535328.270000003</v>
      </c>
      <c r="L79" s="14">
        <v>35585776.350000001</v>
      </c>
      <c r="M79" s="14">
        <v>35686646</v>
      </c>
      <c r="N79" s="14">
        <v>36000036.07</v>
      </c>
      <c r="O79" s="14">
        <v>36212110.289999999</v>
      </c>
      <c r="P79" s="14">
        <v>36295805.340000004</v>
      </c>
      <c r="Q79" s="14">
        <v>510381942.96000004</v>
      </c>
    </row>
    <row r="80" spans="1:17">
      <c r="A80" s="12" t="s">
        <v>59</v>
      </c>
      <c r="B80" s="14">
        <v>55415934.57</v>
      </c>
      <c r="C80" s="14">
        <v>55517696.439999998</v>
      </c>
      <c r="D80" s="14">
        <v>55627657.75</v>
      </c>
      <c r="E80" s="14">
        <v>55498530.75</v>
      </c>
      <c r="F80" s="14">
        <v>55605954.32</v>
      </c>
      <c r="G80" s="14">
        <v>55716673.780000001</v>
      </c>
      <c r="H80" s="14">
        <v>55718431.539999999</v>
      </c>
      <c r="I80" s="14">
        <v>55702699.689999998</v>
      </c>
      <c r="J80" s="14">
        <v>55823888.049999997</v>
      </c>
      <c r="K80" s="14">
        <v>55759271.119999997</v>
      </c>
      <c r="L80" s="14">
        <v>55935908.030000001</v>
      </c>
      <c r="M80" s="14">
        <v>56011245.5</v>
      </c>
      <c r="N80" s="14">
        <v>55979927.759999998</v>
      </c>
      <c r="O80" s="14">
        <v>56127367.329999998</v>
      </c>
      <c r="P80" s="14">
        <v>55995170.030000001</v>
      </c>
      <c r="Q80" s="14">
        <v>836436356.65999997</v>
      </c>
    </row>
    <row r="81" spans="1:17">
      <c r="A81" s="12" t="s">
        <v>93</v>
      </c>
      <c r="B81" s="14">
        <v>10901837.51</v>
      </c>
      <c r="C81" s="14">
        <v>10911272.310000001</v>
      </c>
      <c r="D81" s="14">
        <v>10931617.710000001</v>
      </c>
      <c r="E81" s="14">
        <v>11151758.4</v>
      </c>
      <c r="F81" s="14">
        <v>11162177.359999999</v>
      </c>
      <c r="G81" s="14">
        <v>11199571.189999999</v>
      </c>
      <c r="H81" s="14">
        <v>11245899.74</v>
      </c>
      <c r="I81" s="14">
        <v>11264719.66</v>
      </c>
      <c r="J81" s="14">
        <v>11288831.09</v>
      </c>
      <c r="K81" s="14">
        <v>11406340.6</v>
      </c>
      <c r="L81" s="14">
        <v>11421302.32</v>
      </c>
      <c r="M81" s="14">
        <v>11433960.08</v>
      </c>
      <c r="N81" s="14">
        <v>11676910.810000001</v>
      </c>
      <c r="O81" s="14">
        <v>11686358.25</v>
      </c>
      <c r="P81" s="14">
        <v>11727348.949999999</v>
      </c>
      <c r="Q81" s="14">
        <v>169409905.97999999</v>
      </c>
    </row>
    <row r="82" spans="1:17">
      <c r="A82" s="12" t="s">
        <v>94</v>
      </c>
      <c r="B82" s="14">
        <v>204149.07</v>
      </c>
      <c r="C82" s="14">
        <v>206049.14</v>
      </c>
      <c r="D82" s="14">
        <v>208595.02</v>
      </c>
      <c r="E82" s="14">
        <v>210380.57</v>
      </c>
      <c r="F82" s="14">
        <v>211071.01</v>
      </c>
      <c r="G82" s="14">
        <v>212185.01</v>
      </c>
      <c r="H82" s="14">
        <v>213022.64</v>
      </c>
      <c r="I82" s="14">
        <v>213857.14</v>
      </c>
      <c r="J82" s="14">
        <v>213888.49</v>
      </c>
      <c r="K82" s="14">
        <v>215695.84</v>
      </c>
      <c r="L82" s="14">
        <v>216334.1</v>
      </c>
      <c r="M82" s="14">
        <v>218214.99</v>
      </c>
      <c r="N82" s="14">
        <v>219785.04</v>
      </c>
      <c r="O82" s="14">
        <v>220161.46</v>
      </c>
      <c r="P82" s="14">
        <v>221957.45</v>
      </c>
      <c r="Q82" s="14">
        <v>3205346.9700000007</v>
      </c>
    </row>
    <row r="83" spans="1:17">
      <c r="A83" s="12" t="s">
        <v>119</v>
      </c>
      <c r="B83" s="14">
        <v>5173510.6500000004</v>
      </c>
      <c r="C83" s="14">
        <v>5176425.8499999996</v>
      </c>
      <c r="D83" s="14">
        <v>5181186.8499999996</v>
      </c>
      <c r="E83" s="14">
        <v>5180597.46</v>
      </c>
      <c r="F83" s="14">
        <v>5185754.3499999996</v>
      </c>
      <c r="G83" s="14">
        <v>5190414.76</v>
      </c>
      <c r="H83" s="14">
        <v>5185882.29</v>
      </c>
      <c r="I83" s="14">
        <v>5191756.62</v>
      </c>
      <c r="J83" s="14">
        <v>5198267.78</v>
      </c>
      <c r="K83" s="14">
        <v>5193633.04</v>
      </c>
      <c r="L83" s="14">
        <v>5202028.62</v>
      </c>
      <c r="M83" s="14">
        <v>5205999.49</v>
      </c>
      <c r="N83" s="14">
        <v>5203207.28</v>
      </c>
      <c r="O83" s="14">
        <v>5208775.8600000003</v>
      </c>
      <c r="P83" s="14">
        <v>5220845.7300000004</v>
      </c>
      <c r="Q83" s="14">
        <v>77898286.629999995</v>
      </c>
    </row>
    <row r="84" spans="1:17">
      <c r="A84" s="12" t="s">
        <v>85</v>
      </c>
      <c r="B84" s="14">
        <v>1211697.3</v>
      </c>
      <c r="C84" s="14">
        <v>1211697.3</v>
      </c>
      <c r="D84" s="14">
        <v>1211697.3</v>
      </c>
      <c r="E84" s="14">
        <v>1211697.3</v>
      </c>
      <c r="F84" s="14">
        <v>1211697.3</v>
      </c>
      <c r="G84" s="14">
        <v>1211697.3</v>
      </c>
      <c r="H84" s="14">
        <v>1211697.3</v>
      </c>
      <c r="I84" s="14">
        <v>1211697.3</v>
      </c>
      <c r="J84" s="14">
        <v>1211697.3</v>
      </c>
      <c r="K84" s="14">
        <v>1211697.3</v>
      </c>
      <c r="L84" s="14">
        <v>1211697.3</v>
      </c>
      <c r="M84" s="14">
        <v>1211697.3</v>
      </c>
      <c r="N84" s="14">
        <v>1211697.3</v>
      </c>
      <c r="O84" s="14">
        <v>1211697.3</v>
      </c>
      <c r="P84" s="14">
        <v>1211697.3</v>
      </c>
      <c r="Q84" s="14">
        <v>18175459.500000004</v>
      </c>
    </row>
    <row r="85" spans="1:17">
      <c r="A85" s="12" t="s">
        <v>134</v>
      </c>
      <c r="B85" s="14">
        <v>7209780.6299999999</v>
      </c>
      <c r="C85" s="14">
        <v>7209780.6299999999</v>
      </c>
      <c r="D85" s="14">
        <v>7209780.6299999999</v>
      </c>
      <c r="E85" s="14">
        <v>7209780.6299999999</v>
      </c>
      <c r="F85" s="14">
        <v>7209780.6299999999</v>
      </c>
      <c r="G85" s="14">
        <v>7224215.21</v>
      </c>
      <c r="H85" s="14">
        <v>7280461.1299999999</v>
      </c>
      <c r="I85" s="14">
        <v>7280461.1299999999</v>
      </c>
      <c r="J85" s="14">
        <v>7280461.1299999999</v>
      </c>
      <c r="K85" s="14">
        <v>7927625.1699999999</v>
      </c>
      <c r="L85" s="14">
        <v>7927625.1699999999</v>
      </c>
      <c r="M85" s="14">
        <v>7927625.1699999999</v>
      </c>
      <c r="N85" s="14">
        <v>7927625.1699999999</v>
      </c>
      <c r="O85" s="14">
        <v>7927625.1699999999</v>
      </c>
      <c r="P85" s="14">
        <v>8028341.3200000003</v>
      </c>
      <c r="Q85" s="14">
        <v>112780968.92000002</v>
      </c>
    </row>
    <row r="86" spans="1:17">
      <c r="A86" s="12" t="s">
        <v>86</v>
      </c>
      <c r="B86" s="14">
        <v>173114.85</v>
      </c>
      <c r="C86" s="14">
        <v>173114.85</v>
      </c>
      <c r="D86" s="14">
        <v>173114.85</v>
      </c>
      <c r="E86" s="14">
        <v>173114.85</v>
      </c>
      <c r="F86" s="14">
        <v>173114.85</v>
      </c>
      <c r="G86" s="14">
        <v>173114.85</v>
      </c>
      <c r="H86" s="14">
        <v>173114.85</v>
      </c>
      <c r="I86" s="14">
        <v>173114.85</v>
      </c>
      <c r="J86" s="14">
        <v>173114.85</v>
      </c>
      <c r="K86" s="14">
        <v>173114.85</v>
      </c>
      <c r="L86" s="14">
        <v>173114.85</v>
      </c>
      <c r="M86" s="14">
        <v>173114.85</v>
      </c>
      <c r="N86" s="14">
        <v>173114.85</v>
      </c>
      <c r="O86" s="14">
        <v>173114.85</v>
      </c>
      <c r="P86" s="14">
        <v>173114.85</v>
      </c>
      <c r="Q86" s="14">
        <v>2596722.7500000005</v>
      </c>
    </row>
    <row r="87" spans="1:17">
      <c r="A87" s="12" t="s">
        <v>87</v>
      </c>
      <c r="B87" s="14">
        <v>709199.18</v>
      </c>
      <c r="C87" s="14">
        <v>709199.18</v>
      </c>
      <c r="D87" s="14">
        <v>709199.18</v>
      </c>
      <c r="E87" s="14">
        <v>709199.18</v>
      </c>
      <c r="F87" s="14">
        <v>709199.18</v>
      </c>
      <c r="G87" s="14">
        <v>709199.18</v>
      </c>
      <c r="H87" s="14">
        <v>709199.18</v>
      </c>
      <c r="I87" s="14">
        <v>709199.18</v>
      </c>
      <c r="J87" s="14">
        <v>709199.18</v>
      </c>
      <c r="K87" s="14">
        <v>709199.18</v>
      </c>
      <c r="L87" s="14">
        <v>709199.18</v>
      </c>
      <c r="M87" s="14">
        <v>709199.18</v>
      </c>
      <c r="N87" s="14">
        <v>709199.18</v>
      </c>
      <c r="O87" s="14">
        <v>709199.18</v>
      </c>
      <c r="P87" s="14">
        <v>709199.18</v>
      </c>
      <c r="Q87" s="14">
        <v>10637987.699999997</v>
      </c>
    </row>
    <row r="88" spans="1:17">
      <c r="A88" s="12" t="s">
        <v>117</v>
      </c>
      <c r="B88" s="14">
        <v>12954.74</v>
      </c>
      <c r="C88" s="14">
        <v>12954.74</v>
      </c>
      <c r="D88" s="14">
        <v>12954.74</v>
      </c>
      <c r="E88" s="14">
        <v>12954.74</v>
      </c>
      <c r="F88" s="14">
        <v>12954.74</v>
      </c>
      <c r="G88" s="14">
        <v>12954.74</v>
      </c>
      <c r="H88" s="14">
        <v>12954.74</v>
      </c>
      <c r="I88" s="14">
        <v>12954.74</v>
      </c>
      <c r="J88" s="14">
        <v>12954.74</v>
      </c>
      <c r="K88" s="14">
        <v>12954.74</v>
      </c>
      <c r="L88" s="14">
        <v>12954.74</v>
      </c>
      <c r="M88" s="14">
        <v>12954.74</v>
      </c>
      <c r="N88" s="14">
        <v>12954.74</v>
      </c>
      <c r="O88" s="14">
        <v>12954.74</v>
      </c>
      <c r="P88" s="14">
        <v>12954.74</v>
      </c>
      <c r="Q88" s="14">
        <v>194321.09999999998</v>
      </c>
    </row>
    <row r="89" spans="1:17">
      <c r="A89" s="12" t="s">
        <v>35</v>
      </c>
      <c r="B89" s="14">
        <v>1246194.18</v>
      </c>
      <c r="C89" s="14">
        <v>1246194.18</v>
      </c>
      <c r="D89" s="14">
        <v>1246194.18</v>
      </c>
      <c r="E89" s="14">
        <v>1246194.18</v>
      </c>
      <c r="F89" s="14">
        <v>1246194.18</v>
      </c>
      <c r="G89" s="14">
        <v>1246194.18</v>
      </c>
      <c r="H89" s="14">
        <v>1246194.18</v>
      </c>
      <c r="I89" s="14">
        <v>1246194.18</v>
      </c>
      <c r="J89" s="14">
        <v>1246194.18</v>
      </c>
      <c r="K89" s="14">
        <v>1246194.18</v>
      </c>
      <c r="L89" s="14">
        <v>1246194.18</v>
      </c>
      <c r="M89" s="14">
        <v>1246194.18</v>
      </c>
      <c r="N89" s="14">
        <v>1246194.18</v>
      </c>
      <c r="O89" s="14">
        <v>1246194.18</v>
      </c>
      <c r="P89" s="14">
        <v>1246194.18</v>
      </c>
      <c r="Q89" s="14">
        <v>18692912.699999999</v>
      </c>
    </row>
    <row r="90" spans="1:17">
      <c r="A90" s="12" t="s">
        <v>88</v>
      </c>
      <c r="B90" s="14">
        <v>1749085.61</v>
      </c>
      <c r="C90" s="14">
        <v>1749085.61</v>
      </c>
      <c r="D90" s="14">
        <v>1749085.61</v>
      </c>
      <c r="E90" s="14">
        <v>1749085.61</v>
      </c>
      <c r="F90" s="14">
        <v>1749085.61</v>
      </c>
      <c r="G90" s="14">
        <v>1770471.77</v>
      </c>
      <c r="H90" s="14">
        <v>1770510.84</v>
      </c>
      <c r="I90" s="14">
        <v>1770510.84</v>
      </c>
      <c r="J90" s="14">
        <v>1738748.48</v>
      </c>
      <c r="K90" s="14">
        <v>1738748.48</v>
      </c>
      <c r="L90" s="14">
        <v>1738748.48</v>
      </c>
      <c r="M90" s="14">
        <v>1738748.48</v>
      </c>
      <c r="N90" s="14">
        <v>1738748.48</v>
      </c>
      <c r="O90" s="14">
        <v>1738748.48</v>
      </c>
      <c r="P90" s="14">
        <v>1738748.48</v>
      </c>
      <c r="Q90" s="14">
        <v>26228160.860000003</v>
      </c>
    </row>
    <row r="91" spans="1:17">
      <c r="A91" s="12" t="s">
        <v>36</v>
      </c>
      <c r="B91" s="14">
        <v>220986.9</v>
      </c>
      <c r="C91" s="14">
        <v>220986.9</v>
      </c>
      <c r="D91" s="14">
        <v>220986.9</v>
      </c>
      <c r="E91" s="14">
        <v>220986.9</v>
      </c>
      <c r="F91" s="14">
        <v>220986.9</v>
      </c>
      <c r="G91" s="14">
        <v>220986.9</v>
      </c>
      <c r="H91" s="14">
        <v>220986.9</v>
      </c>
      <c r="I91" s="14">
        <v>220986.9</v>
      </c>
      <c r="J91" s="14">
        <v>220986.9</v>
      </c>
      <c r="K91" s="14">
        <v>220986.9</v>
      </c>
      <c r="L91" s="14">
        <v>220986.9</v>
      </c>
      <c r="M91" s="14">
        <v>220986.9</v>
      </c>
      <c r="N91" s="14">
        <v>220986.9</v>
      </c>
      <c r="O91" s="14">
        <v>220986.9</v>
      </c>
      <c r="P91" s="14">
        <v>220986.9</v>
      </c>
      <c r="Q91" s="14">
        <v>3314803.4999999991</v>
      </c>
    </row>
    <row r="92" spans="1:17">
      <c r="A92" s="12" t="s">
        <v>89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>
        <v>15749.78</v>
      </c>
      <c r="M92" s="14">
        <v>15749.78</v>
      </c>
      <c r="N92" s="14">
        <v>15749.78</v>
      </c>
      <c r="O92" s="14">
        <v>43172.74</v>
      </c>
      <c r="P92" s="14">
        <v>43172.74</v>
      </c>
      <c r="Q92" s="14">
        <v>133594.82</v>
      </c>
    </row>
    <row r="93" spans="1:17">
      <c r="A93" s="12" t="s">
        <v>37</v>
      </c>
      <c r="B93" s="14">
        <v>3257383.4</v>
      </c>
      <c r="C93" s="14">
        <v>3289930.54</v>
      </c>
      <c r="D93" s="14">
        <v>3297023.21</v>
      </c>
      <c r="E93" s="14">
        <v>3313902.67</v>
      </c>
      <c r="F93" s="14">
        <v>3405484.36</v>
      </c>
      <c r="G93" s="14">
        <v>3407778.04</v>
      </c>
      <c r="H93" s="14">
        <v>3407783.12</v>
      </c>
      <c r="I93" s="14">
        <v>3407783.12</v>
      </c>
      <c r="J93" s="14">
        <v>3416515.11</v>
      </c>
      <c r="K93" s="14">
        <v>3612419.93</v>
      </c>
      <c r="L93" s="14">
        <v>3632912.95</v>
      </c>
      <c r="M93" s="14">
        <v>3691798.36</v>
      </c>
      <c r="N93" s="14">
        <v>3708442.84</v>
      </c>
      <c r="O93" s="14">
        <v>3924255.6</v>
      </c>
      <c r="P93" s="14">
        <v>3921567.49</v>
      </c>
      <c r="Q93" s="14">
        <v>52694980.74000001</v>
      </c>
    </row>
    <row r="94" spans="1:17">
      <c r="A94" s="12" t="s">
        <v>90</v>
      </c>
      <c r="B94" s="14">
        <v>39610.080000000002</v>
      </c>
      <c r="C94" s="14">
        <v>39610.080000000002</v>
      </c>
      <c r="D94" s="14">
        <v>39610.080000000002</v>
      </c>
      <c r="E94" s="14">
        <v>39610.080000000002</v>
      </c>
      <c r="F94" s="14">
        <v>39610.080000000002</v>
      </c>
      <c r="G94" s="14">
        <v>39610.080000000002</v>
      </c>
      <c r="H94" s="14">
        <v>39610.080000000002</v>
      </c>
      <c r="I94" s="14">
        <v>39610.080000000002</v>
      </c>
      <c r="J94" s="14">
        <v>39610.080000000002</v>
      </c>
      <c r="K94" s="14">
        <v>39610.080000000002</v>
      </c>
      <c r="L94" s="14">
        <v>39610.080000000002</v>
      </c>
      <c r="M94" s="14">
        <v>39610.080000000002</v>
      </c>
      <c r="N94" s="14">
        <v>39610.080000000002</v>
      </c>
      <c r="O94" s="14">
        <v>44426.559999999998</v>
      </c>
      <c r="P94" s="14">
        <v>44426.559999999998</v>
      </c>
      <c r="Q94" s="14">
        <v>603784.16000000015</v>
      </c>
    </row>
    <row r="95" spans="1:17">
      <c r="A95" s="12" t="s">
        <v>152</v>
      </c>
      <c r="B95" s="14">
        <v>62747.29</v>
      </c>
      <c r="C95" s="14">
        <v>62747.29</v>
      </c>
      <c r="D95" s="14">
        <v>62747.29</v>
      </c>
      <c r="E95" s="14">
        <v>62747.29</v>
      </c>
      <c r="F95" s="14">
        <v>62747.29</v>
      </c>
      <c r="G95" s="14">
        <v>62747.29</v>
      </c>
      <c r="H95" s="14">
        <v>62747.29</v>
      </c>
      <c r="I95" s="14">
        <v>62747.29</v>
      </c>
      <c r="J95" s="14">
        <v>62747.29</v>
      </c>
      <c r="K95" s="14">
        <v>62747.29</v>
      </c>
      <c r="L95" s="14">
        <v>62747.29</v>
      </c>
      <c r="M95" s="14">
        <v>62747.29</v>
      </c>
      <c r="N95" s="14">
        <v>62747.29</v>
      </c>
      <c r="O95" s="14">
        <v>62747.29</v>
      </c>
      <c r="P95" s="14">
        <v>62747.29</v>
      </c>
      <c r="Q95" s="14">
        <v>941209.35000000021</v>
      </c>
    </row>
    <row r="96" spans="1:17">
      <c r="A96" s="12" t="s">
        <v>91</v>
      </c>
      <c r="B96" s="14">
        <v>19427.23</v>
      </c>
      <c r="C96" s="14">
        <v>19427.23</v>
      </c>
      <c r="D96" s="14">
        <v>19427.23</v>
      </c>
      <c r="E96" s="14">
        <v>19427.23</v>
      </c>
      <c r="F96" s="14">
        <v>19427.23</v>
      </c>
      <c r="G96" s="14">
        <v>19427.23</v>
      </c>
      <c r="H96" s="14">
        <v>19427.23</v>
      </c>
      <c r="I96" s="14">
        <v>19427.23</v>
      </c>
      <c r="J96" s="14">
        <v>19427.23</v>
      </c>
      <c r="K96" s="14">
        <v>19427.23</v>
      </c>
      <c r="L96" s="14">
        <v>19427.23</v>
      </c>
      <c r="M96" s="14">
        <v>19427.23</v>
      </c>
      <c r="N96" s="14">
        <v>19427.23</v>
      </c>
      <c r="O96" s="14">
        <v>19427.23</v>
      </c>
      <c r="P96" s="14">
        <v>19427.23</v>
      </c>
      <c r="Q96" s="14">
        <v>291408.45</v>
      </c>
    </row>
    <row r="97" spans="1:17">
      <c r="A97" s="12" t="s">
        <v>38</v>
      </c>
      <c r="B97" s="14">
        <v>524257.15</v>
      </c>
      <c r="C97" s="14">
        <v>524257.15</v>
      </c>
      <c r="D97" s="14">
        <v>524257.15</v>
      </c>
      <c r="E97" s="14">
        <v>524257.15</v>
      </c>
      <c r="F97" s="14">
        <v>524257.15</v>
      </c>
      <c r="G97" s="14">
        <v>524257.15</v>
      </c>
      <c r="H97" s="14">
        <v>524257.15</v>
      </c>
      <c r="I97" s="14">
        <v>524257.15</v>
      </c>
      <c r="J97" s="14">
        <v>524257.15</v>
      </c>
      <c r="K97" s="14">
        <v>524257.15</v>
      </c>
      <c r="L97" s="14">
        <v>524257.15</v>
      </c>
      <c r="M97" s="14">
        <v>524257.15</v>
      </c>
      <c r="N97" s="14">
        <v>524257.15</v>
      </c>
      <c r="O97" s="14">
        <v>524257.15</v>
      </c>
      <c r="P97" s="14">
        <v>524257.15</v>
      </c>
      <c r="Q97" s="14">
        <v>7863857.2500000019</v>
      </c>
    </row>
    <row r="98" spans="1:17">
      <c r="A98" s="12" t="s">
        <v>39</v>
      </c>
      <c r="B98" s="14">
        <v>3897263.52</v>
      </c>
      <c r="C98" s="14">
        <v>3891771.09</v>
      </c>
      <c r="D98" s="14">
        <v>3891771.09</v>
      </c>
      <c r="E98" s="14">
        <v>3891771.09</v>
      </c>
      <c r="F98" s="14">
        <v>3891771.09</v>
      </c>
      <c r="G98" s="14">
        <v>3891771.09</v>
      </c>
      <c r="H98" s="14">
        <v>3891771.09</v>
      </c>
      <c r="I98" s="14">
        <v>3891771.09</v>
      </c>
      <c r="J98" s="14">
        <v>3891771.09</v>
      </c>
      <c r="K98" s="14">
        <v>3891771.09</v>
      </c>
      <c r="L98" s="14">
        <v>3889659.04</v>
      </c>
      <c r="M98" s="14">
        <v>3889659.04</v>
      </c>
      <c r="N98" s="14">
        <v>3889659.04</v>
      </c>
      <c r="O98" s="14">
        <v>3897206.64</v>
      </c>
      <c r="P98" s="14">
        <v>3883639.13</v>
      </c>
      <c r="Q98" s="14">
        <v>58373026.219999999</v>
      </c>
    </row>
    <row r="99" spans="1:17">
      <c r="A99" s="12" t="s">
        <v>92</v>
      </c>
      <c r="B99" s="14">
        <v>14389.76</v>
      </c>
      <c r="C99" s="14">
        <v>14389.76</v>
      </c>
      <c r="D99" s="14">
        <v>14389.76</v>
      </c>
      <c r="E99" s="14">
        <v>14389.76</v>
      </c>
      <c r="F99" s="14">
        <v>14389.76</v>
      </c>
      <c r="G99" s="14">
        <v>14389.76</v>
      </c>
      <c r="H99" s="14">
        <v>14389.76</v>
      </c>
      <c r="I99" s="14">
        <v>14389.76</v>
      </c>
      <c r="J99" s="14">
        <v>14389.76</v>
      </c>
      <c r="K99" s="14">
        <v>14389.76</v>
      </c>
      <c r="L99" s="14">
        <v>14389.76</v>
      </c>
      <c r="M99" s="14">
        <v>14389.76</v>
      </c>
      <c r="N99" s="14">
        <v>14389.76</v>
      </c>
      <c r="O99" s="14">
        <v>14389.76</v>
      </c>
      <c r="P99" s="14">
        <v>14389.76</v>
      </c>
      <c r="Q99" s="14">
        <v>215846.40000000002</v>
      </c>
    </row>
    <row r="100" spans="1:17">
      <c r="A100" s="12" t="s">
        <v>40</v>
      </c>
      <c r="B100" s="14">
        <v>134598.85999999999</v>
      </c>
      <c r="C100" s="14">
        <v>134598.85999999999</v>
      </c>
      <c r="D100" s="14">
        <v>134598.85999999999</v>
      </c>
      <c r="E100" s="14">
        <v>134598.85999999999</v>
      </c>
      <c r="F100" s="14">
        <v>134598.85999999999</v>
      </c>
      <c r="G100" s="14">
        <v>134598.85999999999</v>
      </c>
      <c r="H100" s="14">
        <v>134598.85999999999</v>
      </c>
      <c r="I100" s="14">
        <v>134598.85999999999</v>
      </c>
      <c r="J100" s="14">
        <v>134598.85999999999</v>
      </c>
      <c r="K100" s="14">
        <v>134598.85999999999</v>
      </c>
      <c r="L100" s="14">
        <v>134598.85999999999</v>
      </c>
      <c r="M100" s="14">
        <v>134598.85999999999</v>
      </c>
      <c r="N100" s="14">
        <v>134598.85999999999</v>
      </c>
      <c r="O100" s="14">
        <v>134598.85999999999</v>
      </c>
      <c r="P100" s="14">
        <v>134598.85999999999</v>
      </c>
      <c r="Q100" s="14">
        <v>2018982.899999999</v>
      </c>
    </row>
    <row r="101" spans="1:17">
      <c r="A101" s="12" t="s">
        <v>41</v>
      </c>
      <c r="B101" s="14">
        <v>1068402.71</v>
      </c>
      <c r="C101" s="14">
        <v>1068402.71</v>
      </c>
      <c r="D101" s="14">
        <v>957182.62</v>
      </c>
      <c r="E101" s="14">
        <v>957291.66</v>
      </c>
      <c r="F101" s="14">
        <v>957291.66</v>
      </c>
      <c r="G101" s="14">
        <v>957291.66</v>
      </c>
      <c r="H101" s="14">
        <v>957291.66</v>
      </c>
      <c r="I101" s="14">
        <v>957291.66</v>
      </c>
      <c r="J101" s="14">
        <v>925377.22</v>
      </c>
      <c r="K101" s="14">
        <v>983135.32</v>
      </c>
      <c r="L101" s="14">
        <v>985224.5</v>
      </c>
      <c r="M101" s="14">
        <v>985224.5</v>
      </c>
      <c r="N101" s="14">
        <v>985121.66</v>
      </c>
      <c r="O101" s="14">
        <v>1061565.5900000001</v>
      </c>
      <c r="P101" s="14">
        <v>1069679.56</v>
      </c>
      <c r="Q101" s="14">
        <v>14875774.690000001</v>
      </c>
    </row>
    <row r="102" spans="1:17">
      <c r="A102" s="12" t="s">
        <v>42</v>
      </c>
      <c r="B102" s="14">
        <v>123514.83</v>
      </c>
      <c r="C102" s="14">
        <v>123514.83</v>
      </c>
      <c r="D102" s="14">
        <v>123514.83</v>
      </c>
      <c r="E102" s="14">
        <v>123514.83</v>
      </c>
      <c r="F102" s="14">
        <v>123514.83</v>
      </c>
      <c r="G102" s="14">
        <v>123514.83</v>
      </c>
      <c r="H102" s="14">
        <v>123514.83</v>
      </c>
      <c r="I102" s="14">
        <v>123514.83</v>
      </c>
      <c r="J102" s="14">
        <v>123514.83</v>
      </c>
      <c r="K102" s="14">
        <v>123514.83</v>
      </c>
      <c r="L102" s="14">
        <v>123514.83</v>
      </c>
      <c r="M102" s="14">
        <v>123514.83</v>
      </c>
      <c r="N102" s="14">
        <v>123514.83</v>
      </c>
      <c r="O102" s="14">
        <v>123514.83</v>
      </c>
      <c r="P102" s="14">
        <v>123514.83</v>
      </c>
      <c r="Q102" s="14">
        <v>1852722.4500000004</v>
      </c>
    </row>
    <row r="103" spans="1:17">
      <c r="A103" s="10" t="s">
        <v>60</v>
      </c>
      <c r="B103" s="14">
        <v>144291203.56999999</v>
      </c>
      <c r="C103" s="14">
        <v>144350492.66999999</v>
      </c>
      <c r="D103" s="14">
        <v>144392193.89999998</v>
      </c>
      <c r="E103" s="14">
        <v>144388495.98999998</v>
      </c>
      <c r="F103" s="14">
        <v>144388423.89999998</v>
      </c>
      <c r="G103" s="14">
        <v>144413030.50999996</v>
      </c>
      <c r="H103" s="14">
        <v>144534190.52999997</v>
      </c>
      <c r="I103" s="14">
        <v>144543953.97999996</v>
      </c>
      <c r="J103" s="14">
        <v>144570697.27999997</v>
      </c>
      <c r="K103" s="14">
        <v>142217407.57999995</v>
      </c>
      <c r="L103" s="14">
        <v>142257926.82999995</v>
      </c>
      <c r="M103" s="14">
        <v>142257926.82999995</v>
      </c>
      <c r="N103" s="14">
        <v>147823940.37999997</v>
      </c>
      <c r="O103" s="14">
        <v>147832649.09999996</v>
      </c>
      <c r="P103" s="14">
        <v>147868924.14999998</v>
      </c>
      <c r="Q103" s="14">
        <v>2170131457.2000003</v>
      </c>
    </row>
    <row r="104" spans="1:17">
      <c r="A104" s="12" t="s">
        <v>64</v>
      </c>
      <c r="B104" s="14">
        <v>2874239.86</v>
      </c>
      <c r="C104" s="14">
        <v>2874239.86</v>
      </c>
      <c r="D104" s="14">
        <v>2874239.86</v>
      </c>
      <c r="E104" s="14">
        <v>2874239.86</v>
      </c>
      <c r="F104" s="14">
        <v>2874239.86</v>
      </c>
      <c r="G104" s="14">
        <v>2874239.86</v>
      </c>
      <c r="H104" s="14">
        <v>2874239.86</v>
      </c>
      <c r="I104" s="14">
        <v>2874239.86</v>
      </c>
      <c r="J104" s="14">
        <v>2874239.86</v>
      </c>
      <c r="K104" s="14">
        <v>2874239.86</v>
      </c>
      <c r="L104" s="14">
        <v>2874239.86</v>
      </c>
      <c r="M104" s="14">
        <v>2874239.86</v>
      </c>
      <c r="N104" s="14">
        <v>2874239.86</v>
      </c>
      <c r="O104" s="14">
        <v>2874239.86</v>
      </c>
      <c r="P104" s="14">
        <v>2874239.86</v>
      </c>
      <c r="Q104" s="14">
        <v>43113597.899999999</v>
      </c>
    </row>
    <row r="105" spans="1:17">
      <c r="A105" s="12" t="s">
        <v>103</v>
      </c>
      <c r="B105" s="14">
        <v>1886442.92</v>
      </c>
      <c r="C105" s="14">
        <v>1886442.92</v>
      </c>
      <c r="D105" s="14">
        <v>1886442.92</v>
      </c>
      <c r="E105" s="14">
        <v>1886442.92</v>
      </c>
      <c r="F105" s="14">
        <v>1886442.92</v>
      </c>
      <c r="G105" s="14">
        <v>1886442.92</v>
      </c>
      <c r="H105" s="14">
        <v>1886442.92</v>
      </c>
      <c r="I105" s="14">
        <v>1886442.92</v>
      </c>
      <c r="J105" s="14">
        <v>1886442.92</v>
      </c>
      <c r="K105" s="14">
        <v>1886442.92</v>
      </c>
      <c r="L105" s="14">
        <v>1886442.92</v>
      </c>
      <c r="M105" s="14">
        <v>1886442.92</v>
      </c>
      <c r="N105" s="14">
        <v>1886442.92</v>
      </c>
      <c r="O105" s="14">
        <v>1886442.92</v>
      </c>
      <c r="P105" s="14">
        <v>1886442.92</v>
      </c>
      <c r="Q105" s="14">
        <v>28296643.800000012</v>
      </c>
    </row>
    <row r="106" spans="1:17">
      <c r="A106" s="12" t="s">
        <v>147</v>
      </c>
      <c r="B106" s="14">
        <v>12669002.609999999</v>
      </c>
      <c r="C106" s="14">
        <v>12669002.609999999</v>
      </c>
      <c r="D106" s="14">
        <v>12669002.609999999</v>
      </c>
      <c r="E106" s="14">
        <v>12669002.609999999</v>
      </c>
      <c r="F106" s="14">
        <v>12669002.609999999</v>
      </c>
      <c r="G106" s="14">
        <v>12669002.609999999</v>
      </c>
      <c r="H106" s="14">
        <v>12669002.609999999</v>
      </c>
      <c r="I106" s="14">
        <v>12669002.609999999</v>
      </c>
      <c r="J106" s="14">
        <v>12700448.789999999</v>
      </c>
      <c r="K106" s="14">
        <v>12700448.789999999</v>
      </c>
      <c r="L106" s="14">
        <v>12700448.789999999</v>
      </c>
      <c r="M106" s="14">
        <v>12700448.789999999</v>
      </c>
      <c r="N106" s="14">
        <v>12731367.16</v>
      </c>
      <c r="O106" s="14">
        <v>12731367.16</v>
      </c>
      <c r="P106" s="14">
        <v>12731367.16</v>
      </c>
      <c r="Q106" s="14">
        <v>190347917.51999995</v>
      </c>
    </row>
    <row r="107" spans="1:17">
      <c r="A107" s="12" t="s">
        <v>144</v>
      </c>
      <c r="B107" s="14">
        <v>2820613.55</v>
      </c>
      <c r="C107" s="14">
        <v>2820613.55</v>
      </c>
      <c r="D107" s="14">
        <v>2820613.55</v>
      </c>
      <c r="E107" s="14">
        <v>2820613.55</v>
      </c>
      <c r="F107" s="14">
        <v>2820613.55</v>
      </c>
      <c r="G107" s="14">
        <v>2820613.55</v>
      </c>
      <c r="H107" s="14">
        <v>2820613.55</v>
      </c>
      <c r="I107" s="14">
        <v>2820613.55</v>
      </c>
      <c r="J107" s="14">
        <v>2820613.55</v>
      </c>
      <c r="K107" s="14">
        <v>2820613.55</v>
      </c>
      <c r="L107" s="14">
        <v>2820613.55</v>
      </c>
      <c r="M107" s="14">
        <v>2820613.55</v>
      </c>
      <c r="N107" s="14">
        <v>2820613.55</v>
      </c>
      <c r="O107" s="14">
        <v>2820613.55</v>
      </c>
      <c r="P107" s="14">
        <v>2820613.55</v>
      </c>
      <c r="Q107" s="14">
        <v>42309203.249999993</v>
      </c>
    </row>
    <row r="108" spans="1:17">
      <c r="A108" s="12" t="s">
        <v>145</v>
      </c>
      <c r="B108" s="14">
        <v>12305840</v>
      </c>
      <c r="C108" s="14">
        <v>12305840</v>
      </c>
      <c r="D108" s="14">
        <v>12305840</v>
      </c>
      <c r="E108" s="14">
        <v>12305840</v>
      </c>
      <c r="F108" s="14">
        <v>12305840</v>
      </c>
      <c r="G108" s="14">
        <v>12305840</v>
      </c>
      <c r="H108" s="14">
        <v>12305840</v>
      </c>
      <c r="I108" s="14">
        <v>12305840</v>
      </c>
      <c r="J108" s="14">
        <v>12305840</v>
      </c>
      <c r="K108" s="14">
        <v>12474388.34</v>
      </c>
      <c r="L108" s="14">
        <v>12505540.800000001</v>
      </c>
      <c r="M108" s="14">
        <v>12505540.800000001</v>
      </c>
      <c r="N108" s="14">
        <v>12505540.800000001</v>
      </c>
      <c r="O108" s="14">
        <v>12505540.800000001</v>
      </c>
      <c r="P108" s="14">
        <v>12505540.800000001</v>
      </c>
      <c r="Q108" s="14">
        <v>185754652.34000006</v>
      </c>
    </row>
    <row r="109" spans="1:17">
      <c r="A109" s="12" t="s">
        <v>129</v>
      </c>
      <c r="B109" s="14">
        <v>2376524.13</v>
      </c>
      <c r="C109" s="14">
        <v>2376524.13</v>
      </c>
      <c r="D109" s="14">
        <v>2376524.13</v>
      </c>
      <c r="E109" s="14">
        <v>2376524.13</v>
      </c>
      <c r="F109" s="14">
        <v>2376524.13</v>
      </c>
      <c r="G109" s="14">
        <v>2376524.13</v>
      </c>
      <c r="H109" s="14">
        <v>2386773.39</v>
      </c>
      <c r="I109" s="14">
        <v>2386773.39</v>
      </c>
      <c r="J109" s="14">
        <v>2386773.39</v>
      </c>
      <c r="K109" s="14">
        <v>2395182.5699999998</v>
      </c>
      <c r="L109" s="14">
        <v>2395182.5699999998</v>
      </c>
      <c r="M109" s="14">
        <v>2395182.5699999998</v>
      </c>
      <c r="N109" s="14">
        <v>2395182.5699999998</v>
      </c>
      <c r="O109" s="14">
        <v>2398884.62</v>
      </c>
      <c r="P109" s="14">
        <v>2398884.62</v>
      </c>
      <c r="Q109" s="14">
        <v>35797964.469999999</v>
      </c>
    </row>
    <row r="110" spans="1:17">
      <c r="A110" s="12" t="s">
        <v>66</v>
      </c>
      <c r="B110" s="14">
        <v>380781.68</v>
      </c>
      <c r="C110" s="14">
        <v>389797.87</v>
      </c>
      <c r="D110" s="14">
        <v>389797.87</v>
      </c>
      <c r="E110" s="14">
        <v>389797.87</v>
      </c>
      <c r="F110" s="14">
        <v>389797.87</v>
      </c>
      <c r="G110" s="14">
        <v>389797.87</v>
      </c>
      <c r="H110" s="14">
        <v>389797.87</v>
      </c>
      <c r="I110" s="14">
        <v>389797.87</v>
      </c>
      <c r="J110" s="14">
        <v>389797.87</v>
      </c>
      <c r="K110" s="14">
        <v>458152.14</v>
      </c>
      <c r="L110" s="14">
        <v>467518.93</v>
      </c>
      <c r="M110" s="14">
        <v>467518.93</v>
      </c>
      <c r="N110" s="14">
        <v>467518.93</v>
      </c>
      <c r="O110" s="14">
        <v>467518.93</v>
      </c>
      <c r="P110" s="14">
        <v>467518.93</v>
      </c>
      <c r="Q110" s="14">
        <v>6294911.4299999997</v>
      </c>
    </row>
    <row r="111" spans="1:17">
      <c r="A111" s="12" t="s">
        <v>67</v>
      </c>
      <c r="B111" s="14">
        <v>96290.22</v>
      </c>
      <c r="C111" s="14">
        <v>96290.22</v>
      </c>
      <c r="D111" s="14">
        <v>96290.22</v>
      </c>
      <c r="E111" s="14">
        <v>96290.22</v>
      </c>
      <c r="F111" s="14">
        <v>96290.22</v>
      </c>
      <c r="G111" s="14">
        <v>96290.22</v>
      </c>
      <c r="H111" s="14">
        <v>96290.22</v>
      </c>
      <c r="I111" s="14">
        <v>96290.22</v>
      </c>
      <c r="J111" s="14">
        <v>96290.22</v>
      </c>
      <c r="K111" s="14">
        <v>96290.22</v>
      </c>
      <c r="L111" s="14">
        <v>96290.22</v>
      </c>
      <c r="M111" s="14">
        <v>96290.22</v>
      </c>
      <c r="N111" s="14">
        <v>96290.22</v>
      </c>
      <c r="O111" s="14">
        <v>96290.22</v>
      </c>
      <c r="P111" s="14">
        <v>96290.22</v>
      </c>
      <c r="Q111" s="14">
        <v>1444353.2999999998</v>
      </c>
    </row>
    <row r="112" spans="1:17">
      <c r="A112" s="12" t="s">
        <v>156</v>
      </c>
      <c r="B112" s="14">
        <v>402176.59</v>
      </c>
      <c r="C112" s="14">
        <v>402176.59</v>
      </c>
      <c r="D112" s="14">
        <v>402176.59</v>
      </c>
      <c r="E112" s="14">
        <v>402176.59</v>
      </c>
      <c r="F112" s="14">
        <v>402176.59</v>
      </c>
      <c r="G112" s="14">
        <v>413486.17</v>
      </c>
      <c r="H112" s="14">
        <v>415897.04</v>
      </c>
      <c r="I112" s="14">
        <v>415897.04</v>
      </c>
      <c r="J112" s="14">
        <v>415897.04</v>
      </c>
      <c r="K112" s="14">
        <v>463210.79</v>
      </c>
      <c r="L112" s="14">
        <v>463210.79</v>
      </c>
      <c r="M112" s="14">
        <v>463210.79</v>
      </c>
      <c r="N112" s="14">
        <v>517753.65</v>
      </c>
      <c r="O112" s="14">
        <v>517753.65</v>
      </c>
      <c r="P112" s="14">
        <v>517753.65</v>
      </c>
      <c r="Q112" s="14">
        <v>6614953.5600000015</v>
      </c>
    </row>
    <row r="113" spans="1:17">
      <c r="A113" s="12" t="s">
        <v>160</v>
      </c>
      <c r="B113" s="14">
        <v>23632.07</v>
      </c>
      <c r="C113" s="14">
        <v>23632.07</v>
      </c>
      <c r="D113" s="14">
        <v>23632.07</v>
      </c>
      <c r="E113" s="14">
        <v>23632.07</v>
      </c>
      <c r="F113" s="14">
        <v>23632.07</v>
      </c>
      <c r="G113" s="14">
        <v>23632.07</v>
      </c>
      <c r="H113" s="14">
        <v>23632.07</v>
      </c>
      <c r="I113" s="14">
        <v>23632.07</v>
      </c>
      <c r="J113" s="14">
        <v>23632.07</v>
      </c>
      <c r="K113" s="14">
        <v>23632.07</v>
      </c>
      <c r="L113" s="14">
        <v>23632.07</v>
      </c>
      <c r="M113" s="14">
        <v>23632.07</v>
      </c>
      <c r="N113" s="14">
        <v>23632.07</v>
      </c>
      <c r="O113" s="14">
        <v>23632.07</v>
      </c>
      <c r="P113" s="14">
        <v>23632.07</v>
      </c>
      <c r="Q113" s="14">
        <v>354481.05000000005</v>
      </c>
    </row>
    <row r="114" spans="1:17">
      <c r="A114" s="12" t="s">
        <v>61</v>
      </c>
      <c r="B114" s="14">
        <v>1913117.11</v>
      </c>
      <c r="C114" s="14">
        <v>1913117.11</v>
      </c>
      <c r="D114" s="14">
        <v>1913117.11</v>
      </c>
      <c r="E114" s="14">
        <v>1913117.11</v>
      </c>
      <c r="F114" s="14">
        <v>1913117.11</v>
      </c>
      <c r="G114" s="14">
        <v>1913117.11</v>
      </c>
      <c r="H114" s="14">
        <v>1913117.11</v>
      </c>
      <c r="I114" s="14">
        <v>1913117.11</v>
      </c>
      <c r="J114" s="14">
        <v>1913117.11</v>
      </c>
      <c r="K114" s="14">
        <v>1913117.11</v>
      </c>
      <c r="L114" s="14">
        <v>1913117.11</v>
      </c>
      <c r="M114" s="14">
        <v>1913117.11</v>
      </c>
      <c r="N114" s="14">
        <v>1913117.11</v>
      </c>
      <c r="O114" s="14">
        <v>1913117.11</v>
      </c>
      <c r="P114" s="14">
        <v>1913117.11</v>
      </c>
      <c r="Q114" s="14">
        <v>28696756.649999995</v>
      </c>
    </row>
    <row r="115" spans="1:17">
      <c r="A115" s="12" t="s">
        <v>65</v>
      </c>
      <c r="B115" s="14">
        <v>291500.62</v>
      </c>
      <c r="C115" s="14">
        <v>291500.62</v>
      </c>
      <c r="D115" s="14">
        <v>291500.62</v>
      </c>
      <c r="E115" s="14">
        <v>291500.62</v>
      </c>
      <c r="F115" s="14">
        <v>291500.62</v>
      </c>
      <c r="G115" s="14">
        <v>291500.62</v>
      </c>
      <c r="H115" s="14">
        <v>291500.62</v>
      </c>
      <c r="I115" s="14">
        <v>291500.62</v>
      </c>
      <c r="J115" s="14">
        <v>291500.62</v>
      </c>
      <c r="K115" s="14">
        <v>291500.62</v>
      </c>
      <c r="L115" s="14">
        <v>291500.62</v>
      </c>
      <c r="M115" s="14">
        <v>291500.62</v>
      </c>
      <c r="N115" s="14">
        <v>291500.62</v>
      </c>
      <c r="O115" s="14">
        <v>291500.62</v>
      </c>
      <c r="P115" s="14">
        <v>307907.06</v>
      </c>
      <c r="Q115" s="14">
        <v>4388915.7400000012</v>
      </c>
    </row>
    <row r="116" spans="1:17">
      <c r="A116" s="12" t="s">
        <v>155</v>
      </c>
      <c r="B116" s="14">
        <v>70015.66</v>
      </c>
      <c r="C116" s="14">
        <v>70015.66</v>
      </c>
      <c r="D116" s="14">
        <v>70015.66</v>
      </c>
      <c r="E116" s="14">
        <v>70015.66</v>
      </c>
      <c r="F116" s="14">
        <v>70015.66</v>
      </c>
      <c r="G116" s="14">
        <v>70015.66</v>
      </c>
      <c r="H116" s="14">
        <v>70015.66</v>
      </c>
      <c r="I116" s="14">
        <v>70015.66</v>
      </c>
      <c r="J116" s="14">
        <v>70015.66</v>
      </c>
      <c r="K116" s="14">
        <v>70015.66</v>
      </c>
      <c r="L116" s="14">
        <v>70015.66</v>
      </c>
      <c r="M116" s="14">
        <v>70015.66</v>
      </c>
      <c r="N116" s="14">
        <v>70015.66</v>
      </c>
      <c r="O116" s="14">
        <v>71376.73</v>
      </c>
      <c r="P116" s="14">
        <v>71376.73</v>
      </c>
      <c r="Q116" s="14">
        <v>1052957.0400000003</v>
      </c>
    </row>
    <row r="117" spans="1:17">
      <c r="A117" s="12" t="s">
        <v>105</v>
      </c>
      <c r="B117" s="14">
        <v>509282.85</v>
      </c>
      <c r="C117" s="14">
        <v>509282.85</v>
      </c>
      <c r="D117" s="14">
        <v>509282.85</v>
      </c>
      <c r="E117" s="14">
        <v>509282.85</v>
      </c>
      <c r="F117" s="14">
        <v>509282.85</v>
      </c>
      <c r="G117" s="14">
        <v>509282.85</v>
      </c>
      <c r="H117" s="14">
        <v>509282.85</v>
      </c>
      <c r="I117" s="14">
        <v>509282.85</v>
      </c>
      <c r="J117" s="14">
        <v>509282.85</v>
      </c>
      <c r="K117" s="14">
        <v>509282.85</v>
      </c>
      <c r="L117" s="14">
        <v>509282.85</v>
      </c>
      <c r="M117" s="14">
        <v>509282.85</v>
      </c>
      <c r="N117" s="14">
        <v>526525.15</v>
      </c>
      <c r="O117" s="14">
        <v>526525.15</v>
      </c>
      <c r="P117" s="14">
        <v>526525.15</v>
      </c>
      <c r="Q117" s="14">
        <v>7690969.6500000004</v>
      </c>
    </row>
    <row r="118" spans="1:17">
      <c r="A118" s="12" t="s">
        <v>100</v>
      </c>
      <c r="B118" s="14">
        <v>629166.46</v>
      </c>
      <c r="C118" s="14">
        <v>629166.46</v>
      </c>
      <c r="D118" s="14">
        <v>629166.46</v>
      </c>
      <c r="E118" s="14">
        <v>629166.46</v>
      </c>
      <c r="F118" s="14">
        <v>629166.46</v>
      </c>
      <c r="G118" s="14">
        <v>629166.46</v>
      </c>
      <c r="H118" s="14">
        <v>629166.46</v>
      </c>
      <c r="I118" s="14">
        <v>629166.46</v>
      </c>
      <c r="J118" s="14">
        <v>629166.46</v>
      </c>
      <c r="K118" s="14">
        <v>0</v>
      </c>
      <c r="L118" s="14"/>
      <c r="M118" s="14"/>
      <c r="N118" s="14"/>
      <c r="O118" s="14"/>
      <c r="P118" s="14"/>
      <c r="Q118" s="14">
        <v>5662498.1399999997</v>
      </c>
    </row>
    <row r="119" spans="1:17">
      <c r="A119" s="12" t="s">
        <v>130</v>
      </c>
      <c r="B119" s="14">
        <v>10343248.640000001</v>
      </c>
      <c r="C119" s="14">
        <v>10343248.640000001</v>
      </c>
      <c r="D119" s="14">
        <v>10343248.640000001</v>
      </c>
      <c r="E119" s="14">
        <v>10343248.640000001</v>
      </c>
      <c r="F119" s="14">
        <v>10343248.640000001</v>
      </c>
      <c r="G119" s="14">
        <v>10343248.640000001</v>
      </c>
      <c r="H119" s="14">
        <v>10343248.640000001</v>
      </c>
      <c r="I119" s="14">
        <v>10343248.640000001</v>
      </c>
      <c r="J119" s="14">
        <v>10343248.640000001</v>
      </c>
      <c r="K119" s="14">
        <v>9405132.9600000009</v>
      </c>
      <c r="L119" s="14">
        <v>9405132.9600000009</v>
      </c>
      <c r="M119" s="14">
        <v>9405132.9600000009</v>
      </c>
      <c r="N119" s="14">
        <v>9750722.6099999994</v>
      </c>
      <c r="O119" s="14">
        <v>9749409.1699999999</v>
      </c>
      <c r="P119" s="14">
        <v>9749409.1699999999</v>
      </c>
      <c r="Q119" s="14">
        <v>150554177.59</v>
      </c>
    </row>
    <row r="120" spans="1:17">
      <c r="A120" s="12" t="s">
        <v>62</v>
      </c>
      <c r="B120" s="14">
        <v>2023936.45</v>
      </c>
      <c r="C120" s="14">
        <v>2023936.45</v>
      </c>
      <c r="D120" s="14">
        <v>2023936.45</v>
      </c>
      <c r="E120" s="14">
        <v>2023936.45</v>
      </c>
      <c r="F120" s="14">
        <v>2023936.45</v>
      </c>
      <c r="G120" s="14">
        <v>2023936.45</v>
      </c>
      <c r="H120" s="14">
        <v>2023936.45</v>
      </c>
      <c r="I120" s="14">
        <v>2023936.45</v>
      </c>
      <c r="J120" s="14">
        <v>2023936.45</v>
      </c>
      <c r="K120" s="14">
        <v>2022697.93</v>
      </c>
      <c r="L120" s="14">
        <v>2022697.93</v>
      </c>
      <c r="M120" s="14">
        <v>2022697.93</v>
      </c>
      <c r="N120" s="14">
        <v>2210825.96</v>
      </c>
      <c r="O120" s="14">
        <v>2208682.9900000002</v>
      </c>
      <c r="P120" s="14">
        <v>2208682.9900000002</v>
      </c>
      <c r="Q120" s="14">
        <v>30911713.780000001</v>
      </c>
    </row>
    <row r="121" spans="1:17">
      <c r="A121" s="12" t="s">
        <v>63</v>
      </c>
      <c r="B121" s="14">
        <v>629225.62</v>
      </c>
      <c r="C121" s="14">
        <v>629225.62</v>
      </c>
      <c r="D121" s="14">
        <v>629225.62</v>
      </c>
      <c r="E121" s="14">
        <v>629225.62</v>
      </c>
      <c r="F121" s="14">
        <v>629225.62</v>
      </c>
      <c r="G121" s="14">
        <v>629225.62</v>
      </c>
      <c r="H121" s="14">
        <v>629225.62</v>
      </c>
      <c r="I121" s="14">
        <v>629225.62</v>
      </c>
      <c r="J121" s="14">
        <v>629225.62</v>
      </c>
      <c r="K121" s="14">
        <v>629225.62</v>
      </c>
      <c r="L121" s="14">
        <v>629225.62</v>
      </c>
      <c r="M121" s="14">
        <v>629225.62</v>
      </c>
      <c r="N121" s="14">
        <v>629225.62</v>
      </c>
      <c r="O121" s="14">
        <v>629225.62</v>
      </c>
      <c r="P121" s="14">
        <v>629225.62</v>
      </c>
      <c r="Q121" s="14">
        <v>9438384.2999999989</v>
      </c>
    </row>
    <row r="122" spans="1:17">
      <c r="A122" s="12" t="s">
        <v>101</v>
      </c>
      <c r="B122" s="14">
        <v>999825.07</v>
      </c>
      <c r="C122" s="14">
        <v>999825.07</v>
      </c>
      <c r="D122" s="14">
        <v>999825.07</v>
      </c>
      <c r="E122" s="14">
        <v>999474.14</v>
      </c>
      <c r="F122" s="14">
        <v>999474.14</v>
      </c>
      <c r="G122" s="14">
        <v>1002975.57</v>
      </c>
      <c r="H122" s="14">
        <v>1002957.3</v>
      </c>
      <c r="I122" s="14">
        <v>1002957.3</v>
      </c>
      <c r="J122" s="14">
        <v>1002957.3</v>
      </c>
      <c r="K122" s="14">
        <v>411740.58</v>
      </c>
      <c r="L122" s="14">
        <v>411740.58</v>
      </c>
      <c r="M122" s="14">
        <v>411740.58</v>
      </c>
      <c r="N122" s="14">
        <v>614382.27</v>
      </c>
      <c r="O122" s="14">
        <v>636888.4</v>
      </c>
      <c r="P122" s="14">
        <v>636888.4</v>
      </c>
      <c r="Q122" s="14">
        <v>12133651.770000001</v>
      </c>
    </row>
    <row r="123" spans="1:17">
      <c r="A123" s="12" t="s">
        <v>131</v>
      </c>
      <c r="B123" s="14">
        <v>190246.97</v>
      </c>
      <c r="C123" s="14">
        <v>190246.97</v>
      </c>
      <c r="D123" s="14">
        <v>190246.97</v>
      </c>
      <c r="E123" s="14">
        <v>190246.97</v>
      </c>
      <c r="F123" s="14">
        <v>190246.97</v>
      </c>
      <c r="G123" s="14">
        <v>190246.97</v>
      </c>
      <c r="H123" s="14">
        <v>190246.97</v>
      </c>
      <c r="I123" s="14">
        <v>190246.97</v>
      </c>
      <c r="J123" s="14">
        <v>190246.97</v>
      </c>
      <c r="K123" s="14">
        <v>0</v>
      </c>
      <c r="L123" s="14"/>
      <c r="M123" s="14"/>
      <c r="N123" s="14"/>
      <c r="O123" s="14"/>
      <c r="P123" s="14"/>
      <c r="Q123" s="14">
        <v>1712222.73</v>
      </c>
    </row>
    <row r="124" spans="1:17">
      <c r="A124" s="12" t="s">
        <v>102</v>
      </c>
      <c r="B124" s="14">
        <v>90134696.849999994</v>
      </c>
      <c r="C124" s="14">
        <v>90184969.760000005</v>
      </c>
      <c r="D124" s="14">
        <v>90226670.989999995</v>
      </c>
      <c r="E124" s="14">
        <v>90220293.439999998</v>
      </c>
      <c r="F124" s="14">
        <v>90220221.349999994</v>
      </c>
      <c r="G124" s="14">
        <v>90220221.349999994</v>
      </c>
      <c r="H124" s="14">
        <v>90328740.739999995</v>
      </c>
      <c r="I124" s="14">
        <v>90338504.189999998</v>
      </c>
      <c r="J124" s="14">
        <v>90333801.310000002</v>
      </c>
      <c r="K124" s="14">
        <v>90333749.189999998</v>
      </c>
      <c r="L124" s="14">
        <v>90333749.189999998</v>
      </c>
      <c r="M124" s="14">
        <v>90333749.189999998</v>
      </c>
      <c r="N124" s="14">
        <v>95048383.689999998</v>
      </c>
      <c r="O124" s="14">
        <v>95032979.569999993</v>
      </c>
      <c r="P124" s="14">
        <v>95045515.159999996</v>
      </c>
      <c r="Q124" s="14">
        <v>1368336245.9700003</v>
      </c>
    </row>
    <row r="125" spans="1:17">
      <c r="A125" s="12" t="s">
        <v>132</v>
      </c>
      <c r="B125" s="14">
        <v>339657.73</v>
      </c>
      <c r="C125" s="14">
        <v>339657.73</v>
      </c>
      <c r="D125" s="14">
        <v>339657.73</v>
      </c>
      <c r="E125" s="14">
        <v>339657.73</v>
      </c>
      <c r="F125" s="14">
        <v>339657.73</v>
      </c>
      <c r="G125" s="14">
        <v>339657.73</v>
      </c>
      <c r="H125" s="14">
        <v>339657.73</v>
      </c>
      <c r="I125" s="14">
        <v>339657.73</v>
      </c>
      <c r="J125" s="14">
        <v>339657.73</v>
      </c>
      <c r="K125" s="14">
        <v>366016.67</v>
      </c>
      <c r="L125" s="14">
        <v>366016.67</v>
      </c>
      <c r="M125" s="14">
        <v>366016.67</v>
      </c>
      <c r="N125" s="14">
        <v>378332.82</v>
      </c>
      <c r="O125" s="14">
        <v>378332.82</v>
      </c>
      <c r="P125" s="14">
        <v>385665.84</v>
      </c>
      <c r="Q125" s="14">
        <v>5297301.0599999996</v>
      </c>
    </row>
    <row r="126" spans="1:17">
      <c r="A126" s="12" t="s">
        <v>146</v>
      </c>
      <c r="B126" s="14">
        <v>257287.97</v>
      </c>
      <c r="C126" s="14">
        <v>257287.97</v>
      </c>
      <c r="D126" s="14">
        <v>257287.97</v>
      </c>
      <c r="E126" s="14">
        <v>260318.54</v>
      </c>
      <c r="F126" s="14">
        <v>260318.54</v>
      </c>
      <c r="G126" s="14">
        <v>270114.14</v>
      </c>
      <c r="H126" s="14">
        <v>270112.90999999997</v>
      </c>
      <c r="I126" s="14">
        <v>270112.90999999997</v>
      </c>
      <c r="J126" s="14">
        <v>270112.90999999997</v>
      </c>
      <c r="K126" s="14">
        <v>69028.100000000006</v>
      </c>
      <c r="L126" s="14">
        <v>69028.100000000006</v>
      </c>
      <c r="M126" s="14">
        <v>69028.100000000006</v>
      </c>
      <c r="N126" s="14">
        <v>69028.100000000006</v>
      </c>
      <c r="O126" s="14">
        <v>69028.100000000006</v>
      </c>
      <c r="P126" s="14">
        <v>69028.100000000006</v>
      </c>
      <c r="Q126" s="14">
        <v>2787122.4600000004</v>
      </c>
    </row>
    <row r="127" spans="1:17">
      <c r="A127" s="12" t="s">
        <v>104</v>
      </c>
      <c r="B127" s="14">
        <v>103891.78</v>
      </c>
      <c r="C127" s="14">
        <v>103891.78</v>
      </c>
      <c r="D127" s="14">
        <v>103891.78</v>
      </c>
      <c r="E127" s="14">
        <v>103891.78</v>
      </c>
      <c r="F127" s="14">
        <v>103891.78</v>
      </c>
      <c r="G127" s="14">
        <v>103891.78</v>
      </c>
      <c r="H127" s="14">
        <v>103891.78</v>
      </c>
      <c r="I127" s="14">
        <v>103891.78</v>
      </c>
      <c r="J127" s="14">
        <v>103891.78</v>
      </c>
      <c r="K127" s="14">
        <v>3299.04</v>
      </c>
      <c r="L127" s="14">
        <v>3299.04</v>
      </c>
      <c r="M127" s="14">
        <v>3299.04</v>
      </c>
      <c r="N127" s="14">
        <v>3299.04</v>
      </c>
      <c r="O127" s="14">
        <v>3299.04</v>
      </c>
      <c r="P127" s="14">
        <v>3299.04</v>
      </c>
      <c r="Q127" s="14">
        <v>954820.26000000036</v>
      </c>
    </row>
    <row r="128" spans="1:17">
      <c r="A128" s="12" t="s">
        <v>148</v>
      </c>
      <c r="B128" s="14">
        <v>20560.16</v>
      </c>
      <c r="C128" s="14">
        <v>20560.16</v>
      </c>
      <c r="D128" s="14">
        <v>20560.16</v>
      </c>
      <c r="E128" s="14">
        <v>20560.16</v>
      </c>
      <c r="F128" s="14">
        <v>20560.16</v>
      </c>
      <c r="G128" s="14">
        <v>20560.16</v>
      </c>
      <c r="H128" s="14">
        <v>20560.16</v>
      </c>
      <c r="I128" s="14">
        <v>20560.16</v>
      </c>
      <c r="J128" s="14">
        <v>20560.16</v>
      </c>
      <c r="K128" s="14">
        <v>0</v>
      </c>
      <c r="L128" s="14"/>
      <c r="M128" s="14"/>
      <c r="N128" s="14"/>
      <c r="O128" s="14"/>
      <c r="P128" s="14"/>
      <c r="Q128" s="14">
        <v>185041.44</v>
      </c>
    </row>
    <row r="129" spans="1:17">
      <c r="A129" s="10" t="s">
        <v>68</v>
      </c>
      <c r="B129" s="14">
        <v>3578941.0899999994</v>
      </c>
      <c r="C129" s="14">
        <v>3621976.5599999996</v>
      </c>
      <c r="D129" s="14">
        <v>3621976.5599999996</v>
      </c>
      <c r="E129" s="14">
        <v>3619362.7299999995</v>
      </c>
      <c r="F129" s="14">
        <v>3619362.7299999995</v>
      </c>
      <c r="G129" s="14">
        <v>3619674.5499999993</v>
      </c>
      <c r="H129" s="14">
        <v>3619675.1199999996</v>
      </c>
      <c r="I129" s="14">
        <v>3634818.9199999995</v>
      </c>
      <c r="J129" s="14">
        <v>3634818.9199999995</v>
      </c>
      <c r="K129" s="14">
        <v>3634818.9199999995</v>
      </c>
      <c r="L129" s="14">
        <v>3634818.9199999995</v>
      </c>
      <c r="M129" s="14">
        <v>3634818.9199999995</v>
      </c>
      <c r="N129" s="14">
        <v>3634818.9199999995</v>
      </c>
      <c r="O129" s="14">
        <v>3634818.9199999995</v>
      </c>
      <c r="P129" s="14">
        <v>3634818.9199999995</v>
      </c>
      <c r="Q129" s="14">
        <v>54379520.699999996</v>
      </c>
    </row>
    <row r="130" spans="1:17">
      <c r="A130" s="12" t="s">
        <v>69</v>
      </c>
      <c r="B130" s="14">
        <v>185309.27</v>
      </c>
      <c r="C130" s="14">
        <v>185309.27</v>
      </c>
      <c r="D130" s="14">
        <v>185309.27</v>
      </c>
      <c r="E130" s="14">
        <v>185309.27</v>
      </c>
      <c r="F130" s="14">
        <v>185309.27</v>
      </c>
      <c r="G130" s="14">
        <v>185309.27</v>
      </c>
      <c r="H130" s="14">
        <v>185309.27</v>
      </c>
      <c r="I130" s="14">
        <v>185309.27</v>
      </c>
      <c r="J130" s="14">
        <v>185309.27</v>
      </c>
      <c r="K130" s="14">
        <v>185309.27</v>
      </c>
      <c r="L130" s="14">
        <v>185309.27</v>
      </c>
      <c r="M130" s="14">
        <v>185309.27</v>
      </c>
      <c r="N130" s="14">
        <v>185309.27</v>
      </c>
      <c r="O130" s="14">
        <v>185309.27</v>
      </c>
      <c r="P130" s="14">
        <v>185309.27</v>
      </c>
      <c r="Q130" s="14">
        <v>2779639.05</v>
      </c>
    </row>
    <row r="131" spans="1:17">
      <c r="A131" s="12" t="s">
        <v>107</v>
      </c>
      <c r="B131" s="14">
        <v>1109551.68</v>
      </c>
      <c r="C131" s="14">
        <v>1109551.68</v>
      </c>
      <c r="D131" s="14">
        <v>1109551.68</v>
      </c>
      <c r="E131" s="14">
        <v>1109551.68</v>
      </c>
      <c r="F131" s="14">
        <v>1109551.68</v>
      </c>
      <c r="G131" s="14">
        <v>1109551.68</v>
      </c>
      <c r="H131" s="14">
        <v>1109551.68</v>
      </c>
      <c r="I131" s="14">
        <v>1109551.68</v>
      </c>
      <c r="J131" s="14">
        <v>1109551.68</v>
      </c>
      <c r="K131" s="14">
        <v>1109551.68</v>
      </c>
      <c r="L131" s="14">
        <v>1109551.68</v>
      </c>
      <c r="M131" s="14">
        <v>1109551.68</v>
      </c>
      <c r="N131" s="14">
        <v>1109551.68</v>
      </c>
      <c r="O131" s="14">
        <v>1109551.68</v>
      </c>
      <c r="P131" s="14">
        <v>1109551.68</v>
      </c>
      <c r="Q131" s="14">
        <v>16643275.199999997</v>
      </c>
    </row>
    <row r="132" spans="1:17">
      <c r="A132" s="12" t="s">
        <v>70</v>
      </c>
      <c r="B132" s="14">
        <v>179338.52</v>
      </c>
      <c r="C132" s="14">
        <v>179338.52</v>
      </c>
      <c r="D132" s="14">
        <v>179338.52</v>
      </c>
      <c r="E132" s="14">
        <v>179338.52</v>
      </c>
      <c r="F132" s="14">
        <v>179338.52</v>
      </c>
      <c r="G132" s="14">
        <v>179338.52</v>
      </c>
      <c r="H132" s="14">
        <v>179338.52</v>
      </c>
      <c r="I132" s="14">
        <v>179338.52</v>
      </c>
      <c r="J132" s="14">
        <v>179338.52</v>
      </c>
      <c r="K132" s="14">
        <v>179338.52</v>
      </c>
      <c r="L132" s="14">
        <v>179338.52</v>
      </c>
      <c r="M132" s="14">
        <v>179338.52</v>
      </c>
      <c r="N132" s="14">
        <v>179338.52</v>
      </c>
      <c r="O132" s="14">
        <v>179338.52</v>
      </c>
      <c r="P132" s="14">
        <v>179338.52</v>
      </c>
      <c r="Q132" s="14">
        <v>2690077.8</v>
      </c>
    </row>
    <row r="133" spans="1:17">
      <c r="A133" s="12" t="s">
        <v>108</v>
      </c>
      <c r="B133" s="14">
        <v>15383.91</v>
      </c>
      <c r="C133" s="14">
        <v>15383.91</v>
      </c>
      <c r="D133" s="14">
        <v>15383.91</v>
      </c>
      <c r="E133" s="14">
        <v>15383.91</v>
      </c>
      <c r="F133" s="14">
        <v>15383.91</v>
      </c>
      <c r="G133" s="14">
        <v>15383.91</v>
      </c>
      <c r="H133" s="14">
        <v>15383.91</v>
      </c>
      <c r="I133" s="14">
        <v>15383.91</v>
      </c>
      <c r="J133" s="14">
        <v>15383.91</v>
      </c>
      <c r="K133" s="14">
        <v>15383.91</v>
      </c>
      <c r="L133" s="14">
        <v>15383.91</v>
      </c>
      <c r="M133" s="14">
        <v>15383.91</v>
      </c>
      <c r="N133" s="14">
        <v>15383.91</v>
      </c>
      <c r="O133" s="14">
        <v>15383.91</v>
      </c>
      <c r="P133" s="14">
        <v>15383.91</v>
      </c>
      <c r="Q133" s="14">
        <v>230758.65000000002</v>
      </c>
    </row>
    <row r="134" spans="1:17">
      <c r="A134" s="12" t="s">
        <v>133</v>
      </c>
      <c r="B134" s="14">
        <v>38834</v>
      </c>
      <c r="C134" s="14">
        <v>38834</v>
      </c>
      <c r="D134" s="14">
        <v>38834</v>
      </c>
      <c r="E134" s="14">
        <v>38834</v>
      </c>
      <c r="F134" s="14">
        <v>38834</v>
      </c>
      <c r="G134" s="14">
        <v>38834</v>
      </c>
      <c r="H134" s="14">
        <v>38834</v>
      </c>
      <c r="I134" s="14">
        <v>38834</v>
      </c>
      <c r="J134" s="14">
        <v>38834</v>
      </c>
      <c r="K134" s="14">
        <v>38834</v>
      </c>
      <c r="L134" s="14">
        <v>38834</v>
      </c>
      <c r="M134" s="14">
        <v>38834</v>
      </c>
      <c r="N134" s="14">
        <v>38834</v>
      </c>
      <c r="O134" s="14">
        <v>38834</v>
      </c>
      <c r="P134" s="14">
        <v>38834</v>
      </c>
      <c r="Q134" s="14">
        <v>582510</v>
      </c>
    </row>
    <row r="135" spans="1:17">
      <c r="A135" s="12" t="s">
        <v>109</v>
      </c>
      <c r="B135" s="14">
        <v>41397.21</v>
      </c>
      <c r="C135" s="14">
        <v>41397.21</v>
      </c>
      <c r="D135" s="14">
        <v>41397.21</v>
      </c>
      <c r="E135" s="14">
        <v>38609.33</v>
      </c>
      <c r="F135" s="14">
        <v>38609.33</v>
      </c>
      <c r="G135" s="14">
        <v>38609.33</v>
      </c>
      <c r="H135" s="14">
        <v>38609.33</v>
      </c>
      <c r="I135" s="14">
        <v>53753.13</v>
      </c>
      <c r="J135" s="14">
        <v>53753.13</v>
      </c>
      <c r="K135" s="14">
        <v>53753.13</v>
      </c>
      <c r="L135" s="14">
        <v>53753.13</v>
      </c>
      <c r="M135" s="14">
        <v>53753.13</v>
      </c>
      <c r="N135" s="14">
        <v>53753.13</v>
      </c>
      <c r="O135" s="14">
        <v>53753.13</v>
      </c>
      <c r="P135" s="14">
        <v>53753.13</v>
      </c>
      <c r="Q135" s="14">
        <v>708653.99000000011</v>
      </c>
    </row>
    <row r="136" spans="1:17">
      <c r="A136" s="12" t="s">
        <v>71</v>
      </c>
      <c r="B136" s="14">
        <v>27284.69</v>
      </c>
      <c r="C136" s="14">
        <v>27284.69</v>
      </c>
      <c r="D136" s="14">
        <v>27284.69</v>
      </c>
      <c r="E136" s="14">
        <v>27284.69</v>
      </c>
      <c r="F136" s="14">
        <v>27284.69</v>
      </c>
      <c r="G136" s="14">
        <v>27284.69</v>
      </c>
      <c r="H136" s="14">
        <v>27284.69</v>
      </c>
      <c r="I136" s="14">
        <v>27284.69</v>
      </c>
      <c r="J136" s="14">
        <v>27284.69</v>
      </c>
      <c r="K136" s="14">
        <v>27284.69</v>
      </c>
      <c r="L136" s="14">
        <v>27284.69</v>
      </c>
      <c r="M136" s="14">
        <v>27284.69</v>
      </c>
      <c r="N136" s="14">
        <v>27284.69</v>
      </c>
      <c r="O136" s="14">
        <v>27284.69</v>
      </c>
      <c r="P136" s="14">
        <v>27284.69</v>
      </c>
      <c r="Q136" s="14">
        <v>409270.35</v>
      </c>
    </row>
    <row r="137" spans="1:17">
      <c r="A137" s="12" t="s">
        <v>73</v>
      </c>
      <c r="B137" s="14">
        <v>175867.44</v>
      </c>
      <c r="C137" s="14">
        <v>175867.44</v>
      </c>
      <c r="D137" s="14">
        <v>175867.44</v>
      </c>
      <c r="E137" s="14">
        <v>175867.44</v>
      </c>
      <c r="F137" s="14">
        <v>175867.44</v>
      </c>
      <c r="G137" s="14">
        <v>175867.44</v>
      </c>
      <c r="H137" s="14">
        <v>175867.44</v>
      </c>
      <c r="I137" s="14">
        <v>175867.44</v>
      </c>
      <c r="J137" s="14">
        <v>175867.44</v>
      </c>
      <c r="K137" s="14">
        <v>175867.44</v>
      </c>
      <c r="L137" s="14">
        <v>175867.44</v>
      </c>
      <c r="M137" s="14">
        <v>175867.44</v>
      </c>
      <c r="N137" s="14">
        <v>175867.44</v>
      </c>
      <c r="O137" s="14">
        <v>175867.44</v>
      </c>
      <c r="P137" s="14">
        <v>175867.44</v>
      </c>
      <c r="Q137" s="14">
        <v>2638011.5999999996</v>
      </c>
    </row>
    <row r="138" spans="1:17">
      <c r="A138" s="12" t="s">
        <v>72</v>
      </c>
      <c r="B138" s="14">
        <v>20515.689999999999</v>
      </c>
      <c r="C138" s="14">
        <v>20515.689999999999</v>
      </c>
      <c r="D138" s="14">
        <v>20515.689999999999</v>
      </c>
      <c r="E138" s="14">
        <v>20515.689999999999</v>
      </c>
      <c r="F138" s="14">
        <v>20515.689999999999</v>
      </c>
      <c r="G138" s="14">
        <v>20515.689999999999</v>
      </c>
      <c r="H138" s="14">
        <v>20515.689999999999</v>
      </c>
      <c r="I138" s="14">
        <v>20515.689999999999</v>
      </c>
      <c r="J138" s="14">
        <v>20515.689999999999</v>
      </c>
      <c r="K138" s="14">
        <v>20515.689999999999</v>
      </c>
      <c r="L138" s="14">
        <v>20515.689999999999</v>
      </c>
      <c r="M138" s="14">
        <v>20515.689999999999</v>
      </c>
      <c r="N138" s="14">
        <v>20515.689999999999</v>
      </c>
      <c r="O138" s="14">
        <v>20515.689999999999</v>
      </c>
      <c r="P138" s="14">
        <v>20515.689999999999</v>
      </c>
      <c r="Q138" s="14">
        <v>307735.34999999998</v>
      </c>
    </row>
    <row r="139" spans="1:17">
      <c r="A139" s="12" t="s">
        <v>149</v>
      </c>
      <c r="B139" s="14">
        <v>37541</v>
      </c>
      <c r="C139" s="14">
        <v>37541</v>
      </c>
      <c r="D139" s="14">
        <v>37541</v>
      </c>
      <c r="E139" s="14">
        <v>37541</v>
      </c>
      <c r="F139" s="14">
        <v>37541</v>
      </c>
      <c r="G139" s="14">
        <v>37541</v>
      </c>
      <c r="H139" s="14">
        <v>37541</v>
      </c>
      <c r="I139" s="14">
        <v>37541</v>
      </c>
      <c r="J139" s="14">
        <v>37541</v>
      </c>
      <c r="K139" s="14">
        <v>37541</v>
      </c>
      <c r="L139" s="14">
        <v>37541</v>
      </c>
      <c r="M139" s="14">
        <v>37541</v>
      </c>
      <c r="N139" s="14">
        <v>37541</v>
      </c>
      <c r="O139" s="14">
        <v>37541</v>
      </c>
      <c r="P139" s="14">
        <v>37541</v>
      </c>
      <c r="Q139" s="14">
        <v>563115</v>
      </c>
    </row>
    <row r="140" spans="1:17">
      <c r="A140" s="12" t="s">
        <v>151</v>
      </c>
      <c r="B140" s="14">
        <v>814166.88</v>
      </c>
      <c r="C140" s="14">
        <v>814166.88</v>
      </c>
      <c r="D140" s="14">
        <v>814166.88</v>
      </c>
      <c r="E140" s="14">
        <v>814166.88</v>
      </c>
      <c r="F140" s="14">
        <v>814166.88</v>
      </c>
      <c r="G140" s="14">
        <v>814166.88</v>
      </c>
      <c r="H140" s="14">
        <v>814166.88</v>
      </c>
      <c r="I140" s="14">
        <v>814166.88</v>
      </c>
      <c r="J140" s="14">
        <v>814166.88</v>
      </c>
      <c r="K140" s="14">
        <v>814166.88</v>
      </c>
      <c r="L140" s="14">
        <v>814166.88</v>
      </c>
      <c r="M140" s="14">
        <v>814166.88</v>
      </c>
      <c r="N140" s="14">
        <v>814166.88</v>
      </c>
      <c r="O140" s="14">
        <v>814166.88</v>
      </c>
      <c r="P140" s="14">
        <v>814166.88</v>
      </c>
      <c r="Q140" s="14">
        <v>12212503.200000003</v>
      </c>
    </row>
    <row r="141" spans="1:17">
      <c r="A141" s="12" t="s">
        <v>110</v>
      </c>
      <c r="B141" s="14">
        <v>70177.67</v>
      </c>
      <c r="C141" s="14">
        <v>70177.67</v>
      </c>
      <c r="D141" s="14">
        <v>70177.67</v>
      </c>
      <c r="E141" s="14">
        <v>70177.67</v>
      </c>
      <c r="F141" s="14">
        <v>70177.67</v>
      </c>
      <c r="G141" s="14">
        <v>70177.67</v>
      </c>
      <c r="H141" s="14">
        <v>70177.67</v>
      </c>
      <c r="I141" s="14">
        <v>70177.67</v>
      </c>
      <c r="J141" s="14">
        <v>70177.67</v>
      </c>
      <c r="K141" s="14">
        <v>70177.67</v>
      </c>
      <c r="L141" s="14">
        <v>70177.67</v>
      </c>
      <c r="M141" s="14">
        <v>70177.67</v>
      </c>
      <c r="N141" s="14">
        <v>70177.67</v>
      </c>
      <c r="O141" s="14">
        <v>70177.67</v>
      </c>
      <c r="P141" s="14">
        <v>70177.67</v>
      </c>
      <c r="Q141" s="14">
        <v>1052665.0500000003</v>
      </c>
    </row>
    <row r="142" spans="1:17">
      <c r="A142" s="12" t="s">
        <v>106</v>
      </c>
      <c r="B142" s="14">
        <v>35063.769999999997</v>
      </c>
      <c r="C142" s="14">
        <v>78099.240000000005</v>
      </c>
      <c r="D142" s="14">
        <v>78099.240000000005</v>
      </c>
      <c r="E142" s="14">
        <v>78273.289999999994</v>
      </c>
      <c r="F142" s="14">
        <v>78273.289999999994</v>
      </c>
      <c r="G142" s="14">
        <v>78585.11</v>
      </c>
      <c r="H142" s="14">
        <v>78585.679999999993</v>
      </c>
      <c r="I142" s="14">
        <v>78585.679999999993</v>
      </c>
      <c r="J142" s="14">
        <v>78585.679999999993</v>
      </c>
      <c r="K142" s="14">
        <v>78585.679999999993</v>
      </c>
      <c r="L142" s="14">
        <v>78585.679999999993</v>
      </c>
      <c r="M142" s="14">
        <v>78585.679999999993</v>
      </c>
      <c r="N142" s="14">
        <v>78585.679999999993</v>
      </c>
      <c r="O142" s="14">
        <v>78585.679999999993</v>
      </c>
      <c r="P142" s="14">
        <v>78585.679999999993</v>
      </c>
      <c r="Q142" s="14">
        <v>1133665.0599999996</v>
      </c>
    </row>
    <row r="143" spans="1:17">
      <c r="A143" s="12" t="s">
        <v>74</v>
      </c>
      <c r="B143" s="14">
        <v>828509.36</v>
      </c>
      <c r="C143" s="14">
        <v>828509.36</v>
      </c>
      <c r="D143" s="14">
        <v>828509.36</v>
      </c>
      <c r="E143" s="14">
        <v>828509.36</v>
      </c>
      <c r="F143" s="14">
        <v>828509.36</v>
      </c>
      <c r="G143" s="14">
        <v>828509.36</v>
      </c>
      <c r="H143" s="14">
        <v>828509.36</v>
      </c>
      <c r="I143" s="14">
        <v>828509.36</v>
      </c>
      <c r="J143" s="14">
        <v>828509.36</v>
      </c>
      <c r="K143" s="14">
        <v>828509.36</v>
      </c>
      <c r="L143" s="14">
        <v>828509.36</v>
      </c>
      <c r="M143" s="14">
        <v>828509.36</v>
      </c>
      <c r="N143" s="14">
        <v>828509.36</v>
      </c>
      <c r="O143" s="14">
        <v>828509.36</v>
      </c>
      <c r="P143" s="14">
        <v>828509.36</v>
      </c>
      <c r="Q143" s="14">
        <v>12427640.399999999</v>
      </c>
    </row>
    <row r="144" spans="1:17">
      <c r="A144" s="10" t="s">
        <v>165</v>
      </c>
      <c r="B144" s="14">
        <v>933002018.97000015</v>
      </c>
      <c r="C144" s="14">
        <v>939772755.08000004</v>
      </c>
      <c r="D144" s="14">
        <v>941139519.09000027</v>
      </c>
      <c r="E144" s="14">
        <v>943773621.53000009</v>
      </c>
      <c r="F144" s="14">
        <v>948731140.03999996</v>
      </c>
      <c r="G144" s="14">
        <v>951919979.19999993</v>
      </c>
      <c r="H144" s="14">
        <v>957475895.53999972</v>
      </c>
      <c r="I144" s="14">
        <v>957043490.98999989</v>
      </c>
      <c r="J144" s="14">
        <v>978358510.24999988</v>
      </c>
      <c r="K144" s="14">
        <v>961514318.14999998</v>
      </c>
      <c r="L144" s="14">
        <v>969789073.35999954</v>
      </c>
      <c r="M144" s="14">
        <v>972178151.71999967</v>
      </c>
      <c r="N144" s="14">
        <v>982601028.15999949</v>
      </c>
      <c r="O144" s="14">
        <v>989402329.62999952</v>
      </c>
      <c r="P144" s="14">
        <v>992185859.27999949</v>
      </c>
      <c r="Q144" s="14">
        <v>14418887690.989994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7"/>
  <sheetViews>
    <sheetView view="pageBreakPreview" zoomScale="60" zoomScaleNormal="100" workbookViewId="0">
      <pane ySplit="1" topLeftCell="A1924" activePane="bottomLeft" state="frozen"/>
      <selection pane="bottomLeft" activeCell="B1742" sqref="B1742"/>
    </sheetView>
  </sheetViews>
  <sheetFormatPr defaultRowHeight="15"/>
  <cols>
    <col min="1" max="1" width="40.140625" style="1" bestFit="1" customWidth="1"/>
    <col min="2" max="2" width="35.140625" style="1" bestFit="1" customWidth="1"/>
    <col min="3" max="3" width="42.7109375" style="1" bestFit="1" customWidth="1"/>
    <col min="4" max="4" width="13.140625" style="1" bestFit="1" customWidth="1"/>
    <col min="5" max="5" width="14.5703125" style="4" bestFit="1" customWidth="1"/>
    <col min="6" max="7" width="14.28515625" style="4" bestFit="1" customWidth="1"/>
    <col min="8" max="8" width="12.42578125" style="4" bestFit="1" customWidth="1"/>
    <col min="9" max="9" width="13.28515625" style="4" bestFit="1" customWidth="1"/>
    <col min="10" max="10" width="9.28515625" style="4" bestFit="1" customWidth="1"/>
    <col min="11" max="11" width="14.5703125" style="4" bestFit="1" customWidth="1"/>
  </cols>
  <sheetData>
    <row r="1" spans="1:11" s="8" customForma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>
      <c r="A2" s="2" t="s">
        <v>16</v>
      </c>
      <c r="B2" s="2" t="s">
        <v>17</v>
      </c>
      <c r="C2" s="2" t="s">
        <v>23</v>
      </c>
      <c r="D2" s="3">
        <v>43282</v>
      </c>
      <c r="E2" s="4">
        <v>1418.86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1418.86</v>
      </c>
    </row>
    <row r="3" spans="1:11">
      <c r="A3" s="2" t="s">
        <v>16</v>
      </c>
      <c r="B3" s="2" t="s">
        <v>17</v>
      </c>
      <c r="C3" s="2" t="s">
        <v>26</v>
      </c>
      <c r="D3" s="3">
        <v>43282</v>
      </c>
      <c r="E3" s="4">
        <v>961255.64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961255.64</v>
      </c>
    </row>
    <row r="4" spans="1:11">
      <c r="A4" s="2" t="s">
        <v>16</v>
      </c>
      <c r="B4" s="2" t="s">
        <v>17</v>
      </c>
      <c r="C4" s="2" t="s">
        <v>31</v>
      </c>
      <c r="D4" s="3">
        <v>43282</v>
      </c>
      <c r="E4" s="4">
        <v>1039344.41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1039344.41</v>
      </c>
    </row>
    <row r="5" spans="1:11">
      <c r="A5" s="2" t="s">
        <v>16</v>
      </c>
      <c r="B5" s="2" t="s">
        <v>17</v>
      </c>
      <c r="C5" s="2" t="s">
        <v>32</v>
      </c>
      <c r="D5" s="3">
        <v>43282</v>
      </c>
      <c r="E5" s="4">
        <v>39251.620000000003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39251.620000000003</v>
      </c>
    </row>
    <row r="6" spans="1:11">
      <c r="A6" s="2" t="s">
        <v>16</v>
      </c>
      <c r="B6" s="2" t="s">
        <v>17</v>
      </c>
      <c r="C6" s="2" t="s">
        <v>20</v>
      </c>
      <c r="D6" s="3">
        <v>43282</v>
      </c>
      <c r="E6" s="4">
        <v>71036.47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71036.47</v>
      </c>
    </row>
    <row r="7" spans="1:11">
      <c r="A7" s="2" t="s">
        <v>16</v>
      </c>
      <c r="B7" s="2" t="s">
        <v>17</v>
      </c>
      <c r="C7" s="2" t="s">
        <v>77</v>
      </c>
      <c r="D7" s="3">
        <v>43282</v>
      </c>
      <c r="E7" s="4">
        <v>297266.61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297266.61</v>
      </c>
    </row>
    <row r="8" spans="1:11">
      <c r="A8" s="2" t="s">
        <v>16</v>
      </c>
      <c r="B8" s="2" t="s">
        <v>17</v>
      </c>
      <c r="C8" s="2" t="s">
        <v>80</v>
      </c>
      <c r="D8" s="3">
        <v>43282</v>
      </c>
      <c r="E8" s="4">
        <v>1628899.91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1628899.91</v>
      </c>
    </row>
    <row r="9" spans="1:11">
      <c r="A9" s="2" t="s">
        <v>16</v>
      </c>
      <c r="B9" s="2" t="s">
        <v>17</v>
      </c>
      <c r="C9" s="2" t="s">
        <v>84</v>
      </c>
      <c r="D9" s="3">
        <v>43282</v>
      </c>
      <c r="E9" s="4">
        <v>2472240.7400000002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2472240.7400000002</v>
      </c>
    </row>
    <row r="10" spans="1:11">
      <c r="A10" s="2" t="s">
        <v>16</v>
      </c>
      <c r="B10" s="2" t="s">
        <v>17</v>
      </c>
      <c r="C10" s="2" t="s">
        <v>111</v>
      </c>
      <c r="D10" s="3">
        <v>43282</v>
      </c>
      <c r="E10" s="4">
        <v>7125.41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7125.41</v>
      </c>
    </row>
    <row r="11" spans="1:11">
      <c r="A11" s="2" t="s">
        <v>16</v>
      </c>
      <c r="B11" s="2" t="s">
        <v>17</v>
      </c>
      <c r="C11" s="2" t="s">
        <v>113</v>
      </c>
      <c r="D11" s="3">
        <v>43282</v>
      </c>
      <c r="E11" s="4">
        <v>17739511.960000001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17739511.960000001</v>
      </c>
    </row>
    <row r="12" spans="1:11">
      <c r="A12" s="2" t="s">
        <v>16</v>
      </c>
      <c r="B12" s="2" t="s">
        <v>17</v>
      </c>
      <c r="C12" s="2" t="s">
        <v>27</v>
      </c>
      <c r="D12" s="3">
        <v>43282</v>
      </c>
      <c r="E12" s="4">
        <v>19595152.719999999</v>
      </c>
      <c r="F12" s="4">
        <v>1466.38</v>
      </c>
      <c r="G12" s="4">
        <v>0</v>
      </c>
      <c r="H12" s="4">
        <v>0</v>
      </c>
      <c r="I12" s="4">
        <v>0</v>
      </c>
      <c r="J12" s="4">
        <v>0</v>
      </c>
      <c r="K12" s="4">
        <v>19596619.100000001</v>
      </c>
    </row>
    <row r="13" spans="1:11">
      <c r="A13" s="2" t="s">
        <v>16</v>
      </c>
      <c r="B13" s="2" t="s">
        <v>17</v>
      </c>
      <c r="C13" s="2" t="s">
        <v>29</v>
      </c>
      <c r="D13" s="3">
        <v>43282</v>
      </c>
      <c r="E13" s="4">
        <v>1489667.96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1489667.96</v>
      </c>
    </row>
    <row r="14" spans="1:11">
      <c r="A14" s="2" t="s">
        <v>16</v>
      </c>
      <c r="B14" s="2" t="s">
        <v>17</v>
      </c>
      <c r="C14" s="2" t="s">
        <v>18</v>
      </c>
      <c r="D14" s="3">
        <v>43282</v>
      </c>
      <c r="E14" s="4">
        <v>1442836.11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1442836.11</v>
      </c>
    </row>
    <row r="15" spans="1:11">
      <c r="A15" s="2" t="s">
        <v>16</v>
      </c>
      <c r="B15" s="2" t="s">
        <v>17</v>
      </c>
      <c r="C15" s="2" t="s">
        <v>19</v>
      </c>
      <c r="D15" s="3">
        <v>43282</v>
      </c>
      <c r="E15" s="4">
        <v>9187141.9700000007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9187141.9700000007</v>
      </c>
    </row>
    <row r="16" spans="1:11">
      <c r="A16" s="2" t="s">
        <v>16</v>
      </c>
      <c r="B16" s="2" t="s">
        <v>17</v>
      </c>
      <c r="C16" s="2" t="s">
        <v>82</v>
      </c>
      <c r="D16" s="3">
        <v>43282</v>
      </c>
      <c r="E16" s="4">
        <v>3969267.05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3969267.05</v>
      </c>
    </row>
    <row r="17" spans="1:11">
      <c r="A17" s="2" t="s">
        <v>16</v>
      </c>
      <c r="B17" s="2" t="s">
        <v>17</v>
      </c>
      <c r="C17" s="2" t="s">
        <v>115</v>
      </c>
      <c r="D17" s="3">
        <v>43282</v>
      </c>
      <c r="E17" s="4">
        <v>37503150.75</v>
      </c>
      <c r="F17" s="4">
        <v>15547.54</v>
      </c>
      <c r="G17" s="4">
        <v>0</v>
      </c>
      <c r="H17" s="4">
        <v>0</v>
      </c>
      <c r="I17" s="4">
        <v>0</v>
      </c>
      <c r="J17" s="4">
        <v>0</v>
      </c>
      <c r="K17" s="4">
        <v>37518698.289999999</v>
      </c>
    </row>
    <row r="18" spans="1:11">
      <c r="A18" s="2" t="s">
        <v>16</v>
      </c>
      <c r="B18" s="2" t="s">
        <v>17</v>
      </c>
      <c r="C18" s="2" t="s">
        <v>21</v>
      </c>
      <c r="D18" s="3">
        <v>43282</v>
      </c>
      <c r="E18" s="4">
        <v>60170.36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60170.36</v>
      </c>
    </row>
    <row r="19" spans="1:11">
      <c r="A19" s="2" t="s">
        <v>16</v>
      </c>
      <c r="B19" s="2" t="s">
        <v>17</v>
      </c>
      <c r="C19" s="2" t="s">
        <v>75</v>
      </c>
      <c r="D19" s="3">
        <v>43282</v>
      </c>
      <c r="E19" s="4">
        <v>314379.42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314379.42</v>
      </c>
    </row>
    <row r="20" spans="1:11">
      <c r="A20" s="2" t="s">
        <v>16</v>
      </c>
      <c r="B20" s="2" t="s">
        <v>17</v>
      </c>
      <c r="C20" s="2" t="s">
        <v>112</v>
      </c>
      <c r="D20" s="3">
        <v>43282</v>
      </c>
      <c r="E20" s="4">
        <v>20683257.84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20683257.84</v>
      </c>
    </row>
    <row r="21" spans="1:11">
      <c r="A21" s="2" t="s">
        <v>16</v>
      </c>
      <c r="B21" s="2" t="s">
        <v>17</v>
      </c>
      <c r="C21" s="2" t="s">
        <v>116</v>
      </c>
      <c r="D21" s="3">
        <v>43282</v>
      </c>
      <c r="E21" s="4">
        <v>162267.97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162267.97</v>
      </c>
    </row>
    <row r="22" spans="1:11">
      <c r="A22" s="2" t="s">
        <v>16</v>
      </c>
      <c r="B22" s="2" t="s">
        <v>17</v>
      </c>
      <c r="C22" s="2" t="s">
        <v>78</v>
      </c>
      <c r="D22" s="3">
        <v>43282</v>
      </c>
      <c r="E22" s="4">
        <v>345729.64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345729.64</v>
      </c>
    </row>
    <row r="23" spans="1:11">
      <c r="A23" s="2" t="s">
        <v>16</v>
      </c>
      <c r="B23" s="2" t="s">
        <v>17</v>
      </c>
      <c r="C23" s="2" t="s">
        <v>24</v>
      </c>
      <c r="D23" s="3">
        <v>43282</v>
      </c>
      <c r="E23" s="4">
        <v>8824.34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8824.34</v>
      </c>
    </row>
    <row r="24" spans="1:11">
      <c r="A24" s="2" t="s">
        <v>16</v>
      </c>
      <c r="B24" s="2" t="s">
        <v>17</v>
      </c>
      <c r="C24" s="2" t="s">
        <v>157</v>
      </c>
      <c r="D24" s="3">
        <v>43282</v>
      </c>
      <c r="E24" s="4">
        <v>67874589.040000007</v>
      </c>
      <c r="F24" s="4">
        <v>1019651.82</v>
      </c>
      <c r="G24" s="4">
        <v>0</v>
      </c>
      <c r="H24" s="4">
        <v>0</v>
      </c>
      <c r="I24" s="4">
        <v>0</v>
      </c>
      <c r="J24" s="4">
        <v>0</v>
      </c>
      <c r="K24" s="4">
        <v>68894240.859999999</v>
      </c>
    </row>
    <row r="25" spans="1:11">
      <c r="A25" s="2" t="s">
        <v>16</v>
      </c>
      <c r="B25" s="2" t="s">
        <v>17</v>
      </c>
      <c r="C25" s="2" t="s">
        <v>81</v>
      </c>
      <c r="D25" s="3">
        <v>43282</v>
      </c>
      <c r="E25" s="4">
        <v>136509.51999999999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136509.51999999999</v>
      </c>
    </row>
    <row r="26" spans="1:11">
      <c r="A26" s="2" t="s">
        <v>16</v>
      </c>
      <c r="B26" s="2" t="s">
        <v>17</v>
      </c>
      <c r="C26" s="2" t="s">
        <v>114</v>
      </c>
      <c r="D26" s="3">
        <v>43282</v>
      </c>
      <c r="E26" s="4">
        <v>76071.34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76071.34</v>
      </c>
    </row>
    <row r="27" spans="1:11">
      <c r="A27" s="2" t="s">
        <v>16</v>
      </c>
      <c r="B27" s="2" t="s">
        <v>17</v>
      </c>
      <c r="C27" s="2" t="s">
        <v>83</v>
      </c>
      <c r="D27" s="3">
        <v>43282</v>
      </c>
      <c r="E27" s="4">
        <v>5123447.5999999996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5123447.5999999996</v>
      </c>
    </row>
    <row r="28" spans="1:11">
      <c r="A28" s="2" t="s">
        <v>16</v>
      </c>
      <c r="B28" s="2" t="s">
        <v>17</v>
      </c>
      <c r="C28" s="2" t="s">
        <v>22</v>
      </c>
      <c r="D28" s="3">
        <v>43282</v>
      </c>
      <c r="E28" s="4">
        <v>263337.89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263337.89</v>
      </c>
    </row>
    <row r="29" spans="1:11">
      <c r="A29" s="2" t="s">
        <v>16</v>
      </c>
      <c r="B29" s="2" t="s">
        <v>17</v>
      </c>
      <c r="C29" s="2" t="s">
        <v>25</v>
      </c>
      <c r="D29" s="3">
        <v>43282</v>
      </c>
      <c r="E29" s="4">
        <v>7388.39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7388.39</v>
      </c>
    </row>
    <row r="30" spans="1:11">
      <c r="A30" s="2" t="s">
        <v>16</v>
      </c>
      <c r="B30" s="2" t="s">
        <v>17</v>
      </c>
      <c r="C30" s="2" t="s">
        <v>158</v>
      </c>
      <c r="D30" s="3">
        <v>43282</v>
      </c>
      <c r="E30" s="4">
        <v>9316001.1799999997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9316001.1799999997</v>
      </c>
    </row>
    <row r="31" spans="1:11">
      <c r="A31" s="2" t="s">
        <v>16</v>
      </c>
      <c r="B31" s="2" t="s">
        <v>60</v>
      </c>
      <c r="C31" s="2" t="s">
        <v>61</v>
      </c>
      <c r="D31" s="3">
        <v>43282</v>
      </c>
      <c r="E31" s="4">
        <v>1913117.11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1913117.11</v>
      </c>
    </row>
    <row r="32" spans="1:11">
      <c r="A32" s="2" t="s">
        <v>16</v>
      </c>
      <c r="B32" s="2" t="s">
        <v>60</v>
      </c>
      <c r="C32" s="2" t="s">
        <v>62</v>
      </c>
      <c r="D32" s="3">
        <v>43282</v>
      </c>
      <c r="E32" s="4">
        <v>2023936.45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2023936.45</v>
      </c>
    </row>
    <row r="33" spans="1:11">
      <c r="A33" s="2" t="s">
        <v>16</v>
      </c>
      <c r="B33" s="2" t="s">
        <v>60</v>
      </c>
      <c r="C33" s="2" t="s">
        <v>63</v>
      </c>
      <c r="D33" s="3">
        <v>43282</v>
      </c>
      <c r="E33" s="4">
        <v>629225.62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629225.62</v>
      </c>
    </row>
    <row r="34" spans="1:11">
      <c r="A34" s="2" t="s">
        <v>16</v>
      </c>
      <c r="B34" s="2" t="s">
        <v>60</v>
      </c>
      <c r="C34" s="2" t="s">
        <v>64</v>
      </c>
      <c r="D34" s="3">
        <v>43282</v>
      </c>
      <c r="E34" s="4">
        <v>2874239.86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2874239.86</v>
      </c>
    </row>
    <row r="35" spans="1:11">
      <c r="A35" s="2" t="s">
        <v>16</v>
      </c>
      <c r="B35" s="2" t="s">
        <v>60</v>
      </c>
      <c r="C35" s="2" t="s">
        <v>66</v>
      </c>
      <c r="D35" s="3">
        <v>43282</v>
      </c>
      <c r="E35" s="4">
        <v>389797.87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389797.87</v>
      </c>
    </row>
    <row r="36" spans="1:11">
      <c r="A36" s="2" t="s">
        <v>16</v>
      </c>
      <c r="B36" s="2" t="s">
        <v>60</v>
      </c>
      <c r="C36" s="2" t="s">
        <v>100</v>
      </c>
      <c r="D36" s="3">
        <v>43282</v>
      </c>
      <c r="E36" s="4">
        <v>629166.46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629166.46</v>
      </c>
    </row>
    <row r="37" spans="1:11">
      <c r="A37" s="2" t="s">
        <v>16</v>
      </c>
      <c r="B37" s="2" t="s">
        <v>60</v>
      </c>
      <c r="C37" s="2" t="s">
        <v>105</v>
      </c>
      <c r="D37" s="3">
        <v>43282</v>
      </c>
      <c r="E37" s="4">
        <v>509282.85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509282.85</v>
      </c>
    </row>
    <row r="38" spans="1:11">
      <c r="A38" s="2" t="s">
        <v>16</v>
      </c>
      <c r="B38" s="2" t="s">
        <v>60</v>
      </c>
      <c r="C38" s="2" t="s">
        <v>129</v>
      </c>
      <c r="D38" s="3">
        <v>43282</v>
      </c>
      <c r="E38" s="4">
        <v>2386773.39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2386773.39</v>
      </c>
    </row>
    <row r="39" spans="1:11">
      <c r="A39" s="2" t="s">
        <v>16</v>
      </c>
      <c r="B39" s="2" t="s">
        <v>60</v>
      </c>
      <c r="C39" s="2" t="s">
        <v>130</v>
      </c>
      <c r="D39" s="3">
        <v>43282</v>
      </c>
      <c r="E39" s="4">
        <v>10343248.640000001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10343248.640000001</v>
      </c>
    </row>
    <row r="40" spans="1:11">
      <c r="A40" s="2" t="s">
        <v>16</v>
      </c>
      <c r="B40" s="2" t="s">
        <v>60</v>
      </c>
      <c r="C40" s="2" t="s">
        <v>103</v>
      </c>
      <c r="D40" s="3">
        <v>43282</v>
      </c>
      <c r="E40" s="4">
        <v>1886442.92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1886442.92</v>
      </c>
    </row>
    <row r="41" spans="1:11">
      <c r="A41" s="2" t="s">
        <v>16</v>
      </c>
      <c r="B41" s="2" t="s">
        <v>60</v>
      </c>
      <c r="C41" s="2" t="s">
        <v>132</v>
      </c>
      <c r="D41" s="3">
        <v>43282</v>
      </c>
      <c r="E41" s="4">
        <v>339657.73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339657.73</v>
      </c>
    </row>
    <row r="42" spans="1:11">
      <c r="A42" s="2" t="s">
        <v>16</v>
      </c>
      <c r="B42" s="2" t="s">
        <v>60</v>
      </c>
      <c r="C42" s="2" t="s">
        <v>67</v>
      </c>
      <c r="D42" s="3">
        <v>43282</v>
      </c>
      <c r="E42" s="4">
        <v>96290.22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96290.22</v>
      </c>
    </row>
    <row r="43" spans="1:11">
      <c r="A43" s="2" t="s">
        <v>16</v>
      </c>
      <c r="B43" s="2" t="s">
        <v>60</v>
      </c>
      <c r="C43" s="2" t="s">
        <v>155</v>
      </c>
      <c r="D43" s="3">
        <v>43282</v>
      </c>
      <c r="E43" s="4">
        <v>70015.66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70015.66</v>
      </c>
    </row>
    <row r="44" spans="1:11">
      <c r="A44" s="2" t="s">
        <v>16</v>
      </c>
      <c r="B44" s="2" t="s">
        <v>60</v>
      </c>
      <c r="C44" s="2" t="s">
        <v>101</v>
      </c>
      <c r="D44" s="3">
        <v>43282</v>
      </c>
      <c r="E44" s="4">
        <v>1002957.3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1002957.3</v>
      </c>
    </row>
    <row r="45" spans="1:11">
      <c r="A45" s="2" t="s">
        <v>16</v>
      </c>
      <c r="B45" s="2" t="s">
        <v>60</v>
      </c>
      <c r="C45" s="2" t="s">
        <v>131</v>
      </c>
      <c r="D45" s="3">
        <v>43282</v>
      </c>
      <c r="E45" s="4">
        <v>190246.97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190246.97</v>
      </c>
    </row>
    <row r="46" spans="1:11">
      <c r="A46" s="2" t="s">
        <v>16</v>
      </c>
      <c r="B46" s="2" t="s">
        <v>60</v>
      </c>
      <c r="C46" s="2" t="s">
        <v>102</v>
      </c>
      <c r="D46" s="3">
        <v>43282</v>
      </c>
      <c r="E46" s="4">
        <v>90328740.739999995</v>
      </c>
      <c r="F46" s="4">
        <v>9763.4500000000007</v>
      </c>
      <c r="G46" s="4">
        <v>0</v>
      </c>
      <c r="H46" s="4">
        <v>0</v>
      </c>
      <c r="I46" s="4">
        <v>0</v>
      </c>
      <c r="J46" s="4">
        <v>0</v>
      </c>
      <c r="K46" s="4">
        <v>90338504.189999998</v>
      </c>
    </row>
    <row r="47" spans="1:11">
      <c r="A47" s="2" t="s">
        <v>16</v>
      </c>
      <c r="B47" s="2" t="s">
        <v>60</v>
      </c>
      <c r="C47" s="2" t="s">
        <v>104</v>
      </c>
      <c r="D47" s="3">
        <v>43282</v>
      </c>
      <c r="E47" s="4">
        <v>103891.78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103891.78</v>
      </c>
    </row>
    <row r="48" spans="1:11">
      <c r="A48" s="2" t="s">
        <v>16</v>
      </c>
      <c r="B48" s="2" t="s">
        <v>60</v>
      </c>
      <c r="C48" s="2" t="s">
        <v>65</v>
      </c>
      <c r="D48" s="3">
        <v>43282</v>
      </c>
      <c r="E48" s="4">
        <v>291500.62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291500.62</v>
      </c>
    </row>
    <row r="49" spans="1:11">
      <c r="A49" s="2" t="s">
        <v>16</v>
      </c>
      <c r="B49" s="2" t="s">
        <v>60</v>
      </c>
      <c r="C49" s="2" t="s">
        <v>160</v>
      </c>
      <c r="D49" s="3">
        <v>43282</v>
      </c>
      <c r="E49" s="4">
        <v>23632.07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23632.07</v>
      </c>
    </row>
    <row r="50" spans="1:11">
      <c r="A50" s="2" t="s">
        <v>16</v>
      </c>
      <c r="B50" s="2" t="s">
        <v>60</v>
      </c>
      <c r="C50" s="2" t="s">
        <v>144</v>
      </c>
      <c r="D50" s="3">
        <v>43282</v>
      </c>
      <c r="E50" s="4">
        <v>2820613.55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2820613.55</v>
      </c>
    </row>
    <row r="51" spans="1:11">
      <c r="A51" s="2" t="s">
        <v>16</v>
      </c>
      <c r="B51" s="2" t="s">
        <v>60</v>
      </c>
      <c r="C51" s="2" t="s">
        <v>145</v>
      </c>
      <c r="D51" s="3">
        <v>43282</v>
      </c>
      <c r="E51" s="4">
        <v>12305840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12305840</v>
      </c>
    </row>
    <row r="52" spans="1:11">
      <c r="A52" s="2" t="s">
        <v>16</v>
      </c>
      <c r="B52" s="2" t="s">
        <v>60</v>
      </c>
      <c r="C52" s="2" t="s">
        <v>146</v>
      </c>
      <c r="D52" s="3">
        <v>43282</v>
      </c>
      <c r="E52" s="4">
        <v>270112.90999999997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270112.90999999997</v>
      </c>
    </row>
    <row r="53" spans="1:11">
      <c r="A53" s="2" t="s">
        <v>16</v>
      </c>
      <c r="B53" s="2" t="s">
        <v>60</v>
      </c>
      <c r="C53" s="2" t="s">
        <v>156</v>
      </c>
      <c r="D53" s="3">
        <v>43282</v>
      </c>
      <c r="E53" s="4">
        <v>415897.04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415897.04</v>
      </c>
    </row>
    <row r="54" spans="1:11">
      <c r="A54" s="2" t="s">
        <v>16</v>
      </c>
      <c r="B54" s="2" t="s">
        <v>60</v>
      </c>
      <c r="C54" s="2" t="s">
        <v>147</v>
      </c>
      <c r="D54" s="3">
        <v>43282</v>
      </c>
      <c r="E54" s="4">
        <v>12669002.609999999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12669002.609999999</v>
      </c>
    </row>
    <row r="55" spans="1:11">
      <c r="A55" s="2" t="s">
        <v>16</v>
      </c>
      <c r="B55" s="2" t="s">
        <v>60</v>
      </c>
      <c r="C55" s="2" t="s">
        <v>148</v>
      </c>
      <c r="D55" s="3">
        <v>43282</v>
      </c>
      <c r="E55" s="4">
        <v>20560.16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20560.16</v>
      </c>
    </row>
    <row r="56" spans="1:11">
      <c r="A56" s="2" t="s">
        <v>33</v>
      </c>
      <c r="B56" s="2" t="s">
        <v>34</v>
      </c>
      <c r="C56" s="2" t="s">
        <v>37</v>
      </c>
      <c r="D56" s="3">
        <v>43282</v>
      </c>
      <c r="E56" s="4">
        <v>3407783.12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3407783.12</v>
      </c>
    </row>
    <row r="57" spans="1:11">
      <c r="A57" s="2" t="s">
        <v>33</v>
      </c>
      <c r="B57" s="2" t="s">
        <v>34</v>
      </c>
      <c r="C57" s="2" t="s">
        <v>43</v>
      </c>
      <c r="D57" s="3">
        <v>43282</v>
      </c>
      <c r="E57" s="4">
        <v>8329.7199999999993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8329.7199999999993</v>
      </c>
    </row>
    <row r="58" spans="1:11">
      <c r="A58" s="2" t="s">
        <v>33</v>
      </c>
      <c r="B58" s="2" t="s">
        <v>34</v>
      </c>
      <c r="C58" s="2" t="s">
        <v>51</v>
      </c>
      <c r="D58" s="3">
        <v>43282</v>
      </c>
      <c r="E58" s="4">
        <v>2269555.91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2269555.91</v>
      </c>
    </row>
    <row r="59" spans="1:11">
      <c r="A59" s="2" t="s">
        <v>33</v>
      </c>
      <c r="B59" s="2" t="s">
        <v>34</v>
      </c>
      <c r="C59" s="2" t="s">
        <v>54</v>
      </c>
      <c r="D59" s="3">
        <v>43282</v>
      </c>
      <c r="E59" s="4">
        <v>99818.13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99818.13</v>
      </c>
    </row>
    <row r="60" spans="1:11">
      <c r="A60" s="2" t="s">
        <v>33</v>
      </c>
      <c r="B60" s="2" t="s">
        <v>34</v>
      </c>
      <c r="C60" s="2" t="s">
        <v>86</v>
      </c>
      <c r="D60" s="3">
        <v>43282</v>
      </c>
      <c r="E60" s="4">
        <v>173114.85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173114.85</v>
      </c>
    </row>
    <row r="61" spans="1:11">
      <c r="A61" s="2" t="s">
        <v>33</v>
      </c>
      <c r="B61" s="2" t="s">
        <v>34</v>
      </c>
      <c r="C61" s="2" t="s">
        <v>88</v>
      </c>
      <c r="D61" s="3">
        <v>43282</v>
      </c>
      <c r="E61" s="4">
        <v>1770510.84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1770510.84</v>
      </c>
    </row>
    <row r="62" spans="1:11">
      <c r="A62" s="2" t="s">
        <v>33</v>
      </c>
      <c r="B62" s="2" t="s">
        <v>34</v>
      </c>
      <c r="C62" s="2" t="s">
        <v>36</v>
      </c>
      <c r="D62" s="3">
        <v>43282</v>
      </c>
      <c r="E62" s="4">
        <v>220986.9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220986.9</v>
      </c>
    </row>
    <row r="63" spans="1:11">
      <c r="A63" s="2" t="s">
        <v>33</v>
      </c>
      <c r="B63" s="2" t="s">
        <v>34</v>
      </c>
      <c r="C63" s="2" t="s">
        <v>95</v>
      </c>
      <c r="D63" s="3">
        <v>43282</v>
      </c>
      <c r="E63" s="4">
        <v>4681.58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4681.58</v>
      </c>
    </row>
    <row r="64" spans="1:11">
      <c r="A64" s="2" t="s">
        <v>33</v>
      </c>
      <c r="B64" s="2" t="s">
        <v>34</v>
      </c>
      <c r="C64" s="2" t="s">
        <v>96</v>
      </c>
      <c r="D64" s="3">
        <v>43282</v>
      </c>
      <c r="E64" s="4">
        <v>17916.189999999999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17916.189999999999</v>
      </c>
    </row>
    <row r="65" spans="1:11">
      <c r="A65" s="2" t="s">
        <v>33</v>
      </c>
      <c r="B65" s="2" t="s">
        <v>34</v>
      </c>
      <c r="C65" s="2" t="s">
        <v>46</v>
      </c>
      <c r="D65" s="3">
        <v>43282</v>
      </c>
      <c r="E65" s="4">
        <v>449309.06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449309.06</v>
      </c>
    </row>
    <row r="66" spans="1:11">
      <c r="A66" s="2" t="s">
        <v>33</v>
      </c>
      <c r="B66" s="2" t="s">
        <v>34</v>
      </c>
      <c r="C66" s="2" t="s">
        <v>97</v>
      </c>
      <c r="D66" s="3">
        <v>43282</v>
      </c>
      <c r="E66" s="4">
        <v>26970.37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26970.37</v>
      </c>
    </row>
    <row r="67" spans="1:11">
      <c r="A67" s="2" t="s">
        <v>33</v>
      </c>
      <c r="B67" s="2" t="s">
        <v>34</v>
      </c>
      <c r="C67" s="2" t="s">
        <v>50</v>
      </c>
      <c r="D67" s="3">
        <v>43282</v>
      </c>
      <c r="E67" s="4">
        <v>49001.72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49001.72</v>
      </c>
    </row>
    <row r="68" spans="1:11">
      <c r="A68" s="2" t="s">
        <v>33</v>
      </c>
      <c r="B68" s="2" t="s">
        <v>34</v>
      </c>
      <c r="C68" s="2" t="s">
        <v>98</v>
      </c>
      <c r="D68" s="3">
        <v>43282</v>
      </c>
      <c r="E68" s="4">
        <v>531166.79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531166.79</v>
      </c>
    </row>
    <row r="69" spans="1:11">
      <c r="A69" s="2" t="s">
        <v>33</v>
      </c>
      <c r="B69" s="2" t="s">
        <v>34</v>
      </c>
      <c r="C69" s="2" t="s">
        <v>119</v>
      </c>
      <c r="D69" s="3">
        <v>43282</v>
      </c>
      <c r="E69" s="4">
        <v>5185882.29</v>
      </c>
      <c r="F69" s="4">
        <v>5874.33</v>
      </c>
      <c r="G69" s="4">
        <v>0</v>
      </c>
      <c r="H69" s="4">
        <v>0</v>
      </c>
      <c r="I69" s="4">
        <v>0</v>
      </c>
      <c r="J69" s="4">
        <v>0</v>
      </c>
      <c r="K69" s="4">
        <v>5191756.62</v>
      </c>
    </row>
    <row r="70" spans="1:11">
      <c r="A70" s="2" t="s">
        <v>33</v>
      </c>
      <c r="B70" s="2" t="s">
        <v>34</v>
      </c>
      <c r="C70" s="2" t="s">
        <v>120</v>
      </c>
      <c r="D70" s="3">
        <v>43282</v>
      </c>
      <c r="E70" s="4">
        <v>153261.29999999999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153261.29999999999</v>
      </c>
    </row>
    <row r="71" spans="1:11">
      <c r="A71" s="2" t="s">
        <v>33</v>
      </c>
      <c r="B71" s="2" t="s">
        <v>34</v>
      </c>
      <c r="C71" s="2" t="s">
        <v>122</v>
      </c>
      <c r="D71" s="3">
        <v>43282</v>
      </c>
      <c r="E71" s="4">
        <v>1694832.96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1694832.96</v>
      </c>
    </row>
    <row r="72" spans="1:11">
      <c r="A72" s="2" t="s">
        <v>33</v>
      </c>
      <c r="B72" s="2" t="s">
        <v>34</v>
      </c>
      <c r="C72" s="2" t="s">
        <v>48</v>
      </c>
      <c r="D72" s="3">
        <v>43282</v>
      </c>
      <c r="E72" s="4">
        <v>923446.05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923446.05</v>
      </c>
    </row>
    <row r="73" spans="1:11">
      <c r="A73" s="2" t="s">
        <v>33</v>
      </c>
      <c r="B73" s="2" t="s">
        <v>34</v>
      </c>
      <c r="C73" s="2" t="s">
        <v>128</v>
      </c>
      <c r="D73" s="3">
        <v>43282</v>
      </c>
      <c r="E73" s="4">
        <v>46264.19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46264.19</v>
      </c>
    </row>
    <row r="74" spans="1:11">
      <c r="A74" s="2" t="s">
        <v>33</v>
      </c>
      <c r="B74" s="2" t="s">
        <v>34</v>
      </c>
      <c r="C74" s="2" t="s">
        <v>85</v>
      </c>
      <c r="D74" s="3">
        <v>43282</v>
      </c>
      <c r="E74" s="4">
        <v>1211697.3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1211697.3</v>
      </c>
    </row>
    <row r="75" spans="1:11">
      <c r="A75" s="2" t="s">
        <v>33</v>
      </c>
      <c r="B75" s="2" t="s">
        <v>34</v>
      </c>
      <c r="C75" s="2" t="s">
        <v>90</v>
      </c>
      <c r="D75" s="3">
        <v>43282</v>
      </c>
      <c r="E75" s="4">
        <v>39610.080000000002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39610.080000000002</v>
      </c>
    </row>
    <row r="76" spans="1:11">
      <c r="A76" s="2" t="s">
        <v>33</v>
      </c>
      <c r="B76" s="2" t="s">
        <v>34</v>
      </c>
      <c r="C76" s="2" t="s">
        <v>42</v>
      </c>
      <c r="D76" s="3">
        <v>43282</v>
      </c>
      <c r="E76" s="4">
        <v>123514.83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123514.83</v>
      </c>
    </row>
    <row r="77" spans="1:11">
      <c r="A77" s="2" t="s">
        <v>33</v>
      </c>
      <c r="B77" s="2" t="s">
        <v>34</v>
      </c>
      <c r="C77" s="2" t="s">
        <v>138</v>
      </c>
      <c r="D77" s="3">
        <v>43282</v>
      </c>
      <c r="E77" s="4">
        <v>60826.29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60826.29</v>
      </c>
    </row>
    <row r="78" spans="1:11">
      <c r="A78" s="2" t="s">
        <v>33</v>
      </c>
      <c r="B78" s="2" t="s">
        <v>34</v>
      </c>
      <c r="C78" s="2" t="s">
        <v>124</v>
      </c>
      <c r="D78" s="3">
        <v>43282</v>
      </c>
      <c r="E78" s="4">
        <v>139637.68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139637.68</v>
      </c>
    </row>
    <row r="79" spans="1:11">
      <c r="A79" s="2" t="s">
        <v>33</v>
      </c>
      <c r="B79" s="2" t="s">
        <v>34</v>
      </c>
      <c r="C79" s="2" t="s">
        <v>55</v>
      </c>
      <c r="D79" s="3">
        <v>43282</v>
      </c>
      <c r="E79" s="4">
        <v>4005.08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4005.08</v>
      </c>
    </row>
    <row r="80" spans="1:11">
      <c r="A80" s="2" t="s">
        <v>33</v>
      </c>
      <c r="B80" s="2" t="s">
        <v>34</v>
      </c>
      <c r="C80" s="2" t="s">
        <v>140</v>
      </c>
      <c r="D80" s="3">
        <v>43282</v>
      </c>
      <c r="E80" s="4">
        <v>151345568.31</v>
      </c>
      <c r="F80" s="4">
        <v>69658.81</v>
      </c>
      <c r="G80" s="4">
        <v>-22247.59</v>
      </c>
      <c r="H80" s="4">
        <v>0</v>
      </c>
      <c r="I80" s="4">
        <v>0</v>
      </c>
      <c r="J80" s="4">
        <v>0</v>
      </c>
      <c r="K80" s="4">
        <v>151392979.53</v>
      </c>
    </row>
    <row r="81" spans="1:11">
      <c r="A81" s="2" t="s">
        <v>33</v>
      </c>
      <c r="B81" s="2" t="s">
        <v>34</v>
      </c>
      <c r="C81" s="2" t="s">
        <v>143</v>
      </c>
      <c r="D81" s="3">
        <v>43282</v>
      </c>
      <c r="E81" s="4">
        <v>125818439</v>
      </c>
      <c r="F81" s="4">
        <v>1194489.42</v>
      </c>
      <c r="G81" s="4">
        <v>-128128.61</v>
      </c>
      <c r="H81" s="4">
        <v>0</v>
      </c>
      <c r="I81" s="4">
        <v>0</v>
      </c>
      <c r="J81" s="4">
        <v>0</v>
      </c>
      <c r="K81" s="4">
        <v>126884799.81</v>
      </c>
    </row>
    <row r="82" spans="1:11">
      <c r="A82" s="2" t="s">
        <v>33</v>
      </c>
      <c r="B82" s="2" t="s">
        <v>34</v>
      </c>
      <c r="C82" s="2" t="s">
        <v>58</v>
      </c>
      <c r="D82" s="3">
        <v>43282</v>
      </c>
      <c r="E82" s="4">
        <v>33221580.960000001</v>
      </c>
      <c r="F82" s="4">
        <v>179290.55</v>
      </c>
      <c r="G82" s="4">
        <v>-71825.210000000006</v>
      </c>
      <c r="H82" s="4">
        <v>0</v>
      </c>
      <c r="I82" s="4">
        <v>0</v>
      </c>
      <c r="J82" s="4">
        <v>0</v>
      </c>
      <c r="K82" s="4">
        <v>33329046.300000001</v>
      </c>
    </row>
    <row r="83" spans="1:11">
      <c r="A83" s="2" t="s">
        <v>33</v>
      </c>
      <c r="B83" s="2" t="s">
        <v>34</v>
      </c>
      <c r="C83" s="2" t="s">
        <v>117</v>
      </c>
      <c r="D83" s="3">
        <v>43282</v>
      </c>
      <c r="E83" s="4">
        <v>12954.74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12954.74</v>
      </c>
    </row>
    <row r="84" spans="1:11">
      <c r="A84" s="2" t="s">
        <v>33</v>
      </c>
      <c r="B84" s="2" t="s">
        <v>34</v>
      </c>
      <c r="C84" s="2" t="s">
        <v>152</v>
      </c>
      <c r="D84" s="3">
        <v>43282</v>
      </c>
      <c r="E84" s="4">
        <v>62747.29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62747.29</v>
      </c>
    </row>
    <row r="85" spans="1:11">
      <c r="A85" s="2" t="s">
        <v>33</v>
      </c>
      <c r="B85" s="2" t="s">
        <v>34</v>
      </c>
      <c r="C85" s="2" t="s">
        <v>39</v>
      </c>
      <c r="D85" s="3">
        <v>43282</v>
      </c>
      <c r="E85" s="4">
        <v>3891771.09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3891771.09</v>
      </c>
    </row>
    <row r="86" spans="1:11">
      <c r="A86" s="2" t="s">
        <v>33</v>
      </c>
      <c r="B86" s="2" t="s">
        <v>34</v>
      </c>
      <c r="C86" s="2" t="s">
        <v>121</v>
      </c>
      <c r="D86" s="3">
        <v>43282</v>
      </c>
      <c r="E86" s="4">
        <v>23138.38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23138.38</v>
      </c>
    </row>
    <row r="87" spans="1:11">
      <c r="A87" s="2" t="s">
        <v>33</v>
      </c>
      <c r="B87" s="2" t="s">
        <v>34</v>
      </c>
      <c r="C87" s="2" t="s">
        <v>135</v>
      </c>
      <c r="D87" s="3">
        <v>43282</v>
      </c>
      <c r="E87" s="4">
        <v>8352191.2300000004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8352191.2300000004</v>
      </c>
    </row>
    <row r="88" spans="1:11">
      <c r="A88" s="2" t="s">
        <v>33</v>
      </c>
      <c r="B88" s="2" t="s">
        <v>34</v>
      </c>
      <c r="C88" s="2" t="s">
        <v>125</v>
      </c>
      <c r="D88" s="3">
        <v>43282</v>
      </c>
      <c r="E88" s="4">
        <v>27530286.460000001</v>
      </c>
      <c r="F88" s="4">
        <v>0</v>
      </c>
      <c r="G88" s="4">
        <v>-5093.9799999999996</v>
      </c>
      <c r="H88" s="4">
        <v>0</v>
      </c>
      <c r="I88" s="4">
        <v>0</v>
      </c>
      <c r="J88" s="4">
        <v>0</v>
      </c>
      <c r="K88" s="4">
        <v>27525192.48</v>
      </c>
    </row>
    <row r="89" spans="1:11">
      <c r="A89" s="2" t="s">
        <v>33</v>
      </c>
      <c r="B89" s="2" t="s">
        <v>34</v>
      </c>
      <c r="C89" s="2" t="s">
        <v>52</v>
      </c>
      <c r="D89" s="3">
        <v>43282</v>
      </c>
      <c r="E89" s="4">
        <v>37326.42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37326.42</v>
      </c>
    </row>
    <row r="90" spans="1:11">
      <c r="A90" s="2" t="s">
        <v>33</v>
      </c>
      <c r="B90" s="2" t="s">
        <v>34</v>
      </c>
      <c r="C90" s="2" t="s">
        <v>134</v>
      </c>
      <c r="D90" s="3">
        <v>43282</v>
      </c>
      <c r="E90" s="4">
        <v>7280461.1299999999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7280461.1299999999</v>
      </c>
    </row>
    <row r="91" spans="1:11">
      <c r="A91" s="2" t="s">
        <v>33</v>
      </c>
      <c r="B91" s="2" t="s">
        <v>34</v>
      </c>
      <c r="C91" s="2" t="s">
        <v>35</v>
      </c>
      <c r="D91" s="3">
        <v>43282</v>
      </c>
      <c r="E91" s="4">
        <v>1246194.18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1246194.18</v>
      </c>
    </row>
    <row r="92" spans="1:11">
      <c r="A92" s="2" t="s">
        <v>33</v>
      </c>
      <c r="B92" s="2" t="s">
        <v>34</v>
      </c>
      <c r="C92" s="2" t="s">
        <v>118</v>
      </c>
      <c r="D92" s="3">
        <v>43282</v>
      </c>
      <c r="E92" s="4">
        <v>273084.38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273084.38</v>
      </c>
    </row>
    <row r="93" spans="1:11">
      <c r="A93" s="2" t="s">
        <v>33</v>
      </c>
      <c r="B93" s="2" t="s">
        <v>34</v>
      </c>
      <c r="C93" s="2" t="s">
        <v>45</v>
      </c>
      <c r="D93" s="3">
        <v>43282</v>
      </c>
      <c r="E93" s="4">
        <v>261126.69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261126.69</v>
      </c>
    </row>
    <row r="94" spans="1:11">
      <c r="A94" s="2" t="s">
        <v>33</v>
      </c>
      <c r="B94" s="2" t="s">
        <v>34</v>
      </c>
      <c r="C94" s="2" t="s">
        <v>49</v>
      </c>
      <c r="D94" s="3">
        <v>43282</v>
      </c>
      <c r="E94" s="4">
        <v>867772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867772</v>
      </c>
    </row>
    <row r="95" spans="1:11">
      <c r="A95" s="2" t="s">
        <v>33</v>
      </c>
      <c r="B95" s="2" t="s">
        <v>34</v>
      </c>
      <c r="C95" s="2" t="s">
        <v>126</v>
      </c>
      <c r="D95" s="3">
        <v>43282</v>
      </c>
      <c r="E95" s="4">
        <v>731466.64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731466.64</v>
      </c>
    </row>
    <row r="96" spans="1:11">
      <c r="A96" s="2" t="s">
        <v>33</v>
      </c>
      <c r="B96" s="2" t="s">
        <v>34</v>
      </c>
      <c r="C96" s="2" t="s">
        <v>56</v>
      </c>
      <c r="D96" s="3">
        <v>43282</v>
      </c>
      <c r="E96" s="4">
        <v>20910441.73</v>
      </c>
      <c r="F96" s="4">
        <v>17545.72</v>
      </c>
      <c r="G96" s="4">
        <v>-3138352.97</v>
      </c>
      <c r="H96" s="4">
        <v>0</v>
      </c>
      <c r="I96" s="4">
        <v>0</v>
      </c>
      <c r="J96" s="4">
        <v>0</v>
      </c>
      <c r="K96" s="4">
        <v>17789634.48</v>
      </c>
    </row>
    <row r="97" spans="1:11">
      <c r="A97" s="2" t="s">
        <v>33</v>
      </c>
      <c r="B97" s="2" t="s">
        <v>34</v>
      </c>
      <c r="C97" s="2" t="s">
        <v>91</v>
      </c>
      <c r="D97" s="3">
        <v>43282</v>
      </c>
      <c r="E97" s="4">
        <v>19427.23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19427.23</v>
      </c>
    </row>
    <row r="98" spans="1:11">
      <c r="A98" s="2" t="s">
        <v>33</v>
      </c>
      <c r="B98" s="2" t="s">
        <v>34</v>
      </c>
      <c r="C98" s="2" t="s">
        <v>40</v>
      </c>
      <c r="D98" s="3">
        <v>43282</v>
      </c>
      <c r="E98" s="4">
        <v>134598.85999999999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134598.85999999999</v>
      </c>
    </row>
    <row r="99" spans="1:11">
      <c r="A99" s="2" t="s">
        <v>33</v>
      </c>
      <c r="B99" s="2" t="s">
        <v>34</v>
      </c>
      <c r="C99" s="2" t="s">
        <v>153</v>
      </c>
      <c r="D99" s="3">
        <v>43282</v>
      </c>
      <c r="E99" s="4">
        <v>137442.53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137442.53</v>
      </c>
    </row>
    <row r="100" spans="1:11">
      <c r="A100" s="2" t="s">
        <v>33</v>
      </c>
      <c r="B100" s="2" t="s">
        <v>34</v>
      </c>
      <c r="C100" s="2" t="s">
        <v>159</v>
      </c>
      <c r="D100" s="3">
        <v>43282</v>
      </c>
      <c r="E100" s="4">
        <v>1699998.54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1699998.54</v>
      </c>
    </row>
    <row r="101" spans="1:11">
      <c r="A101" s="2" t="s">
        <v>33</v>
      </c>
      <c r="B101" s="2" t="s">
        <v>34</v>
      </c>
      <c r="C101" s="2" t="s">
        <v>47</v>
      </c>
      <c r="D101" s="3">
        <v>43282</v>
      </c>
      <c r="E101" s="4">
        <v>178530.09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178530.09</v>
      </c>
    </row>
    <row r="102" spans="1:11">
      <c r="A102" s="2" t="s">
        <v>33</v>
      </c>
      <c r="B102" s="2" t="s">
        <v>34</v>
      </c>
      <c r="C102" s="2" t="s">
        <v>123</v>
      </c>
      <c r="D102" s="3">
        <v>43282</v>
      </c>
      <c r="E102" s="4">
        <v>175350.37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175350.37</v>
      </c>
    </row>
    <row r="103" spans="1:11">
      <c r="A103" s="2" t="s">
        <v>33</v>
      </c>
      <c r="B103" s="2" t="s">
        <v>34</v>
      </c>
      <c r="C103" s="2" t="s">
        <v>53</v>
      </c>
      <c r="D103" s="3">
        <v>43282</v>
      </c>
      <c r="E103" s="4">
        <v>336167.54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336167.54</v>
      </c>
    </row>
    <row r="104" spans="1:11">
      <c r="A104" s="2" t="s">
        <v>33</v>
      </c>
      <c r="B104" s="2" t="s">
        <v>34</v>
      </c>
      <c r="C104" s="2" t="s">
        <v>99</v>
      </c>
      <c r="D104" s="3">
        <v>43282</v>
      </c>
      <c r="E104" s="4">
        <v>109880154.75</v>
      </c>
      <c r="F104" s="4">
        <v>402026.87</v>
      </c>
      <c r="G104" s="4">
        <v>-408.7</v>
      </c>
      <c r="H104" s="4">
        <v>0</v>
      </c>
      <c r="I104" s="4">
        <v>0</v>
      </c>
      <c r="J104" s="4">
        <v>0</v>
      </c>
      <c r="K104" s="4">
        <v>110281772.92</v>
      </c>
    </row>
    <row r="105" spans="1:11">
      <c r="A105" s="2" t="s">
        <v>33</v>
      </c>
      <c r="B105" s="2" t="s">
        <v>34</v>
      </c>
      <c r="C105" s="2" t="s">
        <v>142</v>
      </c>
      <c r="D105" s="3">
        <v>43282</v>
      </c>
      <c r="E105" s="4">
        <v>1652258.54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1652258.54</v>
      </c>
    </row>
    <row r="106" spans="1:11">
      <c r="A106" s="2" t="s">
        <v>33</v>
      </c>
      <c r="B106" s="2" t="s">
        <v>34</v>
      </c>
      <c r="C106" s="2" t="s">
        <v>59</v>
      </c>
      <c r="D106" s="3">
        <v>43282</v>
      </c>
      <c r="E106" s="4">
        <v>55718431.539999999</v>
      </c>
      <c r="F106" s="4">
        <v>128259.34</v>
      </c>
      <c r="G106" s="4">
        <v>-143991.19</v>
      </c>
      <c r="H106" s="4">
        <v>0</v>
      </c>
      <c r="I106" s="4">
        <v>0</v>
      </c>
      <c r="J106" s="4">
        <v>0</v>
      </c>
      <c r="K106" s="4">
        <v>55702699.689999998</v>
      </c>
    </row>
    <row r="107" spans="1:11">
      <c r="A107" s="2" t="s">
        <v>33</v>
      </c>
      <c r="B107" s="2" t="s">
        <v>34</v>
      </c>
      <c r="C107" s="2" t="s">
        <v>87</v>
      </c>
      <c r="D107" s="3">
        <v>43282</v>
      </c>
      <c r="E107" s="4">
        <v>709199.18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709199.18</v>
      </c>
    </row>
    <row r="108" spans="1:11">
      <c r="A108" s="2" t="s">
        <v>33</v>
      </c>
      <c r="B108" s="2" t="s">
        <v>34</v>
      </c>
      <c r="C108" s="2" t="s">
        <v>38</v>
      </c>
      <c r="D108" s="3">
        <v>43282</v>
      </c>
      <c r="E108" s="4">
        <v>524257.15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524257.15</v>
      </c>
    </row>
    <row r="109" spans="1:11">
      <c r="A109" s="2" t="s">
        <v>33</v>
      </c>
      <c r="B109" s="2" t="s">
        <v>34</v>
      </c>
      <c r="C109" s="2" t="s">
        <v>92</v>
      </c>
      <c r="D109" s="3">
        <v>43282</v>
      </c>
      <c r="E109" s="4">
        <v>14389.76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14389.76</v>
      </c>
    </row>
    <row r="110" spans="1:11">
      <c r="A110" s="2" t="s">
        <v>33</v>
      </c>
      <c r="B110" s="2" t="s">
        <v>34</v>
      </c>
      <c r="C110" s="2" t="s">
        <v>41</v>
      </c>
      <c r="D110" s="3">
        <v>43282</v>
      </c>
      <c r="E110" s="4">
        <v>957291.66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957291.66</v>
      </c>
    </row>
    <row r="111" spans="1:11">
      <c r="A111" s="2" t="s">
        <v>33</v>
      </c>
      <c r="B111" s="2" t="s">
        <v>34</v>
      </c>
      <c r="C111" s="2" t="s">
        <v>93</v>
      </c>
      <c r="D111" s="3">
        <v>43282</v>
      </c>
      <c r="E111" s="4">
        <v>11245899.74</v>
      </c>
      <c r="F111" s="4">
        <v>18819.919999999998</v>
      </c>
      <c r="G111" s="4">
        <v>0</v>
      </c>
      <c r="H111" s="4">
        <v>0</v>
      </c>
      <c r="I111" s="4">
        <v>0</v>
      </c>
      <c r="J111" s="4">
        <v>0</v>
      </c>
      <c r="K111" s="4">
        <v>11264719.66</v>
      </c>
    </row>
    <row r="112" spans="1:11">
      <c r="A112" s="2" t="s">
        <v>33</v>
      </c>
      <c r="B112" s="2" t="s">
        <v>34</v>
      </c>
      <c r="C112" s="2" t="s">
        <v>94</v>
      </c>
      <c r="D112" s="3">
        <v>43282</v>
      </c>
      <c r="E112" s="4">
        <v>213022.64</v>
      </c>
      <c r="F112" s="4">
        <v>834.5</v>
      </c>
      <c r="G112" s="4">
        <v>0</v>
      </c>
      <c r="H112" s="4">
        <v>0</v>
      </c>
      <c r="I112" s="4">
        <v>0</v>
      </c>
      <c r="J112" s="4">
        <v>0</v>
      </c>
      <c r="K112" s="4">
        <v>213857.14</v>
      </c>
    </row>
    <row r="113" spans="1:11">
      <c r="A113" s="2" t="s">
        <v>33</v>
      </c>
      <c r="B113" s="2" t="s">
        <v>34</v>
      </c>
      <c r="C113" s="2" t="s">
        <v>44</v>
      </c>
      <c r="D113" s="3">
        <v>43282</v>
      </c>
      <c r="E113" s="4">
        <v>119852.69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119852.69</v>
      </c>
    </row>
    <row r="114" spans="1:11">
      <c r="A114" s="2" t="s">
        <v>33</v>
      </c>
      <c r="B114" s="2" t="s">
        <v>34</v>
      </c>
      <c r="C114" s="2" t="s">
        <v>154</v>
      </c>
      <c r="D114" s="3">
        <v>43282</v>
      </c>
      <c r="E114" s="4">
        <v>54614.27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54614.27</v>
      </c>
    </row>
    <row r="115" spans="1:11">
      <c r="A115" s="2" t="s">
        <v>33</v>
      </c>
      <c r="B115" s="2" t="s">
        <v>34</v>
      </c>
      <c r="C115" s="2" t="s">
        <v>136</v>
      </c>
      <c r="D115" s="3">
        <v>43282</v>
      </c>
      <c r="E115" s="4">
        <v>209318.9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209318.9</v>
      </c>
    </row>
    <row r="116" spans="1:11">
      <c r="A116" s="2" t="s">
        <v>33</v>
      </c>
      <c r="B116" s="2" t="s">
        <v>34</v>
      </c>
      <c r="C116" s="2" t="s">
        <v>137</v>
      </c>
      <c r="D116" s="3">
        <v>43282</v>
      </c>
      <c r="E116" s="4">
        <v>414663.45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414663.45</v>
      </c>
    </row>
    <row r="117" spans="1:11">
      <c r="A117" s="2" t="s">
        <v>33</v>
      </c>
      <c r="B117" s="2" t="s">
        <v>34</v>
      </c>
      <c r="C117" s="2" t="s">
        <v>127</v>
      </c>
      <c r="D117" s="3">
        <v>43282</v>
      </c>
      <c r="E117" s="4">
        <v>2861967.35</v>
      </c>
      <c r="F117" s="4">
        <v>204.38</v>
      </c>
      <c r="G117" s="4">
        <v>0</v>
      </c>
      <c r="H117" s="4">
        <v>0</v>
      </c>
      <c r="I117" s="4">
        <v>0</v>
      </c>
      <c r="J117" s="4">
        <v>0</v>
      </c>
      <c r="K117" s="4">
        <v>2862171.73</v>
      </c>
    </row>
    <row r="118" spans="1:11">
      <c r="A118" s="2" t="s">
        <v>33</v>
      </c>
      <c r="B118" s="2" t="s">
        <v>34</v>
      </c>
      <c r="C118" s="2" t="s">
        <v>139</v>
      </c>
      <c r="D118" s="3">
        <v>43282</v>
      </c>
      <c r="E118" s="4">
        <v>2783.89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2783.89</v>
      </c>
    </row>
    <row r="119" spans="1:11">
      <c r="A119" s="2" t="s">
        <v>33</v>
      </c>
      <c r="B119" s="2" t="s">
        <v>34</v>
      </c>
      <c r="C119" s="2" t="s">
        <v>141</v>
      </c>
      <c r="D119" s="3">
        <v>43282</v>
      </c>
      <c r="E119" s="4">
        <v>15608977.869999999</v>
      </c>
      <c r="F119" s="4">
        <v>11.28</v>
      </c>
      <c r="G119" s="4">
        <v>-944.38</v>
      </c>
      <c r="H119" s="4">
        <v>0</v>
      </c>
      <c r="I119" s="4">
        <v>0</v>
      </c>
      <c r="J119" s="4">
        <v>0</v>
      </c>
      <c r="K119" s="4">
        <v>15608044.77</v>
      </c>
    </row>
    <row r="120" spans="1:11">
      <c r="A120" s="2" t="s">
        <v>33</v>
      </c>
      <c r="B120" s="2" t="s">
        <v>34</v>
      </c>
      <c r="C120" s="2" t="s">
        <v>57</v>
      </c>
      <c r="D120" s="3">
        <v>43282</v>
      </c>
      <c r="E120" s="4">
        <v>4158214.77</v>
      </c>
      <c r="F120" s="4">
        <v>-0.03</v>
      </c>
      <c r="G120" s="4">
        <v>0</v>
      </c>
      <c r="H120" s="4">
        <v>0</v>
      </c>
      <c r="I120" s="4">
        <v>0</v>
      </c>
      <c r="J120" s="4">
        <v>0</v>
      </c>
      <c r="K120" s="4">
        <v>4158214.74</v>
      </c>
    </row>
    <row r="121" spans="1:11">
      <c r="A121" s="2" t="s">
        <v>33</v>
      </c>
      <c r="B121" s="2" t="s">
        <v>68</v>
      </c>
      <c r="C121" s="2" t="s">
        <v>71</v>
      </c>
      <c r="D121" s="3">
        <v>43282</v>
      </c>
      <c r="E121" s="4">
        <v>27284.69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27284.69</v>
      </c>
    </row>
    <row r="122" spans="1:11">
      <c r="A122" s="2" t="s">
        <v>33</v>
      </c>
      <c r="B122" s="2" t="s">
        <v>68</v>
      </c>
      <c r="C122" s="2" t="s">
        <v>72</v>
      </c>
      <c r="D122" s="3">
        <v>43282</v>
      </c>
      <c r="E122" s="4">
        <v>20515.689999999999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20515.689999999999</v>
      </c>
    </row>
    <row r="123" spans="1:11">
      <c r="A123" s="2" t="s">
        <v>33</v>
      </c>
      <c r="B123" s="2" t="s">
        <v>68</v>
      </c>
      <c r="C123" s="2" t="s">
        <v>69</v>
      </c>
      <c r="D123" s="3">
        <v>43282</v>
      </c>
      <c r="E123" s="4">
        <v>185309.27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185309.27</v>
      </c>
    </row>
    <row r="124" spans="1:11">
      <c r="A124" s="2" t="s">
        <v>33</v>
      </c>
      <c r="B124" s="2" t="s">
        <v>68</v>
      </c>
      <c r="C124" s="2" t="s">
        <v>108</v>
      </c>
      <c r="D124" s="3">
        <v>43282</v>
      </c>
      <c r="E124" s="4">
        <v>15383.91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15383.91</v>
      </c>
    </row>
    <row r="125" spans="1:11">
      <c r="A125" s="2" t="s">
        <v>33</v>
      </c>
      <c r="B125" s="2" t="s">
        <v>68</v>
      </c>
      <c r="C125" s="2" t="s">
        <v>107</v>
      </c>
      <c r="D125" s="3">
        <v>43282</v>
      </c>
      <c r="E125" s="4">
        <v>1109551.68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1109551.68</v>
      </c>
    </row>
    <row r="126" spans="1:11">
      <c r="A126" s="2" t="s">
        <v>33</v>
      </c>
      <c r="B126" s="2" t="s">
        <v>68</v>
      </c>
      <c r="C126" s="2" t="s">
        <v>70</v>
      </c>
      <c r="D126" s="3">
        <v>43282</v>
      </c>
      <c r="E126" s="4">
        <v>179338.52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179338.52</v>
      </c>
    </row>
    <row r="127" spans="1:11">
      <c r="A127" s="2" t="s">
        <v>33</v>
      </c>
      <c r="B127" s="2" t="s">
        <v>68</v>
      </c>
      <c r="C127" s="2" t="s">
        <v>110</v>
      </c>
      <c r="D127" s="3">
        <v>43282</v>
      </c>
      <c r="E127" s="4">
        <v>70177.67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70177.67</v>
      </c>
    </row>
    <row r="128" spans="1:11">
      <c r="A128" s="2" t="s">
        <v>33</v>
      </c>
      <c r="B128" s="2" t="s">
        <v>68</v>
      </c>
      <c r="C128" s="2" t="s">
        <v>149</v>
      </c>
      <c r="D128" s="3">
        <v>43282</v>
      </c>
      <c r="E128" s="4">
        <v>37541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37541</v>
      </c>
    </row>
    <row r="129" spans="1:11">
      <c r="A129" s="2" t="s">
        <v>33</v>
      </c>
      <c r="B129" s="2" t="s">
        <v>68</v>
      </c>
      <c r="C129" s="2" t="s">
        <v>151</v>
      </c>
      <c r="D129" s="3">
        <v>43282</v>
      </c>
      <c r="E129" s="4">
        <v>814166.88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814166.88</v>
      </c>
    </row>
    <row r="130" spans="1:11">
      <c r="A130" s="2" t="s">
        <v>33</v>
      </c>
      <c r="B130" s="2" t="s">
        <v>68</v>
      </c>
      <c r="C130" s="2" t="s">
        <v>74</v>
      </c>
      <c r="D130" s="3">
        <v>43282</v>
      </c>
      <c r="E130" s="4">
        <v>828509.36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828509.36</v>
      </c>
    </row>
    <row r="131" spans="1:11">
      <c r="A131" s="2" t="s">
        <v>33</v>
      </c>
      <c r="B131" s="2" t="s">
        <v>68</v>
      </c>
      <c r="C131" s="2" t="s">
        <v>133</v>
      </c>
      <c r="D131" s="3">
        <v>43282</v>
      </c>
      <c r="E131" s="4">
        <v>38834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38834</v>
      </c>
    </row>
    <row r="132" spans="1:11">
      <c r="A132" s="2" t="s">
        <v>33</v>
      </c>
      <c r="B132" s="2" t="s">
        <v>68</v>
      </c>
      <c r="C132" s="2" t="s">
        <v>73</v>
      </c>
      <c r="D132" s="3">
        <v>43282</v>
      </c>
      <c r="E132" s="4">
        <v>175867.44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175867.44</v>
      </c>
    </row>
    <row r="133" spans="1:11">
      <c r="A133" s="2" t="s">
        <v>33</v>
      </c>
      <c r="B133" s="2" t="s">
        <v>68</v>
      </c>
      <c r="C133" s="2" t="s">
        <v>109</v>
      </c>
      <c r="D133" s="3">
        <v>43282</v>
      </c>
      <c r="E133" s="4">
        <v>38609.33</v>
      </c>
      <c r="F133" s="4">
        <v>15143.8</v>
      </c>
      <c r="G133" s="4">
        <v>0</v>
      </c>
      <c r="H133" s="4">
        <v>0</v>
      </c>
      <c r="I133" s="4">
        <v>0</v>
      </c>
      <c r="J133" s="4">
        <v>0</v>
      </c>
      <c r="K133" s="4">
        <v>53753.13</v>
      </c>
    </row>
    <row r="134" spans="1:11">
      <c r="A134" s="2" t="s">
        <v>33</v>
      </c>
      <c r="B134" s="2" t="s">
        <v>68</v>
      </c>
      <c r="C134" s="2" t="s">
        <v>106</v>
      </c>
      <c r="D134" s="3">
        <v>43282</v>
      </c>
      <c r="E134" s="4">
        <v>78585.679999999993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78585.679999999993</v>
      </c>
    </row>
    <row r="135" spans="1:11">
      <c r="A135" s="2" t="s">
        <v>16</v>
      </c>
      <c r="B135" s="2" t="s">
        <v>17</v>
      </c>
      <c r="C135" s="2" t="s">
        <v>25</v>
      </c>
      <c r="D135" s="3">
        <v>43313</v>
      </c>
      <c r="E135" s="4">
        <v>7388.39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7388.39</v>
      </c>
    </row>
    <row r="136" spans="1:11">
      <c r="A136" s="2" t="s">
        <v>16</v>
      </c>
      <c r="B136" s="2" t="s">
        <v>17</v>
      </c>
      <c r="C136" s="2" t="s">
        <v>27</v>
      </c>
      <c r="D136" s="3">
        <v>43313</v>
      </c>
      <c r="E136" s="4">
        <v>19596619.100000001</v>
      </c>
      <c r="F136" s="4">
        <v>36.880000000000003</v>
      </c>
      <c r="G136" s="4">
        <v>0</v>
      </c>
      <c r="H136" s="4">
        <v>0</v>
      </c>
      <c r="I136" s="4">
        <v>-575106.16</v>
      </c>
      <c r="J136" s="4">
        <v>0</v>
      </c>
      <c r="K136" s="4">
        <v>19021549.82</v>
      </c>
    </row>
    <row r="137" spans="1:11">
      <c r="A137" s="2" t="s">
        <v>16</v>
      </c>
      <c r="B137" s="2" t="s">
        <v>17</v>
      </c>
      <c r="C137" s="2" t="s">
        <v>22</v>
      </c>
      <c r="D137" s="3">
        <v>43313</v>
      </c>
      <c r="E137" s="4">
        <v>263337.89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263337.89</v>
      </c>
    </row>
    <row r="138" spans="1:11">
      <c r="A138" s="2" t="s">
        <v>16</v>
      </c>
      <c r="B138" s="2" t="s">
        <v>17</v>
      </c>
      <c r="C138" s="2" t="s">
        <v>23</v>
      </c>
      <c r="D138" s="3">
        <v>43313</v>
      </c>
      <c r="E138" s="4">
        <v>1418.86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1418.86</v>
      </c>
    </row>
    <row r="139" spans="1:11">
      <c r="A139" s="2" t="s">
        <v>16</v>
      </c>
      <c r="B139" s="2" t="s">
        <v>17</v>
      </c>
      <c r="C139" s="2" t="s">
        <v>84</v>
      </c>
      <c r="D139" s="3">
        <v>43313</v>
      </c>
      <c r="E139" s="4">
        <v>2472240.7400000002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2472240.7400000002</v>
      </c>
    </row>
    <row r="140" spans="1:11">
      <c r="A140" s="2" t="s">
        <v>16</v>
      </c>
      <c r="B140" s="2" t="s">
        <v>17</v>
      </c>
      <c r="C140" s="2" t="s">
        <v>112</v>
      </c>
      <c r="D140" s="3">
        <v>43313</v>
      </c>
      <c r="E140" s="4">
        <v>20683257.84</v>
      </c>
      <c r="F140" s="4">
        <v>0</v>
      </c>
      <c r="G140" s="4">
        <v>0</v>
      </c>
      <c r="H140" s="4">
        <v>1554697.86</v>
      </c>
      <c r="I140" s="4">
        <v>0</v>
      </c>
      <c r="J140" s="4">
        <v>0</v>
      </c>
      <c r="K140" s="4">
        <v>22237955.699999999</v>
      </c>
    </row>
    <row r="141" spans="1:11">
      <c r="A141" s="2" t="s">
        <v>16</v>
      </c>
      <c r="B141" s="2" t="s">
        <v>17</v>
      </c>
      <c r="C141" s="2" t="s">
        <v>82</v>
      </c>
      <c r="D141" s="3">
        <v>43313</v>
      </c>
      <c r="E141" s="4">
        <v>3969267.05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3969267.05</v>
      </c>
    </row>
    <row r="142" spans="1:11">
      <c r="A142" s="2" t="s">
        <v>16</v>
      </c>
      <c r="B142" s="2" t="s">
        <v>17</v>
      </c>
      <c r="C142" s="2" t="s">
        <v>24</v>
      </c>
      <c r="D142" s="3">
        <v>43313</v>
      </c>
      <c r="E142" s="4">
        <v>8824.34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8824.34</v>
      </c>
    </row>
    <row r="143" spans="1:11">
      <c r="A143" s="2" t="s">
        <v>16</v>
      </c>
      <c r="B143" s="2" t="s">
        <v>17</v>
      </c>
      <c r="C143" s="2" t="s">
        <v>81</v>
      </c>
      <c r="D143" s="3">
        <v>43313</v>
      </c>
      <c r="E143" s="4">
        <v>136509.51999999999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136509.51999999999</v>
      </c>
    </row>
    <row r="144" spans="1:11">
      <c r="A144" s="2" t="s">
        <v>16</v>
      </c>
      <c r="B144" s="2" t="s">
        <v>17</v>
      </c>
      <c r="C144" s="2" t="s">
        <v>115</v>
      </c>
      <c r="D144" s="3">
        <v>43313</v>
      </c>
      <c r="E144" s="4">
        <v>37518698.289999999</v>
      </c>
      <c r="F144" s="4">
        <v>1397.96</v>
      </c>
      <c r="G144" s="4">
        <v>0</v>
      </c>
      <c r="H144" s="4">
        <v>0</v>
      </c>
      <c r="I144" s="4">
        <v>-262814.84000000003</v>
      </c>
      <c r="J144" s="4">
        <v>0</v>
      </c>
      <c r="K144" s="4">
        <v>37257281.409999996</v>
      </c>
    </row>
    <row r="145" spans="1:11">
      <c r="A145" s="2" t="s">
        <v>16</v>
      </c>
      <c r="B145" s="2" t="s">
        <v>17</v>
      </c>
      <c r="C145" s="2" t="s">
        <v>111</v>
      </c>
      <c r="D145" s="3">
        <v>43313</v>
      </c>
      <c r="E145" s="4">
        <v>7125.41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7125.41</v>
      </c>
    </row>
    <row r="146" spans="1:11">
      <c r="A146" s="2" t="s">
        <v>16</v>
      </c>
      <c r="B146" s="2" t="s">
        <v>17</v>
      </c>
      <c r="C146" s="2" t="s">
        <v>75</v>
      </c>
      <c r="D146" s="3">
        <v>43313</v>
      </c>
      <c r="E146" s="4">
        <v>314379.42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314379.42</v>
      </c>
    </row>
    <row r="147" spans="1:11">
      <c r="A147" s="2" t="s">
        <v>16</v>
      </c>
      <c r="B147" s="2" t="s">
        <v>17</v>
      </c>
      <c r="C147" s="2" t="s">
        <v>77</v>
      </c>
      <c r="D147" s="3">
        <v>43313</v>
      </c>
      <c r="E147" s="4">
        <v>297266.61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297266.61</v>
      </c>
    </row>
    <row r="148" spans="1:11">
      <c r="A148" s="2" t="s">
        <v>16</v>
      </c>
      <c r="B148" s="2" t="s">
        <v>17</v>
      </c>
      <c r="C148" s="2" t="s">
        <v>78</v>
      </c>
      <c r="D148" s="3">
        <v>43313</v>
      </c>
      <c r="E148" s="4">
        <v>345729.64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345729.64</v>
      </c>
    </row>
    <row r="149" spans="1:11">
      <c r="A149" s="2" t="s">
        <v>16</v>
      </c>
      <c r="B149" s="2" t="s">
        <v>17</v>
      </c>
      <c r="C149" s="2" t="s">
        <v>31</v>
      </c>
      <c r="D149" s="3">
        <v>43313</v>
      </c>
      <c r="E149" s="4">
        <v>1039344.41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1039344.41</v>
      </c>
    </row>
    <row r="150" spans="1:11">
      <c r="A150" s="2" t="s">
        <v>16</v>
      </c>
      <c r="B150" s="2" t="s">
        <v>17</v>
      </c>
      <c r="C150" s="2" t="s">
        <v>32</v>
      </c>
      <c r="D150" s="3">
        <v>43313</v>
      </c>
      <c r="E150" s="4">
        <v>39251.620000000003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39251.620000000003</v>
      </c>
    </row>
    <row r="151" spans="1:11">
      <c r="A151" s="2" t="s">
        <v>16</v>
      </c>
      <c r="B151" s="2" t="s">
        <v>17</v>
      </c>
      <c r="C151" s="2" t="s">
        <v>113</v>
      </c>
      <c r="D151" s="3">
        <v>43313</v>
      </c>
      <c r="E151" s="4">
        <v>17739511.960000001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17739511.960000001</v>
      </c>
    </row>
    <row r="152" spans="1:11">
      <c r="A152" s="2" t="s">
        <v>16</v>
      </c>
      <c r="B152" s="2" t="s">
        <v>17</v>
      </c>
      <c r="C152" s="2" t="s">
        <v>80</v>
      </c>
      <c r="D152" s="3">
        <v>43313</v>
      </c>
      <c r="E152" s="4">
        <v>1628899.91</v>
      </c>
      <c r="F152" s="4">
        <v>0</v>
      </c>
      <c r="G152" s="4">
        <v>0</v>
      </c>
      <c r="H152" s="4">
        <v>262814.84000000003</v>
      </c>
      <c r="I152" s="4">
        <v>0</v>
      </c>
      <c r="J152" s="4">
        <v>0</v>
      </c>
      <c r="K152" s="4">
        <v>1891714.75</v>
      </c>
    </row>
    <row r="153" spans="1:11">
      <c r="A153" s="2" t="s">
        <v>16</v>
      </c>
      <c r="B153" s="2" t="s">
        <v>17</v>
      </c>
      <c r="C153" s="2" t="s">
        <v>157</v>
      </c>
      <c r="D153" s="3">
        <v>43313</v>
      </c>
      <c r="E153" s="4">
        <v>68894240.859999999</v>
      </c>
      <c r="F153" s="4">
        <v>28649.87</v>
      </c>
      <c r="G153" s="4">
        <v>0</v>
      </c>
      <c r="H153" s="4">
        <v>0</v>
      </c>
      <c r="I153" s="4">
        <v>-1554697.86</v>
      </c>
      <c r="J153" s="4">
        <v>0</v>
      </c>
      <c r="K153" s="4">
        <v>67368192.870000005</v>
      </c>
    </row>
    <row r="154" spans="1:11">
      <c r="A154" s="2" t="s">
        <v>16</v>
      </c>
      <c r="B154" s="2" t="s">
        <v>17</v>
      </c>
      <c r="C154" s="2" t="s">
        <v>114</v>
      </c>
      <c r="D154" s="3">
        <v>43313</v>
      </c>
      <c r="E154" s="4">
        <v>76071.34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76071.34</v>
      </c>
    </row>
    <row r="155" spans="1:11">
      <c r="A155" s="2" t="s">
        <v>16</v>
      </c>
      <c r="B155" s="2" t="s">
        <v>17</v>
      </c>
      <c r="C155" s="2" t="s">
        <v>29</v>
      </c>
      <c r="D155" s="3">
        <v>43313</v>
      </c>
      <c r="E155" s="4">
        <v>1489667.96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1489667.96</v>
      </c>
    </row>
    <row r="156" spans="1:11">
      <c r="A156" s="2" t="s">
        <v>16</v>
      </c>
      <c r="B156" s="2" t="s">
        <v>17</v>
      </c>
      <c r="C156" s="2" t="s">
        <v>158</v>
      </c>
      <c r="D156" s="3">
        <v>43313</v>
      </c>
      <c r="E156" s="4">
        <v>9316001.1799999997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9316001.1799999997</v>
      </c>
    </row>
    <row r="157" spans="1:11">
      <c r="A157" s="2" t="s">
        <v>16</v>
      </c>
      <c r="B157" s="2" t="s">
        <v>17</v>
      </c>
      <c r="C157" s="2" t="s">
        <v>18</v>
      </c>
      <c r="D157" s="3">
        <v>43313</v>
      </c>
      <c r="E157" s="4">
        <v>1442836.11</v>
      </c>
      <c r="F157" s="4">
        <v>0</v>
      </c>
      <c r="G157" s="4">
        <v>0</v>
      </c>
      <c r="H157" s="4">
        <v>0</v>
      </c>
      <c r="I157" s="4">
        <v>-31446.18</v>
      </c>
      <c r="J157" s="4">
        <v>0</v>
      </c>
      <c r="K157" s="4">
        <v>1411389.93</v>
      </c>
    </row>
    <row r="158" spans="1:11">
      <c r="A158" s="2" t="s">
        <v>16</v>
      </c>
      <c r="B158" s="2" t="s">
        <v>17</v>
      </c>
      <c r="C158" s="2" t="s">
        <v>20</v>
      </c>
      <c r="D158" s="3">
        <v>43313</v>
      </c>
      <c r="E158" s="4">
        <v>71036.47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71036.47</v>
      </c>
    </row>
    <row r="159" spans="1:11">
      <c r="A159" s="2" t="s">
        <v>16</v>
      </c>
      <c r="B159" s="2" t="s">
        <v>17</v>
      </c>
      <c r="C159" s="2" t="s">
        <v>26</v>
      </c>
      <c r="D159" s="3">
        <v>43313</v>
      </c>
      <c r="E159" s="4">
        <v>961255.64</v>
      </c>
      <c r="F159" s="4">
        <v>0</v>
      </c>
      <c r="G159" s="4">
        <v>0</v>
      </c>
      <c r="H159" s="4">
        <v>575106.16</v>
      </c>
      <c r="I159" s="4">
        <v>0</v>
      </c>
      <c r="J159" s="4">
        <v>0</v>
      </c>
      <c r="K159" s="4">
        <v>1536361.8</v>
      </c>
    </row>
    <row r="160" spans="1:11">
      <c r="A160" s="2" t="s">
        <v>16</v>
      </c>
      <c r="B160" s="2" t="s">
        <v>17</v>
      </c>
      <c r="C160" s="2" t="s">
        <v>116</v>
      </c>
      <c r="D160" s="3">
        <v>43313</v>
      </c>
      <c r="E160" s="4">
        <v>162267.97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162267.97</v>
      </c>
    </row>
    <row r="161" spans="1:11">
      <c r="A161" s="2" t="s">
        <v>16</v>
      </c>
      <c r="B161" s="2" t="s">
        <v>17</v>
      </c>
      <c r="C161" s="2" t="s">
        <v>19</v>
      </c>
      <c r="D161" s="3">
        <v>43313</v>
      </c>
      <c r="E161" s="4">
        <v>9187141.9700000007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9187141.9700000007</v>
      </c>
    </row>
    <row r="162" spans="1:11">
      <c r="A162" s="2" t="s">
        <v>16</v>
      </c>
      <c r="B162" s="2" t="s">
        <v>17</v>
      </c>
      <c r="C162" s="2" t="s">
        <v>21</v>
      </c>
      <c r="D162" s="3">
        <v>43313</v>
      </c>
      <c r="E162" s="4">
        <v>60170.36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60170.36</v>
      </c>
    </row>
    <row r="163" spans="1:11">
      <c r="A163" s="2" t="s">
        <v>16</v>
      </c>
      <c r="B163" s="2" t="s">
        <v>17</v>
      </c>
      <c r="C163" s="2" t="s">
        <v>83</v>
      </c>
      <c r="D163" s="3">
        <v>43313</v>
      </c>
      <c r="E163" s="4">
        <v>5123447.5999999996</v>
      </c>
      <c r="F163" s="4">
        <v>50267.9</v>
      </c>
      <c r="G163" s="4">
        <v>0</v>
      </c>
      <c r="H163" s="4">
        <v>0</v>
      </c>
      <c r="I163" s="4">
        <v>0</v>
      </c>
      <c r="J163" s="4">
        <v>0</v>
      </c>
      <c r="K163" s="4">
        <v>5173715.5</v>
      </c>
    </row>
    <row r="164" spans="1:11">
      <c r="A164" s="2" t="s">
        <v>16</v>
      </c>
      <c r="B164" s="2" t="s">
        <v>60</v>
      </c>
      <c r="C164" s="2" t="s">
        <v>63</v>
      </c>
      <c r="D164" s="3">
        <v>43313</v>
      </c>
      <c r="E164" s="4">
        <v>629225.62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629225.62</v>
      </c>
    </row>
    <row r="165" spans="1:11">
      <c r="A165" s="2" t="s">
        <v>16</v>
      </c>
      <c r="B165" s="2" t="s">
        <v>60</v>
      </c>
      <c r="C165" s="2" t="s">
        <v>64</v>
      </c>
      <c r="D165" s="3">
        <v>43313</v>
      </c>
      <c r="E165" s="4">
        <v>2874239.86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2874239.86</v>
      </c>
    </row>
    <row r="166" spans="1:11">
      <c r="A166" s="2" t="s">
        <v>16</v>
      </c>
      <c r="B166" s="2" t="s">
        <v>60</v>
      </c>
      <c r="C166" s="2" t="s">
        <v>65</v>
      </c>
      <c r="D166" s="3">
        <v>43313</v>
      </c>
      <c r="E166" s="4">
        <v>291500.62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291500.62</v>
      </c>
    </row>
    <row r="167" spans="1:11">
      <c r="A167" s="2" t="s">
        <v>16</v>
      </c>
      <c r="B167" s="2" t="s">
        <v>60</v>
      </c>
      <c r="C167" s="2" t="s">
        <v>104</v>
      </c>
      <c r="D167" s="3">
        <v>43313</v>
      </c>
      <c r="E167" s="4">
        <v>103891.78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103891.78</v>
      </c>
    </row>
    <row r="168" spans="1:11">
      <c r="A168" s="2" t="s">
        <v>16</v>
      </c>
      <c r="B168" s="2" t="s">
        <v>60</v>
      </c>
      <c r="C168" s="2" t="s">
        <v>131</v>
      </c>
      <c r="D168" s="3">
        <v>43313</v>
      </c>
      <c r="E168" s="4">
        <v>190246.97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190246.97</v>
      </c>
    </row>
    <row r="169" spans="1:11">
      <c r="A169" s="2" t="s">
        <v>16</v>
      </c>
      <c r="B169" s="2" t="s">
        <v>60</v>
      </c>
      <c r="C169" s="2" t="s">
        <v>132</v>
      </c>
      <c r="D169" s="3">
        <v>43313</v>
      </c>
      <c r="E169" s="4">
        <v>339657.73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339657.73</v>
      </c>
    </row>
    <row r="170" spans="1:11">
      <c r="A170" s="2" t="s">
        <v>16</v>
      </c>
      <c r="B170" s="2" t="s">
        <v>60</v>
      </c>
      <c r="C170" s="2" t="s">
        <v>130</v>
      </c>
      <c r="D170" s="3">
        <v>43313</v>
      </c>
      <c r="E170" s="4">
        <v>10343248.640000001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10343248.640000001</v>
      </c>
    </row>
    <row r="171" spans="1:11">
      <c r="A171" s="2" t="s">
        <v>16</v>
      </c>
      <c r="B171" s="2" t="s">
        <v>60</v>
      </c>
      <c r="C171" s="2" t="s">
        <v>145</v>
      </c>
      <c r="D171" s="3">
        <v>43313</v>
      </c>
      <c r="E171" s="4">
        <v>12305840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12305840</v>
      </c>
    </row>
    <row r="172" spans="1:11">
      <c r="A172" s="2" t="s">
        <v>16</v>
      </c>
      <c r="B172" s="2" t="s">
        <v>60</v>
      </c>
      <c r="C172" s="2" t="s">
        <v>146</v>
      </c>
      <c r="D172" s="3">
        <v>43313</v>
      </c>
      <c r="E172" s="4">
        <v>270112.90999999997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270112.90999999997</v>
      </c>
    </row>
    <row r="173" spans="1:11">
      <c r="A173" s="2" t="s">
        <v>16</v>
      </c>
      <c r="B173" s="2" t="s">
        <v>60</v>
      </c>
      <c r="C173" s="2" t="s">
        <v>147</v>
      </c>
      <c r="D173" s="3">
        <v>43313</v>
      </c>
      <c r="E173" s="4">
        <v>12669002.609999999</v>
      </c>
      <c r="F173" s="4">
        <v>0</v>
      </c>
      <c r="G173" s="4">
        <v>0</v>
      </c>
      <c r="H173" s="4">
        <v>31446.18</v>
      </c>
      <c r="I173" s="4">
        <v>0</v>
      </c>
      <c r="J173" s="4">
        <v>0</v>
      </c>
      <c r="K173" s="4">
        <v>12700448.789999999</v>
      </c>
    </row>
    <row r="174" spans="1:11">
      <c r="A174" s="2" t="s">
        <v>16</v>
      </c>
      <c r="B174" s="2" t="s">
        <v>60</v>
      </c>
      <c r="C174" s="2" t="s">
        <v>66</v>
      </c>
      <c r="D174" s="3">
        <v>43313</v>
      </c>
      <c r="E174" s="4">
        <v>389797.87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389797.87</v>
      </c>
    </row>
    <row r="175" spans="1:11">
      <c r="A175" s="2" t="s">
        <v>16</v>
      </c>
      <c r="B175" s="2" t="s">
        <v>60</v>
      </c>
      <c r="C175" s="2" t="s">
        <v>148</v>
      </c>
      <c r="D175" s="3">
        <v>43313</v>
      </c>
      <c r="E175" s="4">
        <v>20560.16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20560.16</v>
      </c>
    </row>
    <row r="176" spans="1:11">
      <c r="A176" s="2" t="s">
        <v>16</v>
      </c>
      <c r="B176" s="2" t="s">
        <v>60</v>
      </c>
      <c r="C176" s="2" t="s">
        <v>67</v>
      </c>
      <c r="D176" s="3">
        <v>43313</v>
      </c>
      <c r="E176" s="4">
        <v>96290.22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96290.22</v>
      </c>
    </row>
    <row r="177" spans="1:11">
      <c r="A177" s="2" t="s">
        <v>16</v>
      </c>
      <c r="B177" s="2" t="s">
        <v>60</v>
      </c>
      <c r="C177" s="2" t="s">
        <v>156</v>
      </c>
      <c r="D177" s="3">
        <v>43313</v>
      </c>
      <c r="E177" s="4">
        <v>415897.04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415897.04</v>
      </c>
    </row>
    <row r="178" spans="1:11">
      <c r="A178" s="2" t="s">
        <v>16</v>
      </c>
      <c r="B178" s="2" t="s">
        <v>60</v>
      </c>
      <c r="C178" s="2" t="s">
        <v>105</v>
      </c>
      <c r="D178" s="3">
        <v>43313</v>
      </c>
      <c r="E178" s="4">
        <v>509282.85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509282.85</v>
      </c>
    </row>
    <row r="179" spans="1:11">
      <c r="A179" s="2" t="s">
        <v>16</v>
      </c>
      <c r="B179" s="2" t="s">
        <v>60</v>
      </c>
      <c r="C179" s="2" t="s">
        <v>144</v>
      </c>
      <c r="D179" s="3">
        <v>43313</v>
      </c>
      <c r="E179" s="4">
        <v>2820613.55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2820613.55</v>
      </c>
    </row>
    <row r="180" spans="1:11">
      <c r="A180" s="2" t="s">
        <v>16</v>
      </c>
      <c r="B180" s="2" t="s">
        <v>60</v>
      </c>
      <c r="C180" s="2" t="s">
        <v>61</v>
      </c>
      <c r="D180" s="3">
        <v>43313</v>
      </c>
      <c r="E180" s="4">
        <v>1913117.11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1913117.11</v>
      </c>
    </row>
    <row r="181" spans="1:11">
      <c r="A181" s="2" t="s">
        <v>16</v>
      </c>
      <c r="B181" s="2" t="s">
        <v>60</v>
      </c>
      <c r="C181" s="2" t="s">
        <v>101</v>
      </c>
      <c r="D181" s="3">
        <v>43313</v>
      </c>
      <c r="E181" s="4">
        <v>1002957.3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1002957.3</v>
      </c>
    </row>
    <row r="182" spans="1:11">
      <c r="A182" s="2" t="s">
        <v>16</v>
      </c>
      <c r="B182" s="2" t="s">
        <v>60</v>
      </c>
      <c r="C182" s="2" t="s">
        <v>102</v>
      </c>
      <c r="D182" s="3">
        <v>43313</v>
      </c>
      <c r="E182" s="4">
        <v>90338504.189999998</v>
      </c>
      <c r="F182" s="4">
        <v>-4702.88</v>
      </c>
      <c r="G182" s="4">
        <v>0</v>
      </c>
      <c r="H182" s="4">
        <v>0</v>
      </c>
      <c r="I182" s="4">
        <v>0</v>
      </c>
      <c r="J182" s="4">
        <v>0</v>
      </c>
      <c r="K182" s="4">
        <v>90333801.310000002</v>
      </c>
    </row>
    <row r="183" spans="1:11">
      <c r="A183" s="2" t="s">
        <v>16</v>
      </c>
      <c r="B183" s="2" t="s">
        <v>60</v>
      </c>
      <c r="C183" s="2" t="s">
        <v>103</v>
      </c>
      <c r="D183" s="3">
        <v>43313</v>
      </c>
      <c r="E183" s="4">
        <v>1886442.92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1886442.92</v>
      </c>
    </row>
    <row r="184" spans="1:11">
      <c r="A184" s="2" t="s">
        <v>16</v>
      </c>
      <c r="B184" s="2" t="s">
        <v>60</v>
      </c>
      <c r="C184" s="2" t="s">
        <v>100</v>
      </c>
      <c r="D184" s="3">
        <v>43313</v>
      </c>
      <c r="E184" s="4">
        <v>629166.46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629166.46</v>
      </c>
    </row>
    <row r="185" spans="1:11">
      <c r="A185" s="2" t="s">
        <v>16</v>
      </c>
      <c r="B185" s="2" t="s">
        <v>60</v>
      </c>
      <c r="C185" s="2" t="s">
        <v>62</v>
      </c>
      <c r="D185" s="3">
        <v>43313</v>
      </c>
      <c r="E185" s="4">
        <v>2023936.45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2023936.45</v>
      </c>
    </row>
    <row r="186" spans="1:11">
      <c r="A186" s="2" t="s">
        <v>16</v>
      </c>
      <c r="B186" s="2" t="s">
        <v>60</v>
      </c>
      <c r="C186" s="2" t="s">
        <v>129</v>
      </c>
      <c r="D186" s="3">
        <v>43313</v>
      </c>
      <c r="E186" s="4">
        <v>2386773.39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2386773.39</v>
      </c>
    </row>
    <row r="187" spans="1:11">
      <c r="A187" s="2" t="s">
        <v>16</v>
      </c>
      <c r="B187" s="2" t="s">
        <v>60</v>
      </c>
      <c r="C187" s="2" t="s">
        <v>155</v>
      </c>
      <c r="D187" s="3">
        <v>43313</v>
      </c>
      <c r="E187" s="4">
        <v>70015.66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70015.66</v>
      </c>
    </row>
    <row r="188" spans="1:11">
      <c r="A188" s="2" t="s">
        <v>16</v>
      </c>
      <c r="B188" s="2" t="s">
        <v>60</v>
      </c>
      <c r="C188" s="2" t="s">
        <v>160</v>
      </c>
      <c r="D188" s="3">
        <v>43313</v>
      </c>
      <c r="E188" s="4">
        <v>23632.07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23632.07</v>
      </c>
    </row>
    <row r="189" spans="1:11">
      <c r="A189" s="2" t="s">
        <v>33</v>
      </c>
      <c r="B189" s="2" t="s">
        <v>34</v>
      </c>
      <c r="C189" s="2" t="s">
        <v>36</v>
      </c>
      <c r="D189" s="3">
        <v>43313</v>
      </c>
      <c r="E189" s="4">
        <v>220986.9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220986.9</v>
      </c>
    </row>
    <row r="190" spans="1:11">
      <c r="A190" s="2" t="s">
        <v>33</v>
      </c>
      <c r="B190" s="2" t="s">
        <v>34</v>
      </c>
      <c r="C190" s="2" t="s">
        <v>39</v>
      </c>
      <c r="D190" s="3">
        <v>43313</v>
      </c>
      <c r="E190" s="4">
        <v>3891771.09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3891771.09</v>
      </c>
    </row>
    <row r="191" spans="1:11">
      <c r="A191" s="2" t="s">
        <v>33</v>
      </c>
      <c r="B191" s="2" t="s">
        <v>34</v>
      </c>
      <c r="C191" s="2" t="s">
        <v>42</v>
      </c>
      <c r="D191" s="3">
        <v>43313</v>
      </c>
      <c r="E191" s="4">
        <v>123514.83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123514.83</v>
      </c>
    </row>
    <row r="192" spans="1:11">
      <c r="A192" s="2" t="s">
        <v>33</v>
      </c>
      <c r="B192" s="2" t="s">
        <v>34</v>
      </c>
      <c r="C192" s="2" t="s">
        <v>48</v>
      </c>
      <c r="D192" s="3">
        <v>43313</v>
      </c>
      <c r="E192" s="4">
        <v>923446.05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923446.05</v>
      </c>
    </row>
    <row r="193" spans="1:11">
      <c r="A193" s="2" t="s">
        <v>33</v>
      </c>
      <c r="B193" s="2" t="s">
        <v>34</v>
      </c>
      <c r="C193" s="2" t="s">
        <v>50</v>
      </c>
      <c r="D193" s="3">
        <v>43313</v>
      </c>
      <c r="E193" s="4">
        <v>49001.72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49001.72</v>
      </c>
    </row>
    <row r="194" spans="1:11">
      <c r="A194" s="2" t="s">
        <v>33</v>
      </c>
      <c r="B194" s="2" t="s">
        <v>34</v>
      </c>
      <c r="C194" s="2" t="s">
        <v>52</v>
      </c>
      <c r="D194" s="3">
        <v>43313</v>
      </c>
      <c r="E194" s="4">
        <v>37326.42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37326.42</v>
      </c>
    </row>
    <row r="195" spans="1:11">
      <c r="A195" s="2" t="s">
        <v>33</v>
      </c>
      <c r="B195" s="2" t="s">
        <v>34</v>
      </c>
      <c r="C195" s="2" t="s">
        <v>54</v>
      </c>
      <c r="D195" s="3">
        <v>43313</v>
      </c>
      <c r="E195" s="4">
        <v>99818.13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99818.13</v>
      </c>
    </row>
    <row r="196" spans="1:11">
      <c r="A196" s="2" t="s">
        <v>33</v>
      </c>
      <c r="B196" s="2" t="s">
        <v>34</v>
      </c>
      <c r="C196" s="2" t="s">
        <v>37</v>
      </c>
      <c r="D196" s="3">
        <v>43313</v>
      </c>
      <c r="E196" s="4">
        <v>3407783.12</v>
      </c>
      <c r="F196" s="4">
        <v>8731.99</v>
      </c>
      <c r="G196" s="4">
        <v>0</v>
      </c>
      <c r="H196" s="4">
        <v>0</v>
      </c>
      <c r="I196" s="4">
        <v>0</v>
      </c>
      <c r="J196" s="4">
        <v>0</v>
      </c>
      <c r="K196" s="4">
        <v>3416515.11</v>
      </c>
    </row>
    <row r="197" spans="1:11">
      <c r="A197" s="2" t="s">
        <v>33</v>
      </c>
      <c r="B197" s="2" t="s">
        <v>34</v>
      </c>
      <c r="C197" s="2" t="s">
        <v>91</v>
      </c>
      <c r="D197" s="3">
        <v>43313</v>
      </c>
      <c r="E197" s="4">
        <v>19427.23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19427.23</v>
      </c>
    </row>
    <row r="198" spans="1:11">
      <c r="A198" s="2" t="s">
        <v>33</v>
      </c>
      <c r="B198" s="2" t="s">
        <v>34</v>
      </c>
      <c r="C198" s="2" t="s">
        <v>92</v>
      </c>
      <c r="D198" s="3">
        <v>43313</v>
      </c>
      <c r="E198" s="4">
        <v>14389.76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14389.76</v>
      </c>
    </row>
    <row r="199" spans="1:11">
      <c r="A199" s="2" t="s">
        <v>33</v>
      </c>
      <c r="B199" s="2" t="s">
        <v>34</v>
      </c>
      <c r="C199" s="2" t="s">
        <v>93</v>
      </c>
      <c r="D199" s="3">
        <v>43313</v>
      </c>
      <c r="E199" s="4">
        <v>11264719.66</v>
      </c>
      <c r="F199" s="4">
        <v>24111.43</v>
      </c>
      <c r="G199" s="4">
        <v>0</v>
      </c>
      <c r="H199" s="4">
        <v>0</v>
      </c>
      <c r="I199" s="4">
        <v>0</v>
      </c>
      <c r="J199" s="4">
        <v>0</v>
      </c>
      <c r="K199" s="4">
        <v>11288831.09</v>
      </c>
    </row>
    <row r="200" spans="1:11">
      <c r="A200" s="2" t="s">
        <v>33</v>
      </c>
      <c r="B200" s="2" t="s">
        <v>34</v>
      </c>
      <c r="C200" s="2" t="s">
        <v>94</v>
      </c>
      <c r="D200" s="3">
        <v>43313</v>
      </c>
      <c r="E200" s="4">
        <v>213857.14</v>
      </c>
      <c r="F200" s="4">
        <v>31.35</v>
      </c>
      <c r="G200" s="4">
        <v>0</v>
      </c>
      <c r="H200" s="4">
        <v>0</v>
      </c>
      <c r="I200" s="4">
        <v>0</v>
      </c>
      <c r="J200" s="4">
        <v>0</v>
      </c>
      <c r="K200" s="4">
        <v>213888.49</v>
      </c>
    </row>
    <row r="201" spans="1:11">
      <c r="A201" s="2" t="s">
        <v>33</v>
      </c>
      <c r="B201" s="2" t="s">
        <v>34</v>
      </c>
      <c r="C201" s="2" t="s">
        <v>95</v>
      </c>
      <c r="D201" s="3">
        <v>43313</v>
      </c>
      <c r="E201" s="4">
        <v>4681.58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4681.58</v>
      </c>
    </row>
    <row r="202" spans="1:11">
      <c r="A202" s="2" t="s">
        <v>33</v>
      </c>
      <c r="B202" s="2" t="s">
        <v>34</v>
      </c>
      <c r="C202" s="2" t="s">
        <v>97</v>
      </c>
      <c r="D202" s="3">
        <v>43313</v>
      </c>
      <c r="E202" s="4">
        <v>26970.37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26970.37</v>
      </c>
    </row>
    <row r="203" spans="1:11">
      <c r="A203" s="2" t="s">
        <v>33</v>
      </c>
      <c r="B203" s="2" t="s">
        <v>34</v>
      </c>
      <c r="C203" s="2" t="s">
        <v>99</v>
      </c>
      <c r="D203" s="3">
        <v>43313</v>
      </c>
      <c r="E203" s="4">
        <v>110281772.92</v>
      </c>
      <c r="F203" s="4">
        <v>3159008.1</v>
      </c>
      <c r="G203" s="4">
        <v>-79426.929999999993</v>
      </c>
      <c r="H203" s="4">
        <v>0</v>
      </c>
      <c r="I203" s="4">
        <v>0</v>
      </c>
      <c r="J203" s="4">
        <v>0</v>
      </c>
      <c r="K203" s="4">
        <v>113361354.09</v>
      </c>
    </row>
    <row r="204" spans="1:11">
      <c r="A204" s="2" t="s">
        <v>33</v>
      </c>
      <c r="B204" s="2" t="s">
        <v>34</v>
      </c>
      <c r="C204" s="2" t="s">
        <v>59</v>
      </c>
      <c r="D204" s="3">
        <v>43313</v>
      </c>
      <c r="E204" s="4">
        <v>55702699.689999998</v>
      </c>
      <c r="F204" s="4">
        <v>193443.28</v>
      </c>
      <c r="G204" s="4">
        <v>-72254.92</v>
      </c>
      <c r="H204" s="4">
        <v>0</v>
      </c>
      <c r="I204" s="4">
        <v>0</v>
      </c>
      <c r="J204" s="4">
        <v>0</v>
      </c>
      <c r="K204" s="4">
        <v>55823888.049999997</v>
      </c>
    </row>
    <row r="205" spans="1:11">
      <c r="A205" s="2" t="s">
        <v>33</v>
      </c>
      <c r="B205" s="2" t="s">
        <v>34</v>
      </c>
      <c r="C205" s="2" t="s">
        <v>117</v>
      </c>
      <c r="D205" s="3">
        <v>43313</v>
      </c>
      <c r="E205" s="4">
        <v>12954.74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12954.74</v>
      </c>
    </row>
    <row r="206" spans="1:11">
      <c r="A206" s="2" t="s">
        <v>33</v>
      </c>
      <c r="B206" s="2" t="s">
        <v>34</v>
      </c>
      <c r="C206" s="2" t="s">
        <v>35</v>
      </c>
      <c r="D206" s="3">
        <v>43313</v>
      </c>
      <c r="E206" s="4">
        <v>1246194.18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1246194.18</v>
      </c>
    </row>
    <row r="207" spans="1:11">
      <c r="A207" s="2" t="s">
        <v>33</v>
      </c>
      <c r="B207" s="2" t="s">
        <v>34</v>
      </c>
      <c r="C207" s="2" t="s">
        <v>44</v>
      </c>
      <c r="D207" s="3">
        <v>43313</v>
      </c>
      <c r="E207" s="4">
        <v>119852.69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119852.69</v>
      </c>
    </row>
    <row r="208" spans="1:11">
      <c r="A208" s="2" t="s">
        <v>33</v>
      </c>
      <c r="B208" s="2" t="s">
        <v>34</v>
      </c>
      <c r="C208" s="2" t="s">
        <v>126</v>
      </c>
      <c r="D208" s="3">
        <v>43313</v>
      </c>
      <c r="E208" s="4">
        <v>731466.64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731466.64</v>
      </c>
    </row>
    <row r="209" spans="1:11">
      <c r="A209" s="2" t="s">
        <v>33</v>
      </c>
      <c r="B209" s="2" t="s">
        <v>34</v>
      </c>
      <c r="C209" s="2" t="s">
        <v>57</v>
      </c>
      <c r="D209" s="3">
        <v>43313</v>
      </c>
      <c r="E209" s="4">
        <v>4158214.74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4158214.74</v>
      </c>
    </row>
    <row r="210" spans="1:11">
      <c r="A210" s="2" t="s">
        <v>33</v>
      </c>
      <c r="B210" s="2" t="s">
        <v>34</v>
      </c>
      <c r="C210" s="2" t="s">
        <v>88</v>
      </c>
      <c r="D210" s="3">
        <v>43313</v>
      </c>
      <c r="E210" s="4">
        <v>1770510.84</v>
      </c>
      <c r="F210" s="4">
        <v>0</v>
      </c>
      <c r="G210" s="4">
        <v>-31762.36</v>
      </c>
      <c r="H210" s="4">
        <v>0</v>
      </c>
      <c r="I210" s="4">
        <v>0</v>
      </c>
      <c r="J210" s="4">
        <v>0</v>
      </c>
      <c r="K210" s="4">
        <v>1738748.48</v>
      </c>
    </row>
    <row r="211" spans="1:11">
      <c r="A211" s="2" t="s">
        <v>33</v>
      </c>
      <c r="B211" s="2" t="s">
        <v>34</v>
      </c>
      <c r="C211" s="2" t="s">
        <v>135</v>
      </c>
      <c r="D211" s="3">
        <v>43313</v>
      </c>
      <c r="E211" s="4">
        <v>8352191.2300000004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8352191.2300000004</v>
      </c>
    </row>
    <row r="212" spans="1:11">
      <c r="A212" s="2" t="s">
        <v>33</v>
      </c>
      <c r="B212" s="2" t="s">
        <v>34</v>
      </c>
      <c r="C212" s="2" t="s">
        <v>46</v>
      </c>
      <c r="D212" s="3">
        <v>43313</v>
      </c>
      <c r="E212" s="4">
        <v>449309.06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449309.06</v>
      </c>
    </row>
    <row r="213" spans="1:11">
      <c r="A213" s="2" t="s">
        <v>33</v>
      </c>
      <c r="B213" s="2" t="s">
        <v>34</v>
      </c>
      <c r="C213" s="2" t="s">
        <v>47</v>
      </c>
      <c r="D213" s="3">
        <v>43313</v>
      </c>
      <c r="E213" s="4">
        <v>178530.09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178530.09</v>
      </c>
    </row>
    <row r="214" spans="1:11">
      <c r="A214" s="2" t="s">
        <v>33</v>
      </c>
      <c r="B214" s="2" t="s">
        <v>34</v>
      </c>
      <c r="C214" s="2" t="s">
        <v>49</v>
      </c>
      <c r="D214" s="3">
        <v>43313</v>
      </c>
      <c r="E214" s="4">
        <v>867772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867772</v>
      </c>
    </row>
    <row r="215" spans="1:11">
      <c r="A215" s="2" t="s">
        <v>33</v>
      </c>
      <c r="B215" s="2" t="s">
        <v>34</v>
      </c>
      <c r="C215" s="2" t="s">
        <v>125</v>
      </c>
      <c r="D215" s="3">
        <v>43313</v>
      </c>
      <c r="E215" s="4">
        <v>27525192.48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27525192.48</v>
      </c>
    </row>
    <row r="216" spans="1:11">
      <c r="A216" s="2" t="s">
        <v>33</v>
      </c>
      <c r="B216" s="2" t="s">
        <v>34</v>
      </c>
      <c r="C216" s="2" t="s">
        <v>51</v>
      </c>
      <c r="D216" s="3">
        <v>43313</v>
      </c>
      <c r="E216" s="4">
        <v>2269555.91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2269555.91</v>
      </c>
    </row>
    <row r="217" spans="1:11">
      <c r="A217" s="2" t="s">
        <v>33</v>
      </c>
      <c r="B217" s="2" t="s">
        <v>34</v>
      </c>
      <c r="C217" s="2" t="s">
        <v>141</v>
      </c>
      <c r="D217" s="3">
        <v>43313</v>
      </c>
      <c r="E217" s="4">
        <v>15608044.77</v>
      </c>
      <c r="F217" s="4">
        <v>16545132.609999999</v>
      </c>
      <c r="G217" s="4">
        <v>-111096.27</v>
      </c>
      <c r="H217" s="4">
        <v>0</v>
      </c>
      <c r="I217" s="4">
        <v>0</v>
      </c>
      <c r="J217" s="4">
        <v>0</v>
      </c>
      <c r="K217" s="4">
        <v>32042081.109999999</v>
      </c>
    </row>
    <row r="218" spans="1:11">
      <c r="A218" s="2" t="s">
        <v>33</v>
      </c>
      <c r="B218" s="2" t="s">
        <v>34</v>
      </c>
      <c r="C218" s="2" t="s">
        <v>142</v>
      </c>
      <c r="D218" s="3">
        <v>43313</v>
      </c>
      <c r="E218" s="4">
        <v>1652258.54</v>
      </c>
      <c r="F218" s="4">
        <v>0</v>
      </c>
      <c r="G218" s="4">
        <v>-6696.51</v>
      </c>
      <c r="H218" s="4">
        <v>0</v>
      </c>
      <c r="I218" s="4">
        <v>0</v>
      </c>
      <c r="J218" s="4">
        <v>0</v>
      </c>
      <c r="K218" s="4">
        <v>1645562.03</v>
      </c>
    </row>
    <row r="219" spans="1:11">
      <c r="A219" s="2" t="s">
        <v>33</v>
      </c>
      <c r="B219" s="2" t="s">
        <v>34</v>
      </c>
      <c r="C219" s="2" t="s">
        <v>143</v>
      </c>
      <c r="D219" s="3">
        <v>43313</v>
      </c>
      <c r="E219" s="4">
        <v>126884799.81</v>
      </c>
      <c r="F219" s="4">
        <v>1391825.19</v>
      </c>
      <c r="G219" s="4">
        <v>-278514.07</v>
      </c>
      <c r="H219" s="4">
        <v>0</v>
      </c>
      <c r="I219" s="4">
        <v>0</v>
      </c>
      <c r="J219" s="4">
        <v>0</v>
      </c>
      <c r="K219" s="4">
        <v>127998110.93000001</v>
      </c>
    </row>
    <row r="220" spans="1:11">
      <c r="A220" s="2" t="s">
        <v>33</v>
      </c>
      <c r="B220" s="2" t="s">
        <v>34</v>
      </c>
      <c r="C220" s="2" t="s">
        <v>38</v>
      </c>
      <c r="D220" s="3">
        <v>43313</v>
      </c>
      <c r="E220" s="4">
        <v>524257.15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524257.15</v>
      </c>
    </row>
    <row r="221" spans="1:11">
      <c r="A221" s="2" t="s">
        <v>33</v>
      </c>
      <c r="B221" s="2" t="s">
        <v>34</v>
      </c>
      <c r="C221" s="2" t="s">
        <v>41</v>
      </c>
      <c r="D221" s="3">
        <v>43313</v>
      </c>
      <c r="E221" s="4">
        <v>957291.66</v>
      </c>
      <c r="F221" s="4">
        <v>19298.490000000002</v>
      </c>
      <c r="G221" s="4">
        <v>-51212.93</v>
      </c>
      <c r="H221" s="4">
        <v>0</v>
      </c>
      <c r="I221" s="4">
        <v>0</v>
      </c>
      <c r="J221" s="4">
        <v>0</v>
      </c>
      <c r="K221" s="4">
        <v>925377.22</v>
      </c>
    </row>
    <row r="222" spans="1:11">
      <c r="A222" s="2" t="s">
        <v>33</v>
      </c>
      <c r="B222" s="2" t="s">
        <v>34</v>
      </c>
      <c r="C222" s="2" t="s">
        <v>121</v>
      </c>
      <c r="D222" s="3">
        <v>43313</v>
      </c>
      <c r="E222" s="4">
        <v>23138.38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23138.38</v>
      </c>
    </row>
    <row r="223" spans="1:11">
      <c r="A223" s="2" t="s">
        <v>33</v>
      </c>
      <c r="B223" s="2" t="s">
        <v>34</v>
      </c>
      <c r="C223" s="2" t="s">
        <v>153</v>
      </c>
      <c r="D223" s="3">
        <v>43313</v>
      </c>
      <c r="E223" s="4">
        <v>137442.53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137442.53</v>
      </c>
    </row>
    <row r="224" spans="1:11">
      <c r="A224" s="2" t="s">
        <v>33</v>
      </c>
      <c r="B224" s="2" t="s">
        <v>34</v>
      </c>
      <c r="C224" s="2" t="s">
        <v>154</v>
      </c>
      <c r="D224" s="3">
        <v>43313</v>
      </c>
      <c r="E224" s="4">
        <v>54614.27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54614.27</v>
      </c>
    </row>
    <row r="225" spans="1:11">
      <c r="A225" s="2" t="s">
        <v>33</v>
      </c>
      <c r="B225" s="2" t="s">
        <v>34</v>
      </c>
      <c r="C225" s="2" t="s">
        <v>137</v>
      </c>
      <c r="D225" s="3">
        <v>43313</v>
      </c>
      <c r="E225" s="4">
        <v>414663.45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414663.45</v>
      </c>
    </row>
    <row r="226" spans="1:11">
      <c r="A226" s="2" t="s">
        <v>33</v>
      </c>
      <c r="B226" s="2" t="s">
        <v>34</v>
      </c>
      <c r="C226" s="2" t="s">
        <v>138</v>
      </c>
      <c r="D226" s="3">
        <v>43313</v>
      </c>
      <c r="E226" s="4">
        <v>60826.29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60826.29</v>
      </c>
    </row>
    <row r="227" spans="1:11">
      <c r="A227" s="2" t="s">
        <v>33</v>
      </c>
      <c r="B227" s="2" t="s">
        <v>34</v>
      </c>
      <c r="C227" s="2" t="s">
        <v>53</v>
      </c>
      <c r="D227" s="3">
        <v>43313</v>
      </c>
      <c r="E227" s="4">
        <v>336167.54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336167.54</v>
      </c>
    </row>
    <row r="228" spans="1:11">
      <c r="A228" s="2" t="s">
        <v>33</v>
      </c>
      <c r="B228" s="2" t="s">
        <v>34</v>
      </c>
      <c r="C228" s="2" t="s">
        <v>85</v>
      </c>
      <c r="D228" s="3">
        <v>43313</v>
      </c>
      <c r="E228" s="4">
        <v>1211697.3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1211697.3</v>
      </c>
    </row>
    <row r="229" spans="1:11">
      <c r="A229" s="2" t="s">
        <v>33</v>
      </c>
      <c r="B229" s="2" t="s">
        <v>34</v>
      </c>
      <c r="C229" s="2" t="s">
        <v>134</v>
      </c>
      <c r="D229" s="3">
        <v>43313</v>
      </c>
      <c r="E229" s="4">
        <v>7280461.1299999999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7280461.1299999999</v>
      </c>
    </row>
    <row r="230" spans="1:11">
      <c r="A230" s="2" t="s">
        <v>33</v>
      </c>
      <c r="B230" s="2" t="s">
        <v>34</v>
      </c>
      <c r="C230" s="2" t="s">
        <v>86</v>
      </c>
      <c r="D230" s="3">
        <v>43313</v>
      </c>
      <c r="E230" s="4">
        <v>173114.85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173114.85</v>
      </c>
    </row>
    <row r="231" spans="1:11">
      <c r="A231" s="2" t="s">
        <v>33</v>
      </c>
      <c r="B231" s="2" t="s">
        <v>34</v>
      </c>
      <c r="C231" s="2" t="s">
        <v>87</v>
      </c>
      <c r="D231" s="3">
        <v>43313</v>
      </c>
      <c r="E231" s="4">
        <v>709199.18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709199.18</v>
      </c>
    </row>
    <row r="232" spans="1:11">
      <c r="A232" s="2" t="s">
        <v>33</v>
      </c>
      <c r="B232" s="2" t="s">
        <v>34</v>
      </c>
      <c r="C232" s="2" t="s">
        <v>90</v>
      </c>
      <c r="D232" s="3">
        <v>43313</v>
      </c>
      <c r="E232" s="4">
        <v>39610.080000000002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39610.080000000002</v>
      </c>
    </row>
    <row r="233" spans="1:11">
      <c r="A233" s="2" t="s">
        <v>33</v>
      </c>
      <c r="B233" s="2" t="s">
        <v>34</v>
      </c>
      <c r="C233" s="2" t="s">
        <v>40</v>
      </c>
      <c r="D233" s="3">
        <v>43313</v>
      </c>
      <c r="E233" s="4">
        <v>134598.85999999999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134598.85999999999</v>
      </c>
    </row>
    <row r="234" spans="1:11">
      <c r="A234" s="2" t="s">
        <v>33</v>
      </c>
      <c r="B234" s="2" t="s">
        <v>34</v>
      </c>
      <c r="C234" s="2" t="s">
        <v>159</v>
      </c>
      <c r="D234" s="3">
        <v>43313</v>
      </c>
      <c r="E234" s="4">
        <v>1699998.54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1699998.54</v>
      </c>
    </row>
    <row r="235" spans="1:11">
      <c r="A235" s="2" t="s">
        <v>33</v>
      </c>
      <c r="B235" s="2" t="s">
        <v>34</v>
      </c>
      <c r="C235" s="2" t="s">
        <v>122</v>
      </c>
      <c r="D235" s="3">
        <v>43313</v>
      </c>
      <c r="E235" s="4">
        <v>1694832.96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1694832.96</v>
      </c>
    </row>
    <row r="236" spans="1:11">
      <c r="A236" s="2" t="s">
        <v>33</v>
      </c>
      <c r="B236" s="2" t="s">
        <v>34</v>
      </c>
      <c r="C236" s="2" t="s">
        <v>124</v>
      </c>
      <c r="D236" s="3">
        <v>43313</v>
      </c>
      <c r="E236" s="4">
        <v>139637.68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139637.68</v>
      </c>
    </row>
    <row r="237" spans="1:11">
      <c r="A237" s="2" t="s">
        <v>33</v>
      </c>
      <c r="B237" s="2" t="s">
        <v>34</v>
      </c>
      <c r="C237" s="2" t="s">
        <v>128</v>
      </c>
      <c r="D237" s="3">
        <v>43313</v>
      </c>
      <c r="E237" s="4">
        <v>46264.19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46264.19</v>
      </c>
    </row>
    <row r="238" spans="1:11">
      <c r="A238" s="2" t="s">
        <v>33</v>
      </c>
      <c r="B238" s="2" t="s">
        <v>34</v>
      </c>
      <c r="C238" s="2" t="s">
        <v>55</v>
      </c>
      <c r="D238" s="3">
        <v>43313</v>
      </c>
      <c r="E238" s="4">
        <v>4005.08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4005.08</v>
      </c>
    </row>
    <row r="239" spans="1:11">
      <c r="A239" s="2" t="s">
        <v>33</v>
      </c>
      <c r="B239" s="2" t="s">
        <v>34</v>
      </c>
      <c r="C239" s="2" t="s">
        <v>119</v>
      </c>
      <c r="D239" s="3">
        <v>43313</v>
      </c>
      <c r="E239" s="4">
        <v>5191756.62</v>
      </c>
      <c r="F239" s="4">
        <v>6511.16</v>
      </c>
      <c r="G239" s="4">
        <v>0</v>
      </c>
      <c r="H239" s="4">
        <v>0</v>
      </c>
      <c r="I239" s="4">
        <v>0</v>
      </c>
      <c r="J239" s="4">
        <v>0</v>
      </c>
      <c r="K239" s="4">
        <v>5198267.78</v>
      </c>
    </row>
    <row r="240" spans="1:11">
      <c r="A240" s="2" t="s">
        <v>33</v>
      </c>
      <c r="B240" s="2" t="s">
        <v>34</v>
      </c>
      <c r="C240" s="2" t="s">
        <v>96</v>
      </c>
      <c r="D240" s="3">
        <v>43313</v>
      </c>
      <c r="E240" s="4">
        <v>17916.189999999999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17916.189999999999</v>
      </c>
    </row>
    <row r="241" spans="1:11">
      <c r="A241" s="2" t="s">
        <v>33</v>
      </c>
      <c r="B241" s="2" t="s">
        <v>34</v>
      </c>
      <c r="C241" s="2" t="s">
        <v>136</v>
      </c>
      <c r="D241" s="3">
        <v>43313</v>
      </c>
      <c r="E241" s="4">
        <v>209318.9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209318.9</v>
      </c>
    </row>
    <row r="242" spans="1:11">
      <c r="A242" s="2" t="s">
        <v>33</v>
      </c>
      <c r="B242" s="2" t="s">
        <v>34</v>
      </c>
      <c r="C242" s="2" t="s">
        <v>98</v>
      </c>
      <c r="D242" s="3">
        <v>43313</v>
      </c>
      <c r="E242" s="4">
        <v>531166.79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531166.79</v>
      </c>
    </row>
    <row r="243" spans="1:11">
      <c r="A243" s="2" t="s">
        <v>33</v>
      </c>
      <c r="B243" s="2" t="s">
        <v>34</v>
      </c>
      <c r="C243" s="2" t="s">
        <v>139</v>
      </c>
      <c r="D243" s="3">
        <v>43313</v>
      </c>
      <c r="E243" s="4">
        <v>2783.89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2783.89</v>
      </c>
    </row>
    <row r="244" spans="1:11">
      <c r="A244" s="2" t="s">
        <v>33</v>
      </c>
      <c r="B244" s="2" t="s">
        <v>34</v>
      </c>
      <c r="C244" s="2" t="s">
        <v>152</v>
      </c>
      <c r="D244" s="3">
        <v>43313</v>
      </c>
      <c r="E244" s="4">
        <v>62747.29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62747.29</v>
      </c>
    </row>
    <row r="245" spans="1:11">
      <c r="A245" s="2" t="s">
        <v>33</v>
      </c>
      <c r="B245" s="2" t="s">
        <v>34</v>
      </c>
      <c r="C245" s="2" t="s">
        <v>118</v>
      </c>
      <c r="D245" s="3">
        <v>43313</v>
      </c>
      <c r="E245" s="4">
        <v>273084.38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273084.38</v>
      </c>
    </row>
    <row r="246" spans="1:11">
      <c r="A246" s="2" t="s">
        <v>33</v>
      </c>
      <c r="B246" s="2" t="s">
        <v>34</v>
      </c>
      <c r="C246" s="2" t="s">
        <v>43</v>
      </c>
      <c r="D246" s="3">
        <v>43313</v>
      </c>
      <c r="E246" s="4">
        <v>8329.7199999999993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8329.7199999999993</v>
      </c>
    </row>
    <row r="247" spans="1:11">
      <c r="A247" s="2" t="s">
        <v>33</v>
      </c>
      <c r="B247" s="2" t="s">
        <v>34</v>
      </c>
      <c r="C247" s="2" t="s">
        <v>45</v>
      </c>
      <c r="D247" s="3">
        <v>43313</v>
      </c>
      <c r="E247" s="4">
        <v>261126.69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261126.69</v>
      </c>
    </row>
    <row r="248" spans="1:11">
      <c r="A248" s="2" t="s">
        <v>33</v>
      </c>
      <c r="B248" s="2" t="s">
        <v>34</v>
      </c>
      <c r="C248" s="2" t="s">
        <v>120</v>
      </c>
      <c r="D248" s="3">
        <v>43313</v>
      </c>
      <c r="E248" s="4">
        <v>153261.29999999999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153261.29999999999</v>
      </c>
    </row>
    <row r="249" spans="1:11">
      <c r="A249" s="2" t="s">
        <v>33</v>
      </c>
      <c r="B249" s="2" t="s">
        <v>34</v>
      </c>
      <c r="C249" s="2" t="s">
        <v>123</v>
      </c>
      <c r="D249" s="3">
        <v>43313</v>
      </c>
      <c r="E249" s="4">
        <v>175350.37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175350.37</v>
      </c>
    </row>
    <row r="250" spans="1:11">
      <c r="A250" s="2" t="s">
        <v>33</v>
      </c>
      <c r="B250" s="2" t="s">
        <v>34</v>
      </c>
      <c r="C250" s="2" t="s">
        <v>127</v>
      </c>
      <c r="D250" s="3">
        <v>43313</v>
      </c>
      <c r="E250" s="4">
        <v>2862171.73</v>
      </c>
      <c r="F250" s="4">
        <v>24214.92</v>
      </c>
      <c r="G250" s="4">
        <v>0</v>
      </c>
      <c r="H250" s="4">
        <v>0</v>
      </c>
      <c r="I250" s="4">
        <v>0</v>
      </c>
      <c r="J250" s="4">
        <v>0</v>
      </c>
      <c r="K250" s="4">
        <v>2886386.65</v>
      </c>
    </row>
    <row r="251" spans="1:11">
      <c r="A251" s="2" t="s">
        <v>33</v>
      </c>
      <c r="B251" s="2" t="s">
        <v>34</v>
      </c>
      <c r="C251" s="2" t="s">
        <v>56</v>
      </c>
      <c r="D251" s="3">
        <v>43313</v>
      </c>
      <c r="E251" s="4">
        <v>17789634.48</v>
      </c>
      <c r="F251" s="4">
        <v>33504.97</v>
      </c>
      <c r="G251" s="4">
        <v>-2641.18</v>
      </c>
      <c r="H251" s="4">
        <v>0</v>
      </c>
      <c r="I251" s="4">
        <v>0</v>
      </c>
      <c r="J251" s="4">
        <v>0</v>
      </c>
      <c r="K251" s="4">
        <v>17820498.27</v>
      </c>
    </row>
    <row r="252" spans="1:11">
      <c r="A252" s="2" t="s">
        <v>33</v>
      </c>
      <c r="B252" s="2" t="s">
        <v>34</v>
      </c>
      <c r="C252" s="2" t="s">
        <v>140</v>
      </c>
      <c r="D252" s="3">
        <v>43313</v>
      </c>
      <c r="E252" s="4">
        <v>151392979.53</v>
      </c>
      <c r="F252" s="4">
        <v>133972.03</v>
      </c>
      <c r="G252" s="4">
        <v>-205669.34</v>
      </c>
      <c r="H252" s="4">
        <v>0</v>
      </c>
      <c r="I252" s="4">
        <v>0</v>
      </c>
      <c r="J252" s="4">
        <v>0</v>
      </c>
      <c r="K252" s="4">
        <v>151321282.22</v>
      </c>
    </row>
    <row r="253" spans="1:11">
      <c r="A253" s="2" t="s">
        <v>33</v>
      </c>
      <c r="B253" s="2" t="s">
        <v>34</v>
      </c>
      <c r="C253" s="2" t="s">
        <v>58</v>
      </c>
      <c r="D253" s="3">
        <v>43313</v>
      </c>
      <c r="E253" s="4">
        <v>33329046.300000001</v>
      </c>
      <c r="F253" s="4">
        <v>574628.31000000006</v>
      </c>
      <c r="G253" s="4">
        <v>-35769.79</v>
      </c>
      <c r="H253" s="4">
        <v>0</v>
      </c>
      <c r="I253" s="4">
        <v>0</v>
      </c>
      <c r="J253" s="4">
        <v>0</v>
      </c>
      <c r="K253" s="4">
        <v>33867904.82</v>
      </c>
    </row>
    <row r="254" spans="1:11">
      <c r="A254" s="2" t="s">
        <v>33</v>
      </c>
      <c r="B254" s="2" t="s">
        <v>68</v>
      </c>
      <c r="C254" s="2" t="s">
        <v>74</v>
      </c>
      <c r="D254" s="3">
        <v>43313</v>
      </c>
      <c r="E254" s="4">
        <v>828509.36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828509.36</v>
      </c>
    </row>
    <row r="255" spans="1:11">
      <c r="A255" s="2" t="s">
        <v>33</v>
      </c>
      <c r="B255" s="2" t="s">
        <v>68</v>
      </c>
      <c r="C255" s="2" t="s">
        <v>110</v>
      </c>
      <c r="D255" s="3">
        <v>43313</v>
      </c>
      <c r="E255" s="4">
        <v>70177.67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70177.67</v>
      </c>
    </row>
    <row r="256" spans="1:11">
      <c r="A256" s="2" t="s">
        <v>33</v>
      </c>
      <c r="B256" s="2" t="s">
        <v>68</v>
      </c>
      <c r="C256" s="2" t="s">
        <v>106</v>
      </c>
      <c r="D256" s="3">
        <v>43313</v>
      </c>
      <c r="E256" s="4">
        <v>78585.679999999993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78585.679999999993</v>
      </c>
    </row>
    <row r="257" spans="1:11">
      <c r="A257" s="2" t="s">
        <v>33</v>
      </c>
      <c r="B257" s="2" t="s">
        <v>68</v>
      </c>
      <c r="C257" s="2" t="s">
        <v>108</v>
      </c>
      <c r="D257" s="3">
        <v>43313</v>
      </c>
      <c r="E257" s="4">
        <v>15383.91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15383.91</v>
      </c>
    </row>
    <row r="258" spans="1:11">
      <c r="A258" s="2" t="s">
        <v>33</v>
      </c>
      <c r="B258" s="2" t="s">
        <v>68</v>
      </c>
      <c r="C258" s="2" t="s">
        <v>72</v>
      </c>
      <c r="D258" s="3">
        <v>43313</v>
      </c>
      <c r="E258" s="4">
        <v>20515.689999999999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20515.689999999999</v>
      </c>
    </row>
    <row r="259" spans="1:11">
      <c r="A259" s="2" t="s">
        <v>33</v>
      </c>
      <c r="B259" s="2" t="s">
        <v>68</v>
      </c>
      <c r="C259" s="2" t="s">
        <v>69</v>
      </c>
      <c r="D259" s="3">
        <v>43313</v>
      </c>
      <c r="E259" s="4">
        <v>185309.27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185309.27</v>
      </c>
    </row>
    <row r="260" spans="1:11">
      <c r="A260" s="2" t="s">
        <v>33</v>
      </c>
      <c r="B260" s="2" t="s">
        <v>68</v>
      </c>
      <c r="C260" s="2" t="s">
        <v>70</v>
      </c>
      <c r="D260" s="3">
        <v>43313</v>
      </c>
      <c r="E260" s="4">
        <v>179338.52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179338.52</v>
      </c>
    </row>
    <row r="261" spans="1:11">
      <c r="A261" s="2" t="s">
        <v>33</v>
      </c>
      <c r="B261" s="2" t="s">
        <v>68</v>
      </c>
      <c r="C261" s="2" t="s">
        <v>133</v>
      </c>
      <c r="D261" s="3">
        <v>43313</v>
      </c>
      <c r="E261" s="4">
        <v>38834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38834</v>
      </c>
    </row>
    <row r="262" spans="1:11">
      <c r="A262" s="2" t="s">
        <v>33</v>
      </c>
      <c r="B262" s="2" t="s">
        <v>68</v>
      </c>
      <c r="C262" s="2" t="s">
        <v>109</v>
      </c>
      <c r="D262" s="3">
        <v>43313</v>
      </c>
      <c r="E262" s="4">
        <v>53753.13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53753.13</v>
      </c>
    </row>
    <row r="263" spans="1:11">
      <c r="A263" s="2" t="s">
        <v>33</v>
      </c>
      <c r="B263" s="2" t="s">
        <v>68</v>
      </c>
      <c r="C263" s="2" t="s">
        <v>149</v>
      </c>
      <c r="D263" s="3">
        <v>43313</v>
      </c>
      <c r="E263" s="4">
        <v>37541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37541</v>
      </c>
    </row>
    <row r="264" spans="1:11">
      <c r="A264" s="2" t="s">
        <v>33</v>
      </c>
      <c r="B264" s="2" t="s">
        <v>68</v>
      </c>
      <c r="C264" s="2" t="s">
        <v>107</v>
      </c>
      <c r="D264" s="3">
        <v>43313</v>
      </c>
      <c r="E264" s="4">
        <v>1109551.68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1109551.68</v>
      </c>
    </row>
    <row r="265" spans="1:11">
      <c r="A265" s="2" t="s">
        <v>33</v>
      </c>
      <c r="B265" s="2" t="s">
        <v>68</v>
      </c>
      <c r="C265" s="2" t="s">
        <v>71</v>
      </c>
      <c r="D265" s="3">
        <v>43313</v>
      </c>
      <c r="E265" s="4">
        <v>27284.69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27284.69</v>
      </c>
    </row>
    <row r="266" spans="1:11">
      <c r="A266" s="2" t="s">
        <v>33</v>
      </c>
      <c r="B266" s="2" t="s">
        <v>68</v>
      </c>
      <c r="C266" s="2" t="s">
        <v>73</v>
      </c>
      <c r="D266" s="3">
        <v>43313</v>
      </c>
      <c r="E266" s="4">
        <v>175867.44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175867.44</v>
      </c>
    </row>
    <row r="267" spans="1:11">
      <c r="A267" s="2" t="s">
        <v>33</v>
      </c>
      <c r="B267" s="2" t="s">
        <v>68</v>
      </c>
      <c r="C267" s="2" t="s">
        <v>151</v>
      </c>
      <c r="D267" s="3">
        <v>43313</v>
      </c>
      <c r="E267" s="4">
        <v>814166.88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814166.88</v>
      </c>
    </row>
    <row r="268" spans="1:11">
      <c r="A268" s="2" t="s">
        <v>16</v>
      </c>
      <c r="B268" s="2" t="s">
        <v>17</v>
      </c>
      <c r="C268" s="2" t="s">
        <v>19</v>
      </c>
      <c r="D268" s="3">
        <v>43344</v>
      </c>
      <c r="E268" s="4">
        <v>9187141.9700000007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9187141.9700000007</v>
      </c>
    </row>
    <row r="269" spans="1:11">
      <c r="A269" s="2" t="s">
        <v>16</v>
      </c>
      <c r="B269" s="2" t="s">
        <v>17</v>
      </c>
      <c r="C269" s="2" t="s">
        <v>21</v>
      </c>
      <c r="D269" s="3">
        <v>43344</v>
      </c>
      <c r="E269" s="4">
        <v>60170.36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60170.36</v>
      </c>
    </row>
    <row r="270" spans="1:11">
      <c r="A270" s="2" t="s">
        <v>16</v>
      </c>
      <c r="B270" s="2" t="s">
        <v>17</v>
      </c>
      <c r="C270" s="2" t="s">
        <v>29</v>
      </c>
      <c r="D270" s="3">
        <v>43344</v>
      </c>
      <c r="E270" s="4">
        <v>1489667.96</v>
      </c>
      <c r="F270" s="4">
        <v>0</v>
      </c>
      <c r="G270" s="4">
        <v>-1982.26</v>
      </c>
      <c r="H270" s="4">
        <v>0</v>
      </c>
      <c r="I270" s="4">
        <v>0</v>
      </c>
      <c r="J270" s="4">
        <v>0</v>
      </c>
      <c r="K270" s="4">
        <v>1487685.7</v>
      </c>
    </row>
    <row r="271" spans="1:11">
      <c r="A271" s="2" t="s">
        <v>16</v>
      </c>
      <c r="B271" s="2" t="s">
        <v>17</v>
      </c>
      <c r="C271" s="2" t="s">
        <v>20</v>
      </c>
      <c r="D271" s="3">
        <v>43344</v>
      </c>
      <c r="E271" s="4">
        <v>71036.47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71036.47</v>
      </c>
    </row>
    <row r="272" spans="1:11">
      <c r="A272" s="2" t="s">
        <v>16</v>
      </c>
      <c r="B272" s="2" t="s">
        <v>17</v>
      </c>
      <c r="C272" s="2" t="s">
        <v>75</v>
      </c>
      <c r="D272" s="3">
        <v>43344</v>
      </c>
      <c r="E272" s="4">
        <v>314379.42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314379.42</v>
      </c>
    </row>
    <row r="273" spans="1:11">
      <c r="A273" s="2" t="s">
        <v>16</v>
      </c>
      <c r="B273" s="2" t="s">
        <v>17</v>
      </c>
      <c r="C273" s="2" t="s">
        <v>78</v>
      </c>
      <c r="D273" s="3">
        <v>43344</v>
      </c>
      <c r="E273" s="4">
        <v>345729.64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345729.64</v>
      </c>
    </row>
    <row r="274" spans="1:11">
      <c r="A274" s="2" t="s">
        <v>16</v>
      </c>
      <c r="B274" s="2" t="s">
        <v>17</v>
      </c>
      <c r="C274" s="2" t="s">
        <v>23</v>
      </c>
      <c r="D274" s="3">
        <v>43344</v>
      </c>
      <c r="E274" s="4">
        <v>1418.86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1418.86</v>
      </c>
    </row>
    <row r="275" spans="1:11">
      <c r="A275" s="2" t="s">
        <v>16</v>
      </c>
      <c r="B275" s="2" t="s">
        <v>17</v>
      </c>
      <c r="C275" s="2" t="s">
        <v>82</v>
      </c>
      <c r="D275" s="3">
        <v>43344</v>
      </c>
      <c r="E275" s="4">
        <v>3969267.05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3969267.05</v>
      </c>
    </row>
    <row r="276" spans="1:11">
      <c r="A276" s="2" t="s">
        <v>16</v>
      </c>
      <c r="B276" s="2" t="s">
        <v>17</v>
      </c>
      <c r="C276" s="2" t="s">
        <v>113</v>
      </c>
      <c r="D276" s="3">
        <v>43344</v>
      </c>
      <c r="E276" s="4">
        <v>17739511.960000001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17739511.960000001</v>
      </c>
    </row>
    <row r="277" spans="1:11">
      <c r="A277" s="2" t="s">
        <v>16</v>
      </c>
      <c r="B277" s="2" t="s">
        <v>17</v>
      </c>
      <c r="C277" s="2" t="s">
        <v>81</v>
      </c>
      <c r="D277" s="3">
        <v>43344</v>
      </c>
      <c r="E277" s="4">
        <v>136509.51999999999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136509.51999999999</v>
      </c>
    </row>
    <row r="278" spans="1:11">
      <c r="A278" s="2" t="s">
        <v>16</v>
      </c>
      <c r="B278" s="2" t="s">
        <v>17</v>
      </c>
      <c r="C278" s="2" t="s">
        <v>83</v>
      </c>
      <c r="D278" s="3">
        <v>43344</v>
      </c>
      <c r="E278" s="4">
        <v>5173715.5</v>
      </c>
      <c r="F278" s="4">
        <v>247513.73</v>
      </c>
      <c r="G278" s="4">
        <v>0</v>
      </c>
      <c r="H278" s="4">
        <v>0</v>
      </c>
      <c r="I278" s="4">
        <v>0</v>
      </c>
      <c r="J278" s="4">
        <v>0</v>
      </c>
      <c r="K278" s="4">
        <v>5421229.2300000004</v>
      </c>
    </row>
    <row r="279" spans="1:11">
      <c r="A279" s="2" t="s">
        <v>16</v>
      </c>
      <c r="B279" s="2" t="s">
        <v>17</v>
      </c>
      <c r="C279" s="2" t="s">
        <v>115</v>
      </c>
      <c r="D279" s="3">
        <v>43344</v>
      </c>
      <c r="E279" s="4">
        <v>37257281.409999996</v>
      </c>
      <c r="F279" s="4">
        <v>-225.35</v>
      </c>
      <c r="G279" s="4">
        <v>-17898920.039999999</v>
      </c>
      <c r="H279" s="4">
        <v>0</v>
      </c>
      <c r="I279" s="4">
        <v>0</v>
      </c>
      <c r="J279" s="4">
        <v>0</v>
      </c>
      <c r="K279" s="4">
        <v>19358136.02</v>
      </c>
    </row>
    <row r="280" spans="1:11">
      <c r="A280" s="2" t="s">
        <v>16</v>
      </c>
      <c r="B280" s="2" t="s">
        <v>17</v>
      </c>
      <c r="C280" s="2" t="s">
        <v>84</v>
      </c>
      <c r="D280" s="3">
        <v>43344</v>
      </c>
      <c r="E280" s="4">
        <v>2472240.7400000002</v>
      </c>
      <c r="F280" s="4">
        <v>0</v>
      </c>
      <c r="G280" s="4">
        <v>-945867.79</v>
      </c>
      <c r="H280" s="4">
        <v>0</v>
      </c>
      <c r="I280" s="4">
        <v>0</v>
      </c>
      <c r="J280" s="4">
        <v>0</v>
      </c>
      <c r="K280" s="4">
        <v>1526372.95</v>
      </c>
    </row>
    <row r="281" spans="1:11">
      <c r="A281" s="2" t="s">
        <v>16</v>
      </c>
      <c r="B281" s="2" t="s">
        <v>17</v>
      </c>
      <c r="C281" s="2" t="s">
        <v>114</v>
      </c>
      <c r="D281" s="3">
        <v>43344</v>
      </c>
      <c r="E281" s="4">
        <v>76071.34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76071.34</v>
      </c>
    </row>
    <row r="282" spans="1:11">
      <c r="A282" s="2" t="s">
        <v>16</v>
      </c>
      <c r="B282" s="2" t="s">
        <v>17</v>
      </c>
      <c r="C282" s="2" t="s">
        <v>112</v>
      </c>
      <c r="D282" s="3">
        <v>43344</v>
      </c>
      <c r="E282" s="4">
        <v>22237955.699999999</v>
      </c>
      <c r="F282" s="4">
        <v>0</v>
      </c>
      <c r="G282" s="4">
        <v>-205742.23</v>
      </c>
      <c r="H282" s="4">
        <v>0</v>
      </c>
      <c r="I282" s="4">
        <v>0</v>
      </c>
      <c r="J282" s="4">
        <v>0</v>
      </c>
      <c r="K282" s="4">
        <v>22032213.469999999</v>
      </c>
    </row>
    <row r="283" spans="1:11">
      <c r="A283" s="2" t="s">
        <v>16</v>
      </c>
      <c r="B283" s="2" t="s">
        <v>17</v>
      </c>
      <c r="C283" s="2" t="s">
        <v>31</v>
      </c>
      <c r="D283" s="3">
        <v>43344</v>
      </c>
      <c r="E283" s="4">
        <v>1039344.41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1039344.41</v>
      </c>
    </row>
    <row r="284" spans="1:11">
      <c r="A284" s="2" t="s">
        <v>16</v>
      </c>
      <c r="B284" s="2" t="s">
        <v>17</v>
      </c>
      <c r="C284" s="2" t="s">
        <v>111</v>
      </c>
      <c r="D284" s="3">
        <v>43344</v>
      </c>
      <c r="E284" s="4">
        <v>7125.41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7125.41</v>
      </c>
    </row>
    <row r="285" spans="1:11">
      <c r="A285" s="2" t="s">
        <v>16</v>
      </c>
      <c r="B285" s="2" t="s">
        <v>17</v>
      </c>
      <c r="C285" s="2" t="s">
        <v>80</v>
      </c>
      <c r="D285" s="3">
        <v>43344</v>
      </c>
      <c r="E285" s="4">
        <v>1891714.75</v>
      </c>
      <c r="F285" s="4">
        <v>0</v>
      </c>
      <c r="G285" s="4">
        <v>-828241.8</v>
      </c>
      <c r="H285" s="4">
        <v>0</v>
      </c>
      <c r="I285" s="4">
        <v>0</v>
      </c>
      <c r="J285" s="4">
        <v>0</v>
      </c>
      <c r="K285" s="4">
        <v>1063472.95</v>
      </c>
    </row>
    <row r="286" spans="1:11">
      <c r="A286" s="2" t="s">
        <v>16</v>
      </c>
      <c r="B286" s="2" t="s">
        <v>17</v>
      </c>
      <c r="C286" s="2" t="s">
        <v>18</v>
      </c>
      <c r="D286" s="3">
        <v>43344</v>
      </c>
      <c r="E286" s="4">
        <v>1411389.93</v>
      </c>
      <c r="F286" s="4">
        <v>2116.08</v>
      </c>
      <c r="G286" s="4">
        <v>0</v>
      </c>
      <c r="H286" s="4">
        <v>0</v>
      </c>
      <c r="I286" s="4">
        <v>0</v>
      </c>
      <c r="J286" s="4">
        <v>0</v>
      </c>
      <c r="K286" s="4">
        <v>1413506.01</v>
      </c>
    </row>
    <row r="287" spans="1:11">
      <c r="A287" s="2" t="s">
        <v>16</v>
      </c>
      <c r="B287" s="2" t="s">
        <v>17</v>
      </c>
      <c r="C287" s="2" t="s">
        <v>77</v>
      </c>
      <c r="D287" s="3">
        <v>43344</v>
      </c>
      <c r="E287" s="4">
        <v>297266.61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297266.61</v>
      </c>
    </row>
    <row r="288" spans="1:11">
      <c r="A288" s="2" t="s">
        <v>16</v>
      </c>
      <c r="B288" s="2" t="s">
        <v>17</v>
      </c>
      <c r="C288" s="2" t="s">
        <v>25</v>
      </c>
      <c r="D288" s="3">
        <v>43344</v>
      </c>
      <c r="E288" s="4">
        <v>7388.39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7388.39</v>
      </c>
    </row>
    <row r="289" spans="1:11">
      <c r="A289" s="2" t="s">
        <v>16</v>
      </c>
      <c r="B289" s="2" t="s">
        <v>17</v>
      </c>
      <c r="C289" s="2" t="s">
        <v>26</v>
      </c>
      <c r="D289" s="3">
        <v>43344</v>
      </c>
      <c r="E289" s="4">
        <v>1536361.8</v>
      </c>
      <c r="F289" s="4">
        <v>0</v>
      </c>
      <c r="G289" s="4">
        <v>-74689.789999999994</v>
      </c>
      <c r="H289" s="4">
        <v>0</v>
      </c>
      <c r="I289" s="4">
        <v>0</v>
      </c>
      <c r="J289" s="4">
        <v>0</v>
      </c>
      <c r="K289" s="4">
        <v>1461672.01</v>
      </c>
    </row>
    <row r="290" spans="1:11">
      <c r="A290" s="2" t="s">
        <v>16</v>
      </c>
      <c r="B290" s="2" t="s">
        <v>17</v>
      </c>
      <c r="C290" s="2" t="s">
        <v>157</v>
      </c>
      <c r="D290" s="3">
        <v>43344</v>
      </c>
      <c r="E290" s="4">
        <v>67368192.870000005</v>
      </c>
      <c r="F290" s="4">
        <v>124909.72</v>
      </c>
      <c r="G290" s="4">
        <v>0</v>
      </c>
      <c r="H290" s="4">
        <v>0</v>
      </c>
      <c r="I290" s="4">
        <v>0</v>
      </c>
      <c r="J290" s="4">
        <v>0</v>
      </c>
      <c r="K290" s="4">
        <v>67493102.590000004</v>
      </c>
    </row>
    <row r="291" spans="1:11">
      <c r="A291" s="2" t="s">
        <v>16</v>
      </c>
      <c r="B291" s="2" t="s">
        <v>17</v>
      </c>
      <c r="C291" s="2" t="s">
        <v>27</v>
      </c>
      <c r="D291" s="3">
        <v>43344</v>
      </c>
      <c r="E291" s="4">
        <v>19021549.82</v>
      </c>
      <c r="F291" s="4">
        <v>16554.59</v>
      </c>
      <c r="G291" s="4">
        <v>-990377.17</v>
      </c>
      <c r="H291" s="4">
        <v>0</v>
      </c>
      <c r="I291" s="4">
        <v>0</v>
      </c>
      <c r="J291" s="4">
        <v>0</v>
      </c>
      <c r="K291" s="4">
        <v>18047727.239999998</v>
      </c>
    </row>
    <row r="292" spans="1:11">
      <c r="A292" s="2" t="s">
        <v>16</v>
      </c>
      <c r="B292" s="2" t="s">
        <v>17</v>
      </c>
      <c r="C292" s="2" t="s">
        <v>158</v>
      </c>
      <c r="D292" s="3">
        <v>43344</v>
      </c>
      <c r="E292" s="4">
        <v>9316001.1799999997</v>
      </c>
      <c r="F292" s="4">
        <v>121417.74</v>
      </c>
      <c r="G292" s="4">
        <v>0</v>
      </c>
      <c r="H292" s="4">
        <v>0</v>
      </c>
      <c r="I292" s="4">
        <v>0</v>
      </c>
      <c r="J292" s="4">
        <v>0</v>
      </c>
      <c r="K292" s="4">
        <v>9437418.9199999999</v>
      </c>
    </row>
    <row r="293" spans="1:11">
      <c r="A293" s="2" t="s">
        <v>16</v>
      </c>
      <c r="B293" s="2" t="s">
        <v>17</v>
      </c>
      <c r="C293" s="2" t="s">
        <v>32</v>
      </c>
      <c r="D293" s="3">
        <v>43344</v>
      </c>
      <c r="E293" s="4">
        <v>39251.620000000003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39251.620000000003</v>
      </c>
    </row>
    <row r="294" spans="1:11">
      <c r="A294" s="2" t="s">
        <v>16</v>
      </c>
      <c r="B294" s="2" t="s">
        <v>17</v>
      </c>
      <c r="C294" s="2" t="s">
        <v>22</v>
      </c>
      <c r="D294" s="3">
        <v>43344</v>
      </c>
      <c r="E294" s="4">
        <v>263337.89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263337.89</v>
      </c>
    </row>
    <row r="295" spans="1:11">
      <c r="A295" s="2" t="s">
        <v>16</v>
      </c>
      <c r="B295" s="2" t="s">
        <v>17</v>
      </c>
      <c r="C295" s="2" t="s">
        <v>24</v>
      </c>
      <c r="D295" s="3">
        <v>43344</v>
      </c>
      <c r="E295" s="4">
        <v>8824.34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8824.34</v>
      </c>
    </row>
    <row r="296" spans="1:11">
      <c r="A296" s="2" t="s">
        <v>16</v>
      </c>
      <c r="B296" s="2" t="s">
        <v>17</v>
      </c>
      <c r="C296" s="2" t="s">
        <v>116</v>
      </c>
      <c r="D296" s="3">
        <v>43344</v>
      </c>
      <c r="E296" s="4">
        <v>162267.97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162267.97</v>
      </c>
    </row>
    <row r="297" spans="1:11">
      <c r="A297" s="2" t="s">
        <v>16</v>
      </c>
      <c r="B297" s="2" t="s">
        <v>60</v>
      </c>
      <c r="C297" s="2" t="s">
        <v>103</v>
      </c>
      <c r="D297" s="3">
        <v>43344</v>
      </c>
      <c r="E297" s="4">
        <v>1886442.92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1886442.92</v>
      </c>
    </row>
    <row r="298" spans="1:11">
      <c r="A298" s="2" t="s">
        <v>16</v>
      </c>
      <c r="B298" s="2" t="s">
        <v>60</v>
      </c>
      <c r="C298" s="2" t="s">
        <v>67</v>
      </c>
      <c r="D298" s="3">
        <v>43344</v>
      </c>
      <c r="E298" s="4">
        <v>96290.22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96290.22</v>
      </c>
    </row>
    <row r="299" spans="1:11">
      <c r="A299" s="2" t="s">
        <v>16</v>
      </c>
      <c r="B299" s="2" t="s">
        <v>60</v>
      </c>
      <c r="C299" s="2" t="s">
        <v>104</v>
      </c>
      <c r="D299" s="3">
        <v>43344</v>
      </c>
      <c r="E299" s="4">
        <v>103891.78</v>
      </c>
      <c r="F299" s="4">
        <v>1983.37</v>
      </c>
      <c r="G299" s="4">
        <v>-102576.11</v>
      </c>
      <c r="H299" s="4">
        <v>0</v>
      </c>
      <c r="I299" s="4">
        <v>0</v>
      </c>
      <c r="J299" s="4">
        <v>0</v>
      </c>
      <c r="K299" s="4">
        <v>3299.04</v>
      </c>
    </row>
    <row r="300" spans="1:11">
      <c r="A300" s="2" t="s">
        <v>16</v>
      </c>
      <c r="B300" s="2" t="s">
        <v>60</v>
      </c>
      <c r="C300" s="2" t="s">
        <v>105</v>
      </c>
      <c r="D300" s="3">
        <v>43344</v>
      </c>
      <c r="E300" s="4">
        <v>509282.85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509282.85</v>
      </c>
    </row>
    <row r="301" spans="1:11">
      <c r="A301" s="2" t="s">
        <v>16</v>
      </c>
      <c r="B301" s="2" t="s">
        <v>60</v>
      </c>
      <c r="C301" s="2" t="s">
        <v>100</v>
      </c>
      <c r="D301" s="3">
        <v>43344</v>
      </c>
      <c r="E301" s="4">
        <v>629166.46</v>
      </c>
      <c r="F301" s="4">
        <v>0</v>
      </c>
      <c r="G301" s="4">
        <v>-629166.46</v>
      </c>
      <c r="H301" s="4">
        <v>0</v>
      </c>
      <c r="I301" s="4">
        <v>0</v>
      </c>
      <c r="J301" s="4">
        <v>0</v>
      </c>
      <c r="K301" s="4">
        <v>0</v>
      </c>
    </row>
    <row r="302" spans="1:11">
      <c r="A302" s="2" t="s">
        <v>16</v>
      </c>
      <c r="B302" s="2" t="s">
        <v>60</v>
      </c>
      <c r="C302" s="2" t="s">
        <v>145</v>
      </c>
      <c r="D302" s="3">
        <v>43344</v>
      </c>
      <c r="E302" s="4">
        <v>12305840</v>
      </c>
      <c r="F302" s="4">
        <v>168548.34</v>
      </c>
      <c r="G302" s="4">
        <v>0</v>
      </c>
      <c r="H302" s="4">
        <v>0</v>
      </c>
      <c r="I302" s="4">
        <v>0</v>
      </c>
      <c r="J302" s="4">
        <v>0</v>
      </c>
      <c r="K302" s="4">
        <v>12474388.34</v>
      </c>
    </row>
    <row r="303" spans="1:11">
      <c r="A303" s="2" t="s">
        <v>16</v>
      </c>
      <c r="B303" s="2" t="s">
        <v>60</v>
      </c>
      <c r="C303" s="2" t="s">
        <v>146</v>
      </c>
      <c r="D303" s="3">
        <v>43344</v>
      </c>
      <c r="E303" s="4">
        <v>270112.90999999997</v>
      </c>
      <c r="F303" s="4">
        <v>0</v>
      </c>
      <c r="G303" s="4">
        <v>-201084.81</v>
      </c>
      <c r="H303" s="4">
        <v>0</v>
      </c>
      <c r="I303" s="4">
        <v>0</v>
      </c>
      <c r="J303" s="4">
        <v>0</v>
      </c>
      <c r="K303" s="4">
        <v>69028.100000000006</v>
      </c>
    </row>
    <row r="304" spans="1:11">
      <c r="A304" s="2" t="s">
        <v>16</v>
      </c>
      <c r="B304" s="2" t="s">
        <v>60</v>
      </c>
      <c r="C304" s="2" t="s">
        <v>144</v>
      </c>
      <c r="D304" s="3">
        <v>43344</v>
      </c>
      <c r="E304" s="4">
        <v>2820613.55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2820613.55</v>
      </c>
    </row>
    <row r="305" spans="1:11">
      <c r="A305" s="2" t="s">
        <v>16</v>
      </c>
      <c r="B305" s="2" t="s">
        <v>60</v>
      </c>
      <c r="C305" s="2" t="s">
        <v>155</v>
      </c>
      <c r="D305" s="3">
        <v>43344</v>
      </c>
      <c r="E305" s="4">
        <v>70015.66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70015.66</v>
      </c>
    </row>
    <row r="306" spans="1:11">
      <c r="A306" s="2" t="s">
        <v>16</v>
      </c>
      <c r="B306" s="2" t="s">
        <v>60</v>
      </c>
      <c r="C306" s="2" t="s">
        <v>62</v>
      </c>
      <c r="D306" s="3">
        <v>43344</v>
      </c>
      <c r="E306" s="4">
        <v>2023936.45</v>
      </c>
      <c r="F306" s="4">
        <v>0</v>
      </c>
      <c r="G306" s="4">
        <v>-1238.52</v>
      </c>
      <c r="H306" s="4">
        <v>0</v>
      </c>
      <c r="I306" s="4">
        <v>0</v>
      </c>
      <c r="J306" s="4">
        <v>0</v>
      </c>
      <c r="K306" s="4">
        <v>2022697.93</v>
      </c>
    </row>
    <row r="307" spans="1:11">
      <c r="A307" s="2" t="s">
        <v>16</v>
      </c>
      <c r="B307" s="2" t="s">
        <v>60</v>
      </c>
      <c r="C307" s="2" t="s">
        <v>63</v>
      </c>
      <c r="D307" s="3">
        <v>43344</v>
      </c>
      <c r="E307" s="4">
        <v>629225.62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629225.62</v>
      </c>
    </row>
    <row r="308" spans="1:11">
      <c r="A308" s="2" t="s">
        <v>16</v>
      </c>
      <c r="B308" s="2" t="s">
        <v>60</v>
      </c>
      <c r="C308" s="2" t="s">
        <v>64</v>
      </c>
      <c r="D308" s="3">
        <v>43344</v>
      </c>
      <c r="E308" s="4">
        <v>2874239.86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2874239.86</v>
      </c>
    </row>
    <row r="309" spans="1:11">
      <c r="A309" s="2" t="s">
        <v>16</v>
      </c>
      <c r="B309" s="2" t="s">
        <v>60</v>
      </c>
      <c r="C309" s="2" t="s">
        <v>129</v>
      </c>
      <c r="D309" s="3">
        <v>43344</v>
      </c>
      <c r="E309" s="4">
        <v>2386773.39</v>
      </c>
      <c r="F309" s="4">
        <v>8409.18</v>
      </c>
      <c r="G309" s="4">
        <v>0</v>
      </c>
      <c r="H309" s="4">
        <v>0</v>
      </c>
      <c r="I309" s="4">
        <v>0</v>
      </c>
      <c r="J309" s="4">
        <v>0</v>
      </c>
      <c r="K309" s="4">
        <v>2395182.5699999998</v>
      </c>
    </row>
    <row r="310" spans="1:11">
      <c r="A310" s="2" t="s">
        <v>16</v>
      </c>
      <c r="B310" s="2" t="s">
        <v>60</v>
      </c>
      <c r="C310" s="2" t="s">
        <v>130</v>
      </c>
      <c r="D310" s="3">
        <v>43344</v>
      </c>
      <c r="E310" s="4">
        <v>10343248.640000001</v>
      </c>
      <c r="F310" s="4">
        <v>0</v>
      </c>
      <c r="G310" s="4">
        <v>-938115.68</v>
      </c>
      <c r="H310" s="4">
        <v>0</v>
      </c>
      <c r="I310" s="4">
        <v>0</v>
      </c>
      <c r="J310" s="4">
        <v>0</v>
      </c>
      <c r="K310" s="4">
        <v>9405132.9600000009</v>
      </c>
    </row>
    <row r="311" spans="1:11">
      <c r="A311" s="2" t="s">
        <v>16</v>
      </c>
      <c r="B311" s="2" t="s">
        <v>60</v>
      </c>
      <c r="C311" s="2" t="s">
        <v>102</v>
      </c>
      <c r="D311" s="3">
        <v>43344</v>
      </c>
      <c r="E311" s="4">
        <v>90333801.310000002</v>
      </c>
      <c r="F311" s="4">
        <v>-52.12</v>
      </c>
      <c r="G311" s="4">
        <v>0</v>
      </c>
      <c r="H311" s="4">
        <v>0</v>
      </c>
      <c r="I311" s="4">
        <v>0</v>
      </c>
      <c r="J311" s="4">
        <v>0</v>
      </c>
      <c r="K311" s="4">
        <v>90333749.189999998</v>
      </c>
    </row>
    <row r="312" spans="1:11">
      <c r="A312" s="2" t="s">
        <v>16</v>
      </c>
      <c r="B312" s="2" t="s">
        <v>60</v>
      </c>
      <c r="C312" s="2" t="s">
        <v>156</v>
      </c>
      <c r="D312" s="3">
        <v>43344</v>
      </c>
      <c r="E312" s="4">
        <v>415897.04</v>
      </c>
      <c r="F312" s="4">
        <v>47313.75</v>
      </c>
      <c r="G312" s="4">
        <v>0</v>
      </c>
      <c r="H312" s="4">
        <v>0</v>
      </c>
      <c r="I312" s="4">
        <v>0</v>
      </c>
      <c r="J312" s="4">
        <v>0</v>
      </c>
      <c r="K312" s="4">
        <v>463210.79</v>
      </c>
    </row>
    <row r="313" spans="1:11">
      <c r="A313" s="2" t="s">
        <v>16</v>
      </c>
      <c r="B313" s="2" t="s">
        <v>60</v>
      </c>
      <c r="C313" s="2" t="s">
        <v>61</v>
      </c>
      <c r="D313" s="3">
        <v>43344</v>
      </c>
      <c r="E313" s="4">
        <v>1913117.11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1913117.11</v>
      </c>
    </row>
    <row r="314" spans="1:11">
      <c r="A314" s="2" t="s">
        <v>16</v>
      </c>
      <c r="B314" s="2" t="s">
        <v>60</v>
      </c>
      <c r="C314" s="2" t="s">
        <v>101</v>
      </c>
      <c r="D314" s="3">
        <v>43344</v>
      </c>
      <c r="E314" s="4">
        <v>1002957.3</v>
      </c>
      <c r="F314" s="4">
        <v>0</v>
      </c>
      <c r="G314" s="4">
        <v>-591216.72</v>
      </c>
      <c r="H314" s="4">
        <v>0</v>
      </c>
      <c r="I314" s="4">
        <v>0</v>
      </c>
      <c r="J314" s="4">
        <v>0</v>
      </c>
      <c r="K314" s="4">
        <v>411740.58</v>
      </c>
    </row>
    <row r="315" spans="1:11">
      <c r="A315" s="2" t="s">
        <v>16</v>
      </c>
      <c r="B315" s="2" t="s">
        <v>60</v>
      </c>
      <c r="C315" s="2" t="s">
        <v>132</v>
      </c>
      <c r="D315" s="3">
        <v>43344</v>
      </c>
      <c r="E315" s="4">
        <v>339657.73</v>
      </c>
      <c r="F315" s="4">
        <v>26358.94</v>
      </c>
      <c r="G315" s="4">
        <v>0</v>
      </c>
      <c r="H315" s="4">
        <v>0</v>
      </c>
      <c r="I315" s="4">
        <v>0</v>
      </c>
      <c r="J315" s="4">
        <v>0</v>
      </c>
      <c r="K315" s="4">
        <v>366016.67</v>
      </c>
    </row>
    <row r="316" spans="1:11">
      <c r="A316" s="2" t="s">
        <v>16</v>
      </c>
      <c r="B316" s="2" t="s">
        <v>60</v>
      </c>
      <c r="C316" s="2" t="s">
        <v>66</v>
      </c>
      <c r="D316" s="3">
        <v>43344</v>
      </c>
      <c r="E316" s="4">
        <v>389797.87</v>
      </c>
      <c r="F316" s="4">
        <v>68354.27</v>
      </c>
      <c r="G316" s="4">
        <v>0</v>
      </c>
      <c r="H316" s="4">
        <v>0</v>
      </c>
      <c r="I316" s="4">
        <v>0</v>
      </c>
      <c r="J316" s="4">
        <v>0</v>
      </c>
      <c r="K316" s="4">
        <v>458152.14</v>
      </c>
    </row>
    <row r="317" spans="1:11">
      <c r="A317" s="2" t="s">
        <v>16</v>
      </c>
      <c r="B317" s="2" t="s">
        <v>60</v>
      </c>
      <c r="C317" s="2" t="s">
        <v>160</v>
      </c>
      <c r="D317" s="3">
        <v>43344</v>
      </c>
      <c r="E317" s="4">
        <v>23632.07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23632.07</v>
      </c>
    </row>
    <row r="318" spans="1:11">
      <c r="A318" s="2" t="s">
        <v>16</v>
      </c>
      <c r="B318" s="2" t="s">
        <v>60</v>
      </c>
      <c r="C318" s="2" t="s">
        <v>148</v>
      </c>
      <c r="D318" s="3">
        <v>43344</v>
      </c>
      <c r="E318" s="4">
        <v>20560.16</v>
      </c>
      <c r="F318" s="4">
        <v>0</v>
      </c>
      <c r="G318" s="4">
        <v>-20560.16</v>
      </c>
      <c r="H318" s="4">
        <v>0</v>
      </c>
      <c r="I318" s="4">
        <v>0</v>
      </c>
      <c r="J318" s="4">
        <v>0</v>
      </c>
      <c r="K318" s="4">
        <v>0</v>
      </c>
    </row>
    <row r="319" spans="1:11">
      <c r="A319" s="2" t="s">
        <v>16</v>
      </c>
      <c r="B319" s="2" t="s">
        <v>60</v>
      </c>
      <c r="C319" s="2" t="s">
        <v>131</v>
      </c>
      <c r="D319" s="3">
        <v>43344</v>
      </c>
      <c r="E319" s="4">
        <v>190246.97</v>
      </c>
      <c r="F319" s="4">
        <v>0</v>
      </c>
      <c r="G319" s="4">
        <v>-190246.97</v>
      </c>
      <c r="H319" s="4">
        <v>0</v>
      </c>
      <c r="I319" s="4">
        <v>0</v>
      </c>
      <c r="J319" s="4">
        <v>0</v>
      </c>
      <c r="K319" s="4">
        <v>0</v>
      </c>
    </row>
    <row r="320" spans="1:11">
      <c r="A320" s="2" t="s">
        <v>16</v>
      </c>
      <c r="B320" s="2" t="s">
        <v>60</v>
      </c>
      <c r="C320" s="2" t="s">
        <v>65</v>
      </c>
      <c r="D320" s="3">
        <v>43344</v>
      </c>
      <c r="E320" s="4">
        <v>291500.62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291500.62</v>
      </c>
    </row>
    <row r="321" spans="1:11">
      <c r="A321" s="2" t="s">
        <v>16</v>
      </c>
      <c r="B321" s="2" t="s">
        <v>60</v>
      </c>
      <c r="C321" s="2" t="s">
        <v>147</v>
      </c>
      <c r="D321" s="3">
        <v>43344</v>
      </c>
      <c r="E321" s="4">
        <v>12700448.789999999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12700448.789999999</v>
      </c>
    </row>
    <row r="322" spans="1:11">
      <c r="A322" s="2" t="s">
        <v>33</v>
      </c>
      <c r="B322" s="2" t="s">
        <v>34</v>
      </c>
      <c r="C322" s="2" t="s">
        <v>39</v>
      </c>
      <c r="D322" s="3">
        <v>43344</v>
      </c>
      <c r="E322" s="4">
        <v>3891771.09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3891771.09</v>
      </c>
    </row>
    <row r="323" spans="1:11">
      <c r="A323" s="2" t="s">
        <v>33</v>
      </c>
      <c r="B323" s="2" t="s">
        <v>34</v>
      </c>
      <c r="C323" s="2" t="s">
        <v>40</v>
      </c>
      <c r="D323" s="3">
        <v>43344</v>
      </c>
      <c r="E323" s="4">
        <v>134598.85999999999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134598.85999999999</v>
      </c>
    </row>
    <row r="324" spans="1:11">
      <c r="A324" s="2" t="s">
        <v>33</v>
      </c>
      <c r="B324" s="2" t="s">
        <v>34</v>
      </c>
      <c r="C324" s="2" t="s">
        <v>41</v>
      </c>
      <c r="D324" s="3">
        <v>43344</v>
      </c>
      <c r="E324" s="4">
        <v>925377.22</v>
      </c>
      <c r="F324" s="4">
        <v>57758.1</v>
      </c>
      <c r="G324" s="4">
        <v>0</v>
      </c>
      <c r="H324" s="4">
        <v>0</v>
      </c>
      <c r="I324" s="4">
        <v>0</v>
      </c>
      <c r="J324" s="4">
        <v>0</v>
      </c>
      <c r="K324" s="4">
        <v>983135.32</v>
      </c>
    </row>
    <row r="325" spans="1:11">
      <c r="A325" s="2" t="s">
        <v>33</v>
      </c>
      <c r="B325" s="2" t="s">
        <v>34</v>
      </c>
      <c r="C325" s="2" t="s">
        <v>42</v>
      </c>
      <c r="D325" s="3">
        <v>43344</v>
      </c>
      <c r="E325" s="4">
        <v>123514.83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123514.83</v>
      </c>
    </row>
    <row r="326" spans="1:11">
      <c r="A326" s="2" t="s">
        <v>33</v>
      </c>
      <c r="B326" s="2" t="s">
        <v>34</v>
      </c>
      <c r="C326" s="2" t="s">
        <v>43</v>
      </c>
      <c r="D326" s="3">
        <v>43344</v>
      </c>
      <c r="E326" s="4">
        <v>8329.7199999999993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8329.7199999999993</v>
      </c>
    </row>
    <row r="327" spans="1:11">
      <c r="A327" s="2" t="s">
        <v>33</v>
      </c>
      <c r="B327" s="2" t="s">
        <v>34</v>
      </c>
      <c r="C327" s="2" t="s">
        <v>45</v>
      </c>
      <c r="D327" s="3">
        <v>43344</v>
      </c>
      <c r="E327" s="4">
        <v>261126.69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261126.69</v>
      </c>
    </row>
    <row r="328" spans="1:11">
      <c r="A328" s="2" t="s">
        <v>33</v>
      </c>
      <c r="B328" s="2" t="s">
        <v>34</v>
      </c>
      <c r="C328" s="2" t="s">
        <v>46</v>
      </c>
      <c r="D328" s="3">
        <v>43344</v>
      </c>
      <c r="E328" s="4">
        <v>449309.06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449309.06</v>
      </c>
    </row>
    <row r="329" spans="1:11">
      <c r="A329" s="2" t="s">
        <v>33</v>
      </c>
      <c r="B329" s="2" t="s">
        <v>34</v>
      </c>
      <c r="C329" s="2" t="s">
        <v>47</v>
      </c>
      <c r="D329" s="3">
        <v>43344</v>
      </c>
      <c r="E329" s="4">
        <v>178530.09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178530.09</v>
      </c>
    </row>
    <row r="330" spans="1:11">
      <c r="A330" s="2" t="s">
        <v>33</v>
      </c>
      <c r="B330" s="2" t="s">
        <v>34</v>
      </c>
      <c r="C330" s="2" t="s">
        <v>49</v>
      </c>
      <c r="D330" s="3">
        <v>43344</v>
      </c>
      <c r="E330" s="4">
        <v>867772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867772</v>
      </c>
    </row>
    <row r="331" spans="1:11">
      <c r="A331" s="2" t="s">
        <v>33</v>
      </c>
      <c r="B331" s="2" t="s">
        <v>34</v>
      </c>
      <c r="C331" s="2" t="s">
        <v>56</v>
      </c>
      <c r="D331" s="3">
        <v>43344</v>
      </c>
      <c r="E331" s="4">
        <v>17820498.27</v>
      </c>
      <c r="F331" s="4">
        <v>20294.11</v>
      </c>
      <c r="G331" s="4">
        <v>-361583.8</v>
      </c>
      <c r="H331" s="4">
        <v>0</v>
      </c>
      <c r="I331" s="4">
        <v>0</v>
      </c>
      <c r="J331" s="4">
        <v>0</v>
      </c>
      <c r="K331" s="4">
        <v>17479208.579999998</v>
      </c>
    </row>
    <row r="332" spans="1:11">
      <c r="A332" s="2" t="s">
        <v>33</v>
      </c>
      <c r="B332" s="2" t="s">
        <v>34</v>
      </c>
      <c r="C332" s="2" t="s">
        <v>57</v>
      </c>
      <c r="D332" s="3">
        <v>43344</v>
      </c>
      <c r="E332" s="4">
        <v>4158214.74</v>
      </c>
      <c r="F332" s="4">
        <v>172736.16</v>
      </c>
      <c r="G332" s="4">
        <v>-7039.06</v>
      </c>
      <c r="H332" s="4">
        <v>0</v>
      </c>
      <c r="I332" s="4">
        <v>0</v>
      </c>
      <c r="J332" s="4">
        <v>0</v>
      </c>
      <c r="K332" s="4">
        <v>4323911.84</v>
      </c>
    </row>
    <row r="333" spans="1:11">
      <c r="A333" s="2" t="s">
        <v>33</v>
      </c>
      <c r="B333" s="2" t="s">
        <v>34</v>
      </c>
      <c r="C333" s="2" t="s">
        <v>59</v>
      </c>
      <c r="D333" s="3">
        <v>43344</v>
      </c>
      <c r="E333" s="4">
        <v>55823888.049999997</v>
      </c>
      <c r="F333" s="4">
        <v>-64616.93</v>
      </c>
      <c r="G333" s="4">
        <v>0</v>
      </c>
      <c r="H333" s="4">
        <v>0</v>
      </c>
      <c r="I333" s="4">
        <v>0</v>
      </c>
      <c r="J333" s="4">
        <v>0</v>
      </c>
      <c r="K333" s="4">
        <v>55759271.119999997</v>
      </c>
    </row>
    <row r="334" spans="1:11">
      <c r="A334" s="2" t="s">
        <v>33</v>
      </c>
      <c r="B334" s="2" t="s">
        <v>34</v>
      </c>
      <c r="C334" s="2" t="s">
        <v>35</v>
      </c>
      <c r="D334" s="3">
        <v>43344</v>
      </c>
      <c r="E334" s="4">
        <v>1246194.18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1246194.18</v>
      </c>
    </row>
    <row r="335" spans="1:11">
      <c r="A335" s="2" t="s">
        <v>33</v>
      </c>
      <c r="B335" s="2" t="s">
        <v>34</v>
      </c>
      <c r="C335" s="2" t="s">
        <v>90</v>
      </c>
      <c r="D335" s="3">
        <v>43344</v>
      </c>
      <c r="E335" s="4">
        <v>39610.080000000002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39610.080000000002</v>
      </c>
    </row>
    <row r="336" spans="1:11">
      <c r="A336" s="2" t="s">
        <v>33</v>
      </c>
      <c r="B336" s="2" t="s">
        <v>34</v>
      </c>
      <c r="C336" s="2" t="s">
        <v>93</v>
      </c>
      <c r="D336" s="3">
        <v>43344</v>
      </c>
      <c r="E336" s="4">
        <v>11288831.09</v>
      </c>
      <c r="F336" s="4">
        <v>117509.51</v>
      </c>
      <c r="G336" s="4">
        <v>0</v>
      </c>
      <c r="H336" s="4">
        <v>0</v>
      </c>
      <c r="I336" s="4">
        <v>0</v>
      </c>
      <c r="J336" s="4">
        <v>0</v>
      </c>
      <c r="K336" s="4">
        <v>11406340.6</v>
      </c>
    </row>
    <row r="337" spans="1:11">
      <c r="A337" s="2" t="s">
        <v>33</v>
      </c>
      <c r="B337" s="2" t="s">
        <v>34</v>
      </c>
      <c r="C337" s="2" t="s">
        <v>95</v>
      </c>
      <c r="D337" s="3">
        <v>43344</v>
      </c>
      <c r="E337" s="4">
        <v>4681.58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4681.58</v>
      </c>
    </row>
    <row r="338" spans="1:11">
      <c r="A338" s="2" t="s">
        <v>33</v>
      </c>
      <c r="B338" s="2" t="s">
        <v>34</v>
      </c>
      <c r="C338" s="2" t="s">
        <v>96</v>
      </c>
      <c r="D338" s="3">
        <v>43344</v>
      </c>
      <c r="E338" s="4">
        <v>17916.189999999999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17916.189999999999</v>
      </c>
    </row>
    <row r="339" spans="1:11">
      <c r="A339" s="2" t="s">
        <v>33</v>
      </c>
      <c r="B339" s="2" t="s">
        <v>34</v>
      </c>
      <c r="C339" s="2" t="s">
        <v>97</v>
      </c>
      <c r="D339" s="3">
        <v>43344</v>
      </c>
      <c r="E339" s="4">
        <v>26970.37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26970.37</v>
      </c>
    </row>
    <row r="340" spans="1:11">
      <c r="A340" s="2" t="s">
        <v>33</v>
      </c>
      <c r="B340" s="2" t="s">
        <v>34</v>
      </c>
      <c r="C340" s="2" t="s">
        <v>55</v>
      </c>
      <c r="D340" s="3">
        <v>43344</v>
      </c>
      <c r="E340" s="4">
        <v>4005.08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4005.08</v>
      </c>
    </row>
    <row r="341" spans="1:11">
      <c r="A341" s="2" t="s">
        <v>33</v>
      </c>
      <c r="B341" s="2" t="s">
        <v>34</v>
      </c>
      <c r="C341" s="2" t="s">
        <v>99</v>
      </c>
      <c r="D341" s="3">
        <v>43344</v>
      </c>
      <c r="E341" s="4">
        <v>113361354.09</v>
      </c>
      <c r="F341" s="4">
        <v>9014547.5600000005</v>
      </c>
      <c r="G341" s="4">
        <v>-139545.88</v>
      </c>
      <c r="H341" s="4">
        <v>0</v>
      </c>
      <c r="I341" s="4">
        <v>0</v>
      </c>
      <c r="J341" s="4">
        <v>0</v>
      </c>
      <c r="K341" s="4">
        <v>122236355.77</v>
      </c>
    </row>
    <row r="342" spans="1:11">
      <c r="A342" s="2" t="s">
        <v>33</v>
      </c>
      <c r="B342" s="2" t="s">
        <v>34</v>
      </c>
      <c r="C342" s="2" t="s">
        <v>85</v>
      </c>
      <c r="D342" s="3">
        <v>43344</v>
      </c>
      <c r="E342" s="4">
        <v>1211697.3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1211697.3</v>
      </c>
    </row>
    <row r="343" spans="1:11">
      <c r="A343" s="2" t="s">
        <v>33</v>
      </c>
      <c r="B343" s="2" t="s">
        <v>34</v>
      </c>
      <c r="C343" s="2" t="s">
        <v>86</v>
      </c>
      <c r="D343" s="3">
        <v>43344</v>
      </c>
      <c r="E343" s="4">
        <v>173114.85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173114.85</v>
      </c>
    </row>
    <row r="344" spans="1:11">
      <c r="A344" s="2" t="s">
        <v>33</v>
      </c>
      <c r="B344" s="2" t="s">
        <v>34</v>
      </c>
      <c r="C344" s="2" t="s">
        <v>37</v>
      </c>
      <c r="D344" s="3">
        <v>43344</v>
      </c>
      <c r="E344" s="4">
        <v>3416515.11</v>
      </c>
      <c r="F344" s="4">
        <v>202934.99</v>
      </c>
      <c r="G344" s="4">
        <v>-7030.17</v>
      </c>
      <c r="H344" s="4">
        <v>0</v>
      </c>
      <c r="I344" s="4">
        <v>0</v>
      </c>
      <c r="J344" s="4">
        <v>0</v>
      </c>
      <c r="K344" s="4">
        <v>3612419.93</v>
      </c>
    </row>
    <row r="345" spans="1:11">
      <c r="A345" s="2" t="s">
        <v>33</v>
      </c>
      <c r="B345" s="2" t="s">
        <v>34</v>
      </c>
      <c r="C345" s="2" t="s">
        <v>91</v>
      </c>
      <c r="D345" s="3">
        <v>43344</v>
      </c>
      <c r="E345" s="4">
        <v>19427.23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19427.23</v>
      </c>
    </row>
    <row r="346" spans="1:11">
      <c r="A346" s="2" t="s">
        <v>33</v>
      </c>
      <c r="B346" s="2" t="s">
        <v>34</v>
      </c>
      <c r="C346" s="2" t="s">
        <v>118</v>
      </c>
      <c r="D346" s="3">
        <v>43344</v>
      </c>
      <c r="E346" s="4">
        <v>273084.38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273084.38</v>
      </c>
    </row>
    <row r="347" spans="1:11">
      <c r="A347" s="2" t="s">
        <v>33</v>
      </c>
      <c r="B347" s="2" t="s">
        <v>34</v>
      </c>
      <c r="C347" s="2" t="s">
        <v>44</v>
      </c>
      <c r="D347" s="3">
        <v>43344</v>
      </c>
      <c r="E347" s="4">
        <v>119852.69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119852.69</v>
      </c>
    </row>
    <row r="348" spans="1:11">
      <c r="A348" s="2" t="s">
        <v>33</v>
      </c>
      <c r="B348" s="2" t="s">
        <v>34</v>
      </c>
      <c r="C348" s="2" t="s">
        <v>121</v>
      </c>
      <c r="D348" s="3">
        <v>43344</v>
      </c>
      <c r="E348" s="4">
        <v>23138.38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23138.38</v>
      </c>
    </row>
    <row r="349" spans="1:11">
      <c r="A349" s="2" t="s">
        <v>33</v>
      </c>
      <c r="B349" s="2" t="s">
        <v>34</v>
      </c>
      <c r="C349" s="2" t="s">
        <v>125</v>
      </c>
      <c r="D349" s="3">
        <v>43344</v>
      </c>
      <c r="E349" s="4">
        <v>27525192.48</v>
      </c>
      <c r="F349" s="4">
        <v>0</v>
      </c>
      <c r="G349" s="4">
        <v>-223033.82</v>
      </c>
      <c r="H349" s="4">
        <v>0</v>
      </c>
      <c r="I349" s="4">
        <v>0</v>
      </c>
      <c r="J349" s="4">
        <v>0</v>
      </c>
      <c r="K349" s="4">
        <v>27302158.66</v>
      </c>
    </row>
    <row r="350" spans="1:11">
      <c r="A350" s="2" t="s">
        <v>33</v>
      </c>
      <c r="B350" s="2" t="s">
        <v>34</v>
      </c>
      <c r="C350" s="2" t="s">
        <v>134</v>
      </c>
      <c r="D350" s="3">
        <v>43344</v>
      </c>
      <c r="E350" s="4">
        <v>7280461.1299999999</v>
      </c>
      <c r="F350" s="4">
        <v>647164.04</v>
      </c>
      <c r="G350" s="4">
        <v>0</v>
      </c>
      <c r="H350" s="4">
        <v>0</v>
      </c>
      <c r="I350" s="4">
        <v>0</v>
      </c>
      <c r="J350" s="4">
        <v>0</v>
      </c>
      <c r="K350" s="4">
        <v>7927625.1699999999</v>
      </c>
    </row>
    <row r="351" spans="1:11">
      <c r="A351" s="2" t="s">
        <v>33</v>
      </c>
      <c r="B351" s="2" t="s">
        <v>34</v>
      </c>
      <c r="C351" s="2" t="s">
        <v>120</v>
      </c>
      <c r="D351" s="3">
        <v>43344</v>
      </c>
      <c r="E351" s="4">
        <v>153261.29999999999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153261.29999999999</v>
      </c>
    </row>
    <row r="352" spans="1:11">
      <c r="A352" s="2" t="s">
        <v>33</v>
      </c>
      <c r="B352" s="2" t="s">
        <v>34</v>
      </c>
      <c r="C352" s="2" t="s">
        <v>135</v>
      </c>
      <c r="D352" s="3">
        <v>43344</v>
      </c>
      <c r="E352" s="4">
        <v>8352191.2300000004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8352191.2300000004</v>
      </c>
    </row>
    <row r="353" spans="1:11">
      <c r="A353" s="2" t="s">
        <v>33</v>
      </c>
      <c r="B353" s="2" t="s">
        <v>34</v>
      </c>
      <c r="C353" s="2" t="s">
        <v>122</v>
      </c>
      <c r="D353" s="3">
        <v>43344</v>
      </c>
      <c r="E353" s="4">
        <v>1694832.96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1694832.96</v>
      </c>
    </row>
    <row r="354" spans="1:11">
      <c r="A354" s="2" t="s">
        <v>33</v>
      </c>
      <c r="B354" s="2" t="s">
        <v>34</v>
      </c>
      <c r="C354" s="2" t="s">
        <v>136</v>
      </c>
      <c r="D354" s="3">
        <v>43344</v>
      </c>
      <c r="E354" s="4">
        <v>209318.9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209318.9</v>
      </c>
    </row>
    <row r="355" spans="1:11">
      <c r="A355" s="2" t="s">
        <v>33</v>
      </c>
      <c r="B355" s="2" t="s">
        <v>34</v>
      </c>
      <c r="C355" s="2" t="s">
        <v>50</v>
      </c>
      <c r="D355" s="3">
        <v>43344</v>
      </c>
      <c r="E355" s="4">
        <v>49001.72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49001.72</v>
      </c>
    </row>
    <row r="356" spans="1:11">
      <c r="A356" s="2" t="s">
        <v>33</v>
      </c>
      <c r="B356" s="2" t="s">
        <v>34</v>
      </c>
      <c r="C356" s="2" t="s">
        <v>51</v>
      </c>
      <c r="D356" s="3">
        <v>43344</v>
      </c>
      <c r="E356" s="4">
        <v>2269555.91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2269555.91</v>
      </c>
    </row>
    <row r="357" spans="1:11">
      <c r="A357" s="2" t="s">
        <v>33</v>
      </c>
      <c r="B357" s="2" t="s">
        <v>34</v>
      </c>
      <c r="C357" s="2" t="s">
        <v>127</v>
      </c>
      <c r="D357" s="3">
        <v>43344</v>
      </c>
      <c r="E357" s="4">
        <v>2886386.65</v>
      </c>
      <c r="F357" s="4">
        <v>415157.9</v>
      </c>
      <c r="G357" s="4">
        <v>0</v>
      </c>
      <c r="H357" s="4">
        <v>0</v>
      </c>
      <c r="I357" s="4">
        <v>0</v>
      </c>
      <c r="J357" s="4">
        <v>0</v>
      </c>
      <c r="K357" s="4">
        <v>3301544.55</v>
      </c>
    </row>
    <row r="358" spans="1:11">
      <c r="A358" s="2" t="s">
        <v>33</v>
      </c>
      <c r="B358" s="2" t="s">
        <v>34</v>
      </c>
      <c r="C358" s="2" t="s">
        <v>139</v>
      </c>
      <c r="D358" s="3">
        <v>43344</v>
      </c>
      <c r="E358" s="4">
        <v>2783.89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2783.89</v>
      </c>
    </row>
    <row r="359" spans="1:11">
      <c r="A359" s="2" t="s">
        <v>33</v>
      </c>
      <c r="B359" s="2" t="s">
        <v>34</v>
      </c>
      <c r="C359" s="2" t="s">
        <v>140</v>
      </c>
      <c r="D359" s="3">
        <v>43344</v>
      </c>
      <c r="E359" s="4">
        <v>151321282.22</v>
      </c>
      <c r="F359" s="4">
        <v>9256626.1799999997</v>
      </c>
      <c r="G359" s="4">
        <v>-429090.07</v>
      </c>
      <c r="H359" s="4">
        <v>0</v>
      </c>
      <c r="I359" s="4">
        <v>0</v>
      </c>
      <c r="J359" s="4">
        <v>0</v>
      </c>
      <c r="K359" s="4">
        <v>160148818.33000001</v>
      </c>
    </row>
    <row r="360" spans="1:11">
      <c r="A360" s="2" t="s">
        <v>33</v>
      </c>
      <c r="B360" s="2" t="s">
        <v>34</v>
      </c>
      <c r="C360" s="2" t="s">
        <v>119</v>
      </c>
      <c r="D360" s="3">
        <v>43344</v>
      </c>
      <c r="E360" s="4">
        <v>5198267.78</v>
      </c>
      <c r="F360" s="4">
        <v>-4634.74</v>
      </c>
      <c r="G360" s="4">
        <v>0</v>
      </c>
      <c r="H360" s="4">
        <v>0</v>
      </c>
      <c r="I360" s="4">
        <v>0</v>
      </c>
      <c r="J360" s="4">
        <v>0</v>
      </c>
      <c r="K360" s="4">
        <v>5193633.04</v>
      </c>
    </row>
    <row r="361" spans="1:11">
      <c r="A361" s="2" t="s">
        <v>33</v>
      </c>
      <c r="B361" s="2" t="s">
        <v>34</v>
      </c>
      <c r="C361" s="2" t="s">
        <v>123</v>
      </c>
      <c r="D361" s="3">
        <v>43344</v>
      </c>
      <c r="E361" s="4">
        <v>175350.37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175350.37</v>
      </c>
    </row>
    <row r="362" spans="1:11">
      <c r="A362" s="2" t="s">
        <v>33</v>
      </c>
      <c r="B362" s="2" t="s">
        <v>34</v>
      </c>
      <c r="C362" s="2" t="s">
        <v>142</v>
      </c>
      <c r="D362" s="3">
        <v>43344</v>
      </c>
      <c r="E362" s="4">
        <v>1645562.03</v>
      </c>
      <c r="F362" s="4">
        <v>23671.93</v>
      </c>
      <c r="G362" s="4">
        <v>-109.63</v>
      </c>
      <c r="H362" s="4">
        <v>0</v>
      </c>
      <c r="I362" s="4">
        <v>0</v>
      </c>
      <c r="J362" s="4">
        <v>0</v>
      </c>
      <c r="K362" s="4">
        <v>1669124.33</v>
      </c>
    </row>
    <row r="363" spans="1:11">
      <c r="A363" s="2" t="s">
        <v>33</v>
      </c>
      <c r="B363" s="2" t="s">
        <v>34</v>
      </c>
      <c r="C363" s="2" t="s">
        <v>87</v>
      </c>
      <c r="D363" s="3">
        <v>43344</v>
      </c>
      <c r="E363" s="4">
        <v>709199.18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709199.18</v>
      </c>
    </row>
    <row r="364" spans="1:11">
      <c r="A364" s="2" t="s">
        <v>33</v>
      </c>
      <c r="B364" s="2" t="s">
        <v>34</v>
      </c>
      <c r="C364" s="2" t="s">
        <v>117</v>
      </c>
      <c r="D364" s="3">
        <v>43344</v>
      </c>
      <c r="E364" s="4">
        <v>12954.74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12954.74</v>
      </c>
    </row>
    <row r="365" spans="1:11">
      <c r="A365" s="2" t="s">
        <v>33</v>
      </c>
      <c r="B365" s="2" t="s">
        <v>34</v>
      </c>
      <c r="C365" s="2" t="s">
        <v>143</v>
      </c>
      <c r="D365" s="3">
        <v>43344</v>
      </c>
      <c r="E365" s="4">
        <v>127998110.93000001</v>
      </c>
      <c r="F365" s="4">
        <v>2027383.46</v>
      </c>
      <c r="G365" s="4">
        <v>-680885</v>
      </c>
      <c r="H365" s="4">
        <v>0</v>
      </c>
      <c r="I365" s="4">
        <v>0</v>
      </c>
      <c r="J365" s="4">
        <v>0</v>
      </c>
      <c r="K365" s="4">
        <v>129344609.39</v>
      </c>
    </row>
    <row r="366" spans="1:11">
      <c r="A366" s="2" t="s">
        <v>33</v>
      </c>
      <c r="B366" s="2" t="s">
        <v>34</v>
      </c>
      <c r="C366" s="2" t="s">
        <v>36</v>
      </c>
      <c r="D366" s="3">
        <v>43344</v>
      </c>
      <c r="E366" s="4">
        <v>220986.9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220986.9</v>
      </c>
    </row>
    <row r="367" spans="1:11">
      <c r="A367" s="2" t="s">
        <v>33</v>
      </c>
      <c r="B367" s="2" t="s">
        <v>34</v>
      </c>
      <c r="C367" s="2" t="s">
        <v>92</v>
      </c>
      <c r="D367" s="3">
        <v>43344</v>
      </c>
      <c r="E367" s="4">
        <v>14389.76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14389.76</v>
      </c>
    </row>
    <row r="368" spans="1:11">
      <c r="A368" s="2" t="s">
        <v>33</v>
      </c>
      <c r="B368" s="2" t="s">
        <v>34</v>
      </c>
      <c r="C368" s="2" t="s">
        <v>94</v>
      </c>
      <c r="D368" s="3">
        <v>43344</v>
      </c>
      <c r="E368" s="4">
        <v>213888.49</v>
      </c>
      <c r="F368" s="4">
        <v>1807.35</v>
      </c>
      <c r="G368" s="4">
        <v>0</v>
      </c>
      <c r="H368" s="4">
        <v>0</v>
      </c>
      <c r="I368" s="4">
        <v>0</v>
      </c>
      <c r="J368" s="4">
        <v>0</v>
      </c>
      <c r="K368" s="4">
        <v>215695.84</v>
      </c>
    </row>
    <row r="369" spans="1:11">
      <c r="A369" s="2" t="s">
        <v>33</v>
      </c>
      <c r="B369" s="2" t="s">
        <v>34</v>
      </c>
      <c r="C369" s="2" t="s">
        <v>153</v>
      </c>
      <c r="D369" s="3">
        <v>43344</v>
      </c>
      <c r="E369" s="4">
        <v>137442.53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137442.53</v>
      </c>
    </row>
    <row r="370" spans="1:11">
      <c r="A370" s="2" t="s">
        <v>33</v>
      </c>
      <c r="B370" s="2" t="s">
        <v>34</v>
      </c>
      <c r="C370" s="2" t="s">
        <v>159</v>
      </c>
      <c r="D370" s="3">
        <v>43344</v>
      </c>
      <c r="E370" s="4">
        <v>1699998.54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1699998.54</v>
      </c>
    </row>
    <row r="371" spans="1:11">
      <c r="A371" s="2" t="s">
        <v>33</v>
      </c>
      <c r="B371" s="2" t="s">
        <v>34</v>
      </c>
      <c r="C371" s="2" t="s">
        <v>137</v>
      </c>
      <c r="D371" s="3">
        <v>43344</v>
      </c>
      <c r="E371" s="4">
        <v>414663.45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414663.45</v>
      </c>
    </row>
    <row r="372" spans="1:11">
      <c r="A372" s="2" t="s">
        <v>33</v>
      </c>
      <c r="B372" s="2" t="s">
        <v>34</v>
      </c>
      <c r="C372" s="2" t="s">
        <v>124</v>
      </c>
      <c r="D372" s="3">
        <v>43344</v>
      </c>
      <c r="E372" s="4">
        <v>139637.68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139637.68</v>
      </c>
    </row>
    <row r="373" spans="1:11">
      <c r="A373" s="2" t="s">
        <v>33</v>
      </c>
      <c r="B373" s="2" t="s">
        <v>34</v>
      </c>
      <c r="C373" s="2" t="s">
        <v>98</v>
      </c>
      <c r="D373" s="3">
        <v>43344</v>
      </c>
      <c r="E373" s="4">
        <v>531166.79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531166.79</v>
      </c>
    </row>
    <row r="374" spans="1:11">
      <c r="A374" s="2" t="s">
        <v>33</v>
      </c>
      <c r="B374" s="2" t="s">
        <v>34</v>
      </c>
      <c r="C374" s="2" t="s">
        <v>52</v>
      </c>
      <c r="D374" s="3">
        <v>43344</v>
      </c>
      <c r="E374" s="4">
        <v>37326.42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37326.42</v>
      </c>
    </row>
    <row r="375" spans="1:11">
      <c r="A375" s="2" t="s">
        <v>33</v>
      </c>
      <c r="B375" s="2" t="s">
        <v>34</v>
      </c>
      <c r="C375" s="2" t="s">
        <v>53</v>
      </c>
      <c r="D375" s="3">
        <v>43344</v>
      </c>
      <c r="E375" s="4">
        <v>336167.54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336167.54</v>
      </c>
    </row>
    <row r="376" spans="1:11">
      <c r="A376" s="2" t="s">
        <v>33</v>
      </c>
      <c r="B376" s="2" t="s">
        <v>34</v>
      </c>
      <c r="C376" s="2" t="s">
        <v>54</v>
      </c>
      <c r="D376" s="3">
        <v>43344</v>
      </c>
      <c r="E376" s="4">
        <v>99818.13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99818.13</v>
      </c>
    </row>
    <row r="377" spans="1:11">
      <c r="A377" s="2" t="s">
        <v>33</v>
      </c>
      <c r="B377" s="2" t="s">
        <v>34</v>
      </c>
      <c r="C377" s="2" t="s">
        <v>141</v>
      </c>
      <c r="D377" s="3">
        <v>43344</v>
      </c>
      <c r="E377" s="4">
        <v>32042081.109999999</v>
      </c>
      <c r="F377" s="4">
        <v>-15816653.220000001</v>
      </c>
      <c r="G377" s="4">
        <v>-4354.8599999999997</v>
      </c>
      <c r="H377" s="4">
        <v>0</v>
      </c>
      <c r="I377" s="4">
        <v>0</v>
      </c>
      <c r="J377" s="4">
        <v>0</v>
      </c>
      <c r="K377" s="4">
        <v>16221073.029999999</v>
      </c>
    </row>
    <row r="378" spans="1:11">
      <c r="A378" s="2" t="s">
        <v>33</v>
      </c>
      <c r="B378" s="2" t="s">
        <v>34</v>
      </c>
      <c r="C378" s="2" t="s">
        <v>58</v>
      </c>
      <c r="D378" s="3">
        <v>43344</v>
      </c>
      <c r="E378" s="4">
        <v>33867904.82</v>
      </c>
      <c r="F378" s="4">
        <v>1667423.45</v>
      </c>
      <c r="G378" s="4">
        <v>0</v>
      </c>
      <c r="H378" s="4">
        <v>0</v>
      </c>
      <c r="I378" s="4">
        <v>0</v>
      </c>
      <c r="J378" s="4">
        <v>0</v>
      </c>
      <c r="K378" s="4">
        <v>35535328.270000003</v>
      </c>
    </row>
    <row r="379" spans="1:11">
      <c r="A379" s="2" t="s">
        <v>33</v>
      </c>
      <c r="B379" s="2" t="s">
        <v>34</v>
      </c>
      <c r="C379" s="2" t="s">
        <v>88</v>
      </c>
      <c r="D379" s="3">
        <v>43344</v>
      </c>
      <c r="E379" s="4">
        <v>1738748.48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1738748.48</v>
      </c>
    </row>
    <row r="380" spans="1:11">
      <c r="A380" s="2" t="s">
        <v>33</v>
      </c>
      <c r="B380" s="2" t="s">
        <v>34</v>
      </c>
      <c r="C380" s="2" t="s">
        <v>152</v>
      </c>
      <c r="D380" s="3">
        <v>43344</v>
      </c>
      <c r="E380" s="4">
        <v>62747.29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62747.29</v>
      </c>
    </row>
    <row r="381" spans="1:11">
      <c r="A381" s="2" t="s">
        <v>33</v>
      </c>
      <c r="B381" s="2" t="s">
        <v>34</v>
      </c>
      <c r="C381" s="2" t="s">
        <v>38</v>
      </c>
      <c r="D381" s="3">
        <v>43344</v>
      </c>
      <c r="E381" s="4">
        <v>524257.15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524257.15</v>
      </c>
    </row>
    <row r="382" spans="1:11">
      <c r="A382" s="2" t="s">
        <v>33</v>
      </c>
      <c r="B382" s="2" t="s">
        <v>34</v>
      </c>
      <c r="C382" s="2" t="s">
        <v>154</v>
      </c>
      <c r="D382" s="3">
        <v>43344</v>
      </c>
      <c r="E382" s="4">
        <v>54614.27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54614.27</v>
      </c>
    </row>
    <row r="383" spans="1:11">
      <c r="A383" s="2" t="s">
        <v>33</v>
      </c>
      <c r="B383" s="2" t="s">
        <v>34</v>
      </c>
      <c r="C383" s="2" t="s">
        <v>48</v>
      </c>
      <c r="D383" s="3">
        <v>43344</v>
      </c>
      <c r="E383" s="4">
        <v>923446.05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923446.05</v>
      </c>
    </row>
    <row r="384" spans="1:11">
      <c r="A384" s="2" t="s">
        <v>33</v>
      </c>
      <c r="B384" s="2" t="s">
        <v>34</v>
      </c>
      <c r="C384" s="2" t="s">
        <v>138</v>
      </c>
      <c r="D384" s="3">
        <v>43344</v>
      </c>
      <c r="E384" s="4">
        <v>60826.29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60826.29</v>
      </c>
    </row>
    <row r="385" spans="1:11">
      <c r="A385" s="2" t="s">
        <v>33</v>
      </c>
      <c r="B385" s="2" t="s">
        <v>34</v>
      </c>
      <c r="C385" s="2" t="s">
        <v>126</v>
      </c>
      <c r="D385" s="3">
        <v>43344</v>
      </c>
      <c r="E385" s="4">
        <v>731466.64</v>
      </c>
      <c r="F385" s="4">
        <v>56194.61</v>
      </c>
      <c r="G385" s="4">
        <v>0</v>
      </c>
      <c r="H385" s="4">
        <v>0</v>
      </c>
      <c r="I385" s="4">
        <v>0</v>
      </c>
      <c r="J385" s="4">
        <v>0</v>
      </c>
      <c r="K385" s="4">
        <v>787661.25</v>
      </c>
    </row>
    <row r="386" spans="1:11">
      <c r="A386" s="2" t="s">
        <v>33</v>
      </c>
      <c r="B386" s="2" t="s">
        <v>34</v>
      </c>
      <c r="C386" s="2" t="s">
        <v>128</v>
      </c>
      <c r="D386" s="3">
        <v>43344</v>
      </c>
      <c r="E386" s="4">
        <v>46264.19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46264.19</v>
      </c>
    </row>
    <row r="387" spans="1:11">
      <c r="A387" s="2" t="s">
        <v>33</v>
      </c>
      <c r="B387" s="2" t="s">
        <v>68</v>
      </c>
      <c r="C387" s="2" t="s">
        <v>69</v>
      </c>
      <c r="D387" s="3">
        <v>43344</v>
      </c>
      <c r="E387" s="4">
        <v>185309.27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185309.27</v>
      </c>
    </row>
    <row r="388" spans="1:11">
      <c r="A388" s="2" t="s">
        <v>33</v>
      </c>
      <c r="B388" s="2" t="s">
        <v>68</v>
      </c>
      <c r="C388" s="2" t="s">
        <v>70</v>
      </c>
      <c r="D388" s="3">
        <v>43344</v>
      </c>
      <c r="E388" s="4">
        <v>179338.52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179338.52</v>
      </c>
    </row>
    <row r="389" spans="1:11">
      <c r="A389" s="2" t="s">
        <v>33</v>
      </c>
      <c r="B389" s="2" t="s">
        <v>68</v>
      </c>
      <c r="C389" s="2" t="s">
        <v>74</v>
      </c>
      <c r="D389" s="3">
        <v>43344</v>
      </c>
      <c r="E389" s="4">
        <v>828509.36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828509.36</v>
      </c>
    </row>
    <row r="390" spans="1:11">
      <c r="A390" s="2" t="s">
        <v>33</v>
      </c>
      <c r="B390" s="2" t="s">
        <v>68</v>
      </c>
      <c r="C390" s="2" t="s">
        <v>106</v>
      </c>
      <c r="D390" s="3">
        <v>43344</v>
      </c>
      <c r="E390" s="4">
        <v>78585.679999999993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78585.679999999993</v>
      </c>
    </row>
    <row r="391" spans="1:11">
      <c r="A391" s="2" t="s">
        <v>33</v>
      </c>
      <c r="B391" s="2" t="s">
        <v>68</v>
      </c>
      <c r="C391" s="2" t="s">
        <v>107</v>
      </c>
      <c r="D391" s="3">
        <v>43344</v>
      </c>
      <c r="E391" s="4">
        <v>1109551.68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1109551.68</v>
      </c>
    </row>
    <row r="392" spans="1:11">
      <c r="A392" s="2" t="s">
        <v>33</v>
      </c>
      <c r="B392" s="2" t="s">
        <v>68</v>
      </c>
      <c r="C392" s="2" t="s">
        <v>110</v>
      </c>
      <c r="D392" s="3">
        <v>43344</v>
      </c>
      <c r="E392" s="4">
        <v>70177.67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70177.67</v>
      </c>
    </row>
    <row r="393" spans="1:11">
      <c r="A393" s="2" t="s">
        <v>33</v>
      </c>
      <c r="B393" s="2" t="s">
        <v>68</v>
      </c>
      <c r="C393" s="2" t="s">
        <v>72</v>
      </c>
      <c r="D393" s="3">
        <v>43344</v>
      </c>
      <c r="E393" s="4">
        <v>20515.689999999999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20515.689999999999</v>
      </c>
    </row>
    <row r="394" spans="1:11">
      <c r="A394" s="2" t="s">
        <v>33</v>
      </c>
      <c r="B394" s="2" t="s">
        <v>68</v>
      </c>
      <c r="C394" s="2" t="s">
        <v>109</v>
      </c>
      <c r="D394" s="3">
        <v>43344</v>
      </c>
      <c r="E394" s="4">
        <v>53753.13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53753.13</v>
      </c>
    </row>
    <row r="395" spans="1:11">
      <c r="A395" s="2" t="s">
        <v>33</v>
      </c>
      <c r="B395" s="2" t="s">
        <v>68</v>
      </c>
      <c r="C395" s="2" t="s">
        <v>73</v>
      </c>
      <c r="D395" s="3">
        <v>43344</v>
      </c>
      <c r="E395" s="4">
        <v>175867.44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175867.44</v>
      </c>
    </row>
    <row r="396" spans="1:11">
      <c r="A396" s="2" t="s">
        <v>33</v>
      </c>
      <c r="B396" s="2" t="s">
        <v>68</v>
      </c>
      <c r="C396" s="2" t="s">
        <v>71</v>
      </c>
      <c r="D396" s="3">
        <v>43344</v>
      </c>
      <c r="E396" s="4">
        <v>27284.69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27284.69</v>
      </c>
    </row>
    <row r="397" spans="1:11">
      <c r="A397" s="2" t="s">
        <v>33</v>
      </c>
      <c r="B397" s="2" t="s">
        <v>68</v>
      </c>
      <c r="C397" s="2" t="s">
        <v>108</v>
      </c>
      <c r="D397" s="3">
        <v>43344</v>
      </c>
      <c r="E397" s="4">
        <v>15383.91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15383.91</v>
      </c>
    </row>
    <row r="398" spans="1:11">
      <c r="A398" s="2" t="s">
        <v>33</v>
      </c>
      <c r="B398" s="2" t="s">
        <v>68</v>
      </c>
      <c r="C398" s="2" t="s">
        <v>133</v>
      </c>
      <c r="D398" s="3">
        <v>43344</v>
      </c>
      <c r="E398" s="4">
        <v>38834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38834</v>
      </c>
    </row>
    <row r="399" spans="1:11">
      <c r="A399" s="2" t="s">
        <v>33</v>
      </c>
      <c r="B399" s="2" t="s">
        <v>68</v>
      </c>
      <c r="C399" s="2" t="s">
        <v>149</v>
      </c>
      <c r="D399" s="3">
        <v>43344</v>
      </c>
      <c r="E399" s="4">
        <v>37541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37541</v>
      </c>
    </row>
    <row r="400" spans="1:11">
      <c r="A400" s="2" t="s">
        <v>33</v>
      </c>
      <c r="B400" s="2" t="s">
        <v>68</v>
      </c>
      <c r="C400" s="2" t="s">
        <v>151</v>
      </c>
      <c r="D400" s="3">
        <v>43344</v>
      </c>
      <c r="E400" s="4">
        <v>814166.88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814166.88</v>
      </c>
    </row>
    <row r="401" spans="1:11">
      <c r="A401" s="2" t="s">
        <v>16</v>
      </c>
      <c r="B401" s="2" t="s">
        <v>17</v>
      </c>
      <c r="C401" s="2" t="s">
        <v>18</v>
      </c>
      <c r="D401" s="3">
        <v>43374</v>
      </c>
      <c r="E401" s="4">
        <v>1413506.01</v>
      </c>
      <c r="F401" s="4">
        <v>0</v>
      </c>
      <c r="G401" s="4">
        <v>0</v>
      </c>
      <c r="H401" s="4">
        <v>0</v>
      </c>
      <c r="I401" s="4">
        <v>-2116.08</v>
      </c>
      <c r="J401" s="4">
        <v>0</v>
      </c>
      <c r="K401" s="4">
        <v>1411389.93</v>
      </c>
    </row>
    <row r="402" spans="1:11">
      <c r="A402" s="2" t="s">
        <v>16</v>
      </c>
      <c r="B402" s="2" t="s">
        <v>17</v>
      </c>
      <c r="C402" s="2" t="s">
        <v>20</v>
      </c>
      <c r="D402" s="3">
        <v>43374</v>
      </c>
      <c r="E402" s="4">
        <v>71036.47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71036.47</v>
      </c>
    </row>
    <row r="403" spans="1:11">
      <c r="A403" s="2" t="s">
        <v>16</v>
      </c>
      <c r="B403" s="2" t="s">
        <v>17</v>
      </c>
      <c r="C403" s="2" t="s">
        <v>22</v>
      </c>
      <c r="D403" s="3">
        <v>43374</v>
      </c>
      <c r="E403" s="4">
        <v>263337.89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263337.89</v>
      </c>
    </row>
    <row r="404" spans="1:11">
      <c r="A404" s="2" t="s">
        <v>16</v>
      </c>
      <c r="B404" s="2" t="s">
        <v>17</v>
      </c>
      <c r="C404" s="2" t="s">
        <v>24</v>
      </c>
      <c r="D404" s="3">
        <v>43374</v>
      </c>
      <c r="E404" s="4">
        <v>8824.34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8824.34</v>
      </c>
    </row>
    <row r="405" spans="1:11">
      <c r="A405" s="2" t="s">
        <v>16</v>
      </c>
      <c r="B405" s="2" t="s">
        <v>17</v>
      </c>
      <c r="C405" s="2" t="s">
        <v>29</v>
      </c>
      <c r="D405" s="3">
        <v>43374</v>
      </c>
      <c r="E405" s="4">
        <v>1487685.7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1487685.7</v>
      </c>
    </row>
    <row r="406" spans="1:11">
      <c r="A406" s="2" t="s">
        <v>16</v>
      </c>
      <c r="B406" s="2" t="s">
        <v>17</v>
      </c>
      <c r="C406" s="2" t="s">
        <v>78</v>
      </c>
      <c r="D406" s="3">
        <v>43374</v>
      </c>
      <c r="E406" s="4">
        <v>345729.64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345729.64</v>
      </c>
    </row>
    <row r="407" spans="1:11">
      <c r="A407" s="2" t="s">
        <v>16</v>
      </c>
      <c r="B407" s="2" t="s">
        <v>17</v>
      </c>
      <c r="C407" s="2" t="s">
        <v>81</v>
      </c>
      <c r="D407" s="3">
        <v>43374</v>
      </c>
      <c r="E407" s="4">
        <v>136509.51999999999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136509.51999999999</v>
      </c>
    </row>
    <row r="408" spans="1:11">
      <c r="A408" s="2" t="s">
        <v>16</v>
      </c>
      <c r="B408" s="2" t="s">
        <v>17</v>
      </c>
      <c r="C408" s="2" t="s">
        <v>83</v>
      </c>
      <c r="D408" s="3">
        <v>43374</v>
      </c>
      <c r="E408" s="4">
        <v>5421229.2300000004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5421229.2300000004</v>
      </c>
    </row>
    <row r="409" spans="1:11">
      <c r="A409" s="2" t="s">
        <v>16</v>
      </c>
      <c r="B409" s="2" t="s">
        <v>17</v>
      </c>
      <c r="C409" s="2" t="s">
        <v>111</v>
      </c>
      <c r="D409" s="3">
        <v>43374</v>
      </c>
      <c r="E409" s="4">
        <v>7125.41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7125.41</v>
      </c>
    </row>
    <row r="410" spans="1:11">
      <c r="A410" s="2" t="s">
        <v>16</v>
      </c>
      <c r="B410" s="2" t="s">
        <v>17</v>
      </c>
      <c r="C410" s="2" t="s">
        <v>27</v>
      </c>
      <c r="D410" s="3">
        <v>43374</v>
      </c>
      <c r="E410" s="4">
        <v>18047727.239999998</v>
      </c>
      <c r="F410" s="4">
        <v>2047.98</v>
      </c>
      <c r="G410" s="4">
        <v>0</v>
      </c>
      <c r="H410" s="4">
        <v>0</v>
      </c>
      <c r="I410" s="4">
        <v>0</v>
      </c>
      <c r="J410" s="4">
        <v>0</v>
      </c>
      <c r="K410" s="4">
        <v>18049775.219999999</v>
      </c>
    </row>
    <row r="411" spans="1:11">
      <c r="A411" s="2" t="s">
        <v>16</v>
      </c>
      <c r="B411" s="2" t="s">
        <v>17</v>
      </c>
      <c r="C411" s="2" t="s">
        <v>114</v>
      </c>
      <c r="D411" s="3">
        <v>43374</v>
      </c>
      <c r="E411" s="4">
        <v>76071.34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76071.34</v>
      </c>
    </row>
    <row r="412" spans="1:11">
      <c r="A412" s="2" t="s">
        <v>16</v>
      </c>
      <c r="B412" s="2" t="s">
        <v>17</v>
      </c>
      <c r="C412" s="2" t="s">
        <v>31</v>
      </c>
      <c r="D412" s="3">
        <v>43374</v>
      </c>
      <c r="E412" s="4">
        <v>1039344.41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1039344.41</v>
      </c>
    </row>
    <row r="413" spans="1:11">
      <c r="A413" s="2" t="s">
        <v>16</v>
      </c>
      <c r="B413" s="2" t="s">
        <v>17</v>
      </c>
      <c r="C413" s="2" t="s">
        <v>116</v>
      </c>
      <c r="D413" s="3">
        <v>43374</v>
      </c>
      <c r="E413" s="4">
        <v>162267.97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162267.97</v>
      </c>
    </row>
    <row r="414" spans="1:11">
      <c r="A414" s="2" t="s">
        <v>16</v>
      </c>
      <c r="B414" s="2" t="s">
        <v>17</v>
      </c>
      <c r="C414" s="2" t="s">
        <v>19</v>
      </c>
      <c r="D414" s="3">
        <v>43374</v>
      </c>
      <c r="E414" s="4">
        <v>9187141.9700000007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9187141.9700000007</v>
      </c>
    </row>
    <row r="415" spans="1:11">
      <c r="A415" s="2" t="s">
        <v>16</v>
      </c>
      <c r="B415" s="2" t="s">
        <v>17</v>
      </c>
      <c r="C415" s="2" t="s">
        <v>75</v>
      </c>
      <c r="D415" s="3">
        <v>43374</v>
      </c>
      <c r="E415" s="4">
        <v>314379.42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314379.42</v>
      </c>
    </row>
    <row r="416" spans="1:11">
      <c r="A416" s="2" t="s">
        <v>16</v>
      </c>
      <c r="B416" s="2" t="s">
        <v>17</v>
      </c>
      <c r="C416" s="2" t="s">
        <v>82</v>
      </c>
      <c r="D416" s="3">
        <v>43374</v>
      </c>
      <c r="E416" s="4">
        <v>3969267.05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3969267.05</v>
      </c>
    </row>
    <row r="417" spans="1:11">
      <c r="A417" s="2" t="s">
        <v>16</v>
      </c>
      <c r="B417" s="2" t="s">
        <v>17</v>
      </c>
      <c r="C417" s="2" t="s">
        <v>21</v>
      </c>
      <c r="D417" s="3">
        <v>43374</v>
      </c>
      <c r="E417" s="4">
        <v>60170.36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60170.36</v>
      </c>
    </row>
    <row r="418" spans="1:11">
      <c r="A418" s="2" t="s">
        <v>16</v>
      </c>
      <c r="B418" s="2" t="s">
        <v>17</v>
      </c>
      <c r="C418" s="2" t="s">
        <v>76</v>
      </c>
      <c r="D418" s="3">
        <v>43374</v>
      </c>
      <c r="E418" s="4">
        <v>0</v>
      </c>
      <c r="F418" s="4">
        <v>0</v>
      </c>
      <c r="G418" s="4">
        <v>0</v>
      </c>
      <c r="H418" s="4">
        <v>2116.08</v>
      </c>
      <c r="I418" s="4">
        <v>0</v>
      </c>
      <c r="J418" s="4">
        <v>0</v>
      </c>
      <c r="K418" s="4">
        <v>2116.08</v>
      </c>
    </row>
    <row r="419" spans="1:11">
      <c r="A419" s="2" t="s">
        <v>16</v>
      </c>
      <c r="B419" s="2" t="s">
        <v>17</v>
      </c>
      <c r="C419" s="2" t="s">
        <v>115</v>
      </c>
      <c r="D419" s="3">
        <v>43374</v>
      </c>
      <c r="E419" s="4">
        <v>19358136.02</v>
      </c>
      <c r="F419" s="4">
        <v>143708.53</v>
      </c>
      <c r="G419" s="4">
        <v>0</v>
      </c>
      <c r="H419" s="4">
        <v>0</v>
      </c>
      <c r="I419" s="4">
        <v>0</v>
      </c>
      <c r="J419" s="4">
        <v>0</v>
      </c>
      <c r="K419" s="4">
        <v>19501844.550000001</v>
      </c>
    </row>
    <row r="420" spans="1:11">
      <c r="A420" s="2" t="s">
        <v>16</v>
      </c>
      <c r="B420" s="2" t="s">
        <v>17</v>
      </c>
      <c r="C420" s="2" t="s">
        <v>32</v>
      </c>
      <c r="D420" s="3">
        <v>43374</v>
      </c>
      <c r="E420" s="4">
        <v>39251.620000000003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39251.620000000003</v>
      </c>
    </row>
    <row r="421" spans="1:11">
      <c r="A421" s="2" t="s">
        <v>16</v>
      </c>
      <c r="B421" s="2" t="s">
        <v>17</v>
      </c>
      <c r="C421" s="2" t="s">
        <v>112</v>
      </c>
      <c r="D421" s="3">
        <v>43374</v>
      </c>
      <c r="E421" s="4">
        <v>22032213.469999999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22032213.469999999</v>
      </c>
    </row>
    <row r="422" spans="1:11">
      <c r="A422" s="2" t="s">
        <v>16</v>
      </c>
      <c r="B422" s="2" t="s">
        <v>17</v>
      </c>
      <c r="C422" s="2" t="s">
        <v>113</v>
      </c>
      <c r="D422" s="3">
        <v>43374</v>
      </c>
      <c r="E422" s="4">
        <v>17739511.960000001</v>
      </c>
      <c r="F422" s="4">
        <v>688486.57</v>
      </c>
      <c r="G422" s="4">
        <v>0</v>
      </c>
      <c r="H422" s="4">
        <v>0</v>
      </c>
      <c r="I422" s="4">
        <v>0</v>
      </c>
      <c r="J422" s="4">
        <v>0</v>
      </c>
      <c r="K422" s="4">
        <v>18427998.530000001</v>
      </c>
    </row>
    <row r="423" spans="1:11">
      <c r="A423" s="2" t="s">
        <v>16</v>
      </c>
      <c r="B423" s="2" t="s">
        <v>17</v>
      </c>
      <c r="C423" s="2" t="s">
        <v>26</v>
      </c>
      <c r="D423" s="3">
        <v>43374</v>
      </c>
      <c r="E423" s="4">
        <v>1461672.01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1461672.01</v>
      </c>
    </row>
    <row r="424" spans="1:11">
      <c r="A424" s="2" t="s">
        <v>16</v>
      </c>
      <c r="B424" s="2" t="s">
        <v>17</v>
      </c>
      <c r="C424" s="2" t="s">
        <v>158</v>
      </c>
      <c r="D424" s="3">
        <v>43374</v>
      </c>
      <c r="E424" s="4">
        <v>9437418.9199999999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9437418.9199999999</v>
      </c>
    </row>
    <row r="425" spans="1:11">
      <c r="A425" s="2" t="s">
        <v>16</v>
      </c>
      <c r="B425" s="2" t="s">
        <v>17</v>
      </c>
      <c r="C425" s="2" t="s">
        <v>77</v>
      </c>
      <c r="D425" s="3">
        <v>43374</v>
      </c>
      <c r="E425" s="4">
        <v>297266.61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297266.61</v>
      </c>
    </row>
    <row r="426" spans="1:11">
      <c r="A426" s="2" t="s">
        <v>16</v>
      </c>
      <c r="B426" s="2" t="s">
        <v>17</v>
      </c>
      <c r="C426" s="2" t="s">
        <v>25</v>
      </c>
      <c r="D426" s="3">
        <v>43374</v>
      </c>
      <c r="E426" s="4">
        <v>7388.39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7388.39</v>
      </c>
    </row>
    <row r="427" spans="1:11">
      <c r="A427" s="2" t="s">
        <v>16</v>
      </c>
      <c r="B427" s="2" t="s">
        <v>17</v>
      </c>
      <c r="C427" s="2" t="s">
        <v>80</v>
      </c>
      <c r="D427" s="3">
        <v>43374</v>
      </c>
      <c r="E427" s="4">
        <v>1063472.95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1063472.95</v>
      </c>
    </row>
    <row r="428" spans="1:11">
      <c r="A428" s="2" t="s">
        <v>16</v>
      </c>
      <c r="B428" s="2" t="s">
        <v>17</v>
      </c>
      <c r="C428" s="2" t="s">
        <v>157</v>
      </c>
      <c r="D428" s="3">
        <v>43374</v>
      </c>
      <c r="E428" s="4">
        <v>67493102.590000004</v>
      </c>
      <c r="F428" s="4">
        <v>3043051.59</v>
      </c>
      <c r="G428" s="4">
        <v>0</v>
      </c>
      <c r="H428" s="4">
        <v>0</v>
      </c>
      <c r="I428" s="4">
        <v>0</v>
      </c>
      <c r="J428" s="4">
        <v>0</v>
      </c>
      <c r="K428" s="4">
        <v>70536154.180000007</v>
      </c>
    </row>
    <row r="429" spans="1:11">
      <c r="A429" s="2" t="s">
        <v>16</v>
      </c>
      <c r="B429" s="2" t="s">
        <v>17</v>
      </c>
      <c r="C429" s="2" t="s">
        <v>23</v>
      </c>
      <c r="D429" s="3">
        <v>43374</v>
      </c>
      <c r="E429" s="4">
        <v>1418.86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1418.86</v>
      </c>
    </row>
    <row r="430" spans="1:11">
      <c r="A430" s="2" t="s">
        <v>16</v>
      </c>
      <c r="B430" s="2" t="s">
        <v>17</v>
      </c>
      <c r="C430" s="2" t="s">
        <v>84</v>
      </c>
      <c r="D430" s="3">
        <v>43374</v>
      </c>
      <c r="E430" s="4">
        <v>1526372.95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1526372.95</v>
      </c>
    </row>
    <row r="431" spans="1:11">
      <c r="A431" s="2" t="s">
        <v>16</v>
      </c>
      <c r="B431" s="2" t="s">
        <v>60</v>
      </c>
      <c r="C431" s="2" t="s">
        <v>67</v>
      </c>
      <c r="D431" s="3">
        <v>43374</v>
      </c>
      <c r="E431" s="4">
        <v>96290.22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96290.22</v>
      </c>
    </row>
    <row r="432" spans="1:11">
      <c r="A432" s="2" t="s">
        <v>16</v>
      </c>
      <c r="B432" s="2" t="s">
        <v>60</v>
      </c>
      <c r="C432" s="2" t="s">
        <v>101</v>
      </c>
      <c r="D432" s="3">
        <v>43374</v>
      </c>
      <c r="E432" s="4">
        <v>411740.58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411740.58</v>
      </c>
    </row>
    <row r="433" spans="1:11">
      <c r="A433" s="2" t="s">
        <v>16</v>
      </c>
      <c r="B433" s="2" t="s">
        <v>60</v>
      </c>
      <c r="C433" s="2" t="s">
        <v>102</v>
      </c>
      <c r="D433" s="3">
        <v>43374</v>
      </c>
      <c r="E433" s="4">
        <v>90333749.189999998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90333749.189999998</v>
      </c>
    </row>
    <row r="434" spans="1:11">
      <c r="A434" s="2" t="s">
        <v>16</v>
      </c>
      <c r="B434" s="2" t="s">
        <v>60</v>
      </c>
      <c r="C434" s="2" t="s">
        <v>103</v>
      </c>
      <c r="D434" s="3">
        <v>43374</v>
      </c>
      <c r="E434" s="4">
        <v>1886442.92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1886442.92</v>
      </c>
    </row>
    <row r="435" spans="1:11">
      <c r="A435" s="2" t="s">
        <v>16</v>
      </c>
      <c r="B435" s="2" t="s">
        <v>60</v>
      </c>
      <c r="C435" s="2" t="s">
        <v>63</v>
      </c>
      <c r="D435" s="3">
        <v>43374</v>
      </c>
      <c r="E435" s="4">
        <v>629225.62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629225.62</v>
      </c>
    </row>
    <row r="436" spans="1:11">
      <c r="A436" s="2" t="s">
        <v>16</v>
      </c>
      <c r="B436" s="2" t="s">
        <v>60</v>
      </c>
      <c r="C436" s="2" t="s">
        <v>66</v>
      </c>
      <c r="D436" s="3">
        <v>43374</v>
      </c>
      <c r="E436" s="4">
        <v>458152.14</v>
      </c>
      <c r="F436" s="4">
        <v>9366.7900000000009</v>
      </c>
      <c r="G436" s="4">
        <v>0</v>
      </c>
      <c r="H436" s="4">
        <v>0</v>
      </c>
      <c r="I436" s="4">
        <v>0</v>
      </c>
      <c r="J436" s="4">
        <v>0</v>
      </c>
      <c r="K436" s="4">
        <v>467518.93</v>
      </c>
    </row>
    <row r="437" spans="1:11">
      <c r="A437" s="2" t="s">
        <v>16</v>
      </c>
      <c r="B437" s="2" t="s">
        <v>60</v>
      </c>
      <c r="C437" s="2" t="s">
        <v>144</v>
      </c>
      <c r="D437" s="3">
        <v>43374</v>
      </c>
      <c r="E437" s="4">
        <v>2820613.55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2820613.55</v>
      </c>
    </row>
    <row r="438" spans="1:11">
      <c r="A438" s="2" t="s">
        <v>16</v>
      </c>
      <c r="B438" s="2" t="s">
        <v>60</v>
      </c>
      <c r="C438" s="2" t="s">
        <v>64</v>
      </c>
      <c r="D438" s="3">
        <v>43374</v>
      </c>
      <c r="E438" s="4">
        <v>2874239.86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2874239.86</v>
      </c>
    </row>
    <row r="439" spans="1:11">
      <c r="A439" s="2" t="s">
        <v>16</v>
      </c>
      <c r="B439" s="2" t="s">
        <v>60</v>
      </c>
      <c r="C439" s="2" t="s">
        <v>145</v>
      </c>
      <c r="D439" s="3">
        <v>43374</v>
      </c>
      <c r="E439" s="4">
        <v>12474388.34</v>
      </c>
      <c r="F439" s="4">
        <v>31152.46</v>
      </c>
      <c r="G439" s="4">
        <v>0</v>
      </c>
      <c r="H439" s="4">
        <v>0</v>
      </c>
      <c r="I439" s="4">
        <v>0</v>
      </c>
      <c r="J439" s="4">
        <v>0</v>
      </c>
      <c r="K439" s="4">
        <v>12505540.800000001</v>
      </c>
    </row>
    <row r="440" spans="1:11">
      <c r="A440" s="2" t="s">
        <v>16</v>
      </c>
      <c r="B440" s="2" t="s">
        <v>60</v>
      </c>
      <c r="C440" s="2" t="s">
        <v>146</v>
      </c>
      <c r="D440" s="3">
        <v>43374</v>
      </c>
      <c r="E440" s="4">
        <v>69028.100000000006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69028.100000000006</v>
      </c>
    </row>
    <row r="441" spans="1:11">
      <c r="A441" s="2" t="s">
        <v>16</v>
      </c>
      <c r="B441" s="2" t="s">
        <v>60</v>
      </c>
      <c r="C441" s="2" t="s">
        <v>156</v>
      </c>
      <c r="D441" s="3">
        <v>43374</v>
      </c>
      <c r="E441" s="4">
        <v>463210.79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463210.79</v>
      </c>
    </row>
    <row r="442" spans="1:11">
      <c r="A442" s="2" t="s">
        <v>16</v>
      </c>
      <c r="B442" s="2" t="s">
        <v>60</v>
      </c>
      <c r="C442" s="2" t="s">
        <v>155</v>
      </c>
      <c r="D442" s="3">
        <v>43374</v>
      </c>
      <c r="E442" s="4">
        <v>70015.66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70015.66</v>
      </c>
    </row>
    <row r="443" spans="1:11">
      <c r="A443" s="2" t="s">
        <v>16</v>
      </c>
      <c r="B443" s="2" t="s">
        <v>60</v>
      </c>
      <c r="C443" s="2" t="s">
        <v>130</v>
      </c>
      <c r="D443" s="3">
        <v>43374</v>
      </c>
      <c r="E443" s="4">
        <v>9405132.9600000009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9405132.9600000009</v>
      </c>
    </row>
    <row r="444" spans="1:11">
      <c r="A444" s="2" t="s">
        <v>16</v>
      </c>
      <c r="B444" s="2" t="s">
        <v>60</v>
      </c>
      <c r="C444" s="2" t="s">
        <v>132</v>
      </c>
      <c r="D444" s="3">
        <v>43374</v>
      </c>
      <c r="E444" s="4">
        <v>366016.67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366016.67</v>
      </c>
    </row>
    <row r="445" spans="1:11">
      <c r="A445" s="2" t="s">
        <v>16</v>
      </c>
      <c r="B445" s="2" t="s">
        <v>60</v>
      </c>
      <c r="C445" s="2" t="s">
        <v>105</v>
      </c>
      <c r="D445" s="3">
        <v>43374</v>
      </c>
      <c r="E445" s="4">
        <v>509282.85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509282.85</v>
      </c>
    </row>
    <row r="446" spans="1:11">
      <c r="A446" s="2" t="s">
        <v>16</v>
      </c>
      <c r="B446" s="2" t="s">
        <v>60</v>
      </c>
      <c r="C446" s="2" t="s">
        <v>61</v>
      </c>
      <c r="D446" s="3">
        <v>43374</v>
      </c>
      <c r="E446" s="4">
        <v>1913117.11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1913117.11</v>
      </c>
    </row>
    <row r="447" spans="1:11">
      <c r="A447" s="2" t="s">
        <v>16</v>
      </c>
      <c r="B447" s="2" t="s">
        <v>60</v>
      </c>
      <c r="C447" s="2" t="s">
        <v>129</v>
      </c>
      <c r="D447" s="3">
        <v>43374</v>
      </c>
      <c r="E447" s="4">
        <v>2395182.5699999998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2395182.5699999998</v>
      </c>
    </row>
    <row r="448" spans="1:11">
      <c r="A448" s="2" t="s">
        <v>16</v>
      </c>
      <c r="B448" s="2" t="s">
        <v>60</v>
      </c>
      <c r="C448" s="2" t="s">
        <v>62</v>
      </c>
      <c r="D448" s="3">
        <v>43374</v>
      </c>
      <c r="E448" s="4">
        <v>2022697.93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2022697.93</v>
      </c>
    </row>
    <row r="449" spans="1:11">
      <c r="A449" s="2" t="s">
        <v>16</v>
      </c>
      <c r="B449" s="2" t="s">
        <v>60</v>
      </c>
      <c r="C449" s="2" t="s">
        <v>65</v>
      </c>
      <c r="D449" s="3">
        <v>43374</v>
      </c>
      <c r="E449" s="4">
        <v>291500.62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291500.62</v>
      </c>
    </row>
    <row r="450" spans="1:11">
      <c r="A450" s="2" t="s">
        <v>16</v>
      </c>
      <c r="B450" s="2" t="s">
        <v>60</v>
      </c>
      <c r="C450" s="2" t="s">
        <v>104</v>
      </c>
      <c r="D450" s="3">
        <v>43374</v>
      </c>
      <c r="E450" s="4">
        <v>3299.04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3299.04</v>
      </c>
    </row>
    <row r="451" spans="1:11">
      <c r="A451" s="2" t="s">
        <v>16</v>
      </c>
      <c r="B451" s="2" t="s">
        <v>60</v>
      </c>
      <c r="C451" s="2" t="s">
        <v>147</v>
      </c>
      <c r="D451" s="3">
        <v>43374</v>
      </c>
      <c r="E451" s="4">
        <v>12700448.789999999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12700448.789999999</v>
      </c>
    </row>
    <row r="452" spans="1:11">
      <c r="A452" s="2" t="s">
        <v>16</v>
      </c>
      <c r="B452" s="2" t="s">
        <v>60</v>
      </c>
      <c r="C452" s="2" t="s">
        <v>160</v>
      </c>
      <c r="D452" s="3">
        <v>43374</v>
      </c>
      <c r="E452" s="4">
        <v>23632.07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23632.07</v>
      </c>
    </row>
    <row r="453" spans="1:11">
      <c r="A453" s="2" t="s">
        <v>33</v>
      </c>
      <c r="B453" s="2" t="s">
        <v>34</v>
      </c>
      <c r="C453" s="2" t="s">
        <v>35</v>
      </c>
      <c r="D453" s="3">
        <v>43374</v>
      </c>
      <c r="E453" s="4">
        <v>1246194.18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1246194.18</v>
      </c>
    </row>
    <row r="454" spans="1:11">
      <c r="A454" s="2" t="s">
        <v>33</v>
      </c>
      <c r="B454" s="2" t="s">
        <v>34</v>
      </c>
      <c r="C454" s="2" t="s">
        <v>38</v>
      </c>
      <c r="D454" s="3">
        <v>43374</v>
      </c>
      <c r="E454" s="4">
        <v>524257.15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524257.15</v>
      </c>
    </row>
    <row r="455" spans="1:11">
      <c r="A455" s="2" t="s">
        <v>33</v>
      </c>
      <c r="B455" s="2" t="s">
        <v>34</v>
      </c>
      <c r="C455" s="2" t="s">
        <v>44</v>
      </c>
      <c r="D455" s="3">
        <v>43374</v>
      </c>
      <c r="E455" s="4">
        <v>119852.69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119852.69</v>
      </c>
    </row>
    <row r="456" spans="1:11">
      <c r="A456" s="2" t="s">
        <v>33</v>
      </c>
      <c r="B456" s="2" t="s">
        <v>34</v>
      </c>
      <c r="C456" s="2" t="s">
        <v>47</v>
      </c>
      <c r="D456" s="3">
        <v>43374</v>
      </c>
      <c r="E456" s="4">
        <v>178530.09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178530.09</v>
      </c>
    </row>
    <row r="457" spans="1:11">
      <c r="A457" s="2" t="s">
        <v>33</v>
      </c>
      <c r="B457" s="2" t="s">
        <v>34</v>
      </c>
      <c r="C457" s="2" t="s">
        <v>53</v>
      </c>
      <c r="D457" s="3">
        <v>43374</v>
      </c>
      <c r="E457" s="4">
        <v>336167.54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336167.54</v>
      </c>
    </row>
    <row r="458" spans="1:11">
      <c r="A458" s="2" t="s">
        <v>33</v>
      </c>
      <c r="B458" s="2" t="s">
        <v>34</v>
      </c>
      <c r="C458" s="2" t="s">
        <v>55</v>
      </c>
      <c r="D458" s="3">
        <v>43374</v>
      </c>
      <c r="E458" s="4">
        <v>4005.08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4005.08</v>
      </c>
    </row>
    <row r="459" spans="1:11">
      <c r="A459" s="2" t="s">
        <v>33</v>
      </c>
      <c r="B459" s="2" t="s">
        <v>34</v>
      </c>
      <c r="C459" s="2" t="s">
        <v>58</v>
      </c>
      <c r="D459" s="3">
        <v>43374</v>
      </c>
      <c r="E459" s="4">
        <v>35535328.270000003</v>
      </c>
      <c r="F459" s="4">
        <v>158175.78</v>
      </c>
      <c r="G459" s="4">
        <v>-107727.7</v>
      </c>
      <c r="H459" s="4">
        <v>0</v>
      </c>
      <c r="I459" s="4">
        <v>0</v>
      </c>
      <c r="J459" s="4">
        <v>0</v>
      </c>
      <c r="K459" s="4">
        <v>35585776.350000001</v>
      </c>
    </row>
    <row r="460" spans="1:11">
      <c r="A460" s="2" t="s">
        <v>33</v>
      </c>
      <c r="B460" s="2" t="s">
        <v>34</v>
      </c>
      <c r="C460" s="2" t="s">
        <v>85</v>
      </c>
      <c r="D460" s="3">
        <v>43374</v>
      </c>
      <c r="E460" s="4">
        <v>1211697.3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1211697.3</v>
      </c>
    </row>
    <row r="461" spans="1:11">
      <c r="A461" s="2" t="s">
        <v>33</v>
      </c>
      <c r="B461" s="2" t="s">
        <v>34</v>
      </c>
      <c r="C461" s="2" t="s">
        <v>87</v>
      </c>
      <c r="D461" s="3">
        <v>43374</v>
      </c>
      <c r="E461" s="4">
        <v>709199.18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709199.18</v>
      </c>
    </row>
    <row r="462" spans="1:11">
      <c r="A462" s="2" t="s">
        <v>33</v>
      </c>
      <c r="B462" s="2" t="s">
        <v>34</v>
      </c>
      <c r="C462" s="2" t="s">
        <v>39</v>
      </c>
      <c r="D462" s="3">
        <v>43374</v>
      </c>
      <c r="E462" s="4">
        <v>3891771.09</v>
      </c>
      <c r="F462" s="4">
        <v>0</v>
      </c>
      <c r="G462" s="4">
        <v>-2112.0500000000002</v>
      </c>
      <c r="H462" s="4">
        <v>0</v>
      </c>
      <c r="I462" s="4">
        <v>0</v>
      </c>
      <c r="J462" s="4">
        <v>0</v>
      </c>
      <c r="K462" s="4">
        <v>3889659.04</v>
      </c>
    </row>
    <row r="463" spans="1:11">
      <c r="A463" s="2" t="s">
        <v>33</v>
      </c>
      <c r="B463" s="2" t="s">
        <v>34</v>
      </c>
      <c r="C463" s="2" t="s">
        <v>97</v>
      </c>
      <c r="D463" s="3">
        <v>43374</v>
      </c>
      <c r="E463" s="4">
        <v>26970.37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26970.37</v>
      </c>
    </row>
    <row r="464" spans="1:11">
      <c r="A464" s="2" t="s">
        <v>33</v>
      </c>
      <c r="B464" s="2" t="s">
        <v>34</v>
      </c>
      <c r="C464" s="2" t="s">
        <v>51</v>
      </c>
      <c r="D464" s="3">
        <v>43374</v>
      </c>
      <c r="E464" s="4">
        <v>2269555.91</v>
      </c>
      <c r="F464" s="4">
        <v>0</v>
      </c>
      <c r="G464" s="4">
        <v>-49.05</v>
      </c>
      <c r="H464" s="4">
        <v>0</v>
      </c>
      <c r="I464" s="4">
        <v>0</v>
      </c>
      <c r="J464" s="4">
        <v>0</v>
      </c>
      <c r="K464" s="4">
        <v>2269506.86</v>
      </c>
    </row>
    <row r="465" spans="1:11">
      <c r="A465" s="2" t="s">
        <v>33</v>
      </c>
      <c r="B465" s="2" t="s">
        <v>34</v>
      </c>
      <c r="C465" s="2" t="s">
        <v>98</v>
      </c>
      <c r="D465" s="3">
        <v>43374</v>
      </c>
      <c r="E465" s="4">
        <v>531166.79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531166.79</v>
      </c>
    </row>
    <row r="466" spans="1:11">
      <c r="A466" s="2" t="s">
        <v>33</v>
      </c>
      <c r="B466" s="2" t="s">
        <v>34</v>
      </c>
      <c r="C466" s="2" t="s">
        <v>52</v>
      </c>
      <c r="D466" s="3">
        <v>43374</v>
      </c>
      <c r="E466" s="4">
        <v>37326.42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37326.42</v>
      </c>
    </row>
    <row r="467" spans="1:11">
      <c r="A467" s="2" t="s">
        <v>33</v>
      </c>
      <c r="B467" s="2" t="s">
        <v>34</v>
      </c>
      <c r="C467" s="2" t="s">
        <v>117</v>
      </c>
      <c r="D467" s="3">
        <v>43374</v>
      </c>
      <c r="E467" s="4">
        <v>12954.74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12954.74</v>
      </c>
    </row>
    <row r="468" spans="1:11">
      <c r="A468" s="2" t="s">
        <v>33</v>
      </c>
      <c r="B468" s="2" t="s">
        <v>34</v>
      </c>
      <c r="C468" s="2" t="s">
        <v>89</v>
      </c>
      <c r="D468" s="3">
        <v>43374</v>
      </c>
      <c r="E468" s="4">
        <v>0</v>
      </c>
      <c r="F468" s="4">
        <v>15749.78</v>
      </c>
      <c r="G468" s="4">
        <v>0</v>
      </c>
      <c r="H468" s="4">
        <v>0</v>
      </c>
      <c r="I468" s="4">
        <v>0</v>
      </c>
      <c r="J468" s="4">
        <v>0</v>
      </c>
      <c r="K468" s="4">
        <v>15749.78</v>
      </c>
    </row>
    <row r="469" spans="1:11">
      <c r="A469" s="2" t="s">
        <v>33</v>
      </c>
      <c r="B469" s="2" t="s">
        <v>34</v>
      </c>
      <c r="C469" s="2" t="s">
        <v>123</v>
      </c>
      <c r="D469" s="3">
        <v>43374</v>
      </c>
      <c r="E469" s="4">
        <v>175350.37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175350.37</v>
      </c>
    </row>
    <row r="470" spans="1:11">
      <c r="A470" s="2" t="s">
        <v>33</v>
      </c>
      <c r="B470" s="2" t="s">
        <v>34</v>
      </c>
      <c r="C470" s="2" t="s">
        <v>124</v>
      </c>
      <c r="D470" s="3">
        <v>43374</v>
      </c>
      <c r="E470" s="4">
        <v>139637.68</v>
      </c>
      <c r="F470" s="4">
        <v>0</v>
      </c>
      <c r="G470" s="4">
        <v>-6893.13</v>
      </c>
      <c r="H470" s="4">
        <v>0</v>
      </c>
      <c r="I470" s="4">
        <v>0</v>
      </c>
      <c r="J470" s="4">
        <v>0</v>
      </c>
      <c r="K470" s="4">
        <v>132744.54999999999</v>
      </c>
    </row>
    <row r="471" spans="1:11">
      <c r="A471" s="2" t="s">
        <v>33</v>
      </c>
      <c r="B471" s="2" t="s">
        <v>34</v>
      </c>
      <c r="C471" s="2" t="s">
        <v>127</v>
      </c>
      <c r="D471" s="3">
        <v>43374</v>
      </c>
      <c r="E471" s="4">
        <v>3301544.55</v>
      </c>
      <c r="F471" s="4">
        <v>216169.77</v>
      </c>
      <c r="G471" s="4">
        <v>0</v>
      </c>
      <c r="H471" s="4">
        <v>0</v>
      </c>
      <c r="I471" s="4">
        <v>0</v>
      </c>
      <c r="J471" s="4">
        <v>0</v>
      </c>
      <c r="K471" s="4">
        <v>3517714.32</v>
      </c>
    </row>
    <row r="472" spans="1:11">
      <c r="A472" s="2" t="s">
        <v>33</v>
      </c>
      <c r="B472" s="2" t="s">
        <v>34</v>
      </c>
      <c r="C472" s="2" t="s">
        <v>37</v>
      </c>
      <c r="D472" s="3">
        <v>43374</v>
      </c>
      <c r="E472" s="4">
        <v>3612419.93</v>
      </c>
      <c r="F472" s="4">
        <v>20493.02</v>
      </c>
      <c r="G472" s="4">
        <v>0</v>
      </c>
      <c r="H472" s="4">
        <v>0</v>
      </c>
      <c r="I472" s="4">
        <v>0</v>
      </c>
      <c r="J472" s="4">
        <v>0</v>
      </c>
      <c r="K472" s="4">
        <v>3632912.95</v>
      </c>
    </row>
    <row r="473" spans="1:11">
      <c r="A473" s="2" t="s">
        <v>33</v>
      </c>
      <c r="B473" s="2" t="s">
        <v>34</v>
      </c>
      <c r="C473" s="2" t="s">
        <v>92</v>
      </c>
      <c r="D473" s="3">
        <v>43374</v>
      </c>
      <c r="E473" s="4">
        <v>14389.76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14389.76</v>
      </c>
    </row>
    <row r="474" spans="1:11">
      <c r="A474" s="2" t="s">
        <v>33</v>
      </c>
      <c r="B474" s="2" t="s">
        <v>34</v>
      </c>
      <c r="C474" s="2" t="s">
        <v>40</v>
      </c>
      <c r="D474" s="3">
        <v>43374</v>
      </c>
      <c r="E474" s="4">
        <v>134598.85999999999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134598.85999999999</v>
      </c>
    </row>
    <row r="475" spans="1:11">
      <c r="A475" s="2" t="s">
        <v>33</v>
      </c>
      <c r="B475" s="2" t="s">
        <v>34</v>
      </c>
      <c r="C475" s="2" t="s">
        <v>119</v>
      </c>
      <c r="D475" s="3">
        <v>43374</v>
      </c>
      <c r="E475" s="4">
        <v>5193633.04</v>
      </c>
      <c r="F475" s="4">
        <v>8395.58</v>
      </c>
      <c r="G475" s="4">
        <v>0</v>
      </c>
      <c r="H475" s="4">
        <v>0</v>
      </c>
      <c r="I475" s="4">
        <v>0</v>
      </c>
      <c r="J475" s="4">
        <v>0</v>
      </c>
      <c r="K475" s="4">
        <v>5202028.62</v>
      </c>
    </row>
    <row r="476" spans="1:11">
      <c r="A476" s="2" t="s">
        <v>33</v>
      </c>
      <c r="B476" s="2" t="s">
        <v>34</v>
      </c>
      <c r="C476" s="2" t="s">
        <v>45</v>
      </c>
      <c r="D476" s="3">
        <v>43374</v>
      </c>
      <c r="E476" s="4">
        <v>261126.69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261126.69</v>
      </c>
    </row>
    <row r="477" spans="1:11">
      <c r="A477" s="2" t="s">
        <v>33</v>
      </c>
      <c r="B477" s="2" t="s">
        <v>34</v>
      </c>
      <c r="C477" s="2" t="s">
        <v>120</v>
      </c>
      <c r="D477" s="3">
        <v>43374</v>
      </c>
      <c r="E477" s="4">
        <v>153261.29999999999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153261.29999999999</v>
      </c>
    </row>
    <row r="478" spans="1:11">
      <c r="A478" s="2" t="s">
        <v>33</v>
      </c>
      <c r="B478" s="2" t="s">
        <v>34</v>
      </c>
      <c r="C478" s="2" t="s">
        <v>121</v>
      </c>
      <c r="D478" s="3">
        <v>43374</v>
      </c>
      <c r="E478" s="4">
        <v>23138.38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23138.38</v>
      </c>
    </row>
    <row r="479" spans="1:11">
      <c r="A479" s="2" t="s">
        <v>33</v>
      </c>
      <c r="B479" s="2" t="s">
        <v>34</v>
      </c>
      <c r="C479" s="2" t="s">
        <v>135</v>
      </c>
      <c r="D479" s="3">
        <v>43374</v>
      </c>
      <c r="E479" s="4">
        <v>8352191.2300000004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8352191.2300000004</v>
      </c>
    </row>
    <row r="480" spans="1:11">
      <c r="A480" s="2" t="s">
        <v>33</v>
      </c>
      <c r="B480" s="2" t="s">
        <v>34</v>
      </c>
      <c r="C480" s="2" t="s">
        <v>137</v>
      </c>
      <c r="D480" s="3">
        <v>43374</v>
      </c>
      <c r="E480" s="4">
        <v>414663.45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414663.45</v>
      </c>
    </row>
    <row r="481" spans="1:11">
      <c r="A481" s="2" t="s">
        <v>33</v>
      </c>
      <c r="B481" s="2" t="s">
        <v>34</v>
      </c>
      <c r="C481" s="2" t="s">
        <v>138</v>
      </c>
      <c r="D481" s="3">
        <v>43374</v>
      </c>
      <c r="E481" s="4">
        <v>60826.29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60826.29</v>
      </c>
    </row>
    <row r="482" spans="1:11">
      <c r="A482" s="2" t="s">
        <v>33</v>
      </c>
      <c r="B482" s="2" t="s">
        <v>34</v>
      </c>
      <c r="C482" s="2" t="s">
        <v>126</v>
      </c>
      <c r="D482" s="3">
        <v>43374</v>
      </c>
      <c r="E482" s="4">
        <v>787661.25</v>
      </c>
      <c r="F482" s="4">
        <v>-582.71</v>
      </c>
      <c r="G482" s="4">
        <v>0</v>
      </c>
      <c r="H482" s="4">
        <v>0</v>
      </c>
      <c r="I482" s="4">
        <v>0</v>
      </c>
      <c r="J482" s="4">
        <v>0</v>
      </c>
      <c r="K482" s="4">
        <v>787078.54</v>
      </c>
    </row>
    <row r="483" spans="1:11">
      <c r="A483" s="2" t="s">
        <v>33</v>
      </c>
      <c r="B483" s="2" t="s">
        <v>34</v>
      </c>
      <c r="C483" s="2" t="s">
        <v>139</v>
      </c>
      <c r="D483" s="3">
        <v>43374</v>
      </c>
      <c r="E483" s="4">
        <v>2783.89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2783.89</v>
      </c>
    </row>
    <row r="484" spans="1:11">
      <c r="A484" s="2" t="s">
        <v>33</v>
      </c>
      <c r="B484" s="2" t="s">
        <v>34</v>
      </c>
      <c r="C484" s="2" t="s">
        <v>56</v>
      </c>
      <c r="D484" s="3">
        <v>43374</v>
      </c>
      <c r="E484" s="4">
        <v>17479208.579999998</v>
      </c>
      <c r="F484" s="4">
        <v>701451.65</v>
      </c>
      <c r="G484" s="4">
        <v>-32028.06</v>
      </c>
      <c r="H484" s="4">
        <v>0</v>
      </c>
      <c r="I484" s="4">
        <v>0</v>
      </c>
      <c r="J484" s="4">
        <v>0</v>
      </c>
      <c r="K484" s="4">
        <v>18148632.170000002</v>
      </c>
    </row>
    <row r="485" spans="1:11">
      <c r="A485" s="2" t="s">
        <v>33</v>
      </c>
      <c r="B485" s="2" t="s">
        <v>34</v>
      </c>
      <c r="C485" s="2" t="s">
        <v>57</v>
      </c>
      <c r="D485" s="3">
        <v>43374</v>
      </c>
      <c r="E485" s="4">
        <v>4323911.84</v>
      </c>
      <c r="F485" s="4">
        <v>-0.28999999999999998</v>
      </c>
      <c r="G485" s="4">
        <v>0</v>
      </c>
      <c r="H485" s="4">
        <v>0</v>
      </c>
      <c r="I485" s="4">
        <v>0</v>
      </c>
      <c r="J485" s="4">
        <v>0</v>
      </c>
      <c r="K485" s="4">
        <v>4323911.55</v>
      </c>
    </row>
    <row r="486" spans="1:11">
      <c r="A486" s="2" t="s">
        <v>33</v>
      </c>
      <c r="B486" s="2" t="s">
        <v>34</v>
      </c>
      <c r="C486" s="2" t="s">
        <v>142</v>
      </c>
      <c r="D486" s="3">
        <v>43374</v>
      </c>
      <c r="E486" s="4">
        <v>1669124.33</v>
      </c>
      <c r="F486" s="4">
        <v>1157.7</v>
      </c>
      <c r="G486" s="4">
        <v>0</v>
      </c>
      <c r="H486" s="4">
        <v>0</v>
      </c>
      <c r="I486" s="4">
        <v>0</v>
      </c>
      <c r="J486" s="4">
        <v>0</v>
      </c>
      <c r="K486" s="4">
        <v>1670282.03</v>
      </c>
    </row>
    <row r="487" spans="1:11">
      <c r="A487" s="2" t="s">
        <v>33</v>
      </c>
      <c r="B487" s="2" t="s">
        <v>34</v>
      </c>
      <c r="C487" s="2" t="s">
        <v>59</v>
      </c>
      <c r="D487" s="3">
        <v>43374</v>
      </c>
      <c r="E487" s="4">
        <v>55759271.119999997</v>
      </c>
      <c r="F487" s="4">
        <v>324688.82</v>
      </c>
      <c r="G487" s="4">
        <v>-148051.91</v>
      </c>
      <c r="H487" s="4">
        <v>0</v>
      </c>
      <c r="I487" s="4">
        <v>0</v>
      </c>
      <c r="J487" s="4">
        <v>0</v>
      </c>
      <c r="K487" s="4">
        <v>55935908.030000001</v>
      </c>
    </row>
    <row r="488" spans="1:11">
      <c r="A488" s="2" t="s">
        <v>33</v>
      </c>
      <c r="B488" s="2" t="s">
        <v>34</v>
      </c>
      <c r="C488" s="2" t="s">
        <v>88</v>
      </c>
      <c r="D488" s="3">
        <v>43374</v>
      </c>
      <c r="E488" s="4">
        <v>1738748.48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1738748.48</v>
      </c>
    </row>
    <row r="489" spans="1:11">
      <c r="A489" s="2" t="s">
        <v>33</v>
      </c>
      <c r="B489" s="2" t="s">
        <v>34</v>
      </c>
      <c r="C489" s="2" t="s">
        <v>90</v>
      </c>
      <c r="D489" s="3">
        <v>43374</v>
      </c>
      <c r="E489" s="4">
        <v>39610.080000000002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39610.080000000002</v>
      </c>
    </row>
    <row r="490" spans="1:11">
      <c r="A490" s="2" t="s">
        <v>33</v>
      </c>
      <c r="B490" s="2" t="s">
        <v>34</v>
      </c>
      <c r="C490" s="2" t="s">
        <v>118</v>
      </c>
      <c r="D490" s="3">
        <v>43374</v>
      </c>
      <c r="E490" s="4">
        <v>273084.38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273084.38</v>
      </c>
    </row>
    <row r="491" spans="1:11">
      <c r="A491" s="2" t="s">
        <v>33</v>
      </c>
      <c r="B491" s="2" t="s">
        <v>34</v>
      </c>
      <c r="C491" s="2" t="s">
        <v>94</v>
      </c>
      <c r="D491" s="3">
        <v>43374</v>
      </c>
      <c r="E491" s="4">
        <v>215695.84</v>
      </c>
      <c r="F491" s="4">
        <v>638.26</v>
      </c>
      <c r="G491" s="4">
        <v>0</v>
      </c>
      <c r="H491" s="4">
        <v>0</v>
      </c>
      <c r="I491" s="4">
        <v>0</v>
      </c>
      <c r="J491" s="4">
        <v>0</v>
      </c>
      <c r="K491" s="4">
        <v>216334.1</v>
      </c>
    </row>
    <row r="492" spans="1:11">
      <c r="A492" s="2" t="s">
        <v>33</v>
      </c>
      <c r="B492" s="2" t="s">
        <v>34</v>
      </c>
      <c r="C492" s="2" t="s">
        <v>43</v>
      </c>
      <c r="D492" s="3">
        <v>43374</v>
      </c>
      <c r="E492" s="4">
        <v>8329.7199999999993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8329.7199999999993</v>
      </c>
    </row>
    <row r="493" spans="1:11">
      <c r="A493" s="2" t="s">
        <v>33</v>
      </c>
      <c r="B493" s="2" t="s">
        <v>34</v>
      </c>
      <c r="C493" s="2" t="s">
        <v>153</v>
      </c>
      <c r="D493" s="3">
        <v>43374</v>
      </c>
      <c r="E493" s="4">
        <v>137442.53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137442.53</v>
      </c>
    </row>
    <row r="494" spans="1:11">
      <c r="A494" s="2" t="s">
        <v>33</v>
      </c>
      <c r="B494" s="2" t="s">
        <v>34</v>
      </c>
      <c r="C494" s="2" t="s">
        <v>154</v>
      </c>
      <c r="D494" s="3">
        <v>43374</v>
      </c>
      <c r="E494" s="4">
        <v>54614.27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54614.27</v>
      </c>
    </row>
    <row r="495" spans="1:11">
      <c r="A495" s="2" t="s">
        <v>33</v>
      </c>
      <c r="B495" s="2" t="s">
        <v>34</v>
      </c>
      <c r="C495" s="2" t="s">
        <v>136</v>
      </c>
      <c r="D495" s="3">
        <v>43374</v>
      </c>
      <c r="E495" s="4">
        <v>209318.9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209318.9</v>
      </c>
    </row>
    <row r="496" spans="1:11">
      <c r="A496" s="2" t="s">
        <v>33</v>
      </c>
      <c r="B496" s="2" t="s">
        <v>34</v>
      </c>
      <c r="C496" s="2" t="s">
        <v>48</v>
      </c>
      <c r="D496" s="3">
        <v>43374</v>
      </c>
      <c r="E496" s="4">
        <v>923446.05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923446.05</v>
      </c>
    </row>
    <row r="497" spans="1:11">
      <c r="A497" s="2" t="s">
        <v>33</v>
      </c>
      <c r="B497" s="2" t="s">
        <v>34</v>
      </c>
      <c r="C497" s="2" t="s">
        <v>50</v>
      </c>
      <c r="D497" s="3">
        <v>43374</v>
      </c>
      <c r="E497" s="4">
        <v>49001.72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49001.72</v>
      </c>
    </row>
    <row r="498" spans="1:11">
      <c r="A498" s="2" t="s">
        <v>33</v>
      </c>
      <c r="B498" s="2" t="s">
        <v>34</v>
      </c>
      <c r="C498" s="2" t="s">
        <v>125</v>
      </c>
      <c r="D498" s="3">
        <v>43374</v>
      </c>
      <c r="E498" s="4">
        <v>27302158.66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27302158.66</v>
      </c>
    </row>
    <row r="499" spans="1:11">
      <c r="A499" s="2" t="s">
        <v>33</v>
      </c>
      <c r="B499" s="2" t="s">
        <v>34</v>
      </c>
      <c r="C499" s="2" t="s">
        <v>128</v>
      </c>
      <c r="D499" s="3">
        <v>43374</v>
      </c>
      <c r="E499" s="4">
        <v>46264.19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46264.19</v>
      </c>
    </row>
    <row r="500" spans="1:11">
      <c r="A500" s="2" t="s">
        <v>33</v>
      </c>
      <c r="B500" s="2" t="s">
        <v>34</v>
      </c>
      <c r="C500" s="2" t="s">
        <v>99</v>
      </c>
      <c r="D500" s="3">
        <v>43374</v>
      </c>
      <c r="E500" s="4">
        <v>122236355.77</v>
      </c>
      <c r="F500" s="4">
        <v>3257178.93</v>
      </c>
      <c r="G500" s="4">
        <v>-784.38</v>
      </c>
      <c r="H500" s="4">
        <v>0</v>
      </c>
      <c r="I500" s="4">
        <v>0</v>
      </c>
      <c r="J500" s="4">
        <v>0</v>
      </c>
      <c r="K500" s="4">
        <v>125492750.31999999</v>
      </c>
    </row>
    <row r="501" spans="1:11">
      <c r="A501" s="2" t="s">
        <v>33</v>
      </c>
      <c r="B501" s="2" t="s">
        <v>34</v>
      </c>
      <c r="C501" s="2" t="s">
        <v>134</v>
      </c>
      <c r="D501" s="3">
        <v>43374</v>
      </c>
      <c r="E501" s="4">
        <v>7927625.1699999999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7927625.1699999999</v>
      </c>
    </row>
    <row r="502" spans="1:11">
      <c r="A502" s="2" t="s">
        <v>33</v>
      </c>
      <c r="B502" s="2" t="s">
        <v>34</v>
      </c>
      <c r="C502" s="2" t="s">
        <v>86</v>
      </c>
      <c r="D502" s="3">
        <v>43374</v>
      </c>
      <c r="E502" s="4">
        <v>173114.85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173114.85</v>
      </c>
    </row>
    <row r="503" spans="1:11">
      <c r="A503" s="2" t="s">
        <v>33</v>
      </c>
      <c r="B503" s="2" t="s">
        <v>34</v>
      </c>
      <c r="C503" s="2" t="s">
        <v>36</v>
      </c>
      <c r="D503" s="3">
        <v>43374</v>
      </c>
      <c r="E503" s="4">
        <v>220986.9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220986.9</v>
      </c>
    </row>
    <row r="504" spans="1:11">
      <c r="A504" s="2" t="s">
        <v>33</v>
      </c>
      <c r="B504" s="2" t="s">
        <v>34</v>
      </c>
      <c r="C504" s="2" t="s">
        <v>91</v>
      </c>
      <c r="D504" s="3">
        <v>43374</v>
      </c>
      <c r="E504" s="4">
        <v>19427.23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19427.23</v>
      </c>
    </row>
    <row r="505" spans="1:11">
      <c r="A505" s="2" t="s">
        <v>33</v>
      </c>
      <c r="B505" s="2" t="s">
        <v>34</v>
      </c>
      <c r="C505" s="2" t="s">
        <v>93</v>
      </c>
      <c r="D505" s="3">
        <v>43374</v>
      </c>
      <c r="E505" s="4">
        <v>11406340.6</v>
      </c>
      <c r="F505" s="4">
        <v>14961.72</v>
      </c>
      <c r="G505" s="4">
        <v>0</v>
      </c>
      <c r="H505" s="4">
        <v>0</v>
      </c>
      <c r="I505" s="4">
        <v>0</v>
      </c>
      <c r="J505" s="4">
        <v>0</v>
      </c>
      <c r="K505" s="4">
        <v>11421302.32</v>
      </c>
    </row>
    <row r="506" spans="1:11">
      <c r="A506" s="2" t="s">
        <v>33</v>
      </c>
      <c r="B506" s="2" t="s">
        <v>34</v>
      </c>
      <c r="C506" s="2" t="s">
        <v>95</v>
      </c>
      <c r="D506" s="3">
        <v>43374</v>
      </c>
      <c r="E506" s="4">
        <v>4681.58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4681.58</v>
      </c>
    </row>
    <row r="507" spans="1:11">
      <c r="A507" s="2" t="s">
        <v>33</v>
      </c>
      <c r="B507" s="2" t="s">
        <v>34</v>
      </c>
      <c r="C507" s="2" t="s">
        <v>46</v>
      </c>
      <c r="D507" s="3">
        <v>43374</v>
      </c>
      <c r="E507" s="4">
        <v>449309.06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449309.06</v>
      </c>
    </row>
    <row r="508" spans="1:11">
      <c r="A508" s="2" t="s">
        <v>33</v>
      </c>
      <c r="B508" s="2" t="s">
        <v>34</v>
      </c>
      <c r="C508" s="2" t="s">
        <v>141</v>
      </c>
      <c r="D508" s="3">
        <v>43374</v>
      </c>
      <c r="E508" s="4">
        <v>16221073.029999999</v>
      </c>
      <c r="F508" s="4">
        <v>185507.9</v>
      </c>
      <c r="G508" s="4">
        <v>-377.13</v>
      </c>
      <c r="H508" s="4">
        <v>0</v>
      </c>
      <c r="I508" s="4">
        <v>0</v>
      </c>
      <c r="J508" s="4">
        <v>0</v>
      </c>
      <c r="K508" s="4">
        <v>16406203.800000001</v>
      </c>
    </row>
    <row r="509" spans="1:11">
      <c r="A509" s="2" t="s">
        <v>33</v>
      </c>
      <c r="B509" s="2" t="s">
        <v>34</v>
      </c>
      <c r="C509" s="2" t="s">
        <v>143</v>
      </c>
      <c r="D509" s="3">
        <v>43374</v>
      </c>
      <c r="E509" s="4">
        <v>129344609.39</v>
      </c>
      <c r="F509" s="4">
        <v>1216838.29</v>
      </c>
      <c r="G509" s="4">
        <v>-154085.37</v>
      </c>
      <c r="H509" s="4">
        <v>0</v>
      </c>
      <c r="I509" s="4">
        <v>0</v>
      </c>
      <c r="J509" s="4">
        <v>0</v>
      </c>
      <c r="K509" s="4">
        <v>130407362.31</v>
      </c>
    </row>
    <row r="510" spans="1:11">
      <c r="A510" s="2" t="s">
        <v>33</v>
      </c>
      <c r="B510" s="2" t="s">
        <v>34</v>
      </c>
      <c r="C510" s="2" t="s">
        <v>41</v>
      </c>
      <c r="D510" s="3">
        <v>43374</v>
      </c>
      <c r="E510" s="4">
        <v>983135.32</v>
      </c>
      <c r="F510" s="4">
        <v>2089.1799999999998</v>
      </c>
      <c r="G510" s="4">
        <v>0</v>
      </c>
      <c r="H510" s="4">
        <v>0</v>
      </c>
      <c r="I510" s="4">
        <v>0</v>
      </c>
      <c r="J510" s="4">
        <v>0</v>
      </c>
      <c r="K510" s="4">
        <v>985224.5</v>
      </c>
    </row>
    <row r="511" spans="1:11">
      <c r="A511" s="2" t="s">
        <v>33</v>
      </c>
      <c r="B511" s="2" t="s">
        <v>34</v>
      </c>
      <c r="C511" s="2" t="s">
        <v>42</v>
      </c>
      <c r="D511" s="3">
        <v>43374</v>
      </c>
      <c r="E511" s="4">
        <v>123514.83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123514.83</v>
      </c>
    </row>
    <row r="512" spans="1:11">
      <c r="A512" s="2" t="s">
        <v>33</v>
      </c>
      <c r="B512" s="2" t="s">
        <v>34</v>
      </c>
      <c r="C512" s="2" t="s">
        <v>159</v>
      </c>
      <c r="D512" s="3">
        <v>43374</v>
      </c>
      <c r="E512" s="4">
        <v>1699998.54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1699998.54</v>
      </c>
    </row>
    <row r="513" spans="1:11">
      <c r="A513" s="2" t="s">
        <v>33</v>
      </c>
      <c r="B513" s="2" t="s">
        <v>34</v>
      </c>
      <c r="C513" s="2" t="s">
        <v>122</v>
      </c>
      <c r="D513" s="3">
        <v>43374</v>
      </c>
      <c r="E513" s="4">
        <v>1694832.96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1694832.96</v>
      </c>
    </row>
    <row r="514" spans="1:11">
      <c r="A514" s="2" t="s">
        <v>33</v>
      </c>
      <c r="B514" s="2" t="s">
        <v>34</v>
      </c>
      <c r="C514" s="2" t="s">
        <v>49</v>
      </c>
      <c r="D514" s="3">
        <v>43374</v>
      </c>
      <c r="E514" s="4">
        <v>867772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867772</v>
      </c>
    </row>
    <row r="515" spans="1:11">
      <c r="A515" s="2" t="s">
        <v>33</v>
      </c>
      <c r="B515" s="2" t="s">
        <v>34</v>
      </c>
      <c r="C515" s="2" t="s">
        <v>152</v>
      </c>
      <c r="D515" s="3">
        <v>43374</v>
      </c>
      <c r="E515" s="4">
        <v>62747.29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62747.29</v>
      </c>
    </row>
    <row r="516" spans="1:11">
      <c r="A516" s="2" t="s">
        <v>33</v>
      </c>
      <c r="B516" s="2" t="s">
        <v>34</v>
      </c>
      <c r="C516" s="2" t="s">
        <v>96</v>
      </c>
      <c r="D516" s="3">
        <v>43374</v>
      </c>
      <c r="E516" s="4">
        <v>17916.189999999999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17916.189999999999</v>
      </c>
    </row>
    <row r="517" spans="1:11">
      <c r="A517" s="2" t="s">
        <v>33</v>
      </c>
      <c r="B517" s="2" t="s">
        <v>34</v>
      </c>
      <c r="C517" s="2" t="s">
        <v>54</v>
      </c>
      <c r="D517" s="3">
        <v>43374</v>
      </c>
      <c r="E517" s="4">
        <v>99818.13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99818.13</v>
      </c>
    </row>
    <row r="518" spans="1:11">
      <c r="A518" s="2" t="s">
        <v>33</v>
      </c>
      <c r="B518" s="2" t="s">
        <v>34</v>
      </c>
      <c r="C518" s="2" t="s">
        <v>140</v>
      </c>
      <c r="D518" s="3">
        <v>43374</v>
      </c>
      <c r="E518" s="4">
        <v>160148818.33000001</v>
      </c>
      <c r="F518" s="4">
        <v>-1205768.06</v>
      </c>
      <c r="G518" s="4">
        <v>-108095.25</v>
      </c>
      <c r="H518" s="4">
        <v>0</v>
      </c>
      <c r="I518" s="4">
        <v>0</v>
      </c>
      <c r="J518" s="4">
        <v>0</v>
      </c>
      <c r="K518" s="4">
        <v>158834955.02000001</v>
      </c>
    </row>
    <row r="519" spans="1:11">
      <c r="A519" s="2" t="s">
        <v>33</v>
      </c>
      <c r="B519" s="2" t="s">
        <v>68</v>
      </c>
      <c r="C519" s="2" t="s">
        <v>73</v>
      </c>
      <c r="D519" s="3">
        <v>43374</v>
      </c>
      <c r="E519" s="4">
        <v>175867.44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175867.44</v>
      </c>
    </row>
    <row r="520" spans="1:11">
      <c r="A520" s="2" t="s">
        <v>33</v>
      </c>
      <c r="B520" s="2" t="s">
        <v>68</v>
      </c>
      <c r="C520" s="2" t="s">
        <v>109</v>
      </c>
      <c r="D520" s="3">
        <v>43374</v>
      </c>
      <c r="E520" s="4">
        <v>53753.13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53753.13</v>
      </c>
    </row>
    <row r="521" spans="1:11">
      <c r="A521" s="2" t="s">
        <v>33</v>
      </c>
      <c r="B521" s="2" t="s">
        <v>68</v>
      </c>
      <c r="C521" s="2" t="s">
        <v>107</v>
      </c>
      <c r="D521" s="3">
        <v>43374</v>
      </c>
      <c r="E521" s="4">
        <v>1109551.68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1109551.68</v>
      </c>
    </row>
    <row r="522" spans="1:11">
      <c r="A522" s="2" t="s">
        <v>33</v>
      </c>
      <c r="B522" s="2" t="s">
        <v>68</v>
      </c>
      <c r="C522" s="2" t="s">
        <v>70</v>
      </c>
      <c r="D522" s="3">
        <v>43374</v>
      </c>
      <c r="E522" s="4">
        <v>179338.52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179338.52</v>
      </c>
    </row>
    <row r="523" spans="1:11">
      <c r="A523" s="2" t="s">
        <v>33</v>
      </c>
      <c r="B523" s="2" t="s">
        <v>68</v>
      </c>
      <c r="C523" s="2" t="s">
        <v>108</v>
      </c>
      <c r="D523" s="3">
        <v>43374</v>
      </c>
      <c r="E523" s="4">
        <v>15383.91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15383.91</v>
      </c>
    </row>
    <row r="524" spans="1:11">
      <c r="A524" s="2" t="s">
        <v>33</v>
      </c>
      <c r="B524" s="2" t="s">
        <v>68</v>
      </c>
      <c r="C524" s="2" t="s">
        <v>133</v>
      </c>
      <c r="D524" s="3">
        <v>43374</v>
      </c>
      <c r="E524" s="4">
        <v>38834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38834</v>
      </c>
    </row>
    <row r="525" spans="1:11">
      <c r="A525" s="2" t="s">
        <v>33</v>
      </c>
      <c r="B525" s="2" t="s">
        <v>68</v>
      </c>
      <c r="C525" s="2" t="s">
        <v>71</v>
      </c>
      <c r="D525" s="3">
        <v>43374</v>
      </c>
      <c r="E525" s="4">
        <v>27284.69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27284.69</v>
      </c>
    </row>
    <row r="526" spans="1:11">
      <c r="A526" s="2" t="s">
        <v>33</v>
      </c>
      <c r="B526" s="2" t="s">
        <v>68</v>
      </c>
      <c r="C526" s="2" t="s">
        <v>149</v>
      </c>
      <c r="D526" s="3">
        <v>43374</v>
      </c>
      <c r="E526" s="4">
        <v>37541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37541</v>
      </c>
    </row>
    <row r="527" spans="1:11">
      <c r="A527" s="2" t="s">
        <v>33</v>
      </c>
      <c r="B527" s="2" t="s">
        <v>68</v>
      </c>
      <c r="C527" s="2" t="s">
        <v>74</v>
      </c>
      <c r="D527" s="3">
        <v>43374</v>
      </c>
      <c r="E527" s="4">
        <v>828509.36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828509.36</v>
      </c>
    </row>
    <row r="528" spans="1:11">
      <c r="A528" s="2" t="s">
        <v>33</v>
      </c>
      <c r="B528" s="2" t="s">
        <v>68</v>
      </c>
      <c r="C528" s="2" t="s">
        <v>110</v>
      </c>
      <c r="D528" s="3">
        <v>43374</v>
      </c>
      <c r="E528" s="4">
        <v>70177.67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70177.67</v>
      </c>
    </row>
    <row r="529" spans="1:11">
      <c r="A529" s="2" t="s">
        <v>33</v>
      </c>
      <c r="B529" s="2" t="s">
        <v>68</v>
      </c>
      <c r="C529" s="2" t="s">
        <v>69</v>
      </c>
      <c r="D529" s="3">
        <v>43374</v>
      </c>
      <c r="E529" s="4">
        <v>185309.27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185309.27</v>
      </c>
    </row>
    <row r="530" spans="1:11">
      <c r="A530" s="2" t="s">
        <v>33</v>
      </c>
      <c r="B530" s="2" t="s">
        <v>68</v>
      </c>
      <c r="C530" s="2" t="s">
        <v>72</v>
      </c>
      <c r="D530" s="3">
        <v>43374</v>
      </c>
      <c r="E530" s="4">
        <v>20515.689999999999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20515.689999999999</v>
      </c>
    </row>
    <row r="531" spans="1:11">
      <c r="A531" s="2" t="s">
        <v>33</v>
      </c>
      <c r="B531" s="2" t="s">
        <v>68</v>
      </c>
      <c r="C531" s="2" t="s">
        <v>151</v>
      </c>
      <c r="D531" s="3">
        <v>43374</v>
      </c>
      <c r="E531" s="4">
        <v>814166.88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814166.88</v>
      </c>
    </row>
    <row r="532" spans="1:11">
      <c r="A532" s="2" t="s">
        <v>33</v>
      </c>
      <c r="B532" s="2" t="s">
        <v>68</v>
      </c>
      <c r="C532" s="2" t="s">
        <v>106</v>
      </c>
      <c r="D532" s="3">
        <v>43374</v>
      </c>
      <c r="E532" s="4">
        <v>78585.679999999993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78585.679999999993</v>
      </c>
    </row>
    <row r="533" spans="1:11">
      <c r="A533" s="2" t="s">
        <v>16</v>
      </c>
      <c r="B533" s="2" t="s">
        <v>17</v>
      </c>
      <c r="C533" s="2" t="s">
        <v>18</v>
      </c>
      <c r="D533" s="3">
        <v>43070</v>
      </c>
      <c r="E533" s="4">
        <v>1411389.93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1411389.93</v>
      </c>
    </row>
    <row r="534" spans="1:11">
      <c r="A534" s="2" t="s">
        <v>16</v>
      </c>
      <c r="B534" s="2" t="s">
        <v>17</v>
      </c>
      <c r="C534" s="2" t="s">
        <v>19</v>
      </c>
      <c r="D534" s="3">
        <v>43070</v>
      </c>
      <c r="E534" s="4">
        <v>9133014.5899999999</v>
      </c>
      <c r="F534" s="4">
        <v>0</v>
      </c>
      <c r="G534" s="4">
        <v>0</v>
      </c>
      <c r="H534" s="4">
        <v>54169.68</v>
      </c>
      <c r="I534" s="4">
        <v>0</v>
      </c>
      <c r="J534" s="4">
        <v>0</v>
      </c>
      <c r="K534" s="4">
        <v>9187184.2699999996</v>
      </c>
    </row>
    <row r="535" spans="1:11">
      <c r="A535" s="2" t="s">
        <v>16</v>
      </c>
      <c r="B535" s="2" t="s">
        <v>17</v>
      </c>
      <c r="C535" s="2" t="s">
        <v>158</v>
      </c>
      <c r="D535" s="3">
        <v>43070</v>
      </c>
      <c r="E535" s="4">
        <v>9316001.1799999997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9316001.1799999997</v>
      </c>
    </row>
    <row r="536" spans="1:11">
      <c r="A536" s="2" t="s">
        <v>16</v>
      </c>
      <c r="B536" s="2" t="s">
        <v>17</v>
      </c>
      <c r="C536" s="2" t="s">
        <v>83</v>
      </c>
      <c r="D536" s="3">
        <v>43070</v>
      </c>
      <c r="E536" s="4">
        <v>5118834.1100000003</v>
      </c>
      <c r="F536" s="4">
        <v>-30.2</v>
      </c>
      <c r="G536" s="4">
        <v>0</v>
      </c>
      <c r="H536" s="4">
        <v>0</v>
      </c>
      <c r="I536" s="4">
        <v>0</v>
      </c>
      <c r="J536" s="4">
        <v>0</v>
      </c>
      <c r="K536" s="4">
        <v>5118803.91</v>
      </c>
    </row>
    <row r="537" spans="1:11">
      <c r="A537" s="2" t="s">
        <v>16</v>
      </c>
      <c r="B537" s="2" t="s">
        <v>17</v>
      </c>
      <c r="C537" s="2" t="s">
        <v>20</v>
      </c>
      <c r="D537" s="3">
        <v>43070</v>
      </c>
      <c r="E537" s="4">
        <v>63740.85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63740.85</v>
      </c>
    </row>
    <row r="538" spans="1:11">
      <c r="A538" s="2" t="s">
        <v>16</v>
      </c>
      <c r="B538" s="2" t="s">
        <v>17</v>
      </c>
      <c r="C538" s="2" t="s">
        <v>22</v>
      </c>
      <c r="D538" s="3">
        <v>43070</v>
      </c>
      <c r="E538" s="4">
        <v>263337.89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263337.89</v>
      </c>
    </row>
    <row r="539" spans="1:11">
      <c r="A539" s="2" t="s">
        <v>16</v>
      </c>
      <c r="B539" s="2" t="s">
        <v>17</v>
      </c>
      <c r="C539" s="2" t="s">
        <v>111</v>
      </c>
      <c r="D539" s="3">
        <v>43070</v>
      </c>
      <c r="E539" s="4">
        <v>7125.41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7125.41</v>
      </c>
    </row>
    <row r="540" spans="1:11">
      <c r="A540" s="2" t="s">
        <v>16</v>
      </c>
      <c r="B540" s="2" t="s">
        <v>17</v>
      </c>
      <c r="C540" s="2" t="s">
        <v>114</v>
      </c>
      <c r="D540" s="3">
        <v>43070</v>
      </c>
      <c r="E540" s="4">
        <v>76071.34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76071.34</v>
      </c>
    </row>
    <row r="541" spans="1:11">
      <c r="A541" s="2" t="s">
        <v>16</v>
      </c>
      <c r="B541" s="2" t="s">
        <v>17</v>
      </c>
      <c r="C541" s="2" t="s">
        <v>31</v>
      </c>
      <c r="D541" s="3">
        <v>43070</v>
      </c>
      <c r="E541" s="4">
        <v>1039344.41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1039344.41</v>
      </c>
    </row>
    <row r="542" spans="1:11">
      <c r="A542" s="2" t="s">
        <v>16</v>
      </c>
      <c r="B542" s="2" t="s">
        <v>17</v>
      </c>
      <c r="C542" s="2" t="s">
        <v>24</v>
      </c>
      <c r="D542" s="3">
        <v>43070</v>
      </c>
      <c r="E542" s="4">
        <v>8824.34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8824.34</v>
      </c>
    </row>
    <row r="543" spans="1:11">
      <c r="A543" s="2" t="s">
        <v>16</v>
      </c>
      <c r="B543" s="2" t="s">
        <v>17</v>
      </c>
      <c r="C543" s="2" t="s">
        <v>81</v>
      </c>
      <c r="D543" s="3">
        <v>43070</v>
      </c>
      <c r="E543" s="4">
        <v>136509.51999999999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136509.51999999999</v>
      </c>
    </row>
    <row r="544" spans="1:11">
      <c r="A544" s="2" t="s">
        <v>16</v>
      </c>
      <c r="B544" s="2" t="s">
        <v>17</v>
      </c>
      <c r="C544" s="2" t="s">
        <v>25</v>
      </c>
      <c r="D544" s="3">
        <v>43070</v>
      </c>
      <c r="E544" s="4">
        <v>7388.39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7388.39</v>
      </c>
    </row>
    <row r="545" spans="1:11">
      <c r="A545" s="2" t="s">
        <v>16</v>
      </c>
      <c r="B545" s="2" t="s">
        <v>17</v>
      </c>
      <c r="C545" s="2" t="s">
        <v>116</v>
      </c>
      <c r="D545" s="3">
        <v>43070</v>
      </c>
      <c r="E545" s="4">
        <v>216437.65</v>
      </c>
      <c r="F545" s="4">
        <v>0</v>
      </c>
      <c r="G545" s="4">
        <v>0</v>
      </c>
      <c r="H545" s="4">
        <v>0</v>
      </c>
      <c r="I545" s="4">
        <v>-54169.68</v>
      </c>
      <c r="J545" s="4">
        <v>0</v>
      </c>
      <c r="K545" s="4">
        <v>162267.97</v>
      </c>
    </row>
    <row r="546" spans="1:11">
      <c r="A546" s="2" t="s">
        <v>16</v>
      </c>
      <c r="B546" s="2" t="s">
        <v>17</v>
      </c>
      <c r="C546" s="2" t="s">
        <v>115</v>
      </c>
      <c r="D546" s="3">
        <v>43070</v>
      </c>
      <c r="E546" s="4">
        <v>37003945.810000002</v>
      </c>
      <c r="F546" s="4">
        <v>0.13</v>
      </c>
      <c r="G546" s="4">
        <v>0</v>
      </c>
      <c r="H546" s="4">
        <v>0</v>
      </c>
      <c r="I546" s="4">
        <v>0</v>
      </c>
      <c r="J546" s="4">
        <v>0</v>
      </c>
      <c r="K546" s="4">
        <v>37003945.939999998</v>
      </c>
    </row>
    <row r="547" spans="1:11">
      <c r="A547" s="2" t="s">
        <v>16</v>
      </c>
      <c r="B547" s="2" t="s">
        <v>17</v>
      </c>
      <c r="C547" s="2" t="s">
        <v>27</v>
      </c>
      <c r="D547" s="3">
        <v>43070</v>
      </c>
      <c r="E547" s="4">
        <v>19005572.420000002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19005572.420000002</v>
      </c>
    </row>
    <row r="548" spans="1:11">
      <c r="A548" s="2" t="s">
        <v>16</v>
      </c>
      <c r="B548" s="2" t="s">
        <v>17</v>
      </c>
      <c r="C548" s="2" t="s">
        <v>82</v>
      </c>
      <c r="D548" s="3">
        <v>43070</v>
      </c>
      <c r="E548" s="4">
        <v>3548953.23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3548953.23</v>
      </c>
    </row>
    <row r="549" spans="1:11">
      <c r="A549" s="2" t="s">
        <v>16</v>
      </c>
      <c r="B549" s="2" t="s">
        <v>17</v>
      </c>
      <c r="C549" s="2" t="s">
        <v>84</v>
      </c>
      <c r="D549" s="3">
        <v>43070</v>
      </c>
      <c r="E549" s="4">
        <v>2444516.5099999998</v>
      </c>
      <c r="F549" s="4">
        <v>13527.69</v>
      </c>
      <c r="G549" s="4">
        <v>0</v>
      </c>
      <c r="H549" s="4">
        <v>0</v>
      </c>
      <c r="I549" s="4">
        <v>0</v>
      </c>
      <c r="J549" s="4">
        <v>0</v>
      </c>
      <c r="K549" s="4">
        <v>2458044.2000000002</v>
      </c>
    </row>
    <row r="550" spans="1:11">
      <c r="A550" s="2" t="s">
        <v>16</v>
      </c>
      <c r="B550" s="2" t="s">
        <v>17</v>
      </c>
      <c r="C550" s="2" t="s">
        <v>29</v>
      </c>
      <c r="D550" s="3">
        <v>43070</v>
      </c>
      <c r="E550" s="4">
        <v>1473265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1473265</v>
      </c>
    </row>
    <row r="551" spans="1:11">
      <c r="A551" s="2" t="s">
        <v>16</v>
      </c>
      <c r="B551" s="2" t="s">
        <v>17</v>
      </c>
      <c r="C551" s="2" t="s">
        <v>157</v>
      </c>
      <c r="D551" s="3">
        <v>43070</v>
      </c>
      <c r="E551" s="4">
        <v>65434028.280000001</v>
      </c>
      <c r="F551" s="4">
        <v>2041466.78</v>
      </c>
      <c r="G551" s="4">
        <v>0</v>
      </c>
      <c r="H551" s="4">
        <v>0</v>
      </c>
      <c r="I551" s="4">
        <v>-260643.02</v>
      </c>
      <c r="J551" s="4">
        <v>0</v>
      </c>
      <c r="K551" s="4">
        <v>67214852.040000007</v>
      </c>
    </row>
    <row r="552" spans="1:11">
      <c r="A552" s="2" t="s">
        <v>16</v>
      </c>
      <c r="B552" s="2" t="s">
        <v>17</v>
      </c>
      <c r="C552" s="2" t="s">
        <v>32</v>
      </c>
      <c r="D552" s="3">
        <v>43070</v>
      </c>
      <c r="E552" s="4">
        <v>39251.620000000003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39251.620000000003</v>
      </c>
    </row>
    <row r="553" spans="1:11">
      <c r="A553" s="2" t="s">
        <v>16</v>
      </c>
      <c r="B553" s="2" t="s">
        <v>17</v>
      </c>
      <c r="C553" s="2" t="s">
        <v>80</v>
      </c>
      <c r="D553" s="3">
        <v>43070</v>
      </c>
      <c r="E553" s="4">
        <v>1628899.91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1628899.91</v>
      </c>
    </row>
    <row r="554" spans="1:11">
      <c r="A554" s="2" t="s">
        <v>16</v>
      </c>
      <c r="B554" s="2" t="s">
        <v>17</v>
      </c>
      <c r="C554" s="2" t="s">
        <v>26</v>
      </c>
      <c r="D554" s="3">
        <v>43070</v>
      </c>
      <c r="E554" s="4">
        <v>961255.64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961255.64</v>
      </c>
    </row>
    <row r="555" spans="1:11">
      <c r="A555" s="2" t="s">
        <v>16</v>
      </c>
      <c r="B555" s="2" t="s">
        <v>17</v>
      </c>
      <c r="C555" s="2" t="s">
        <v>21</v>
      </c>
      <c r="D555" s="3">
        <v>43070</v>
      </c>
      <c r="E555" s="4">
        <v>60170.36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60170.36</v>
      </c>
    </row>
    <row r="556" spans="1:11">
      <c r="A556" s="2" t="s">
        <v>16</v>
      </c>
      <c r="B556" s="2" t="s">
        <v>17</v>
      </c>
      <c r="C556" s="2" t="s">
        <v>75</v>
      </c>
      <c r="D556" s="3">
        <v>43070</v>
      </c>
      <c r="E556" s="4">
        <v>314379.42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314379.42</v>
      </c>
    </row>
    <row r="557" spans="1:11">
      <c r="A557" s="2" t="s">
        <v>16</v>
      </c>
      <c r="B557" s="2" t="s">
        <v>17</v>
      </c>
      <c r="C557" s="2" t="s">
        <v>112</v>
      </c>
      <c r="D557" s="3">
        <v>43070</v>
      </c>
      <c r="E557" s="4">
        <v>20416335.289999999</v>
      </c>
      <c r="F557" s="4">
        <v>-1067.93</v>
      </c>
      <c r="G557" s="4">
        <v>0</v>
      </c>
      <c r="H557" s="4">
        <v>260643.02</v>
      </c>
      <c r="I557" s="4">
        <v>0</v>
      </c>
      <c r="J557" s="4">
        <v>0</v>
      </c>
      <c r="K557" s="4">
        <v>20675910.379999999</v>
      </c>
    </row>
    <row r="558" spans="1:11">
      <c r="A558" s="2" t="s">
        <v>16</v>
      </c>
      <c r="B558" s="2" t="s">
        <v>17</v>
      </c>
      <c r="C558" s="2" t="s">
        <v>77</v>
      </c>
      <c r="D558" s="3">
        <v>43070</v>
      </c>
      <c r="E558" s="4">
        <v>297266.61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297266.61</v>
      </c>
    </row>
    <row r="559" spans="1:11">
      <c r="A559" s="2" t="s">
        <v>16</v>
      </c>
      <c r="B559" s="2" t="s">
        <v>17</v>
      </c>
      <c r="C559" s="2" t="s">
        <v>78</v>
      </c>
      <c r="D559" s="3">
        <v>43070</v>
      </c>
      <c r="E559" s="4">
        <v>345729.64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345729.64</v>
      </c>
    </row>
    <row r="560" spans="1:11">
      <c r="A560" s="2" t="s">
        <v>16</v>
      </c>
      <c r="B560" s="2" t="s">
        <v>17</v>
      </c>
      <c r="C560" s="2" t="s">
        <v>113</v>
      </c>
      <c r="D560" s="3">
        <v>43070</v>
      </c>
      <c r="E560" s="4">
        <v>17517104.289999999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17517104.289999999</v>
      </c>
    </row>
    <row r="561" spans="1:11">
      <c r="A561" s="2" t="s">
        <v>16</v>
      </c>
      <c r="B561" s="2" t="s">
        <v>60</v>
      </c>
      <c r="C561" s="2" t="s">
        <v>64</v>
      </c>
      <c r="D561" s="3">
        <v>43070</v>
      </c>
      <c r="E561" s="4">
        <v>2874239.86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2874239.86</v>
      </c>
    </row>
    <row r="562" spans="1:11">
      <c r="A562" s="2" t="s">
        <v>16</v>
      </c>
      <c r="B562" s="2" t="s">
        <v>60</v>
      </c>
      <c r="C562" s="2" t="s">
        <v>103</v>
      </c>
      <c r="D562" s="3">
        <v>43070</v>
      </c>
      <c r="E562" s="4">
        <v>1886442.92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1886442.92</v>
      </c>
    </row>
    <row r="563" spans="1:11">
      <c r="A563" s="2" t="s">
        <v>16</v>
      </c>
      <c r="B563" s="2" t="s">
        <v>60</v>
      </c>
      <c r="C563" s="2" t="s">
        <v>147</v>
      </c>
      <c r="D563" s="3">
        <v>43070</v>
      </c>
      <c r="E563" s="4">
        <v>12669002.609999999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12669002.609999999</v>
      </c>
    </row>
    <row r="564" spans="1:11">
      <c r="A564" s="2" t="s">
        <v>16</v>
      </c>
      <c r="B564" s="2" t="s">
        <v>60</v>
      </c>
      <c r="C564" s="2" t="s">
        <v>144</v>
      </c>
      <c r="D564" s="3">
        <v>43070</v>
      </c>
      <c r="E564" s="4">
        <v>2820613.55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2820613.55</v>
      </c>
    </row>
    <row r="565" spans="1:11">
      <c r="A565" s="2" t="s">
        <v>16</v>
      </c>
      <c r="B565" s="2" t="s">
        <v>60</v>
      </c>
      <c r="C565" s="2" t="s">
        <v>145</v>
      </c>
      <c r="D565" s="3">
        <v>43070</v>
      </c>
      <c r="E565" s="4">
        <v>12305840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12305840</v>
      </c>
    </row>
    <row r="566" spans="1:11">
      <c r="A566" s="2" t="s">
        <v>16</v>
      </c>
      <c r="B566" s="2" t="s">
        <v>60</v>
      </c>
      <c r="C566" s="2" t="s">
        <v>129</v>
      </c>
      <c r="D566" s="3">
        <v>43070</v>
      </c>
      <c r="E566" s="4">
        <v>2376524.13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2376524.13</v>
      </c>
    </row>
    <row r="567" spans="1:11">
      <c r="A567" s="2" t="s">
        <v>16</v>
      </c>
      <c r="B567" s="2" t="s">
        <v>60</v>
      </c>
      <c r="C567" s="2" t="s">
        <v>66</v>
      </c>
      <c r="D567" s="3">
        <v>43070</v>
      </c>
      <c r="E567" s="4">
        <v>380797.75</v>
      </c>
      <c r="F567" s="4">
        <v>-16.07</v>
      </c>
      <c r="G567" s="4">
        <v>0</v>
      </c>
      <c r="H567" s="4">
        <v>0</v>
      </c>
      <c r="I567" s="4">
        <v>0</v>
      </c>
      <c r="J567" s="4">
        <v>0</v>
      </c>
      <c r="K567" s="4">
        <v>380781.68</v>
      </c>
    </row>
    <row r="568" spans="1:11">
      <c r="A568" s="2" t="s">
        <v>16</v>
      </c>
      <c r="B568" s="2" t="s">
        <v>60</v>
      </c>
      <c r="C568" s="2" t="s">
        <v>67</v>
      </c>
      <c r="D568" s="3">
        <v>43070</v>
      </c>
      <c r="E568" s="4">
        <v>96290.22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96290.22</v>
      </c>
    </row>
    <row r="569" spans="1:11">
      <c r="A569" s="2" t="s">
        <v>16</v>
      </c>
      <c r="B569" s="2" t="s">
        <v>60</v>
      </c>
      <c r="C569" s="2" t="s">
        <v>156</v>
      </c>
      <c r="D569" s="3">
        <v>43070</v>
      </c>
      <c r="E569" s="4">
        <v>402176.59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402176.59</v>
      </c>
    </row>
    <row r="570" spans="1:11">
      <c r="A570" s="2" t="s">
        <v>16</v>
      </c>
      <c r="B570" s="2" t="s">
        <v>60</v>
      </c>
      <c r="C570" s="2" t="s">
        <v>160</v>
      </c>
      <c r="D570" s="3">
        <v>43070</v>
      </c>
      <c r="E570" s="4">
        <v>23632.07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23632.07</v>
      </c>
    </row>
    <row r="571" spans="1:11">
      <c r="A571" s="2" t="s">
        <v>16</v>
      </c>
      <c r="B571" s="2" t="s">
        <v>60</v>
      </c>
      <c r="C571" s="2" t="s">
        <v>61</v>
      </c>
      <c r="D571" s="3">
        <v>43070</v>
      </c>
      <c r="E571" s="4">
        <v>1913117.11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1913117.11</v>
      </c>
    </row>
    <row r="572" spans="1:11">
      <c r="A572" s="2" t="s">
        <v>16</v>
      </c>
      <c r="B572" s="2" t="s">
        <v>60</v>
      </c>
      <c r="C572" s="2" t="s">
        <v>65</v>
      </c>
      <c r="D572" s="3">
        <v>43070</v>
      </c>
      <c r="E572" s="4">
        <v>291500.62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291500.62</v>
      </c>
    </row>
    <row r="573" spans="1:11">
      <c r="A573" s="2" t="s">
        <v>16</v>
      </c>
      <c r="B573" s="2" t="s">
        <v>60</v>
      </c>
      <c r="C573" s="2" t="s">
        <v>155</v>
      </c>
      <c r="D573" s="3">
        <v>43070</v>
      </c>
      <c r="E573" s="4">
        <v>70015.66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70015.66</v>
      </c>
    </row>
    <row r="574" spans="1:11">
      <c r="A574" s="2" t="s">
        <v>16</v>
      </c>
      <c r="B574" s="2" t="s">
        <v>60</v>
      </c>
      <c r="C574" s="2" t="s">
        <v>105</v>
      </c>
      <c r="D574" s="3">
        <v>43070</v>
      </c>
      <c r="E574" s="4">
        <v>509282.85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509282.85</v>
      </c>
    </row>
    <row r="575" spans="1:11">
      <c r="A575" s="2" t="s">
        <v>16</v>
      </c>
      <c r="B575" s="2" t="s">
        <v>60</v>
      </c>
      <c r="C575" s="2" t="s">
        <v>100</v>
      </c>
      <c r="D575" s="3">
        <v>43070</v>
      </c>
      <c r="E575" s="4">
        <v>629166.46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629166.46</v>
      </c>
    </row>
    <row r="576" spans="1:11">
      <c r="A576" s="2" t="s">
        <v>16</v>
      </c>
      <c r="B576" s="2" t="s">
        <v>60</v>
      </c>
      <c r="C576" s="2" t="s">
        <v>130</v>
      </c>
      <c r="D576" s="3">
        <v>43070</v>
      </c>
      <c r="E576" s="4">
        <v>9310701.2300000004</v>
      </c>
      <c r="F576" s="4">
        <v>1032547.41</v>
      </c>
      <c r="G576" s="4">
        <v>0</v>
      </c>
      <c r="H576" s="4">
        <v>0</v>
      </c>
      <c r="I576" s="4">
        <v>0</v>
      </c>
      <c r="J576" s="4">
        <v>0</v>
      </c>
      <c r="K576" s="4">
        <v>10343248.640000001</v>
      </c>
    </row>
    <row r="577" spans="1:11">
      <c r="A577" s="2" t="s">
        <v>16</v>
      </c>
      <c r="B577" s="2" t="s">
        <v>60</v>
      </c>
      <c r="C577" s="2" t="s">
        <v>62</v>
      </c>
      <c r="D577" s="3">
        <v>43070</v>
      </c>
      <c r="E577" s="4">
        <v>1891144.7</v>
      </c>
      <c r="F577" s="4">
        <v>132791.75</v>
      </c>
      <c r="G577" s="4">
        <v>0</v>
      </c>
      <c r="H577" s="4">
        <v>0</v>
      </c>
      <c r="I577" s="4">
        <v>0</v>
      </c>
      <c r="J577" s="4">
        <v>0</v>
      </c>
      <c r="K577" s="4">
        <v>2023936.45</v>
      </c>
    </row>
    <row r="578" spans="1:11">
      <c r="A578" s="2" t="s">
        <v>16</v>
      </c>
      <c r="B578" s="2" t="s">
        <v>60</v>
      </c>
      <c r="C578" s="2" t="s">
        <v>63</v>
      </c>
      <c r="D578" s="3">
        <v>43070</v>
      </c>
      <c r="E578" s="4">
        <v>629225.62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629225.62</v>
      </c>
    </row>
    <row r="579" spans="1:11">
      <c r="A579" s="2" t="s">
        <v>16</v>
      </c>
      <c r="B579" s="2" t="s">
        <v>60</v>
      </c>
      <c r="C579" s="2" t="s">
        <v>101</v>
      </c>
      <c r="D579" s="3">
        <v>43070</v>
      </c>
      <c r="E579" s="4">
        <v>999825.07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999825.07</v>
      </c>
    </row>
    <row r="580" spans="1:11">
      <c r="A580" s="2" t="s">
        <v>16</v>
      </c>
      <c r="B580" s="2" t="s">
        <v>60</v>
      </c>
      <c r="C580" s="2" t="s">
        <v>131</v>
      </c>
      <c r="D580" s="3">
        <v>43070</v>
      </c>
      <c r="E580" s="4">
        <v>190246.97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190246.97</v>
      </c>
    </row>
    <row r="581" spans="1:11">
      <c r="A581" s="2" t="s">
        <v>16</v>
      </c>
      <c r="B581" s="2" t="s">
        <v>60</v>
      </c>
      <c r="C581" s="2" t="s">
        <v>102</v>
      </c>
      <c r="D581" s="3">
        <v>43070</v>
      </c>
      <c r="E581" s="4">
        <v>88885206.799999997</v>
      </c>
      <c r="F581" s="4">
        <v>1249490.05</v>
      </c>
      <c r="G581" s="4">
        <v>0</v>
      </c>
      <c r="H581" s="4">
        <v>0</v>
      </c>
      <c r="I581" s="4">
        <v>0</v>
      </c>
      <c r="J581" s="4">
        <v>0</v>
      </c>
      <c r="K581" s="4">
        <v>90134696.849999994</v>
      </c>
    </row>
    <row r="582" spans="1:11">
      <c r="A582" s="2" t="s">
        <v>16</v>
      </c>
      <c r="B582" s="2" t="s">
        <v>60</v>
      </c>
      <c r="C582" s="2" t="s">
        <v>132</v>
      </c>
      <c r="D582" s="3">
        <v>43070</v>
      </c>
      <c r="E582" s="4">
        <v>339657.73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339657.73</v>
      </c>
    </row>
    <row r="583" spans="1:11">
      <c r="A583" s="2" t="s">
        <v>16</v>
      </c>
      <c r="B583" s="2" t="s">
        <v>60</v>
      </c>
      <c r="C583" s="2" t="s">
        <v>146</v>
      </c>
      <c r="D583" s="3">
        <v>43070</v>
      </c>
      <c r="E583" s="4">
        <v>257287.97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257287.97</v>
      </c>
    </row>
    <row r="584" spans="1:11">
      <c r="A584" s="2" t="s">
        <v>16</v>
      </c>
      <c r="B584" s="2" t="s">
        <v>60</v>
      </c>
      <c r="C584" s="2" t="s">
        <v>104</v>
      </c>
      <c r="D584" s="3">
        <v>43070</v>
      </c>
      <c r="E584" s="4">
        <v>103891.78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103891.78</v>
      </c>
    </row>
    <row r="585" spans="1:11">
      <c r="A585" s="2" t="s">
        <v>16</v>
      </c>
      <c r="B585" s="2" t="s">
        <v>60</v>
      </c>
      <c r="C585" s="2" t="s">
        <v>148</v>
      </c>
      <c r="D585" s="3">
        <v>43070</v>
      </c>
      <c r="E585" s="4">
        <v>20560.16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20560.16</v>
      </c>
    </row>
    <row r="586" spans="1:11">
      <c r="A586" s="2" t="s">
        <v>33</v>
      </c>
      <c r="B586" s="2" t="s">
        <v>34</v>
      </c>
      <c r="C586" s="2" t="s">
        <v>43</v>
      </c>
      <c r="D586" s="3">
        <v>43070</v>
      </c>
      <c r="E586" s="4">
        <v>8329.7199999999993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8329.7199999999993</v>
      </c>
    </row>
    <row r="587" spans="1:11">
      <c r="A587" s="2" t="s">
        <v>33</v>
      </c>
      <c r="B587" s="2" t="s">
        <v>34</v>
      </c>
      <c r="C587" s="2" t="s">
        <v>44</v>
      </c>
      <c r="D587" s="3">
        <v>43070</v>
      </c>
      <c r="E587" s="4">
        <v>119852.69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119852.69</v>
      </c>
    </row>
    <row r="588" spans="1:11">
      <c r="A588" s="2" t="s">
        <v>33</v>
      </c>
      <c r="B588" s="2" t="s">
        <v>34</v>
      </c>
      <c r="C588" s="2" t="s">
        <v>45</v>
      </c>
      <c r="D588" s="3">
        <v>43070</v>
      </c>
      <c r="E588" s="4">
        <v>261126.69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261126.69</v>
      </c>
    </row>
    <row r="589" spans="1:11">
      <c r="A589" s="2" t="s">
        <v>33</v>
      </c>
      <c r="B589" s="2" t="s">
        <v>34</v>
      </c>
      <c r="C589" s="2" t="s">
        <v>95</v>
      </c>
      <c r="D589" s="3">
        <v>43070</v>
      </c>
      <c r="E589" s="4">
        <v>4681.58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4681.58</v>
      </c>
    </row>
    <row r="590" spans="1:11">
      <c r="A590" s="2" t="s">
        <v>33</v>
      </c>
      <c r="B590" s="2" t="s">
        <v>34</v>
      </c>
      <c r="C590" s="2" t="s">
        <v>96</v>
      </c>
      <c r="D590" s="3">
        <v>43070</v>
      </c>
      <c r="E590" s="4">
        <v>17916.189999999999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17916.189999999999</v>
      </c>
    </row>
    <row r="591" spans="1:11">
      <c r="A591" s="2" t="s">
        <v>33</v>
      </c>
      <c r="B591" s="2" t="s">
        <v>34</v>
      </c>
      <c r="C591" s="2" t="s">
        <v>120</v>
      </c>
      <c r="D591" s="3">
        <v>43070</v>
      </c>
      <c r="E591" s="4">
        <v>153261.29999999999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153261.29999999999</v>
      </c>
    </row>
    <row r="592" spans="1:11">
      <c r="A592" s="2" t="s">
        <v>33</v>
      </c>
      <c r="B592" s="2" t="s">
        <v>34</v>
      </c>
      <c r="C592" s="2" t="s">
        <v>121</v>
      </c>
      <c r="D592" s="3">
        <v>43070</v>
      </c>
      <c r="E592" s="4">
        <v>23138.38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23138.38</v>
      </c>
    </row>
    <row r="593" spans="1:11">
      <c r="A593" s="2" t="s">
        <v>33</v>
      </c>
      <c r="B593" s="2" t="s">
        <v>34</v>
      </c>
      <c r="C593" s="2" t="s">
        <v>153</v>
      </c>
      <c r="D593" s="3">
        <v>43070</v>
      </c>
      <c r="E593" s="4">
        <v>137442.53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137442.53</v>
      </c>
    </row>
    <row r="594" spans="1:11">
      <c r="A594" s="2" t="s">
        <v>33</v>
      </c>
      <c r="B594" s="2" t="s">
        <v>34</v>
      </c>
      <c r="C594" s="2" t="s">
        <v>135</v>
      </c>
      <c r="D594" s="3">
        <v>43070</v>
      </c>
      <c r="E594" s="4">
        <v>8353003.5700000003</v>
      </c>
      <c r="F594" s="4">
        <v>38.97</v>
      </c>
      <c r="G594" s="4">
        <v>0</v>
      </c>
      <c r="H594" s="4">
        <v>0</v>
      </c>
      <c r="I594" s="4">
        <v>0</v>
      </c>
      <c r="J594" s="4">
        <v>0</v>
      </c>
      <c r="K594" s="4">
        <v>8353042.54</v>
      </c>
    </row>
    <row r="595" spans="1:11">
      <c r="A595" s="2" t="s">
        <v>33</v>
      </c>
      <c r="B595" s="2" t="s">
        <v>34</v>
      </c>
      <c r="C595" s="2" t="s">
        <v>159</v>
      </c>
      <c r="D595" s="3">
        <v>43070</v>
      </c>
      <c r="E595" s="4">
        <v>1699998.54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1699998.54</v>
      </c>
    </row>
    <row r="596" spans="1:11">
      <c r="A596" s="2" t="s">
        <v>33</v>
      </c>
      <c r="B596" s="2" t="s">
        <v>34</v>
      </c>
      <c r="C596" s="2" t="s">
        <v>46</v>
      </c>
      <c r="D596" s="3">
        <v>43070</v>
      </c>
      <c r="E596" s="4">
        <v>449309.06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449309.06</v>
      </c>
    </row>
    <row r="597" spans="1:11">
      <c r="A597" s="2" t="s">
        <v>33</v>
      </c>
      <c r="B597" s="2" t="s">
        <v>34</v>
      </c>
      <c r="C597" s="2" t="s">
        <v>122</v>
      </c>
      <c r="D597" s="3">
        <v>43070</v>
      </c>
      <c r="E597" s="4">
        <v>1694832.96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1694832.96</v>
      </c>
    </row>
    <row r="598" spans="1:11">
      <c r="A598" s="2" t="s">
        <v>33</v>
      </c>
      <c r="B598" s="2" t="s">
        <v>34</v>
      </c>
      <c r="C598" s="2" t="s">
        <v>47</v>
      </c>
      <c r="D598" s="3">
        <v>43070</v>
      </c>
      <c r="E598" s="4">
        <v>178530.09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178530.09</v>
      </c>
    </row>
    <row r="599" spans="1:11">
      <c r="A599" s="2" t="s">
        <v>33</v>
      </c>
      <c r="B599" s="2" t="s">
        <v>34</v>
      </c>
      <c r="C599" s="2" t="s">
        <v>154</v>
      </c>
      <c r="D599" s="3">
        <v>43070</v>
      </c>
      <c r="E599" s="4">
        <v>54614.27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54614.27</v>
      </c>
    </row>
    <row r="600" spans="1:11">
      <c r="A600" s="2" t="s">
        <v>33</v>
      </c>
      <c r="B600" s="2" t="s">
        <v>34</v>
      </c>
      <c r="C600" s="2" t="s">
        <v>123</v>
      </c>
      <c r="D600" s="3">
        <v>43070</v>
      </c>
      <c r="E600" s="4">
        <v>175350.37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175350.37</v>
      </c>
    </row>
    <row r="601" spans="1:11">
      <c r="A601" s="2" t="s">
        <v>33</v>
      </c>
      <c r="B601" s="2" t="s">
        <v>34</v>
      </c>
      <c r="C601" s="2" t="s">
        <v>136</v>
      </c>
      <c r="D601" s="3">
        <v>43070</v>
      </c>
      <c r="E601" s="4">
        <v>209318.9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209318.9</v>
      </c>
    </row>
    <row r="602" spans="1:11">
      <c r="A602" s="2" t="s">
        <v>33</v>
      </c>
      <c r="B602" s="2" t="s">
        <v>34</v>
      </c>
      <c r="C602" s="2" t="s">
        <v>48</v>
      </c>
      <c r="D602" s="3">
        <v>43070</v>
      </c>
      <c r="E602" s="4">
        <v>923446.05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923446.05</v>
      </c>
    </row>
    <row r="603" spans="1:11">
      <c r="A603" s="2" t="s">
        <v>33</v>
      </c>
      <c r="B603" s="2" t="s">
        <v>34</v>
      </c>
      <c r="C603" s="2" t="s">
        <v>118</v>
      </c>
      <c r="D603" s="3">
        <v>43070</v>
      </c>
      <c r="E603" s="4">
        <v>273084.38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273084.38</v>
      </c>
    </row>
    <row r="604" spans="1:11">
      <c r="A604" s="2" t="s">
        <v>33</v>
      </c>
      <c r="B604" s="2" t="s">
        <v>34</v>
      </c>
      <c r="C604" s="2" t="s">
        <v>137</v>
      </c>
      <c r="D604" s="3">
        <v>43070</v>
      </c>
      <c r="E604" s="4">
        <v>414663.45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414663.45</v>
      </c>
    </row>
    <row r="605" spans="1:11">
      <c r="A605" s="2" t="s">
        <v>33</v>
      </c>
      <c r="B605" s="2" t="s">
        <v>34</v>
      </c>
      <c r="C605" s="2" t="s">
        <v>97</v>
      </c>
      <c r="D605" s="3">
        <v>43070</v>
      </c>
      <c r="E605" s="4">
        <v>26970.37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26970.37</v>
      </c>
    </row>
    <row r="606" spans="1:11">
      <c r="A606" s="2" t="s">
        <v>33</v>
      </c>
      <c r="B606" s="2" t="s">
        <v>34</v>
      </c>
      <c r="C606" s="2" t="s">
        <v>49</v>
      </c>
      <c r="D606" s="3">
        <v>43070</v>
      </c>
      <c r="E606" s="4">
        <v>867772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867772</v>
      </c>
    </row>
    <row r="607" spans="1:11">
      <c r="A607" s="2" t="s">
        <v>33</v>
      </c>
      <c r="B607" s="2" t="s">
        <v>34</v>
      </c>
      <c r="C607" s="2" t="s">
        <v>50</v>
      </c>
      <c r="D607" s="3">
        <v>43070</v>
      </c>
      <c r="E607" s="4">
        <v>49001.72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49001.72</v>
      </c>
    </row>
    <row r="608" spans="1:11">
      <c r="A608" s="2" t="s">
        <v>33</v>
      </c>
      <c r="B608" s="2" t="s">
        <v>34</v>
      </c>
      <c r="C608" s="2" t="s">
        <v>138</v>
      </c>
      <c r="D608" s="3">
        <v>43070</v>
      </c>
      <c r="E608" s="4">
        <v>60826.29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60826.29</v>
      </c>
    </row>
    <row r="609" spans="1:11">
      <c r="A609" s="2" t="s">
        <v>33</v>
      </c>
      <c r="B609" s="2" t="s">
        <v>34</v>
      </c>
      <c r="C609" s="2" t="s">
        <v>124</v>
      </c>
      <c r="D609" s="3">
        <v>43070</v>
      </c>
      <c r="E609" s="4">
        <v>139637.68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139637.68</v>
      </c>
    </row>
    <row r="610" spans="1:11">
      <c r="A610" s="2" t="s">
        <v>33</v>
      </c>
      <c r="B610" s="2" t="s">
        <v>34</v>
      </c>
      <c r="C610" s="2" t="s">
        <v>125</v>
      </c>
      <c r="D610" s="3">
        <v>43070</v>
      </c>
      <c r="E610" s="4">
        <v>27638493.469999999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27638493.469999999</v>
      </c>
    </row>
    <row r="611" spans="1:11">
      <c r="A611" s="2" t="s">
        <v>33</v>
      </c>
      <c r="B611" s="2" t="s">
        <v>34</v>
      </c>
      <c r="C611" s="2" t="s">
        <v>126</v>
      </c>
      <c r="D611" s="3">
        <v>43070</v>
      </c>
      <c r="E611" s="4">
        <v>731466.64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731466.64</v>
      </c>
    </row>
    <row r="612" spans="1:11">
      <c r="A612" s="2" t="s">
        <v>33</v>
      </c>
      <c r="B612" s="2" t="s">
        <v>34</v>
      </c>
      <c r="C612" s="2" t="s">
        <v>51</v>
      </c>
      <c r="D612" s="3">
        <v>43070</v>
      </c>
      <c r="E612" s="4">
        <v>2269555.91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2269555.91</v>
      </c>
    </row>
    <row r="613" spans="1:11">
      <c r="A613" s="2" t="s">
        <v>33</v>
      </c>
      <c r="B613" s="2" t="s">
        <v>34</v>
      </c>
      <c r="C613" s="2" t="s">
        <v>98</v>
      </c>
      <c r="D613" s="3">
        <v>43070</v>
      </c>
      <c r="E613" s="4">
        <v>531166.79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531166.79</v>
      </c>
    </row>
    <row r="614" spans="1:11">
      <c r="A614" s="2" t="s">
        <v>33</v>
      </c>
      <c r="B614" s="2" t="s">
        <v>34</v>
      </c>
      <c r="C614" s="2" t="s">
        <v>52</v>
      </c>
      <c r="D614" s="3">
        <v>43070</v>
      </c>
      <c r="E614" s="4">
        <v>37326.42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37326.42</v>
      </c>
    </row>
    <row r="615" spans="1:11">
      <c r="A615" s="2" t="s">
        <v>33</v>
      </c>
      <c r="B615" s="2" t="s">
        <v>34</v>
      </c>
      <c r="C615" s="2" t="s">
        <v>127</v>
      </c>
      <c r="D615" s="3">
        <v>43070</v>
      </c>
      <c r="E615" s="4">
        <v>2470567.92</v>
      </c>
      <c r="F615" s="4">
        <v>215609.93</v>
      </c>
      <c r="G615" s="4">
        <v>0</v>
      </c>
      <c r="H615" s="4">
        <v>0</v>
      </c>
      <c r="I615" s="4">
        <v>0</v>
      </c>
      <c r="J615" s="4">
        <v>0</v>
      </c>
      <c r="K615" s="4">
        <v>2686177.85</v>
      </c>
    </row>
    <row r="616" spans="1:11">
      <c r="A616" s="2" t="s">
        <v>33</v>
      </c>
      <c r="B616" s="2" t="s">
        <v>34</v>
      </c>
      <c r="C616" s="2" t="s">
        <v>139</v>
      </c>
      <c r="D616" s="3">
        <v>43070</v>
      </c>
      <c r="E616" s="4">
        <v>2783.89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2783.89</v>
      </c>
    </row>
    <row r="617" spans="1:11">
      <c r="A617" s="2" t="s">
        <v>33</v>
      </c>
      <c r="B617" s="2" t="s">
        <v>34</v>
      </c>
      <c r="C617" s="2" t="s">
        <v>53</v>
      </c>
      <c r="D617" s="3">
        <v>43070</v>
      </c>
      <c r="E617" s="4">
        <v>336167.54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336167.54</v>
      </c>
    </row>
    <row r="618" spans="1:11">
      <c r="A618" s="2" t="s">
        <v>33</v>
      </c>
      <c r="B618" s="2" t="s">
        <v>34</v>
      </c>
      <c r="C618" s="2" t="s">
        <v>54</v>
      </c>
      <c r="D618" s="3">
        <v>43070</v>
      </c>
      <c r="E618" s="4">
        <v>99818.13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99818.13</v>
      </c>
    </row>
    <row r="619" spans="1:11">
      <c r="A619" s="2" t="s">
        <v>33</v>
      </c>
      <c r="B619" s="2" t="s">
        <v>34</v>
      </c>
      <c r="C619" s="2" t="s">
        <v>128</v>
      </c>
      <c r="D619" s="3">
        <v>43070</v>
      </c>
      <c r="E619" s="4">
        <v>46264.19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46264.19</v>
      </c>
    </row>
    <row r="620" spans="1:11">
      <c r="A620" s="2" t="s">
        <v>33</v>
      </c>
      <c r="B620" s="2" t="s">
        <v>34</v>
      </c>
      <c r="C620" s="2" t="s">
        <v>55</v>
      </c>
      <c r="D620" s="3">
        <v>43070</v>
      </c>
      <c r="E620" s="4">
        <v>4005.08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4005.08</v>
      </c>
    </row>
    <row r="621" spans="1:11">
      <c r="A621" s="2" t="s">
        <v>33</v>
      </c>
      <c r="B621" s="2" t="s">
        <v>34</v>
      </c>
      <c r="C621" s="2" t="s">
        <v>56</v>
      </c>
      <c r="D621" s="3">
        <v>43070</v>
      </c>
      <c r="E621" s="4">
        <v>20972315.190000001</v>
      </c>
      <c r="F621" s="4">
        <v>69360.679999999993</v>
      </c>
      <c r="G621" s="4">
        <v>-64195.62</v>
      </c>
      <c r="H621" s="4">
        <v>0</v>
      </c>
      <c r="I621" s="4">
        <v>0</v>
      </c>
      <c r="J621" s="4">
        <v>0</v>
      </c>
      <c r="K621" s="4">
        <v>20977480.25</v>
      </c>
    </row>
    <row r="622" spans="1:11">
      <c r="A622" s="2" t="s">
        <v>33</v>
      </c>
      <c r="B622" s="2" t="s">
        <v>34</v>
      </c>
      <c r="C622" s="2" t="s">
        <v>140</v>
      </c>
      <c r="D622" s="3">
        <v>43070</v>
      </c>
      <c r="E622" s="4">
        <v>146201636.00999999</v>
      </c>
      <c r="F622" s="4">
        <v>-388765.38</v>
      </c>
      <c r="G622" s="4">
        <v>-2611.5</v>
      </c>
      <c r="H622" s="4">
        <v>0</v>
      </c>
      <c r="I622" s="4">
        <v>0</v>
      </c>
      <c r="J622" s="4">
        <v>0</v>
      </c>
      <c r="K622" s="4">
        <v>145810259.13</v>
      </c>
    </row>
    <row r="623" spans="1:11">
      <c r="A623" s="2" t="s">
        <v>33</v>
      </c>
      <c r="B623" s="2" t="s">
        <v>34</v>
      </c>
      <c r="C623" s="2" t="s">
        <v>99</v>
      </c>
      <c r="D623" s="3">
        <v>43070</v>
      </c>
      <c r="E623" s="4">
        <v>104320303.56</v>
      </c>
      <c r="F623" s="4">
        <v>315754.15000000002</v>
      </c>
      <c r="G623" s="4">
        <v>-52.51</v>
      </c>
      <c r="H623" s="4">
        <v>0</v>
      </c>
      <c r="I623" s="4">
        <v>0</v>
      </c>
      <c r="J623" s="4">
        <v>0</v>
      </c>
      <c r="K623" s="4">
        <v>104636005.2</v>
      </c>
    </row>
    <row r="624" spans="1:11">
      <c r="A624" s="2" t="s">
        <v>33</v>
      </c>
      <c r="B624" s="2" t="s">
        <v>34</v>
      </c>
      <c r="C624" s="2" t="s">
        <v>141</v>
      </c>
      <c r="D624" s="3">
        <v>43070</v>
      </c>
      <c r="E624" s="4">
        <v>10525930.109999999</v>
      </c>
      <c r="F624" s="4">
        <v>1888764.6</v>
      </c>
      <c r="G624" s="4">
        <v>-13633.88</v>
      </c>
      <c r="H624" s="4">
        <v>0</v>
      </c>
      <c r="I624" s="4">
        <v>0</v>
      </c>
      <c r="J624" s="4">
        <v>0</v>
      </c>
      <c r="K624" s="4">
        <v>12401060.83</v>
      </c>
    </row>
    <row r="625" spans="1:11">
      <c r="A625" s="2" t="s">
        <v>33</v>
      </c>
      <c r="B625" s="2" t="s">
        <v>34</v>
      </c>
      <c r="C625" s="2" t="s">
        <v>57</v>
      </c>
      <c r="D625" s="3">
        <v>43070</v>
      </c>
      <c r="E625" s="4">
        <v>3941135.53</v>
      </c>
      <c r="F625" s="4">
        <v>13.53</v>
      </c>
      <c r="G625" s="4">
        <v>0</v>
      </c>
      <c r="H625" s="4">
        <v>0</v>
      </c>
      <c r="I625" s="4">
        <v>0</v>
      </c>
      <c r="J625" s="4">
        <v>0</v>
      </c>
      <c r="K625" s="4">
        <v>3941149.06</v>
      </c>
    </row>
    <row r="626" spans="1:11">
      <c r="A626" s="2" t="s">
        <v>33</v>
      </c>
      <c r="B626" s="2" t="s">
        <v>34</v>
      </c>
      <c r="C626" s="2" t="s">
        <v>142</v>
      </c>
      <c r="D626" s="3">
        <v>43070</v>
      </c>
      <c r="E626" s="4">
        <v>1652639.35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1652639.35</v>
      </c>
    </row>
    <row r="627" spans="1:11">
      <c r="A627" s="2" t="s">
        <v>33</v>
      </c>
      <c r="B627" s="2" t="s">
        <v>34</v>
      </c>
      <c r="C627" s="2" t="s">
        <v>143</v>
      </c>
      <c r="D627" s="3">
        <v>43070</v>
      </c>
      <c r="E627" s="4">
        <v>119470027.73</v>
      </c>
      <c r="F627" s="4">
        <v>935899.33</v>
      </c>
      <c r="G627" s="4">
        <v>-72572.94</v>
      </c>
      <c r="H627" s="4">
        <v>0</v>
      </c>
      <c r="I627" s="4">
        <v>0</v>
      </c>
      <c r="J627" s="4">
        <v>0</v>
      </c>
      <c r="K627" s="4">
        <v>120333354.12</v>
      </c>
    </row>
    <row r="628" spans="1:11">
      <c r="A628" s="2" t="s">
        <v>33</v>
      </c>
      <c r="B628" s="2" t="s">
        <v>34</v>
      </c>
      <c r="C628" s="2" t="s">
        <v>58</v>
      </c>
      <c r="D628" s="3">
        <v>43070</v>
      </c>
      <c r="E628" s="4">
        <v>31748099.460000001</v>
      </c>
      <c r="F628" s="4">
        <v>242632.34</v>
      </c>
      <c r="G628" s="4">
        <v>-2809.22</v>
      </c>
      <c r="H628" s="4">
        <v>0</v>
      </c>
      <c r="I628" s="4">
        <v>0</v>
      </c>
      <c r="J628" s="4">
        <v>0</v>
      </c>
      <c r="K628" s="4">
        <v>31987922.579999998</v>
      </c>
    </row>
    <row r="629" spans="1:11">
      <c r="A629" s="2" t="s">
        <v>33</v>
      </c>
      <c r="B629" s="2" t="s">
        <v>34</v>
      </c>
      <c r="C629" s="2" t="s">
        <v>59</v>
      </c>
      <c r="D629" s="3">
        <v>43070</v>
      </c>
      <c r="E629" s="4">
        <v>55485801</v>
      </c>
      <c r="F629" s="4">
        <v>-64572.57</v>
      </c>
      <c r="G629" s="4">
        <v>-5293.86</v>
      </c>
      <c r="H629" s="4">
        <v>0</v>
      </c>
      <c r="I629" s="4">
        <v>0</v>
      </c>
      <c r="J629" s="4">
        <v>0</v>
      </c>
      <c r="K629" s="4">
        <v>55415934.57</v>
      </c>
    </row>
    <row r="630" spans="1:11">
      <c r="A630" s="2" t="s">
        <v>33</v>
      </c>
      <c r="B630" s="2" t="s">
        <v>34</v>
      </c>
      <c r="C630" s="2" t="s">
        <v>93</v>
      </c>
      <c r="D630" s="3">
        <v>43070</v>
      </c>
      <c r="E630" s="4">
        <v>10777991.48</v>
      </c>
      <c r="F630" s="4">
        <v>123846.03</v>
      </c>
      <c r="G630" s="4">
        <v>0</v>
      </c>
      <c r="H630" s="4">
        <v>0</v>
      </c>
      <c r="I630" s="4">
        <v>0</v>
      </c>
      <c r="J630" s="4">
        <v>0</v>
      </c>
      <c r="K630" s="4">
        <v>10901837.51</v>
      </c>
    </row>
    <row r="631" spans="1:11">
      <c r="A631" s="2" t="s">
        <v>33</v>
      </c>
      <c r="B631" s="2" t="s">
        <v>34</v>
      </c>
      <c r="C631" s="2" t="s">
        <v>94</v>
      </c>
      <c r="D631" s="3">
        <v>43070</v>
      </c>
      <c r="E631" s="4">
        <v>203598.59</v>
      </c>
      <c r="F631" s="4">
        <v>550.48</v>
      </c>
      <c r="G631" s="4">
        <v>0</v>
      </c>
      <c r="H631" s="4">
        <v>0</v>
      </c>
      <c r="I631" s="4">
        <v>0</v>
      </c>
      <c r="J631" s="4">
        <v>0</v>
      </c>
      <c r="K631" s="4">
        <v>204149.07</v>
      </c>
    </row>
    <row r="632" spans="1:11">
      <c r="A632" s="2" t="s">
        <v>33</v>
      </c>
      <c r="B632" s="2" t="s">
        <v>34</v>
      </c>
      <c r="C632" s="2" t="s">
        <v>119</v>
      </c>
      <c r="D632" s="3">
        <v>43070</v>
      </c>
      <c r="E632" s="4">
        <v>5173297.8499999996</v>
      </c>
      <c r="F632" s="4">
        <v>212.8</v>
      </c>
      <c r="G632" s="4">
        <v>0</v>
      </c>
      <c r="H632" s="4">
        <v>0</v>
      </c>
      <c r="I632" s="4">
        <v>0</v>
      </c>
      <c r="J632" s="4">
        <v>0</v>
      </c>
      <c r="K632" s="4">
        <v>5173510.6500000004</v>
      </c>
    </row>
    <row r="633" spans="1:11">
      <c r="A633" s="2" t="s">
        <v>33</v>
      </c>
      <c r="B633" s="2" t="s">
        <v>34</v>
      </c>
      <c r="C633" s="2" t="s">
        <v>85</v>
      </c>
      <c r="D633" s="3">
        <v>43070</v>
      </c>
      <c r="E633" s="4">
        <v>1211697.3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1211697.3</v>
      </c>
    </row>
    <row r="634" spans="1:11">
      <c r="A634" s="2" t="s">
        <v>33</v>
      </c>
      <c r="B634" s="2" t="s">
        <v>34</v>
      </c>
      <c r="C634" s="2" t="s">
        <v>134</v>
      </c>
      <c r="D634" s="3">
        <v>43070</v>
      </c>
      <c r="E634" s="4">
        <v>7209780.6299999999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7209780.6299999999</v>
      </c>
    </row>
    <row r="635" spans="1:11">
      <c r="A635" s="2" t="s">
        <v>33</v>
      </c>
      <c r="B635" s="2" t="s">
        <v>34</v>
      </c>
      <c r="C635" s="2" t="s">
        <v>86</v>
      </c>
      <c r="D635" s="3">
        <v>43070</v>
      </c>
      <c r="E635" s="4">
        <v>173114.85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173114.85</v>
      </c>
    </row>
    <row r="636" spans="1:11">
      <c r="A636" s="2" t="s">
        <v>33</v>
      </c>
      <c r="B636" s="2" t="s">
        <v>34</v>
      </c>
      <c r="C636" s="2" t="s">
        <v>87</v>
      </c>
      <c r="D636" s="3">
        <v>43070</v>
      </c>
      <c r="E636" s="4">
        <v>709199.18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709199.18</v>
      </c>
    </row>
    <row r="637" spans="1:11">
      <c r="A637" s="2" t="s">
        <v>33</v>
      </c>
      <c r="B637" s="2" t="s">
        <v>34</v>
      </c>
      <c r="C637" s="2" t="s">
        <v>117</v>
      </c>
      <c r="D637" s="3">
        <v>43070</v>
      </c>
      <c r="E637" s="4">
        <v>12954.74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12954.74</v>
      </c>
    </row>
    <row r="638" spans="1:11">
      <c r="A638" s="2" t="s">
        <v>33</v>
      </c>
      <c r="B638" s="2" t="s">
        <v>34</v>
      </c>
      <c r="C638" s="2" t="s">
        <v>35</v>
      </c>
      <c r="D638" s="3">
        <v>43070</v>
      </c>
      <c r="E638" s="4">
        <v>1246194.18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1246194.18</v>
      </c>
    </row>
    <row r="639" spans="1:11">
      <c r="A639" s="2" t="s">
        <v>33</v>
      </c>
      <c r="B639" s="2" t="s">
        <v>34</v>
      </c>
      <c r="C639" s="2" t="s">
        <v>88</v>
      </c>
      <c r="D639" s="3">
        <v>43070</v>
      </c>
      <c r="E639" s="4">
        <v>1749085.61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1749085.61</v>
      </c>
    </row>
    <row r="640" spans="1:11">
      <c r="A640" s="2" t="s">
        <v>33</v>
      </c>
      <c r="B640" s="2" t="s">
        <v>34</v>
      </c>
      <c r="C640" s="2" t="s">
        <v>36</v>
      </c>
      <c r="D640" s="3">
        <v>43070</v>
      </c>
      <c r="E640" s="4">
        <v>220986.9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220986.9</v>
      </c>
    </row>
    <row r="641" spans="1:11">
      <c r="A641" s="2" t="s">
        <v>33</v>
      </c>
      <c r="B641" s="2" t="s">
        <v>34</v>
      </c>
      <c r="C641" s="2" t="s">
        <v>37</v>
      </c>
      <c r="D641" s="3">
        <v>43070</v>
      </c>
      <c r="E641" s="4">
        <v>3175404.51</v>
      </c>
      <c r="F641" s="4">
        <v>81978.89</v>
      </c>
      <c r="G641" s="4">
        <v>0</v>
      </c>
      <c r="H641" s="4">
        <v>0</v>
      </c>
      <c r="I641" s="4">
        <v>0</v>
      </c>
      <c r="J641" s="4">
        <v>0</v>
      </c>
      <c r="K641" s="4">
        <v>3257383.4</v>
      </c>
    </row>
    <row r="642" spans="1:11">
      <c r="A642" s="2" t="s">
        <v>33</v>
      </c>
      <c r="B642" s="2" t="s">
        <v>34</v>
      </c>
      <c r="C642" s="2" t="s">
        <v>90</v>
      </c>
      <c r="D642" s="3">
        <v>43070</v>
      </c>
      <c r="E642" s="4">
        <v>39610.080000000002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39610.080000000002</v>
      </c>
    </row>
    <row r="643" spans="1:11">
      <c r="A643" s="2" t="s">
        <v>33</v>
      </c>
      <c r="B643" s="2" t="s">
        <v>34</v>
      </c>
      <c r="C643" s="2" t="s">
        <v>152</v>
      </c>
      <c r="D643" s="3">
        <v>43070</v>
      </c>
      <c r="E643" s="4">
        <v>62747.29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62747.29</v>
      </c>
    </row>
    <row r="644" spans="1:11">
      <c r="A644" s="2" t="s">
        <v>33</v>
      </c>
      <c r="B644" s="2" t="s">
        <v>34</v>
      </c>
      <c r="C644" s="2" t="s">
        <v>91</v>
      </c>
      <c r="D644" s="3">
        <v>43070</v>
      </c>
      <c r="E644" s="4">
        <v>19427.23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19427.23</v>
      </c>
    </row>
    <row r="645" spans="1:11">
      <c r="A645" s="2" t="s">
        <v>33</v>
      </c>
      <c r="B645" s="2" t="s">
        <v>34</v>
      </c>
      <c r="C645" s="2" t="s">
        <v>38</v>
      </c>
      <c r="D645" s="3">
        <v>43070</v>
      </c>
      <c r="E645" s="4">
        <v>517464.25</v>
      </c>
      <c r="F645" s="4">
        <v>6792.9</v>
      </c>
      <c r="G645" s="4">
        <v>0</v>
      </c>
      <c r="H645" s="4">
        <v>0</v>
      </c>
      <c r="I645" s="4">
        <v>0</v>
      </c>
      <c r="J645" s="4">
        <v>0</v>
      </c>
      <c r="K645" s="4">
        <v>524257.15</v>
      </c>
    </row>
    <row r="646" spans="1:11">
      <c r="A646" s="2" t="s">
        <v>33</v>
      </c>
      <c r="B646" s="2" t="s">
        <v>34</v>
      </c>
      <c r="C646" s="2" t="s">
        <v>39</v>
      </c>
      <c r="D646" s="3">
        <v>43070</v>
      </c>
      <c r="E646" s="4">
        <v>3897265.54</v>
      </c>
      <c r="F646" s="4">
        <v>-2.02</v>
      </c>
      <c r="G646" s="4">
        <v>0</v>
      </c>
      <c r="H646" s="4">
        <v>0</v>
      </c>
      <c r="I646" s="4">
        <v>0</v>
      </c>
      <c r="J646" s="4">
        <v>0</v>
      </c>
      <c r="K646" s="4">
        <v>3897263.52</v>
      </c>
    </row>
    <row r="647" spans="1:11">
      <c r="A647" s="2" t="s">
        <v>33</v>
      </c>
      <c r="B647" s="2" t="s">
        <v>34</v>
      </c>
      <c r="C647" s="2" t="s">
        <v>92</v>
      </c>
      <c r="D647" s="3">
        <v>43070</v>
      </c>
      <c r="E647" s="4">
        <v>14389.76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14389.76</v>
      </c>
    </row>
    <row r="648" spans="1:11">
      <c r="A648" s="2" t="s">
        <v>33</v>
      </c>
      <c r="B648" s="2" t="s">
        <v>34</v>
      </c>
      <c r="C648" s="2" t="s">
        <v>40</v>
      </c>
      <c r="D648" s="3">
        <v>43070</v>
      </c>
      <c r="E648" s="4">
        <v>134598.85999999999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134598.85999999999</v>
      </c>
    </row>
    <row r="649" spans="1:11">
      <c r="A649" s="2" t="s">
        <v>33</v>
      </c>
      <c r="B649" s="2" t="s">
        <v>34</v>
      </c>
      <c r="C649" s="2" t="s">
        <v>41</v>
      </c>
      <c r="D649" s="3">
        <v>43070</v>
      </c>
      <c r="E649" s="4">
        <v>1068402.71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1068402.71</v>
      </c>
    </row>
    <row r="650" spans="1:11">
      <c r="A650" s="2" t="s">
        <v>33</v>
      </c>
      <c r="B650" s="2" t="s">
        <v>34</v>
      </c>
      <c r="C650" s="2" t="s">
        <v>42</v>
      </c>
      <c r="D650" s="3">
        <v>43070</v>
      </c>
      <c r="E650" s="4">
        <v>123514.83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123514.83</v>
      </c>
    </row>
    <row r="651" spans="1:11">
      <c r="A651" s="2" t="s">
        <v>33</v>
      </c>
      <c r="B651" s="2" t="s">
        <v>68</v>
      </c>
      <c r="C651" s="2" t="s">
        <v>69</v>
      </c>
      <c r="D651" s="3">
        <v>43070</v>
      </c>
      <c r="E651" s="4">
        <v>185309.27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185309.27</v>
      </c>
    </row>
    <row r="652" spans="1:11">
      <c r="A652" s="2" t="s">
        <v>33</v>
      </c>
      <c r="B652" s="2" t="s">
        <v>68</v>
      </c>
      <c r="C652" s="2" t="s">
        <v>107</v>
      </c>
      <c r="D652" s="3">
        <v>43070</v>
      </c>
      <c r="E652" s="4">
        <v>1109551.68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1109551.68</v>
      </c>
    </row>
    <row r="653" spans="1:11">
      <c r="A653" s="2" t="s">
        <v>33</v>
      </c>
      <c r="B653" s="2" t="s">
        <v>68</v>
      </c>
      <c r="C653" s="2" t="s">
        <v>70</v>
      </c>
      <c r="D653" s="3">
        <v>43070</v>
      </c>
      <c r="E653" s="4">
        <v>179338.52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179338.52</v>
      </c>
    </row>
    <row r="654" spans="1:11">
      <c r="A654" s="2" t="s">
        <v>33</v>
      </c>
      <c r="B654" s="2" t="s">
        <v>68</v>
      </c>
      <c r="C654" s="2" t="s">
        <v>108</v>
      </c>
      <c r="D654" s="3">
        <v>43070</v>
      </c>
      <c r="E654" s="4">
        <v>15383.91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15383.91</v>
      </c>
    </row>
    <row r="655" spans="1:11">
      <c r="A655" s="2" t="s">
        <v>33</v>
      </c>
      <c r="B655" s="2" t="s">
        <v>68</v>
      </c>
      <c r="C655" s="2" t="s">
        <v>133</v>
      </c>
      <c r="D655" s="3">
        <v>43070</v>
      </c>
      <c r="E655" s="4">
        <v>38834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38834</v>
      </c>
    </row>
    <row r="656" spans="1:11">
      <c r="A656" s="2" t="s">
        <v>33</v>
      </c>
      <c r="B656" s="2" t="s">
        <v>68</v>
      </c>
      <c r="C656" s="2" t="s">
        <v>109</v>
      </c>
      <c r="D656" s="3">
        <v>43070</v>
      </c>
      <c r="E656" s="4">
        <v>41397.21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41397.21</v>
      </c>
    </row>
    <row r="657" spans="1:11">
      <c r="A657" s="2" t="s">
        <v>33</v>
      </c>
      <c r="B657" s="2" t="s">
        <v>68</v>
      </c>
      <c r="C657" s="2" t="s">
        <v>71</v>
      </c>
      <c r="D657" s="3">
        <v>43070</v>
      </c>
      <c r="E657" s="4">
        <v>27284.69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27284.69</v>
      </c>
    </row>
    <row r="658" spans="1:11">
      <c r="A658" s="2" t="s">
        <v>33</v>
      </c>
      <c r="B658" s="2" t="s">
        <v>68</v>
      </c>
      <c r="C658" s="2" t="s">
        <v>73</v>
      </c>
      <c r="D658" s="3">
        <v>43070</v>
      </c>
      <c r="E658" s="4">
        <v>175867.44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175867.44</v>
      </c>
    </row>
    <row r="659" spans="1:11">
      <c r="A659" s="2" t="s">
        <v>33</v>
      </c>
      <c r="B659" s="2" t="s">
        <v>68</v>
      </c>
      <c r="C659" s="2" t="s">
        <v>72</v>
      </c>
      <c r="D659" s="3">
        <v>43070</v>
      </c>
      <c r="E659" s="4">
        <v>20515.689999999999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20515.689999999999</v>
      </c>
    </row>
    <row r="660" spans="1:11">
      <c r="A660" s="2" t="s">
        <v>33</v>
      </c>
      <c r="B660" s="2" t="s">
        <v>68</v>
      </c>
      <c r="C660" s="2" t="s">
        <v>149</v>
      </c>
      <c r="D660" s="3">
        <v>43070</v>
      </c>
      <c r="E660" s="4">
        <v>37541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37541</v>
      </c>
    </row>
    <row r="661" spans="1:11">
      <c r="A661" s="2" t="s">
        <v>33</v>
      </c>
      <c r="B661" s="2" t="s">
        <v>68</v>
      </c>
      <c r="C661" s="2" t="s">
        <v>151</v>
      </c>
      <c r="D661" s="3">
        <v>43070</v>
      </c>
      <c r="E661" s="4">
        <v>814166.88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814166.88</v>
      </c>
    </row>
    <row r="662" spans="1:11">
      <c r="A662" s="2" t="s">
        <v>33</v>
      </c>
      <c r="B662" s="2" t="s">
        <v>68</v>
      </c>
      <c r="C662" s="2" t="s">
        <v>110</v>
      </c>
      <c r="D662" s="3">
        <v>43070</v>
      </c>
      <c r="E662" s="4">
        <v>74189.62</v>
      </c>
      <c r="F662" s="4">
        <v>0</v>
      </c>
      <c r="G662" s="4">
        <v>-4011.95</v>
      </c>
      <c r="H662" s="4">
        <v>0</v>
      </c>
      <c r="I662" s="4">
        <v>0</v>
      </c>
      <c r="J662" s="4">
        <v>0</v>
      </c>
      <c r="K662" s="4">
        <v>70177.67</v>
      </c>
    </row>
    <row r="663" spans="1:11">
      <c r="A663" s="2" t="s">
        <v>33</v>
      </c>
      <c r="B663" s="2" t="s">
        <v>68</v>
      </c>
      <c r="C663" s="2" t="s">
        <v>106</v>
      </c>
      <c r="D663" s="3">
        <v>43070</v>
      </c>
      <c r="E663" s="4">
        <v>35063.769999999997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35063.769999999997</v>
      </c>
    </row>
    <row r="664" spans="1:11">
      <c r="A664" s="2" t="s">
        <v>33</v>
      </c>
      <c r="B664" s="2" t="s">
        <v>68</v>
      </c>
      <c r="C664" s="2" t="s">
        <v>74</v>
      </c>
      <c r="D664" s="3">
        <v>43070</v>
      </c>
      <c r="E664" s="4">
        <v>828509.36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828509.36</v>
      </c>
    </row>
    <row r="665" spans="1:11">
      <c r="A665" s="2" t="s">
        <v>16</v>
      </c>
      <c r="B665" s="2" t="s">
        <v>17</v>
      </c>
      <c r="C665" s="2" t="s">
        <v>18</v>
      </c>
      <c r="D665" s="3">
        <v>43101</v>
      </c>
      <c r="E665" s="4">
        <v>1411389.93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1411389.93</v>
      </c>
    </row>
    <row r="666" spans="1:11">
      <c r="A666" s="2" t="s">
        <v>16</v>
      </c>
      <c r="B666" s="2" t="s">
        <v>17</v>
      </c>
      <c r="C666" s="2" t="s">
        <v>19</v>
      </c>
      <c r="D666" s="3">
        <v>43101</v>
      </c>
      <c r="E666" s="4">
        <v>9187184.2699999996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9187184.2699999996</v>
      </c>
    </row>
    <row r="667" spans="1:11">
      <c r="A667" s="2" t="s">
        <v>16</v>
      </c>
      <c r="B667" s="2" t="s">
        <v>17</v>
      </c>
      <c r="C667" s="2" t="s">
        <v>158</v>
      </c>
      <c r="D667" s="3">
        <v>43101</v>
      </c>
      <c r="E667" s="4">
        <v>9316001.1799999997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9316001.1799999997</v>
      </c>
    </row>
    <row r="668" spans="1:11">
      <c r="A668" s="2" t="s">
        <v>16</v>
      </c>
      <c r="B668" s="2" t="s">
        <v>17</v>
      </c>
      <c r="C668" s="2" t="s">
        <v>83</v>
      </c>
      <c r="D668" s="3">
        <v>43101</v>
      </c>
      <c r="E668" s="4">
        <v>5118803.91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5118803.91</v>
      </c>
    </row>
    <row r="669" spans="1:11">
      <c r="A669" s="2" t="s">
        <v>16</v>
      </c>
      <c r="B669" s="2" t="s">
        <v>17</v>
      </c>
      <c r="C669" s="2" t="s">
        <v>20</v>
      </c>
      <c r="D669" s="3">
        <v>43101</v>
      </c>
      <c r="E669" s="4">
        <v>63740.85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63740.85</v>
      </c>
    </row>
    <row r="670" spans="1:11">
      <c r="A670" s="2" t="s">
        <v>16</v>
      </c>
      <c r="B670" s="2" t="s">
        <v>17</v>
      </c>
      <c r="C670" s="2" t="s">
        <v>22</v>
      </c>
      <c r="D670" s="3">
        <v>43101</v>
      </c>
      <c r="E670" s="4">
        <v>263337.89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263337.89</v>
      </c>
    </row>
    <row r="671" spans="1:11">
      <c r="A671" s="2" t="s">
        <v>16</v>
      </c>
      <c r="B671" s="2" t="s">
        <v>17</v>
      </c>
      <c r="C671" s="2" t="s">
        <v>111</v>
      </c>
      <c r="D671" s="3">
        <v>43101</v>
      </c>
      <c r="E671" s="4">
        <v>7125.41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7125.41</v>
      </c>
    </row>
    <row r="672" spans="1:11">
      <c r="A672" s="2" t="s">
        <v>16</v>
      </c>
      <c r="B672" s="2" t="s">
        <v>17</v>
      </c>
      <c r="C672" s="2" t="s">
        <v>114</v>
      </c>
      <c r="D672" s="3">
        <v>43101</v>
      </c>
      <c r="E672" s="4">
        <v>76071.34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76071.34</v>
      </c>
    </row>
    <row r="673" spans="1:11">
      <c r="A673" s="2" t="s">
        <v>16</v>
      </c>
      <c r="B673" s="2" t="s">
        <v>17</v>
      </c>
      <c r="C673" s="2" t="s">
        <v>31</v>
      </c>
      <c r="D673" s="3">
        <v>43101</v>
      </c>
      <c r="E673" s="4">
        <v>1039344.41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1039344.41</v>
      </c>
    </row>
    <row r="674" spans="1:11">
      <c r="A674" s="2" t="s">
        <v>16</v>
      </c>
      <c r="B674" s="2" t="s">
        <v>17</v>
      </c>
      <c r="C674" s="2" t="s">
        <v>24</v>
      </c>
      <c r="D674" s="3">
        <v>43101</v>
      </c>
      <c r="E674" s="4">
        <v>8824.34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8824.34</v>
      </c>
    </row>
    <row r="675" spans="1:11">
      <c r="A675" s="2" t="s">
        <v>16</v>
      </c>
      <c r="B675" s="2" t="s">
        <v>17</v>
      </c>
      <c r="C675" s="2" t="s">
        <v>81</v>
      </c>
      <c r="D675" s="3">
        <v>43101</v>
      </c>
      <c r="E675" s="4">
        <v>136509.51999999999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136509.51999999999</v>
      </c>
    </row>
    <row r="676" spans="1:11">
      <c r="A676" s="2" t="s">
        <v>16</v>
      </c>
      <c r="B676" s="2" t="s">
        <v>17</v>
      </c>
      <c r="C676" s="2" t="s">
        <v>25</v>
      </c>
      <c r="D676" s="3">
        <v>43101</v>
      </c>
      <c r="E676" s="4">
        <v>7388.39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7388.39</v>
      </c>
    </row>
    <row r="677" spans="1:11">
      <c r="A677" s="2" t="s">
        <v>16</v>
      </c>
      <c r="B677" s="2" t="s">
        <v>17</v>
      </c>
      <c r="C677" s="2" t="s">
        <v>116</v>
      </c>
      <c r="D677" s="3">
        <v>43101</v>
      </c>
      <c r="E677" s="4">
        <v>162267.97</v>
      </c>
      <c r="F677" s="4">
        <v>-42.3</v>
      </c>
      <c r="G677" s="4">
        <v>0</v>
      </c>
      <c r="H677" s="4">
        <v>0</v>
      </c>
      <c r="I677" s="4">
        <v>0</v>
      </c>
      <c r="J677" s="4">
        <v>0</v>
      </c>
      <c r="K677" s="4">
        <v>162225.67000000001</v>
      </c>
    </row>
    <row r="678" spans="1:11">
      <c r="A678" s="2" t="s">
        <v>16</v>
      </c>
      <c r="B678" s="2" t="s">
        <v>17</v>
      </c>
      <c r="C678" s="2" t="s">
        <v>115</v>
      </c>
      <c r="D678" s="3">
        <v>43101</v>
      </c>
      <c r="E678" s="4">
        <v>37003945.939999998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37003945.939999998</v>
      </c>
    </row>
    <row r="679" spans="1:11">
      <c r="A679" s="2" t="s">
        <v>16</v>
      </c>
      <c r="B679" s="2" t="s">
        <v>17</v>
      </c>
      <c r="C679" s="2" t="s">
        <v>27</v>
      </c>
      <c r="D679" s="3">
        <v>43101</v>
      </c>
      <c r="E679" s="4">
        <v>19005572.420000002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19005572.420000002</v>
      </c>
    </row>
    <row r="680" spans="1:11">
      <c r="A680" s="2" t="s">
        <v>16</v>
      </c>
      <c r="B680" s="2" t="s">
        <v>17</v>
      </c>
      <c r="C680" s="2" t="s">
        <v>82</v>
      </c>
      <c r="D680" s="3">
        <v>43101</v>
      </c>
      <c r="E680" s="4">
        <v>3548953.23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3548953.23</v>
      </c>
    </row>
    <row r="681" spans="1:11">
      <c r="A681" s="2" t="s">
        <v>16</v>
      </c>
      <c r="B681" s="2" t="s">
        <v>17</v>
      </c>
      <c r="C681" s="2" t="s">
        <v>84</v>
      </c>
      <c r="D681" s="3">
        <v>43101</v>
      </c>
      <c r="E681" s="4">
        <v>2458044.2000000002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2458044.2000000002</v>
      </c>
    </row>
    <row r="682" spans="1:11">
      <c r="A682" s="2" t="s">
        <v>16</v>
      </c>
      <c r="B682" s="2" t="s">
        <v>17</v>
      </c>
      <c r="C682" s="2" t="s">
        <v>29</v>
      </c>
      <c r="D682" s="3">
        <v>43101</v>
      </c>
      <c r="E682" s="4">
        <v>1473265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1473265</v>
      </c>
    </row>
    <row r="683" spans="1:11">
      <c r="A683" s="2" t="s">
        <v>16</v>
      </c>
      <c r="B683" s="2" t="s">
        <v>17</v>
      </c>
      <c r="C683" s="2" t="s">
        <v>157</v>
      </c>
      <c r="D683" s="3">
        <v>43101</v>
      </c>
      <c r="E683" s="4">
        <v>67214852.040000007</v>
      </c>
      <c r="F683" s="4">
        <v>37501.68</v>
      </c>
      <c r="G683" s="4">
        <v>0</v>
      </c>
      <c r="H683" s="4">
        <v>0</v>
      </c>
      <c r="I683" s="4">
        <v>0</v>
      </c>
      <c r="J683" s="4">
        <v>0</v>
      </c>
      <c r="K683" s="4">
        <v>67252353.719999999</v>
      </c>
    </row>
    <row r="684" spans="1:11">
      <c r="A684" s="2" t="s">
        <v>16</v>
      </c>
      <c r="B684" s="2" t="s">
        <v>17</v>
      </c>
      <c r="C684" s="2" t="s">
        <v>32</v>
      </c>
      <c r="D684" s="3">
        <v>43101</v>
      </c>
      <c r="E684" s="4">
        <v>39251.620000000003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39251.620000000003</v>
      </c>
    </row>
    <row r="685" spans="1:11">
      <c r="A685" s="2" t="s">
        <v>16</v>
      </c>
      <c r="B685" s="2" t="s">
        <v>17</v>
      </c>
      <c r="C685" s="2" t="s">
        <v>80</v>
      </c>
      <c r="D685" s="3">
        <v>43101</v>
      </c>
      <c r="E685" s="4">
        <v>1628899.91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1628899.91</v>
      </c>
    </row>
    <row r="686" spans="1:11">
      <c r="A686" s="2" t="s">
        <v>16</v>
      </c>
      <c r="B686" s="2" t="s">
        <v>17</v>
      </c>
      <c r="C686" s="2" t="s">
        <v>26</v>
      </c>
      <c r="D686" s="3">
        <v>43101</v>
      </c>
      <c r="E686" s="4">
        <v>961255.64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961255.64</v>
      </c>
    </row>
    <row r="687" spans="1:11">
      <c r="A687" s="2" t="s">
        <v>16</v>
      </c>
      <c r="B687" s="2" t="s">
        <v>17</v>
      </c>
      <c r="C687" s="2" t="s">
        <v>21</v>
      </c>
      <c r="D687" s="3">
        <v>43101</v>
      </c>
      <c r="E687" s="4">
        <v>60170.36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60170.36</v>
      </c>
    </row>
    <row r="688" spans="1:11">
      <c r="A688" s="2" t="s">
        <v>16</v>
      </c>
      <c r="B688" s="2" t="s">
        <v>17</v>
      </c>
      <c r="C688" s="2" t="s">
        <v>75</v>
      </c>
      <c r="D688" s="3">
        <v>43101</v>
      </c>
      <c r="E688" s="4">
        <v>314379.42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314379.42</v>
      </c>
    </row>
    <row r="689" spans="1:11">
      <c r="A689" s="2" t="s">
        <v>16</v>
      </c>
      <c r="B689" s="2" t="s">
        <v>17</v>
      </c>
      <c r="C689" s="2" t="s">
        <v>112</v>
      </c>
      <c r="D689" s="3">
        <v>43101</v>
      </c>
      <c r="E689" s="4">
        <v>20675910.379999999</v>
      </c>
      <c r="F689" s="4">
        <v>285.52</v>
      </c>
      <c r="G689" s="4">
        <v>0</v>
      </c>
      <c r="H689" s="4">
        <v>0</v>
      </c>
      <c r="I689" s="4">
        <v>0</v>
      </c>
      <c r="J689" s="4">
        <v>0</v>
      </c>
      <c r="K689" s="4">
        <v>20676195.899999999</v>
      </c>
    </row>
    <row r="690" spans="1:11">
      <c r="A690" s="2" t="s">
        <v>16</v>
      </c>
      <c r="B690" s="2" t="s">
        <v>17</v>
      </c>
      <c r="C690" s="2" t="s">
        <v>77</v>
      </c>
      <c r="D690" s="3">
        <v>43101</v>
      </c>
      <c r="E690" s="4">
        <v>297266.61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297266.61</v>
      </c>
    </row>
    <row r="691" spans="1:11">
      <c r="A691" s="2" t="s">
        <v>16</v>
      </c>
      <c r="B691" s="2" t="s">
        <v>17</v>
      </c>
      <c r="C691" s="2" t="s">
        <v>78</v>
      </c>
      <c r="D691" s="3">
        <v>43101</v>
      </c>
      <c r="E691" s="4">
        <v>345729.64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345729.64</v>
      </c>
    </row>
    <row r="692" spans="1:11">
      <c r="A692" s="2" t="s">
        <v>16</v>
      </c>
      <c r="B692" s="2" t="s">
        <v>17</v>
      </c>
      <c r="C692" s="2" t="s">
        <v>113</v>
      </c>
      <c r="D692" s="3">
        <v>43101</v>
      </c>
      <c r="E692" s="4">
        <v>17517104.289999999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17517104.289999999</v>
      </c>
    </row>
    <row r="693" spans="1:11">
      <c r="A693" s="2" t="s">
        <v>16</v>
      </c>
      <c r="B693" s="2" t="s">
        <v>60</v>
      </c>
      <c r="C693" s="2" t="s">
        <v>64</v>
      </c>
      <c r="D693" s="3">
        <v>43101</v>
      </c>
      <c r="E693" s="4">
        <v>2874239.86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2874239.86</v>
      </c>
    </row>
    <row r="694" spans="1:11">
      <c r="A694" s="2" t="s">
        <v>16</v>
      </c>
      <c r="B694" s="2" t="s">
        <v>60</v>
      </c>
      <c r="C694" s="2" t="s">
        <v>103</v>
      </c>
      <c r="D694" s="3">
        <v>43101</v>
      </c>
      <c r="E694" s="4">
        <v>1886442.92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1886442.92</v>
      </c>
    </row>
    <row r="695" spans="1:11">
      <c r="A695" s="2" t="s">
        <v>16</v>
      </c>
      <c r="B695" s="2" t="s">
        <v>60</v>
      </c>
      <c r="C695" s="2" t="s">
        <v>147</v>
      </c>
      <c r="D695" s="3">
        <v>43101</v>
      </c>
      <c r="E695" s="4">
        <v>12669002.609999999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12669002.609999999</v>
      </c>
    </row>
    <row r="696" spans="1:11">
      <c r="A696" s="2" t="s">
        <v>16</v>
      </c>
      <c r="B696" s="2" t="s">
        <v>60</v>
      </c>
      <c r="C696" s="2" t="s">
        <v>144</v>
      </c>
      <c r="D696" s="3">
        <v>43101</v>
      </c>
      <c r="E696" s="4">
        <v>2820613.55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2820613.55</v>
      </c>
    </row>
    <row r="697" spans="1:11">
      <c r="A697" s="2" t="s">
        <v>16</v>
      </c>
      <c r="B697" s="2" t="s">
        <v>60</v>
      </c>
      <c r="C697" s="2" t="s">
        <v>145</v>
      </c>
      <c r="D697" s="3">
        <v>43101</v>
      </c>
      <c r="E697" s="4">
        <v>12305840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12305840</v>
      </c>
    </row>
    <row r="698" spans="1:11">
      <c r="A698" s="2" t="s">
        <v>16</v>
      </c>
      <c r="B698" s="2" t="s">
        <v>60</v>
      </c>
      <c r="C698" s="2" t="s">
        <v>129</v>
      </c>
      <c r="D698" s="3">
        <v>43101</v>
      </c>
      <c r="E698" s="4">
        <v>2376524.13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2376524.13</v>
      </c>
    </row>
    <row r="699" spans="1:11">
      <c r="A699" s="2" t="s">
        <v>16</v>
      </c>
      <c r="B699" s="2" t="s">
        <v>60</v>
      </c>
      <c r="C699" s="2" t="s">
        <v>66</v>
      </c>
      <c r="D699" s="3">
        <v>43101</v>
      </c>
      <c r="E699" s="4">
        <v>380781.68</v>
      </c>
      <c r="F699" s="4">
        <v>9016.19</v>
      </c>
      <c r="G699" s="4">
        <v>0</v>
      </c>
      <c r="H699" s="4">
        <v>0</v>
      </c>
      <c r="I699" s="4">
        <v>0</v>
      </c>
      <c r="J699" s="4">
        <v>0</v>
      </c>
      <c r="K699" s="4">
        <v>389797.87</v>
      </c>
    </row>
    <row r="700" spans="1:11">
      <c r="A700" s="2" t="s">
        <v>16</v>
      </c>
      <c r="B700" s="2" t="s">
        <v>60</v>
      </c>
      <c r="C700" s="2" t="s">
        <v>67</v>
      </c>
      <c r="D700" s="3">
        <v>43101</v>
      </c>
      <c r="E700" s="4">
        <v>96290.22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96290.22</v>
      </c>
    </row>
    <row r="701" spans="1:11">
      <c r="A701" s="2" t="s">
        <v>16</v>
      </c>
      <c r="B701" s="2" t="s">
        <v>60</v>
      </c>
      <c r="C701" s="2" t="s">
        <v>156</v>
      </c>
      <c r="D701" s="3">
        <v>43101</v>
      </c>
      <c r="E701" s="4">
        <v>402176.59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402176.59</v>
      </c>
    </row>
    <row r="702" spans="1:11">
      <c r="A702" s="2" t="s">
        <v>16</v>
      </c>
      <c r="B702" s="2" t="s">
        <v>60</v>
      </c>
      <c r="C702" s="2" t="s">
        <v>160</v>
      </c>
      <c r="D702" s="3">
        <v>43101</v>
      </c>
      <c r="E702" s="4">
        <v>23632.07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23632.07</v>
      </c>
    </row>
    <row r="703" spans="1:11">
      <c r="A703" s="2" t="s">
        <v>16</v>
      </c>
      <c r="B703" s="2" t="s">
        <v>60</v>
      </c>
      <c r="C703" s="2" t="s">
        <v>61</v>
      </c>
      <c r="D703" s="3">
        <v>43101</v>
      </c>
      <c r="E703" s="4">
        <v>1913117.11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1913117.11</v>
      </c>
    </row>
    <row r="704" spans="1:11">
      <c r="A704" s="2" t="s">
        <v>16</v>
      </c>
      <c r="B704" s="2" t="s">
        <v>60</v>
      </c>
      <c r="C704" s="2" t="s">
        <v>65</v>
      </c>
      <c r="D704" s="3">
        <v>43101</v>
      </c>
      <c r="E704" s="4">
        <v>291500.62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291500.62</v>
      </c>
    </row>
    <row r="705" spans="1:11">
      <c r="A705" s="2" t="s">
        <v>16</v>
      </c>
      <c r="B705" s="2" t="s">
        <v>60</v>
      </c>
      <c r="C705" s="2" t="s">
        <v>155</v>
      </c>
      <c r="D705" s="3">
        <v>43101</v>
      </c>
      <c r="E705" s="4">
        <v>70015.66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70015.66</v>
      </c>
    </row>
    <row r="706" spans="1:11">
      <c r="A706" s="2" t="s">
        <v>16</v>
      </c>
      <c r="B706" s="2" t="s">
        <v>60</v>
      </c>
      <c r="C706" s="2" t="s">
        <v>105</v>
      </c>
      <c r="D706" s="3">
        <v>43101</v>
      </c>
      <c r="E706" s="4">
        <v>509282.85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509282.85</v>
      </c>
    </row>
    <row r="707" spans="1:11">
      <c r="A707" s="2" t="s">
        <v>16</v>
      </c>
      <c r="B707" s="2" t="s">
        <v>60</v>
      </c>
      <c r="C707" s="2" t="s">
        <v>100</v>
      </c>
      <c r="D707" s="3">
        <v>43101</v>
      </c>
      <c r="E707" s="4">
        <v>629166.46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629166.46</v>
      </c>
    </row>
    <row r="708" spans="1:11">
      <c r="A708" s="2" t="s">
        <v>16</v>
      </c>
      <c r="B708" s="2" t="s">
        <v>60</v>
      </c>
      <c r="C708" s="2" t="s">
        <v>130</v>
      </c>
      <c r="D708" s="3">
        <v>43101</v>
      </c>
      <c r="E708" s="4">
        <v>10343248.640000001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10343248.640000001</v>
      </c>
    </row>
    <row r="709" spans="1:11">
      <c r="A709" s="2" t="s">
        <v>16</v>
      </c>
      <c r="B709" s="2" t="s">
        <v>60</v>
      </c>
      <c r="C709" s="2" t="s">
        <v>62</v>
      </c>
      <c r="D709" s="3">
        <v>43101</v>
      </c>
      <c r="E709" s="4">
        <v>2023936.45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2023936.45</v>
      </c>
    </row>
    <row r="710" spans="1:11">
      <c r="A710" s="2" t="s">
        <v>16</v>
      </c>
      <c r="B710" s="2" t="s">
        <v>60</v>
      </c>
      <c r="C710" s="2" t="s">
        <v>63</v>
      </c>
      <c r="D710" s="3">
        <v>43101</v>
      </c>
      <c r="E710" s="4">
        <v>629225.62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629225.62</v>
      </c>
    </row>
    <row r="711" spans="1:11">
      <c r="A711" s="2" t="s">
        <v>16</v>
      </c>
      <c r="B711" s="2" t="s">
        <v>60</v>
      </c>
      <c r="C711" s="2" t="s">
        <v>101</v>
      </c>
      <c r="D711" s="3">
        <v>43101</v>
      </c>
      <c r="E711" s="4">
        <v>999825.07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999825.07</v>
      </c>
    </row>
    <row r="712" spans="1:11">
      <c r="A712" s="2" t="s">
        <v>16</v>
      </c>
      <c r="B712" s="2" t="s">
        <v>60</v>
      </c>
      <c r="C712" s="2" t="s">
        <v>131</v>
      </c>
      <c r="D712" s="3">
        <v>43101</v>
      </c>
      <c r="E712" s="4">
        <v>190246.97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190246.97</v>
      </c>
    </row>
    <row r="713" spans="1:11">
      <c r="A713" s="2" t="s">
        <v>16</v>
      </c>
      <c r="B713" s="2" t="s">
        <v>60</v>
      </c>
      <c r="C713" s="2" t="s">
        <v>102</v>
      </c>
      <c r="D713" s="3">
        <v>43101</v>
      </c>
      <c r="E713" s="4">
        <v>90134696.849999994</v>
      </c>
      <c r="F713" s="4">
        <v>50272.91</v>
      </c>
      <c r="G713" s="4">
        <v>0</v>
      </c>
      <c r="H713" s="4">
        <v>0</v>
      </c>
      <c r="I713" s="4">
        <v>0</v>
      </c>
      <c r="J713" s="4">
        <v>0</v>
      </c>
      <c r="K713" s="4">
        <v>90184969.760000005</v>
      </c>
    </row>
    <row r="714" spans="1:11">
      <c r="A714" s="2" t="s">
        <v>16</v>
      </c>
      <c r="B714" s="2" t="s">
        <v>60</v>
      </c>
      <c r="C714" s="2" t="s">
        <v>132</v>
      </c>
      <c r="D714" s="3">
        <v>43101</v>
      </c>
      <c r="E714" s="4">
        <v>339657.73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339657.73</v>
      </c>
    </row>
    <row r="715" spans="1:11">
      <c r="A715" s="2" t="s">
        <v>16</v>
      </c>
      <c r="B715" s="2" t="s">
        <v>60</v>
      </c>
      <c r="C715" s="2" t="s">
        <v>146</v>
      </c>
      <c r="D715" s="3">
        <v>43101</v>
      </c>
      <c r="E715" s="4">
        <v>257287.97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257287.97</v>
      </c>
    </row>
    <row r="716" spans="1:11">
      <c r="A716" s="2" t="s">
        <v>16</v>
      </c>
      <c r="B716" s="2" t="s">
        <v>60</v>
      </c>
      <c r="C716" s="2" t="s">
        <v>104</v>
      </c>
      <c r="D716" s="3">
        <v>43101</v>
      </c>
      <c r="E716" s="4">
        <v>103891.78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103891.78</v>
      </c>
    </row>
    <row r="717" spans="1:11">
      <c r="A717" s="2" t="s">
        <v>16</v>
      </c>
      <c r="B717" s="2" t="s">
        <v>60</v>
      </c>
      <c r="C717" s="2" t="s">
        <v>148</v>
      </c>
      <c r="D717" s="3">
        <v>43101</v>
      </c>
      <c r="E717" s="4">
        <v>20560.16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20560.16</v>
      </c>
    </row>
    <row r="718" spans="1:11">
      <c r="A718" s="2" t="s">
        <v>33</v>
      </c>
      <c r="B718" s="2" t="s">
        <v>34</v>
      </c>
      <c r="C718" s="2" t="s">
        <v>43</v>
      </c>
      <c r="D718" s="3">
        <v>43101</v>
      </c>
      <c r="E718" s="4">
        <v>8329.7199999999993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8329.7199999999993</v>
      </c>
    </row>
    <row r="719" spans="1:11">
      <c r="A719" s="2" t="s">
        <v>33</v>
      </c>
      <c r="B719" s="2" t="s">
        <v>34</v>
      </c>
      <c r="C719" s="2" t="s">
        <v>44</v>
      </c>
      <c r="D719" s="3">
        <v>43101</v>
      </c>
      <c r="E719" s="4">
        <v>119852.69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119852.69</v>
      </c>
    </row>
    <row r="720" spans="1:11">
      <c r="A720" s="2" t="s">
        <v>33</v>
      </c>
      <c r="B720" s="2" t="s">
        <v>34</v>
      </c>
      <c r="C720" s="2" t="s">
        <v>45</v>
      </c>
      <c r="D720" s="3">
        <v>43101</v>
      </c>
      <c r="E720" s="4">
        <v>261126.69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261126.69</v>
      </c>
    </row>
    <row r="721" spans="1:11">
      <c r="A721" s="2" t="s">
        <v>33</v>
      </c>
      <c r="B721" s="2" t="s">
        <v>34</v>
      </c>
      <c r="C721" s="2" t="s">
        <v>95</v>
      </c>
      <c r="D721" s="3">
        <v>43101</v>
      </c>
      <c r="E721" s="4">
        <v>4681.58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4681.58</v>
      </c>
    </row>
    <row r="722" spans="1:11">
      <c r="A722" s="2" t="s">
        <v>33</v>
      </c>
      <c r="B722" s="2" t="s">
        <v>34</v>
      </c>
      <c r="C722" s="2" t="s">
        <v>96</v>
      </c>
      <c r="D722" s="3">
        <v>43101</v>
      </c>
      <c r="E722" s="4">
        <v>17916.189999999999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17916.189999999999</v>
      </c>
    </row>
    <row r="723" spans="1:11">
      <c r="A723" s="2" t="s">
        <v>33</v>
      </c>
      <c r="B723" s="2" t="s">
        <v>34</v>
      </c>
      <c r="C723" s="2" t="s">
        <v>120</v>
      </c>
      <c r="D723" s="3">
        <v>43101</v>
      </c>
      <c r="E723" s="4">
        <v>153261.29999999999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153261.29999999999</v>
      </c>
    </row>
    <row r="724" spans="1:11">
      <c r="A724" s="2" t="s">
        <v>33</v>
      </c>
      <c r="B724" s="2" t="s">
        <v>34</v>
      </c>
      <c r="C724" s="2" t="s">
        <v>121</v>
      </c>
      <c r="D724" s="3">
        <v>43101</v>
      </c>
      <c r="E724" s="4">
        <v>23138.38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23138.38</v>
      </c>
    </row>
    <row r="725" spans="1:11">
      <c r="A725" s="2" t="s">
        <v>33</v>
      </c>
      <c r="B725" s="2" t="s">
        <v>34</v>
      </c>
      <c r="C725" s="2" t="s">
        <v>153</v>
      </c>
      <c r="D725" s="3">
        <v>43101</v>
      </c>
      <c r="E725" s="4">
        <v>137442.53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137442.53</v>
      </c>
    </row>
    <row r="726" spans="1:11">
      <c r="A726" s="2" t="s">
        <v>33</v>
      </c>
      <c r="B726" s="2" t="s">
        <v>34</v>
      </c>
      <c r="C726" s="2" t="s">
        <v>135</v>
      </c>
      <c r="D726" s="3">
        <v>43101</v>
      </c>
      <c r="E726" s="4">
        <v>8353042.54</v>
      </c>
      <c r="F726" s="4">
        <v>-817.97</v>
      </c>
      <c r="G726" s="4">
        <v>0</v>
      </c>
      <c r="H726" s="4">
        <v>0</v>
      </c>
      <c r="I726" s="4">
        <v>0</v>
      </c>
      <c r="J726" s="4">
        <v>0</v>
      </c>
      <c r="K726" s="4">
        <v>8352224.5700000003</v>
      </c>
    </row>
    <row r="727" spans="1:11">
      <c r="A727" s="2" t="s">
        <v>33</v>
      </c>
      <c r="B727" s="2" t="s">
        <v>34</v>
      </c>
      <c r="C727" s="2" t="s">
        <v>159</v>
      </c>
      <c r="D727" s="3">
        <v>43101</v>
      </c>
      <c r="E727" s="4">
        <v>1699998.54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1699998.54</v>
      </c>
    </row>
    <row r="728" spans="1:11">
      <c r="A728" s="2" t="s">
        <v>33</v>
      </c>
      <c r="B728" s="2" t="s">
        <v>34</v>
      </c>
      <c r="C728" s="2" t="s">
        <v>46</v>
      </c>
      <c r="D728" s="3">
        <v>43101</v>
      </c>
      <c r="E728" s="4">
        <v>449309.06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449309.06</v>
      </c>
    </row>
    <row r="729" spans="1:11">
      <c r="A729" s="2" t="s">
        <v>33</v>
      </c>
      <c r="B729" s="2" t="s">
        <v>34</v>
      </c>
      <c r="C729" s="2" t="s">
        <v>122</v>
      </c>
      <c r="D729" s="3">
        <v>43101</v>
      </c>
      <c r="E729" s="4">
        <v>1694832.96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1694832.96</v>
      </c>
    </row>
    <row r="730" spans="1:11">
      <c r="A730" s="2" t="s">
        <v>33</v>
      </c>
      <c r="B730" s="2" t="s">
        <v>34</v>
      </c>
      <c r="C730" s="2" t="s">
        <v>47</v>
      </c>
      <c r="D730" s="3">
        <v>43101</v>
      </c>
      <c r="E730" s="4">
        <v>178530.09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178530.09</v>
      </c>
    </row>
    <row r="731" spans="1:11">
      <c r="A731" s="2" t="s">
        <v>33</v>
      </c>
      <c r="B731" s="2" t="s">
        <v>34</v>
      </c>
      <c r="C731" s="2" t="s">
        <v>154</v>
      </c>
      <c r="D731" s="3">
        <v>43101</v>
      </c>
      <c r="E731" s="4">
        <v>54614.27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54614.27</v>
      </c>
    </row>
    <row r="732" spans="1:11">
      <c r="A732" s="2" t="s">
        <v>33</v>
      </c>
      <c r="B732" s="2" t="s">
        <v>34</v>
      </c>
      <c r="C732" s="2" t="s">
        <v>123</v>
      </c>
      <c r="D732" s="3">
        <v>43101</v>
      </c>
      <c r="E732" s="4">
        <v>175350.37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175350.37</v>
      </c>
    </row>
    <row r="733" spans="1:11">
      <c r="A733" s="2" t="s">
        <v>33</v>
      </c>
      <c r="B733" s="2" t="s">
        <v>34</v>
      </c>
      <c r="C733" s="2" t="s">
        <v>136</v>
      </c>
      <c r="D733" s="3">
        <v>43101</v>
      </c>
      <c r="E733" s="4">
        <v>209318.9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209318.9</v>
      </c>
    </row>
    <row r="734" spans="1:11">
      <c r="A734" s="2" t="s">
        <v>33</v>
      </c>
      <c r="B734" s="2" t="s">
        <v>34</v>
      </c>
      <c r="C734" s="2" t="s">
        <v>48</v>
      </c>
      <c r="D734" s="3">
        <v>43101</v>
      </c>
      <c r="E734" s="4">
        <v>923446.05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923446.05</v>
      </c>
    </row>
    <row r="735" spans="1:11">
      <c r="A735" s="2" t="s">
        <v>33</v>
      </c>
      <c r="B735" s="2" t="s">
        <v>34</v>
      </c>
      <c r="C735" s="2" t="s">
        <v>118</v>
      </c>
      <c r="D735" s="3">
        <v>43101</v>
      </c>
      <c r="E735" s="4">
        <v>273084.38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273084.38</v>
      </c>
    </row>
    <row r="736" spans="1:11">
      <c r="A736" s="2" t="s">
        <v>33</v>
      </c>
      <c r="B736" s="2" t="s">
        <v>34</v>
      </c>
      <c r="C736" s="2" t="s">
        <v>137</v>
      </c>
      <c r="D736" s="3">
        <v>43101</v>
      </c>
      <c r="E736" s="4">
        <v>414663.45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414663.45</v>
      </c>
    </row>
    <row r="737" spans="1:11">
      <c r="A737" s="2" t="s">
        <v>33</v>
      </c>
      <c r="B737" s="2" t="s">
        <v>34</v>
      </c>
      <c r="C737" s="2" t="s">
        <v>97</v>
      </c>
      <c r="D737" s="3">
        <v>43101</v>
      </c>
      <c r="E737" s="4">
        <v>26970.37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26970.37</v>
      </c>
    </row>
    <row r="738" spans="1:11">
      <c r="A738" s="2" t="s">
        <v>33</v>
      </c>
      <c r="B738" s="2" t="s">
        <v>34</v>
      </c>
      <c r="C738" s="2" t="s">
        <v>49</v>
      </c>
      <c r="D738" s="3">
        <v>43101</v>
      </c>
      <c r="E738" s="4">
        <v>867772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867772</v>
      </c>
    </row>
    <row r="739" spans="1:11">
      <c r="A739" s="2" t="s">
        <v>33</v>
      </c>
      <c r="B739" s="2" t="s">
        <v>34</v>
      </c>
      <c r="C739" s="2" t="s">
        <v>50</v>
      </c>
      <c r="D739" s="3">
        <v>43101</v>
      </c>
      <c r="E739" s="4">
        <v>49001.72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49001.72</v>
      </c>
    </row>
    <row r="740" spans="1:11">
      <c r="A740" s="2" t="s">
        <v>33</v>
      </c>
      <c r="B740" s="2" t="s">
        <v>34</v>
      </c>
      <c r="C740" s="2" t="s">
        <v>138</v>
      </c>
      <c r="D740" s="3">
        <v>43101</v>
      </c>
      <c r="E740" s="4">
        <v>60826.29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60826.29</v>
      </c>
    </row>
    <row r="741" spans="1:11">
      <c r="A741" s="2" t="s">
        <v>33</v>
      </c>
      <c r="B741" s="2" t="s">
        <v>34</v>
      </c>
      <c r="C741" s="2" t="s">
        <v>124</v>
      </c>
      <c r="D741" s="3">
        <v>43101</v>
      </c>
      <c r="E741" s="4">
        <v>139637.68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139637.68</v>
      </c>
    </row>
    <row r="742" spans="1:11">
      <c r="A742" s="2" t="s">
        <v>33</v>
      </c>
      <c r="B742" s="2" t="s">
        <v>34</v>
      </c>
      <c r="C742" s="2" t="s">
        <v>125</v>
      </c>
      <c r="D742" s="3">
        <v>43101</v>
      </c>
      <c r="E742" s="4">
        <v>27638493.469999999</v>
      </c>
      <c r="F742" s="4">
        <v>0</v>
      </c>
      <c r="G742" s="4">
        <v>-446671.66</v>
      </c>
      <c r="H742" s="4">
        <v>0</v>
      </c>
      <c r="I742" s="4">
        <v>0</v>
      </c>
      <c r="J742" s="4">
        <v>0</v>
      </c>
      <c r="K742" s="4">
        <v>27191821.809999999</v>
      </c>
    </row>
    <row r="743" spans="1:11">
      <c r="A743" s="2" t="s">
        <v>33</v>
      </c>
      <c r="B743" s="2" t="s">
        <v>34</v>
      </c>
      <c r="C743" s="2" t="s">
        <v>126</v>
      </c>
      <c r="D743" s="3">
        <v>43101</v>
      </c>
      <c r="E743" s="4">
        <v>731466.64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731466.64</v>
      </c>
    </row>
    <row r="744" spans="1:11">
      <c r="A744" s="2" t="s">
        <v>33</v>
      </c>
      <c r="B744" s="2" t="s">
        <v>34</v>
      </c>
      <c r="C744" s="2" t="s">
        <v>51</v>
      </c>
      <c r="D744" s="3">
        <v>43101</v>
      </c>
      <c r="E744" s="4">
        <v>2269555.91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2269555.91</v>
      </c>
    </row>
    <row r="745" spans="1:11">
      <c r="A745" s="2" t="s">
        <v>33</v>
      </c>
      <c r="B745" s="2" t="s">
        <v>34</v>
      </c>
      <c r="C745" s="2" t="s">
        <v>98</v>
      </c>
      <c r="D745" s="3">
        <v>43101</v>
      </c>
      <c r="E745" s="4">
        <v>531166.79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531166.79</v>
      </c>
    </row>
    <row r="746" spans="1:11">
      <c r="A746" s="2" t="s">
        <v>33</v>
      </c>
      <c r="B746" s="2" t="s">
        <v>34</v>
      </c>
      <c r="C746" s="2" t="s">
        <v>52</v>
      </c>
      <c r="D746" s="3">
        <v>43101</v>
      </c>
      <c r="E746" s="4">
        <v>37326.42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37326.42</v>
      </c>
    </row>
    <row r="747" spans="1:11">
      <c r="A747" s="2" t="s">
        <v>33</v>
      </c>
      <c r="B747" s="2" t="s">
        <v>34</v>
      </c>
      <c r="C747" s="2" t="s">
        <v>127</v>
      </c>
      <c r="D747" s="3">
        <v>43101</v>
      </c>
      <c r="E747" s="4">
        <v>2686177.85</v>
      </c>
      <c r="F747" s="4">
        <v>-350.71</v>
      </c>
      <c r="G747" s="4">
        <v>0</v>
      </c>
      <c r="H747" s="4">
        <v>0</v>
      </c>
      <c r="I747" s="4">
        <v>0</v>
      </c>
      <c r="J747" s="4">
        <v>0</v>
      </c>
      <c r="K747" s="4">
        <v>2685827.14</v>
      </c>
    </row>
    <row r="748" spans="1:11">
      <c r="A748" s="2" t="s">
        <v>33</v>
      </c>
      <c r="B748" s="2" t="s">
        <v>34</v>
      </c>
      <c r="C748" s="2" t="s">
        <v>139</v>
      </c>
      <c r="D748" s="3">
        <v>43101</v>
      </c>
      <c r="E748" s="4">
        <v>2783.89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2783.89</v>
      </c>
    </row>
    <row r="749" spans="1:11">
      <c r="A749" s="2" t="s">
        <v>33</v>
      </c>
      <c r="B749" s="2" t="s">
        <v>34</v>
      </c>
      <c r="C749" s="2" t="s">
        <v>53</v>
      </c>
      <c r="D749" s="3">
        <v>43101</v>
      </c>
      <c r="E749" s="4">
        <v>336167.54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336167.54</v>
      </c>
    </row>
    <row r="750" spans="1:11">
      <c r="A750" s="2" t="s">
        <v>33</v>
      </c>
      <c r="B750" s="2" t="s">
        <v>34</v>
      </c>
      <c r="C750" s="2" t="s">
        <v>54</v>
      </c>
      <c r="D750" s="3">
        <v>43101</v>
      </c>
      <c r="E750" s="4">
        <v>99818.13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99818.13</v>
      </c>
    </row>
    <row r="751" spans="1:11">
      <c r="A751" s="2" t="s">
        <v>33</v>
      </c>
      <c r="B751" s="2" t="s">
        <v>34</v>
      </c>
      <c r="C751" s="2" t="s">
        <v>128</v>
      </c>
      <c r="D751" s="3">
        <v>43101</v>
      </c>
      <c r="E751" s="4">
        <v>46264.19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46264.19</v>
      </c>
    </row>
    <row r="752" spans="1:11">
      <c r="A752" s="2" t="s">
        <v>33</v>
      </c>
      <c r="B752" s="2" t="s">
        <v>34</v>
      </c>
      <c r="C752" s="2" t="s">
        <v>55</v>
      </c>
      <c r="D752" s="3">
        <v>43101</v>
      </c>
      <c r="E752" s="4">
        <v>4005.08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4005.08</v>
      </c>
    </row>
    <row r="753" spans="1:11">
      <c r="A753" s="2" t="s">
        <v>33</v>
      </c>
      <c r="B753" s="2" t="s">
        <v>34</v>
      </c>
      <c r="C753" s="2" t="s">
        <v>56</v>
      </c>
      <c r="D753" s="3">
        <v>43101</v>
      </c>
      <c r="E753" s="4">
        <v>20977480.25</v>
      </c>
      <c r="F753" s="4">
        <v>13875.43</v>
      </c>
      <c r="G753" s="4">
        <v>-33146.120000000003</v>
      </c>
      <c r="H753" s="4">
        <v>0</v>
      </c>
      <c r="I753" s="4">
        <v>0</v>
      </c>
      <c r="J753" s="4">
        <v>0</v>
      </c>
      <c r="K753" s="4">
        <v>20958209.559999999</v>
      </c>
    </row>
    <row r="754" spans="1:11">
      <c r="A754" s="2" t="s">
        <v>33</v>
      </c>
      <c r="B754" s="2" t="s">
        <v>34</v>
      </c>
      <c r="C754" s="2" t="s">
        <v>140</v>
      </c>
      <c r="D754" s="3">
        <v>43101</v>
      </c>
      <c r="E754" s="4">
        <v>145810259.13</v>
      </c>
      <c r="F754" s="4">
        <v>5044831.9000000004</v>
      </c>
      <c r="G754" s="4">
        <v>-7097.21</v>
      </c>
      <c r="H754" s="4">
        <v>0</v>
      </c>
      <c r="I754" s="4">
        <v>0</v>
      </c>
      <c r="J754" s="4">
        <v>0</v>
      </c>
      <c r="K754" s="4">
        <v>150847993.81999999</v>
      </c>
    </row>
    <row r="755" spans="1:11">
      <c r="A755" s="2" t="s">
        <v>33</v>
      </c>
      <c r="B755" s="2" t="s">
        <v>34</v>
      </c>
      <c r="C755" s="2" t="s">
        <v>99</v>
      </c>
      <c r="D755" s="3">
        <v>43101</v>
      </c>
      <c r="E755" s="4">
        <v>104636005.2</v>
      </c>
      <c r="F755" s="4">
        <v>629268.88</v>
      </c>
      <c r="G755" s="4">
        <v>-5683.19</v>
      </c>
      <c r="H755" s="4">
        <v>0</v>
      </c>
      <c r="I755" s="4">
        <v>0</v>
      </c>
      <c r="J755" s="4">
        <v>0</v>
      </c>
      <c r="K755" s="4">
        <v>105259590.89</v>
      </c>
    </row>
    <row r="756" spans="1:11">
      <c r="A756" s="2" t="s">
        <v>33</v>
      </c>
      <c r="B756" s="2" t="s">
        <v>34</v>
      </c>
      <c r="C756" s="2" t="s">
        <v>141</v>
      </c>
      <c r="D756" s="3">
        <v>43101</v>
      </c>
      <c r="E756" s="4">
        <v>12401060.83</v>
      </c>
      <c r="F756" s="4">
        <v>477030.77</v>
      </c>
      <c r="G756" s="4">
        <v>-1204.25</v>
      </c>
      <c r="H756" s="4">
        <v>0</v>
      </c>
      <c r="I756" s="4">
        <v>0</v>
      </c>
      <c r="J756" s="4">
        <v>0</v>
      </c>
      <c r="K756" s="4">
        <v>12876887.35</v>
      </c>
    </row>
    <row r="757" spans="1:11">
      <c r="A757" s="2" t="s">
        <v>33</v>
      </c>
      <c r="B757" s="2" t="s">
        <v>34</v>
      </c>
      <c r="C757" s="2" t="s">
        <v>57</v>
      </c>
      <c r="D757" s="3">
        <v>43101</v>
      </c>
      <c r="E757" s="4">
        <v>3941149.06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3941149.06</v>
      </c>
    </row>
    <row r="758" spans="1:11">
      <c r="A758" s="2" t="s">
        <v>33</v>
      </c>
      <c r="B758" s="2" t="s">
        <v>34</v>
      </c>
      <c r="C758" s="2" t="s">
        <v>142</v>
      </c>
      <c r="D758" s="3">
        <v>43101</v>
      </c>
      <c r="E758" s="4">
        <v>1652639.35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1652639.35</v>
      </c>
    </row>
    <row r="759" spans="1:11">
      <c r="A759" s="2" t="s">
        <v>33</v>
      </c>
      <c r="B759" s="2" t="s">
        <v>34</v>
      </c>
      <c r="C759" s="2" t="s">
        <v>143</v>
      </c>
      <c r="D759" s="3">
        <v>43101</v>
      </c>
      <c r="E759" s="4">
        <v>120333354.12</v>
      </c>
      <c r="F759" s="4">
        <v>770868.78</v>
      </c>
      <c r="G759" s="4">
        <v>-85289.600000000006</v>
      </c>
      <c r="H759" s="4">
        <v>0</v>
      </c>
      <c r="I759" s="4">
        <v>0</v>
      </c>
      <c r="J759" s="4">
        <v>0</v>
      </c>
      <c r="K759" s="4">
        <v>121018933.3</v>
      </c>
    </row>
    <row r="760" spans="1:11">
      <c r="A760" s="2" t="s">
        <v>33</v>
      </c>
      <c r="B760" s="2" t="s">
        <v>34</v>
      </c>
      <c r="C760" s="2" t="s">
        <v>58</v>
      </c>
      <c r="D760" s="3">
        <v>43101</v>
      </c>
      <c r="E760" s="4">
        <v>31987922.579999998</v>
      </c>
      <c r="F760" s="4">
        <v>140375.51</v>
      </c>
      <c r="G760" s="4">
        <v>-8390.57</v>
      </c>
      <c r="H760" s="4">
        <v>0</v>
      </c>
      <c r="I760" s="4">
        <v>0</v>
      </c>
      <c r="J760" s="4">
        <v>0</v>
      </c>
      <c r="K760" s="4">
        <v>32119907.52</v>
      </c>
    </row>
    <row r="761" spans="1:11">
      <c r="A761" s="2" t="s">
        <v>33</v>
      </c>
      <c r="B761" s="2" t="s">
        <v>34</v>
      </c>
      <c r="C761" s="2" t="s">
        <v>59</v>
      </c>
      <c r="D761" s="3">
        <v>43101</v>
      </c>
      <c r="E761" s="4">
        <v>55415934.57</v>
      </c>
      <c r="F761" s="4">
        <v>119444.97</v>
      </c>
      <c r="G761" s="4">
        <v>-17683.099999999999</v>
      </c>
      <c r="H761" s="4">
        <v>0</v>
      </c>
      <c r="I761" s="4">
        <v>0</v>
      </c>
      <c r="J761" s="4">
        <v>0</v>
      </c>
      <c r="K761" s="4">
        <v>55517696.439999998</v>
      </c>
    </row>
    <row r="762" spans="1:11">
      <c r="A762" s="2" t="s">
        <v>33</v>
      </c>
      <c r="B762" s="2" t="s">
        <v>34</v>
      </c>
      <c r="C762" s="2" t="s">
        <v>93</v>
      </c>
      <c r="D762" s="3">
        <v>43101</v>
      </c>
      <c r="E762" s="4">
        <v>10901837.51</v>
      </c>
      <c r="F762" s="4">
        <v>9434.7999999999993</v>
      </c>
      <c r="G762" s="4">
        <v>0</v>
      </c>
      <c r="H762" s="4">
        <v>0</v>
      </c>
      <c r="I762" s="4">
        <v>0</v>
      </c>
      <c r="J762" s="4">
        <v>0</v>
      </c>
      <c r="K762" s="4">
        <v>10911272.310000001</v>
      </c>
    </row>
    <row r="763" spans="1:11">
      <c r="A763" s="2" t="s">
        <v>33</v>
      </c>
      <c r="B763" s="2" t="s">
        <v>34</v>
      </c>
      <c r="C763" s="2" t="s">
        <v>94</v>
      </c>
      <c r="D763" s="3">
        <v>43101</v>
      </c>
      <c r="E763" s="4">
        <v>204149.07</v>
      </c>
      <c r="F763" s="4">
        <v>1900.07</v>
      </c>
      <c r="G763" s="4">
        <v>0</v>
      </c>
      <c r="H763" s="4">
        <v>0</v>
      </c>
      <c r="I763" s="4">
        <v>0</v>
      </c>
      <c r="J763" s="4">
        <v>0</v>
      </c>
      <c r="K763" s="4">
        <v>206049.14</v>
      </c>
    </row>
    <row r="764" spans="1:11">
      <c r="A764" s="2" t="s">
        <v>33</v>
      </c>
      <c r="B764" s="2" t="s">
        <v>34</v>
      </c>
      <c r="C764" s="2" t="s">
        <v>119</v>
      </c>
      <c r="D764" s="3">
        <v>43101</v>
      </c>
      <c r="E764" s="4">
        <v>5173510.6500000004</v>
      </c>
      <c r="F764" s="4">
        <v>2915.2</v>
      </c>
      <c r="G764" s="4">
        <v>0</v>
      </c>
      <c r="H764" s="4">
        <v>0</v>
      </c>
      <c r="I764" s="4">
        <v>0</v>
      </c>
      <c r="J764" s="4">
        <v>0</v>
      </c>
      <c r="K764" s="4">
        <v>5176425.8499999996</v>
      </c>
    </row>
    <row r="765" spans="1:11">
      <c r="A765" s="2" t="s">
        <v>33</v>
      </c>
      <c r="B765" s="2" t="s">
        <v>34</v>
      </c>
      <c r="C765" s="2" t="s">
        <v>85</v>
      </c>
      <c r="D765" s="3">
        <v>43101</v>
      </c>
      <c r="E765" s="4">
        <v>1211697.3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1211697.3</v>
      </c>
    </row>
    <row r="766" spans="1:11">
      <c r="A766" s="2" t="s">
        <v>33</v>
      </c>
      <c r="B766" s="2" t="s">
        <v>34</v>
      </c>
      <c r="C766" s="2" t="s">
        <v>134</v>
      </c>
      <c r="D766" s="3">
        <v>43101</v>
      </c>
      <c r="E766" s="4">
        <v>7209780.6299999999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7209780.6299999999</v>
      </c>
    </row>
    <row r="767" spans="1:11">
      <c r="A767" s="2" t="s">
        <v>33</v>
      </c>
      <c r="B767" s="2" t="s">
        <v>34</v>
      </c>
      <c r="C767" s="2" t="s">
        <v>86</v>
      </c>
      <c r="D767" s="3">
        <v>43101</v>
      </c>
      <c r="E767" s="4">
        <v>173114.85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173114.85</v>
      </c>
    </row>
    <row r="768" spans="1:11">
      <c r="A768" s="2" t="s">
        <v>33</v>
      </c>
      <c r="B768" s="2" t="s">
        <v>34</v>
      </c>
      <c r="C768" s="2" t="s">
        <v>87</v>
      </c>
      <c r="D768" s="3">
        <v>43101</v>
      </c>
      <c r="E768" s="4">
        <v>709199.18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709199.18</v>
      </c>
    </row>
    <row r="769" spans="1:11">
      <c r="A769" s="2" t="s">
        <v>33</v>
      </c>
      <c r="B769" s="2" t="s">
        <v>34</v>
      </c>
      <c r="C769" s="2" t="s">
        <v>117</v>
      </c>
      <c r="D769" s="3">
        <v>43101</v>
      </c>
      <c r="E769" s="4">
        <v>12954.74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12954.74</v>
      </c>
    </row>
    <row r="770" spans="1:11">
      <c r="A770" s="2" t="s">
        <v>33</v>
      </c>
      <c r="B770" s="2" t="s">
        <v>34</v>
      </c>
      <c r="C770" s="2" t="s">
        <v>35</v>
      </c>
      <c r="D770" s="3">
        <v>43101</v>
      </c>
      <c r="E770" s="4">
        <v>1246194.18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1246194.18</v>
      </c>
    </row>
    <row r="771" spans="1:11">
      <c r="A771" s="2" t="s">
        <v>33</v>
      </c>
      <c r="B771" s="2" t="s">
        <v>34</v>
      </c>
      <c r="C771" s="2" t="s">
        <v>88</v>
      </c>
      <c r="D771" s="3">
        <v>43101</v>
      </c>
      <c r="E771" s="4">
        <v>1749085.61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1749085.61</v>
      </c>
    </row>
    <row r="772" spans="1:11">
      <c r="A772" s="2" t="s">
        <v>33</v>
      </c>
      <c r="B772" s="2" t="s">
        <v>34</v>
      </c>
      <c r="C772" s="2" t="s">
        <v>36</v>
      </c>
      <c r="D772" s="3">
        <v>43101</v>
      </c>
      <c r="E772" s="4">
        <v>220986.9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220986.9</v>
      </c>
    </row>
    <row r="773" spans="1:11">
      <c r="A773" s="2" t="s">
        <v>33</v>
      </c>
      <c r="B773" s="2" t="s">
        <v>34</v>
      </c>
      <c r="C773" s="2" t="s">
        <v>37</v>
      </c>
      <c r="D773" s="3">
        <v>43101</v>
      </c>
      <c r="E773" s="4">
        <v>3257383.4</v>
      </c>
      <c r="F773" s="4">
        <v>36314.339999999997</v>
      </c>
      <c r="G773" s="4">
        <v>-3767.2</v>
      </c>
      <c r="H773" s="4">
        <v>0</v>
      </c>
      <c r="I773" s="4">
        <v>0</v>
      </c>
      <c r="J773" s="4">
        <v>0</v>
      </c>
      <c r="K773" s="4">
        <v>3289930.54</v>
      </c>
    </row>
    <row r="774" spans="1:11">
      <c r="A774" s="2" t="s">
        <v>33</v>
      </c>
      <c r="B774" s="2" t="s">
        <v>34</v>
      </c>
      <c r="C774" s="2" t="s">
        <v>90</v>
      </c>
      <c r="D774" s="3">
        <v>43101</v>
      </c>
      <c r="E774" s="4">
        <v>39610.080000000002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39610.080000000002</v>
      </c>
    </row>
    <row r="775" spans="1:11">
      <c r="A775" s="2" t="s">
        <v>33</v>
      </c>
      <c r="B775" s="2" t="s">
        <v>34</v>
      </c>
      <c r="C775" s="2" t="s">
        <v>152</v>
      </c>
      <c r="D775" s="3">
        <v>43101</v>
      </c>
      <c r="E775" s="4">
        <v>62747.29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62747.29</v>
      </c>
    </row>
    <row r="776" spans="1:11">
      <c r="A776" s="2" t="s">
        <v>33</v>
      </c>
      <c r="B776" s="2" t="s">
        <v>34</v>
      </c>
      <c r="C776" s="2" t="s">
        <v>91</v>
      </c>
      <c r="D776" s="3">
        <v>43101</v>
      </c>
      <c r="E776" s="4">
        <v>19427.23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19427.23</v>
      </c>
    </row>
    <row r="777" spans="1:11">
      <c r="A777" s="2" t="s">
        <v>33</v>
      </c>
      <c r="B777" s="2" t="s">
        <v>34</v>
      </c>
      <c r="C777" s="2" t="s">
        <v>38</v>
      </c>
      <c r="D777" s="3">
        <v>43101</v>
      </c>
      <c r="E777" s="4">
        <v>524257.15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524257.15</v>
      </c>
    </row>
    <row r="778" spans="1:11">
      <c r="A778" s="2" t="s">
        <v>33</v>
      </c>
      <c r="B778" s="2" t="s">
        <v>34</v>
      </c>
      <c r="C778" s="2" t="s">
        <v>39</v>
      </c>
      <c r="D778" s="3">
        <v>43101</v>
      </c>
      <c r="E778" s="4">
        <v>3897263.52</v>
      </c>
      <c r="F778" s="4">
        <v>0</v>
      </c>
      <c r="G778" s="4">
        <v>-5492.43</v>
      </c>
      <c r="H778" s="4">
        <v>0</v>
      </c>
      <c r="I778" s="4">
        <v>0</v>
      </c>
      <c r="J778" s="4">
        <v>0</v>
      </c>
      <c r="K778" s="4">
        <v>3891771.09</v>
      </c>
    </row>
    <row r="779" spans="1:11">
      <c r="A779" s="2" t="s">
        <v>33</v>
      </c>
      <c r="B779" s="2" t="s">
        <v>34</v>
      </c>
      <c r="C779" s="2" t="s">
        <v>92</v>
      </c>
      <c r="D779" s="3">
        <v>43101</v>
      </c>
      <c r="E779" s="4">
        <v>14389.76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14389.76</v>
      </c>
    </row>
    <row r="780" spans="1:11">
      <c r="A780" s="2" t="s">
        <v>33</v>
      </c>
      <c r="B780" s="2" t="s">
        <v>34</v>
      </c>
      <c r="C780" s="2" t="s">
        <v>40</v>
      </c>
      <c r="D780" s="3">
        <v>43101</v>
      </c>
      <c r="E780" s="4">
        <v>134598.85999999999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134598.85999999999</v>
      </c>
    </row>
    <row r="781" spans="1:11">
      <c r="A781" s="2" t="s">
        <v>33</v>
      </c>
      <c r="B781" s="2" t="s">
        <v>34</v>
      </c>
      <c r="C781" s="2" t="s">
        <v>41</v>
      </c>
      <c r="D781" s="3">
        <v>43101</v>
      </c>
      <c r="E781" s="4">
        <v>1068402.71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1068402.71</v>
      </c>
    </row>
    <row r="782" spans="1:11">
      <c r="A782" s="2" t="s">
        <v>33</v>
      </c>
      <c r="B782" s="2" t="s">
        <v>34</v>
      </c>
      <c r="C782" s="2" t="s">
        <v>42</v>
      </c>
      <c r="D782" s="3">
        <v>43101</v>
      </c>
      <c r="E782" s="4">
        <v>123514.83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123514.83</v>
      </c>
    </row>
    <row r="783" spans="1:11">
      <c r="A783" s="2" t="s">
        <v>33</v>
      </c>
      <c r="B783" s="2" t="s">
        <v>68</v>
      </c>
      <c r="C783" s="2" t="s">
        <v>69</v>
      </c>
      <c r="D783" s="3">
        <v>43101</v>
      </c>
      <c r="E783" s="4">
        <v>185309.27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185309.27</v>
      </c>
    </row>
    <row r="784" spans="1:11">
      <c r="A784" s="2" t="s">
        <v>33</v>
      </c>
      <c r="B784" s="2" t="s">
        <v>68</v>
      </c>
      <c r="C784" s="2" t="s">
        <v>107</v>
      </c>
      <c r="D784" s="3">
        <v>43101</v>
      </c>
      <c r="E784" s="4">
        <v>1109551.68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1109551.68</v>
      </c>
    </row>
    <row r="785" spans="1:11">
      <c r="A785" s="2" t="s">
        <v>33</v>
      </c>
      <c r="B785" s="2" t="s">
        <v>68</v>
      </c>
      <c r="C785" s="2" t="s">
        <v>70</v>
      </c>
      <c r="D785" s="3">
        <v>43101</v>
      </c>
      <c r="E785" s="4">
        <v>179338.52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179338.52</v>
      </c>
    </row>
    <row r="786" spans="1:11">
      <c r="A786" s="2" t="s">
        <v>33</v>
      </c>
      <c r="B786" s="2" t="s">
        <v>68</v>
      </c>
      <c r="C786" s="2" t="s">
        <v>108</v>
      </c>
      <c r="D786" s="3">
        <v>43101</v>
      </c>
      <c r="E786" s="4">
        <v>15383.91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15383.91</v>
      </c>
    </row>
    <row r="787" spans="1:11">
      <c r="A787" s="2" t="s">
        <v>33</v>
      </c>
      <c r="B787" s="2" t="s">
        <v>68</v>
      </c>
      <c r="C787" s="2" t="s">
        <v>133</v>
      </c>
      <c r="D787" s="3">
        <v>43101</v>
      </c>
      <c r="E787" s="4">
        <v>38834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38834</v>
      </c>
    </row>
    <row r="788" spans="1:11">
      <c r="A788" s="2" t="s">
        <v>33</v>
      </c>
      <c r="B788" s="2" t="s">
        <v>68</v>
      </c>
      <c r="C788" s="2" t="s">
        <v>109</v>
      </c>
      <c r="D788" s="3">
        <v>43101</v>
      </c>
      <c r="E788" s="4">
        <v>41397.21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41397.21</v>
      </c>
    </row>
    <row r="789" spans="1:11">
      <c r="A789" s="2" t="s">
        <v>33</v>
      </c>
      <c r="B789" s="2" t="s">
        <v>68</v>
      </c>
      <c r="C789" s="2" t="s">
        <v>71</v>
      </c>
      <c r="D789" s="3">
        <v>43101</v>
      </c>
      <c r="E789" s="4">
        <v>27284.69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27284.69</v>
      </c>
    </row>
    <row r="790" spans="1:11">
      <c r="A790" s="2" t="s">
        <v>33</v>
      </c>
      <c r="B790" s="2" t="s">
        <v>68</v>
      </c>
      <c r="C790" s="2" t="s">
        <v>73</v>
      </c>
      <c r="D790" s="3">
        <v>43101</v>
      </c>
      <c r="E790" s="4">
        <v>175867.44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175867.44</v>
      </c>
    </row>
    <row r="791" spans="1:11">
      <c r="A791" s="2" t="s">
        <v>33</v>
      </c>
      <c r="B791" s="2" t="s">
        <v>68</v>
      </c>
      <c r="C791" s="2" t="s">
        <v>72</v>
      </c>
      <c r="D791" s="3">
        <v>43101</v>
      </c>
      <c r="E791" s="4">
        <v>20515.689999999999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20515.689999999999</v>
      </c>
    </row>
    <row r="792" spans="1:11">
      <c r="A792" s="2" t="s">
        <v>33</v>
      </c>
      <c r="B792" s="2" t="s">
        <v>68</v>
      </c>
      <c r="C792" s="2" t="s">
        <v>149</v>
      </c>
      <c r="D792" s="3">
        <v>43101</v>
      </c>
      <c r="E792" s="4">
        <v>37541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37541</v>
      </c>
    </row>
    <row r="793" spans="1:11">
      <c r="A793" s="2" t="s">
        <v>33</v>
      </c>
      <c r="B793" s="2" t="s">
        <v>68</v>
      </c>
      <c r="C793" s="2" t="s">
        <v>151</v>
      </c>
      <c r="D793" s="3">
        <v>43101</v>
      </c>
      <c r="E793" s="4">
        <v>814166.88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814166.88</v>
      </c>
    </row>
    <row r="794" spans="1:11">
      <c r="A794" s="2" t="s">
        <v>33</v>
      </c>
      <c r="B794" s="2" t="s">
        <v>68</v>
      </c>
      <c r="C794" s="2" t="s">
        <v>110</v>
      </c>
      <c r="D794" s="3">
        <v>43101</v>
      </c>
      <c r="E794" s="4">
        <v>70177.67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70177.67</v>
      </c>
    </row>
    <row r="795" spans="1:11">
      <c r="A795" s="2" t="s">
        <v>33</v>
      </c>
      <c r="B795" s="2" t="s">
        <v>68</v>
      </c>
      <c r="C795" s="2" t="s">
        <v>106</v>
      </c>
      <c r="D795" s="3">
        <v>43101</v>
      </c>
      <c r="E795" s="4">
        <v>35063.769999999997</v>
      </c>
      <c r="F795" s="4">
        <v>43035.47</v>
      </c>
      <c r="G795" s="4">
        <v>0</v>
      </c>
      <c r="H795" s="4">
        <v>0</v>
      </c>
      <c r="I795" s="4">
        <v>0</v>
      </c>
      <c r="J795" s="4">
        <v>0</v>
      </c>
      <c r="K795" s="4">
        <v>78099.240000000005</v>
      </c>
    </row>
    <row r="796" spans="1:11">
      <c r="A796" s="2" t="s">
        <v>33</v>
      </c>
      <c r="B796" s="2" t="s">
        <v>68</v>
      </c>
      <c r="C796" s="2" t="s">
        <v>74</v>
      </c>
      <c r="D796" s="3">
        <v>43101</v>
      </c>
      <c r="E796" s="4">
        <v>828509.36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828509.36</v>
      </c>
    </row>
    <row r="797" spans="1:11">
      <c r="A797" s="2" t="s">
        <v>16</v>
      </c>
      <c r="B797" s="2" t="s">
        <v>17</v>
      </c>
      <c r="C797" s="2" t="s">
        <v>18</v>
      </c>
      <c r="D797" s="3">
        <v>43132</v>
      </c>
      <c r="E797" s="4">
        <v>1411389.93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1411389.93</v>
      </c>
    </row>
    <row r="798" spans="1:11">
      <c r="A798" s="2" t="s">
        <v>16</v>
      </c>
      <c r="B798" s="2" t="s">
        <v>17</v>
      </c>
      <c r="C798" s="2" t="s">
        <v>19</v>
      </c>
      <c r="D798" s="3">
        <v>43132</v>
      </c>
      <c r="E798" s="4">
        <v>9187184.2699999996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9187184.2699999996</v>
      </c>
    </row>
    <row r="799" spans="1:11">
      <c r="A799" s="2" t="s">
        <v>16</v>
      </c>
      <c r="B799" s="2" t="s">
        <v>17</v>
      </c>
      <c r="C799" s="2" t="s">
        <v>158</v>
      </c>
      <c r="D799" s="3">
        <v>43132</v>
      </c>
      <c r="E799" s="4">
        <v>9316001.1799999997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9316001.1799999997</v>
      </c>
    </row>
    <row r="800" spans="1:11">
      <c r="A800" s="2" t="s">
        <v>16</v>
      </c>
      <c r="B800" s="2" t="s">
        <v>17</v>
      </c>
      <c r="C800" s="2" t="s">
        <v>83</v>
      </c>
      <c r="D800" s="3">
        <v>43132</v>
      </c>
      <c r="E800" s="4">
        <v>5118803.91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5118803.91</v>
      </c>
    </row>
    <row r="801" spans="1:11">
      <c r="A801" s="2" t="s">
        <v>16</v>
      </c>
      <c r="B801" s="2" t="s">
        <v>17</v>
      </c>
      <c r="C801" s="2" t="s">
        <v>20</v>
      </c>
      <c r="D801" s="3">
        <v>43132</v>
      </c>
      <c r="E801" s="4">
        <v>63740.85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63740.85</v>
      </c>
    </row>
    <row r="802" spans="1:11">
      <c r="A802" s="2" t="s">
        <v>16</v>
      </c>
      <c r="B802" s="2" t="s">
        <v>17</v>
      </c>
      <c r="C802" s="2" t="s">
        <v>22</v>
      </c>
      <c r="D802" s="3">
        <v>43132</v>
      </c>
      <c r="E802" s="4">
        <v>263337.89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263337.89</v>
      </c>
    </row>
    <row r="803" spans="1:11">
      <c r="A803" s="2" t="s">
        <v>16</v>
      </c>
      <c r="B803" s="2" t="s">
        <v>17</v>
      </c>
      <c r="C803" s="2" t="s">
        <v>111</v>
      </c>
      <c r="D803" s="3">
        <v>43132</v>
      </c>
      <c r="E803" s="4">
        <v>7125.41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7125.41</v>
      </c>
    </row>
    <row r="804" spans="1:11">
      <c r="A804" s="2" t="s">
        <v>16</v>
      </c>
      <c r="B804" s="2" t="s">
        <v>17</v>
      </c>
      <c r="C804" s="2" t="s">
        <v>114</v>
      </c>
      <c r="D804" s="3">
        <v>43132</v>
      </c>
      <c r="E804" s="4">
        <v>76071.34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76071.34</v>
      </c>
    </row>
    <row r="805" spans="1:11">
      <c r="A805" s="2" t="s">
        <v>16</v>
      </c>
      <c r="B805" s="2" t="s">
        <v>17</v>
      </c>
      <c r="C805" s="2" t="s">
        <v>31</v>
      </c>
      <c r="D805" s="3">
        <v>43132</v>
      </c>
      <c r="E805" s="4">
        <v>1039344.41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1039344.41</v>
      </c>
    </row>
    <row r="806" spans="1:11">
      <c r="A806" s="2" t="s">
        <v>16</v>
      </c>
      <c r="B806" s="2" t="s">
        <v>17</v>
      </c>
      <c r="C806" s="2" t="s">
        <v>24</v>
      </c>
      <c r="D806" s="3">
        <v>43132</v>
      </c>
      <c r="E806" s="4">
        <v>8824.34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8824.34</v>
      </c>
    </row>
    <row r="807" spans="1:11">
      <c r="A807" s="2" t="s">
        <v>16</v>
      </c>
      <c r="B807" s="2" t="s">
        <v>17</v>
      </c>
      <c r="C807" s="2" t="s">
        <v>81</v>
      </c>
      <c r="D807" s="3">
        <v>43132</v>
      </c>
      <c r="E807" s="4">
        <v>136509.51999999999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136509.51999999999</v>
      </c>
    </row>
    <row r="808" spans="1:11">
      <c r="A808" s="2" t="s">
        <v>16</v>
      </c>
      <c r="B808" s="2" t="s">
        <v>17</v>
      </c>
      <c r="C808" s="2" t="s">
        <v>25</v>
      </c>
      <c r="D808" s="3">
        <v>43132</v>
      </c>
      <c r="E808" s="4">
        <v>7388.39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7388.39</v>
      </c>
    </row>
    <row r="809" spans="1:11">
      <c r="A809" s="2" t="s">
        <v>16</v>
      </c>
      <c r="B809" s="2" t="s">
        <v>17</v>
      </c>
      <c r="C809" s="2" t="s">
        <v>116</v>
      </c>
      <c r="D809" s="3">
        <v>43132</v>
      </c>
      <c r="E809" s="4">
        <v>162225.67000000001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162225.67000000001</v>
      </c>
    </row>
    <row r="810" spans="1:11">
      <c r="A810" s="2" t="s">
        <v>16</v>
      </c>
      <c r="B810" s="2" t="s">
        <v>17</v>
      </c>
      <c r="C810" s="2" t="s">
        <v>115</v>
      </c>
      <c r="D810" s="3">
        <v>43132</v>
      </c>
      <c r="E810" s="4">
        <v>37003945.939999998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37003945.939999998</v>
      </c>
    </row>
    <row r="811" spans="1:11">
      <c r="A811" s="2" t="s">
        <v>16</v>
      </c>
      <c r="B811" s="2" t="s">
        <v>17</v>
      </c>
      <c r="C811" s="2" t="s">
        <v>27</v>
      </c>
      <c r="D811" s="3">
        <v>43132</v>
      </c>
      <c r="E811" s="4">
        <v>19005572.420000002</v>
      </c>
      <c r="F811" s="4">
        <v>15977.4</v>
      </c>
      <c r="G811" s="4">
        <v>0</v>
      </c>
      <c r="H811" s="4">
        <v>0</v>
      </c>
      <c r="I811" s="4">
        <v>0</v>
      </c>
      <c r="J811" s="4">
        <v>0</v>
      </c>
      <c r="K811" s="4">
        <v>19021549.82</v>
      </c>
    </row>
    <row r="812" spans="1:11">
      <c r="A812" s="2" t="s">
        <v>16</v>
      </c>
      <c r="B812" s="2" t="s">
        <v>17</v>
      </c>
      <c r="C812" s="2" t="s">
        <v>82</v>
      </c>
      <c r="D812" s="3">
        <v>43132</v>
      </c>
      <c r="E812" s="4">
        <v>3548953.23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3548953.23</v>
      </c>
    </row>
    <row r="813" spans="1:11">
      <c r="A813" s="2" t="s">
        <v>16</v>
      </c>
      <c r="B813" s="2" t="s">
        <v>17</v>
      </c>
      <c r="C813" s="2" t="s">
        <v>84</v>
      </c>
      <c r="D813" s="3">
        <v>43132</v>
      </c>
      <c r="E813" s="4">
        <v>2458044.2000000002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2458044.2000000002</v>
      </c>
    </row>
    <row r="814" spans="1:11">
      <c r="A814" s="2" t="s">
        <v>16</v>
      </c>
      <c r="B814" s="2" t="s">
        <v>17</v>
      </c>
      <c r="C814" s="2" t="s">
        <v>29</v>
      </c>
      <c r="D814" s="3">
        <v>43132</v>
      </c>
      <c r="E814" s="4">
        <v>1473265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1473265</v>
      </c>
    </row>
    <row r="815" spans="1:11">
      <c r="A815" s="2" t="s">
        <v>16</v>
      </c>
      <c r="B815" s="2" t="s">
        <v>17</v>
      </c>
      <c r="C815" s="2" t="s">
        <v>157</v>
      </c>
      <c r="D815" s="3">
        <v>43132</v>
      </c>
      <c r="E815" s="4">
        <v>67252353.719999999</v>
      </c>
      <c r="F815" s="4">
        <v>917.54</v>
      </c>
      <c r="G815" s="4">
        <v>0</v>
      </c>
      <c r="H815" s="4">
        <v>0</v>
      </c>
      <c r="I815" s="4">
        <v>0</v>
      </c>
      <c r="J815" s="4">
        <v>0</v>
      </c>
      <c r="K815" s="4">
        <v>67253271.260000005</v>
      </c>
    </row>
    <row r="816" spans="1:11">
      <c r="A816" s="2" t="s">
        <v>16</v>
      </c>
      <c r="B816" s="2" t="s">
        <v>17</v>
      </c>
      <c r="C816" s="2" t="s">
        <v>32</v>
      </c>
      <c r="D816" s="3">
        <v>43132</v>
      </c>
      <c r="E816" s="4">
        <v>39251.620000000003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39251.620000000003</v>
      </c>
    </row>
    <row r="817" spans="1:11">
      <c r="A817" s="2" t="s">
        <v>16</v>
      </c>
      <c r="B817" s="2" t="s">
        <v>17</v>
      </c>
      <c r="C817" s="2" t="s">
        <v>80</v>
      </c>
      <c r="D817" s="3">
        <v>43132</v>
      </c>
      <c r="E817" s="4">
        <v>1628899.91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1628899.91</v>
      </c>
    </row>
    <row r="818" spans="1:11">
      <c r="A818" s="2" t="s">
        <v>16</v>
      </c>
      <c r="B818" s="2" t="s">
        <v>17</v>
      </c>
      <c r="C818" s="2" t="s">
        <v>26</v>
      </c>
      <c r="D818" s="3">
        <v>43132</v>
      </c>
      <c r="E818" s="4">
        <v>961255.64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961255.64</v>
      </c>
    </row>
    <row r="819" spans="1:11">
      <c r="A819" s="2" t="s">
        <v>16</v>
      </c>
      <c r="B819" s="2" t="s">
        <v>17</v>
      </c>
      <c r="C819" s="2" t="s">
        <v>21</v>
      </c>
      <c r="D819" s="3">
        <v>43132</v>
      </c>
      <c r="E819" s="4">
        <v>60170.36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60170.36</v>
      </c>
    </row>
    <row r="820" spans="1:11">
      <c r="A820" s="2" t="s">
        <v>16</v>
      </c>
      <c r="B820" s="2" t="s">
        <v>17</v>
      </c>
      <c r="C820" s="2" t="s">
        <v>75</v>
      </c>
      <c r="D820" s="3">
        <v>43132</v>
      </c>
      <c r="E820" s="4">
        <v>314379.42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314379.42</v>
      </c>
    </row>
    <row r="821" spans="1:11">
      <c r="A821" s="2" t="s">
        <v>16</v>
      </c>
      <c r="B821" s="2" t="s">
        <v>17</v>
      </c>
      <c r="C821" s="2" t="s">
        <v>112</v>
      </c>
      <c r="D821" s="3">
        <v>43132</v>
      </c>
      <c r="E821" s="4">
        <v>20676195.899999999</v>
      </c>
      <c r="F821" s="4">
        <v>-112.48</v>
      </c>
      <c r="G821" s="4">
        <v>0</v>
      </c>
      <c r="H821" s="4">
        <v>0</v>
      </c>
      <c r="I821" s="4">
        <v>0</v>
      </c>
      <c r="J821" s="4">
        <v>0</v>
      </c>
      <c r="K821" s="4">
        <v>20676083.420000002</v>
      </c>
    </row>
    <row r="822" spans="1:11">
      <c r="A822" s="2" t="s">
        <v>16</v>
      </c>
      <c r="B822" s="2" t="s">
        <v>17</v>
      </c>
      <c r="C822" s="2" t="s">
        <v>77</v>
      </c>
      <c r="D822" s="3">
        <v>43132</v>
      </c>
      <c r="E822" s="4">
        <v>297266.61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297266.61</v>
      </c>
    </row>
    <row r="823" spans="1:11">
      <c r="A823" s="2" t="s">
        <v>16</v>
      </c>
      <c r="B823" s="2" t="s">
        <v>17</v>
      </c>
      <c r="C823" s="2" t="s">
        <v>78</v>
      </c>
      <c r="D823" s="3">
        <v>43132</v>
      </c>
      <c r="E823" s="4">
        <v>345729.64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345729.64</v>
      </c>
    </row>
    <row r="824" spans="1:11">
      <c r="A824" s="2" t="s">
        <v>16</v>
      </c>
      <c r="B824" s="2" t="s">
        <v>17</v>
      </c>
      <c r="C824" s="2" t="s">
        <v>113</v>
      </c>
      <c r="D824" s="3">
        <v>43132</v>
      </c>
      <c r="E824" s="4">
        <v>17517104.289999999</v>
      </c>
      <c r="F824" s="4">
        <v>222407.67</v>
      </c>
      <c r="G824" s="4">
        <v>0</v>
      </c>
      <c r="H824" s="4">
        <v>0</v>
      </c>
      <c r="I824" s="4">
        <v>0</v>
      </c>
      <c r="J824" s="4">
        <v>0</v>
      </c>
      <c r="K824" s="4">
        <v>17739511.960000001</v>
      </c>
    </row>
    <row r="825" spans="1:11">
      <c r="A825" s="2" t="s">
        <v>16</v>
      </c>
      <c r="B825" s="2" t="s">
        <v>60</v>
      </c>
      <c r="C825" s="2" t="s">
        <v>64</v>
      </c>
      <c r="D825" s="3">
        <v>43132</v>
      </c>
      <c r="E825" s="4">
        <v>2874239.86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2874239.86</v>
      </c>
    </row>
    <row r="826" spans="1:11">
      <c r="A826" s="2" t="s">
        <v>16</v>
      </c>
      <c r="B826" s="2" t="s">
        <v>60</v>
      </c>
      <c r="C826" s="2" t="s">
        <v>103</v>
      </c>
      <c r="D826" s="3">
        <v>43132</v>
      </c>
      <c r="E826" s="4">
        <v>1886442.92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1886442.92</v>
      </c>
    </row>
    <row r="827" spans="1:11">
      <c r="A827" s="2" t="s">
        <v>16</v>
      </c>
      <c r="B827" s="2" t="s">
        <v>60</v>
      </c>
      <c r="C827" s="2" t="s">
        <v>147</v>
      </c>
      <c r="D827" s="3">
        <v>43132</v>
      </c>
      <c r="E827" s="4">
        <v>12669002.609999999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12669002.609999999</v>
      </c>
    </row>
    <row r="828" spans="1:11">
      <c r="A828" s="2" t="s">
        <v>16</v>
      </c>
      <c r="B828" s="2" t="s">
        <v>60</v>
      </c>
      <c r="C828" s="2" t="s">
        <v>144</v>
      </c>
      <c r="D828" s="3">
        <v>43132</v>
      </c>
      <c r="E828" s="4">
        <v>2820613.55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2820613.55</v>
      </c>
    </row>
    <row r="829" spans="1:11">
      <c r="A829" s="2" t="s">
        <v>16</v>
      </c>
      <c r="B829" s="2" t="s">
        <v>60</v>
      </c>
      <c r="C829" s="2" t="s">
        <v>145</v>
      </c>
      <c r="D829" s="3">
        <v>43132</v>
      </c>
      <c r="E829" s="4">
        <v>12305840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12305840</v>
      </c>
    </row>
    <row r="830" spans="1:11">
      <c r="A830" s="2" t="s">
        <v>16</v>
      </c>
      <c r="B830" s="2" t="s">
        <v>60</v>
      </c>
      <c r="C830" s="2" t="s">
        <v>129</v>
      </c>
      <c r="D830" s="3">
        <v>43132</v>
      </c>
      <c r="E830" s="4">
        <v>2376524.13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2376524.13</v>
      </c>
    </row>
    <row r="831" spans="1:11">
      <c r="A831" s="2" t="s">
        <v>16</v>
      </c>
      <c r="B831" s="2" t="s">
        <v>60</v>
      </c>
      <c r="C831" s="2" t="s">
        <v>66</v>
      </c>
      <c r="D831" s="3">
        <v>43132</v>
      </c>
      <c r="E831" s="4">
        <v>389797.87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389797.87</v>
      </c>
    </row>
    <row r="832" spans="1:11">
      <c r="A832" s="2" t="s">
        <v>16</v>
      </c>
      <c r="B832" s="2" t="s">
        <v>60</v>
      </c>
      <c r="C832" s="2" t="s">
        <v>67</v>
      </c>
      <c r="D832" s="3">
        <v>43132</v>
      </c>
      <c r="E832" s="4">
        <v>96290.22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96290.22</v>
      </c>
    </row>
    <row r="833" spans="1:11">
      <c r="A833" s="2" t="s">
        <v>16</v>
      </c>
      <c r="B833" s="2" t="s">
        <v>60</v>
      </c>
      <c r="C833" s="2" t="s">
        <v>156</v>
      </c>
      <c r="D833" s="3">
        <v>43132</v>
      </c>
      <c r="E833" s="4">
        <v>402176.59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402176.59</v>
      </c>
    </row>
    <row r="834" spans="1:11">
      <c r="A834" s="2" t="s">
        <v>16</v>
      </c>
      <c r="B834" s="2" t="s">
        <v>60</v>
      </c>
      <c r="C834" s="2" t="s">
        <v>160</v>
      </c>
      <c r="D834" s="3">
        <v>43132</v>
      </c>
      <c r="E834" s="4">
        <v>23632.07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23632.07</v>
      </c>
    </row>
    <row r="835" spans="1:11">
      <c r="A835" s="2" t="s">
        <v>16</v>
      </c>
      <c r="B835" s="2" t="s">
        <v>60</v>
      </c>
      <c r="C835" s="2" t="s">
        <v>61</v>
      </c>
      <c r="D835" s="3">
        <v>43132</v>
      </c>
      <c r="E835" s="4">
        <v>1913117.11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1913117.11</v>
      </c>
    </row>
    <row r="836" spans="1:11">
      <c r="A836" s="2" t="s">
        <v>16</v>
      </c>
      <c r="B836" s="2" t="s">
        <v>60</v>
      </c>
      <c r="C836" s="2" t="s">
        <v>65</v>
      </c>
      <c r="D836" s="3">
        <v>43132</v>
      </c>
      <c r="E836" s="4">
        <v>291500.62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291500.62</v>
      </c>
    </row>
    <row r="837" spans="1:11">
      <c r="A837" s="2" t="s">
        <v>16</v>
      </c>
      <c r="B837" s="2" t="s">
        <v>60</v>
      </c>
      <c r="C837" s="2" t="s">
        <v>155</v>
      </c>
      <c r="D837" s="3">
        <v>43132</v>
      </c>
      <c r="E837" s="4">
        <v>70015.66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70015.66</v>
      </c>
    </row>
    <row r="838" spans="1:11">
      <c r="A838" s="2" t="s">
        <v>16</v>
      </c>
      <c r="B838" s="2" t="s">
        <v>60</v>
      </c>
      <c r="C838" s="2" t="s">
        <v>105</v>
      </c>
      <c r="D838" s="3">
        <v>43132</v>
      </c>
      <c r="E838" s="4">
        <v>509282.85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509282.85</v>
      </c>
    </row>
    <row r="839" spans="1:11">
      <c r="A839" s="2" t="s">
        <v>16</v>
      </c>
      <c r="B839" s="2" t="s">
        <v>60</v>
      </c>
      <c r="C839" s="2" t="s">
        <v>100</v>
      </c>
      <c r="D839" s="3">
        <v>43132</v>
      </c>
      <c r="E839" s="4">
        <v>629166.46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629166.46</v>
      </c>
    </row>
    <row r="840" spans="1:11">
      <c r="A840" s="2" t="s">
        <v>16</v>
      </c>
      <c r="B840" s="2" t="s">
        <v>60</v>
      </c>
      <c r="C840" s="2" t="s">
        <v>130</v>
      </c>
      <c r="D840" s="3">
        <v>43132</v>
      </c>
      <c r="E840" s="4">
        <v>10343248.640000001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10343248.640000001</v>
      </c>
    </row>
    <row r="841" spans="1:11">
      <c r="A841" s="2" t="s">
        <v>16</v>
      </c>
      <c r="B841" s="2" t="s">
        <v>60</v>
      </c>
      <c r="C841" s="2" t="s">
        <v>62</v>
      </c>
      <c r="D841" s="3">
        <v>43132</v>
      </c>
      <c r="E841" s="4">
        <v>2023936.45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2023936.45</v>
      </c>
    </row>
    <row r="842" spans="1:11">
      <c r="A842" s="2" t="s">
        <v>16</v>
      </c>
      <c r="B842" s="2" t="s">
        <v>60</v>
      </c>
      <c r="C842" s="2" t="s">
        <v>63</v>
      </c>
      <c r="D842" s="3">
        <v>43132</v>
      </c>
      <c r="E842" s="4">
        <v>629225.62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629225.62</v>
      </c>
    </row>
    <row r="843" spans="1:11">
      <c r="A843" s="2" t="s">
        <v>16</v>
      </c>
      <c r="B843" s="2" t="s">
        <v>60</v>
      </c>
      <c r="C843" s="2" t="s">
        <v>101</v>
      </c>
      <c r="D843" s="3">
        <v>43132</v>
      </c>
      <c r="E843" s="4">
        <v>999825.07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999825.07</v>
      </c>
    </row>
    <row r="844" spans="1:11">
      <c r="A844" s="2" t="s">
        <v>16</v>
      </c>
      <c r="B844" s="2" t="s">
        <v>60</v>
      </c>
      <c r="C844" s="2" t="s">
        <v>131</v>
      </c>
      <c r="D844" s="3">
        <v>43132</v>
      </c>
      <c r="E844" s="4">
        <v>190246.97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190246.97</v>
      </c>
    </row>
    <row r="845" spans="1:11">
      <c r="A845" s="2" t="s">
        <v>16</v>
      </c>
      <c r="B845" s="2" t="s">
        <v>60</v>
      </c>
      <c r="C845" s="2" t="s">
        <v>102</v>
      </c>
      <c r="D845" s="3">
        <v>43132</v>
      </c>
      <c r="E845" s="4">
        <v>90184969.760000005</v>
      </c>
      <c r="F845" s="4">
        <v>41701.230000000003</v>
      </c>
      <c r="G845" s="4">
        <v>0</v>
      </c>
      <c r="H845" s="4">
        <v>0</v>
      </c>
      <c r="I845" s="4">
        <v>0</v>
      </c>
      <c r="J845" s="4">
        <v>0</v>
      </c>
      <c r="K845" s="4">
        <v>90226670.989999995</v>
      </c>
    </row>
    <row r="846" spans="1:11">
      <c r="A846" s="2" t="s">
        <v>16</v>
      </c>
      <c r="B846" s="2" t="s">
        <v>60</v>
      </c>
      <c r="C846" s="2" t="s">
        <v>132</v>
      </c>
      <c r="D846" s="3">
        <v>43132</v>
      </c>
      <c r="E846" s="4">
        <v>339657.73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339657.73</v>
      </c>
    </row>
    <row r="847" spans="1:11">
      <c r="A847" s="2" t="s">
        <v>16</v>
      </c>
      <c r="B847" s="2" t="s">
        <v>60</v>
      </c>
      <c r="C847" s="2" t="s">
        <v>146</v>
      </c>
      <c r="D847" s="3">
        <v>43132</v>
      </c>
      <c r="E847" s="4">
        <v>257287.97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257287.97</v>
      </c>
    </row>
    <row r="848" spans="1:11">
      <c r="A848" s="2" t="s">
        <v>16</v>
      </c>
      <c r="B848" s="2" t="s">
        <v>60</v>
      </c>
      <c r="C848" s="2" t="s">
        <v>104</v>
      </c>
      <c r="D848" s="3">
        <v>43132</v>
      </c>
      <c r="E848" s="4">
        <v>103891.78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103891.78</v>
      </c>
    </row>
    <row r="849" spans="1:11">
      <c r="A849" s="2" t="s">
        <v>16</v>
      </c>
      <c r="B849" s="2" t="s">
        <v>60</v>
      </c>
      <c r="C849" s="2" t="s">
        <v>148</v>
      </c>
      <c r="D849" s="3">
        <v>43132</v>
      </c>
      <c r="E849" s="4">
        <v>20560.16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20560.16</v>
      </c>
    </row>
    <row r="850" spans="1:11">
      <c r="A850" s="2" t="s">
        <v>33</v>
      </c>
      <c r="B850" s="2" t="s">
        <v>34</v>
      </c>
      <c r="C850" s="2" t="s">
        <v>43</v>
      </c>
      <c r="D850" s="3">
        <v>43132</v>
      </c>
      <c r="E850" s="4">
        <v>8329.7199999999993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8329.7199999999993</v>
      </c>
    </row>
    <row r="851" spans="1:11">
      <c r="A851" s="2" t="s">
        <v>33</v>
      </c>
      <c r="B851" s="2" t="s">
        <v>34</v>
      </c>
      <c r="C851" s="2" t="s">
        <v>44</v>
      </c>
      <c r="D851" s="3">
        <v>43132</v>
      </c>
      <c r="E851" s="4">
        <v>119852.69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119852.69</v>
      </c>
    </row>
    <row r="852" spans="1:11">
      <c r="A852" s="2" t="s">
        <v>33</v>
      </c>
      <c r="B852" s="2" t="s">
        <v>34</v>
      </c>
      <c r="C852" s="2" t="s">
        <v>45</v>
      </c>
      <c r="D852" s="3">
        <v>43132</v>
      </c>
      <c r="E852" s="4">
        <v>261126.69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261126.69</v>
      </c>
    </row>
    <row r="853" spans="1:11">
      <c r="A853" s="2" t="s">
        <v>33</v>
      </c>
      <c r="B853" s="2" t="s">
        <v>34</v>
      </c>
      <c r="C853" s="2" t="s">
        <v>95</v>
      </c>
      <c r="D853" s="3">
        <v>43132</v>
      </c>
      <c r="E853" s="4">
        <v>4681.58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4681.58</v>
      </c>
    </row>
    <row r="854" spans="1:11">
      <c r="A854" s="2" t="s">
        <v>33</v>
      </c>
      <c r="B854" s="2" t="s">
        <v>34</v>
      </c>
      <c r="C854" s="2" t="s">
        <v>96</v>
      </c>
      <c r="D854" s="3">
        <v>43132</v>
      </c>
      <c r="E854" s="4">
        <v>17916.189999999999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17916.189999999999</v>
      </c>
    </row>
    <row r="855" spans="1:11">
      <c r="A855" s="2" t="s">
        <v>33</v>
      </c>
      <c r="B855" s="2" t="s">
        <v>34</v>
      </c>
      <c r="C855" s="2" t="s">
        <v>120</v>
      </c>
      <c r="D855" s="3">
        <v>43132</v>
      </c>
      <c r="E855" s="4">
        <v>153261.29999999999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153261.29999999999</v>
      </c>
    </row>
    <row r="856" spans="1:11">
      <c r="A856" s="2" t="s">
        <v>33</v>
      </c>
      <c r="B856" s="2" t="s">
        <v>34</v>
      </c>
      <c r="C856" s="2" t="s">
        <v>121</v>
      </c>
      <c r="D856" s="3">
        <v>43132</v>
      </c>
      <c r="E856" s="4">
        <v>23138.38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23138.38</v>
      </c>
    </row>
    <row r="857" spans="1:11">
      <c r="A857" s="2" t="s">
        <v>33</v>
      </c>
      <c r="B857" s="2" t="s">
        <v>34</v>
      </c>
      <c r="C857" s="2" t="s">
        <v>153</v>
      </c>
      <c r="D857" s="3">
        <v>43132</v>
      </c>
      <c r="E857" s="4">
        <v>137442.53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137442.53</v>
      </c>
    </row>
    <row r="858" spans="1:11">
      <c r="A858" s="2" t="s">
        <v>33</v>
      </c>
      <c r="B858" s="2" t="s">
        <v>34</v>
      </c>
      <c r="C858" s="2" t="s">
        <v>135</v>
      </c>
      <c r="D858" s="3">
        <v>43132</v>
      </c>
      <c r="E858" s="4">
        <v>8352224.5700000003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8352224.5700000003</v>
      </c>
    </row>
    <row r="859" spans="1:11">
      <c r="A859" s="2" t="s">
        <v>33</v>
      </c>
      <c r="B859" s="2" t="s">
        <v>34</v>
      </c>
      <c r="C859" s="2" t="s">
        <v>159</v>
      </c>
      <c r="D859" s="3">
        <v>43132</v>
      </c>
      <c r="E859" s="4">
        <v>1699998.54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1699998.54</v>
      </c>
    </row>
    <row r="860" spans="1:11">
      <c r="A860" s="2" t="s">
        <v>33</v>
      </c>
      <c r="B860" s="2" t="s">
        <v>34</v>
      </c>
      <c r="C860" s="2" t="s">
        <v>46</v>
      </c>
      <c r="D860" s="3">
        <v>43132</v>
      </c>
      <c r="E860" s="4">
        <v>449309.06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449309.06</v>
      </c>
    </row>
    <row r="861" spans="1:11">
      <c r="A861" s="2" t="s">
        <v>33</v>
      </c>
      <c r="B861" s="2" t="s">
        <v>34</v>
      </c>
      <c r="C861" s="2" t="s">
        <v>122</v>
      </c>
      <c r="D861" s="3">
        <v>43132</v>
      </c>
      <c r="E861" s="4">
        <v>1694832.96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1694832.96</v>
      </c>
    </row>
    <row r="862" spans="1:11">
      <c r="A862" s="2" t="s">
        <v>33</v>
      </c>
      <c r="B862" s="2" t="s">
        <v>34</v>
      </c>
      <c r="C862" s="2" t="s">
        <v>47</v>
      </c>
      <c r="D862" s="3">
        <v>43132</v>
      </c>
      <c r="E862" s="4">
        <v>178530.09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178530.09</v>
      </c>
    </row>
    <row r="863" spans="1:11">
      <c r="A863" s="2" t="s">
        <v>33</v>
      </c>
      <c r="B863" s="2" t="s">
        <v>34</v>
      </c>
      <c r="C863" s="2" t="s">
        <v>154</v>
      </c>
      <c r="D863" s="3">
        <v>43132</v>
      </c>
      <c r="E863" s="4">
        <v>54614.27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54614.27</v>
      </c>
    </row>
    <row r="864" spans="1:11">
      <c r="A864" s="2" t="s">
        <v>33</v>
      </c>
      <c r="B864" s="2" t="s">
        <v>34</v>
      </c>
      <c r="C864" s="2" t="s">
        <v>123</v>
      </c>
      <c r="D864" s="3">
        <v>43132</v>
      </c>
      <c r="E864" s="4">
        <v>175350.37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175350.37</v>
      </c>
    </row>
    <row r="865" spans="1:11">
      <c r="A865" s="2" t="s">
        <v>33</v>
      </c>
      <c r="B865" s="2" t="s">
        <v>34</v>
      </c>
      <c r="C865" s="2" t="s">
        <v>136</v>
      </c>
      <c r="D865" s="3">
        <v>43132</v>
      </c>
      <c r="E865" s="4">
        <v>209318.9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209318.9</v>
      </c>
    </row>
    <row r="866" spans="1:11">
      <c r="A866" s="2" t="s">
        <v>33</v>
      </c>
      <c r="B866" s="2" t="s">
        <v>34</v>
      </c>
      <c r="C866" s="2" t="s">
        <v>48</v>
      </c>
      <c r="D866" s="3">
        <v>43132</v>
      </c>
      <c r="E866" s="4">
        <v>923446.05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923446.05</v>
      </c>
    </row>
    <row r="867" spans="1:11">
      <c r="A867" s="2" t="s">
        <v>33</v>
      </c>
      <c r="B867" s="2" t="s">
        <v>34</v>
      </c>
      <c r="C867" s="2" t="s">
        <v>118</v>
      </c>
      <c r="D867" s="3">
        <v>43132</v>
      </c>
      <c r="E867" s="4">
        <v>273084.38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273084.38</v>
      </c>
    </row>
    <row r="868" spans="1:11">
      <c r="A868" s="2" t="s">
        <v>33</v>
      </c>
      <c r="B868" s="2" t="s">
        <v>34</v>
      </c>
      <c r="C868" s="2" t="s">
        <v>137</v>
      </c>
      <c r="D868" s="3">
        <v>43132</v>
      </c>
      <c r="E868" s="4">
        <v>414663.45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414663.45</v>
      </c>
    </row>
    <row r="869" spans="1:11">
      <c r="A869" s="2" t="s">
        <v>33</v>
      </c>
      <c r="B869" s="2" t="s">
        <v>34</v>
      </c>
      <c r="C869" s="2" t="s">
        <v>97</v>
      </c>
      <c r="D869" s="3">
        <v>43132</v>
      </c>
      <c r="E869" s="4">
        <v>26970.37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26970.37</v>
      </c>
    </row>
    <row r="870" spans="1:11">
      <c r="A870" s="2" t="s">
        <v>33</v>
      </c>
      <c r="B870" s="2" t="s">
        <v>34</v>
      </c>
      <c r="C870" s="2" t="s">
        <v>49</v>
      </c>
      <c r="D870" s="3">
        <v>43132</v>
      </c>
      <c r="E870" s="4">
        <v>867772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867772</v>
      </c>
    </row>
    <row r="871" spans="1:11">
      <c r="A871" s="2" t="s">
        <v>33</v>
      </c>
      <c r="B871" s="2" t="s">
        <v>34</v>
      </c>
      <c r="C871" s="2" t="s">
        <v>50</v>
      </c>
      <c r="D871" s="3">
        <v>43132</v>
      </c>
      <c r="E871" s="4">
        <v>49001.72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49001.72</v>
      </c>
    </row>
    <row r="872" spans="1:11">
      <c r="A872" s="2" t="s">
        <v>33</v>
      </c>
      <c r="B872" s="2" t="s">
        <v>34</v>
      </c>
      <c r="C872" s="2" t="s">
        <v>138</v>
      </c>
      <c r="D872" s="3">
        <v>43132</v>
      </c>
      <c r="E872" s="4">
        <v>60826.29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60826.29</v>
      </c>
    </row>
    <row r="873" spans="1:11">
      <c r="A873" s="2" t="s">
        <v>33</v>
      </c>
      <c r="B873" s="2" t="s">
        <v>34</v>
      </c>
      <c r="C873" s="2" t="s">
        <v>124</v>
      </c>
      <c r="D873" s="3">
        <v>43132</v>
      </c>
      <c r="E873" s="4">
        <v>139637.68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139637.68</v>
      </c>
    </row>
    <row r="874" spans="1:11">
      <c r="A874" s="2" t="s">
        <v>33</v>
      </c>
      <c r="B874" s="2" t="s">
        <v>34</v>
      </c>
      <c r="C874" s="2" t="s">
        <v>125</v>
      </c>
      <c r="D874" s="3">
        <v>43132</v>
      </c>
      <c r="E874" s="4">
        <v>27191821.809999999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27191821.809999999</v>
      </c>
    </row>
    <row r="875" spans="1:11">
      <c r="A875" s="2" t="s">
        <v>33</v>
      </c>
      <c r="B875" s="2" t="s">
        <v>34</v>
      </c>
      <c r="C875" s="2" t="s">
        <v>126</v>
      </c>
      <c r="D875" s="3">
        <v>43132</v>
      </c>
      <c r="E875" s="4">
        <v>731466.64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731466.64</v>
      </c>
    </row>
    <row r="876" spans="1:11">
      <c r="A876" s="2" t="s">
        <v>33</v>
      </c>
      <c r="B876" s="2" t="s">
        <v>34</v>
      </c>
      <c r="C876" s="2" t="s">
        <v>51</v>
      </c>
      <c r="D876" s="3">
        <v>43132</v>
      </c>
      <c r="E876" s="4">
        <v>2269555.91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2269555.91</v>
      </c>
    </row>
    <row r="877" spans="1:11">
      <c r="A877" s="2" t="s">
        <v>33</v>
      </c>
      <c r="B877" s="2" t="s">
        <v>34</v>
      </c>
      <c r="C877" s="2" t="s">
        <v>98</v>
      </c>
      <c r="D877" s="3">
        <v>43132</v>
      </c>
      <c r="E877" s="4">
        <v>531166.79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531166.79</v>
      </c>
    </row>
    <row r="878" spans="1:11">
      <c r="A878" s="2" t="s">
        <v>33</v>
      </c>
      <c r="B878" s="2" t="s">
        <v>34</v>
      </c>
      <c r="C878" s="2" t="s">
        <v>52</v>
      </c>
      <c r="D878" s="3">
        <v>43132</v>
      </c>
      <c r="E878" s="4">
        <v>37326.42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37326.42</v>
      </c>
    </row>
    <row r="879" spans="1:11">
      <c r="A879" s="2" t="s">
        <v>33</v>
      </c>
      <c r="B879" s="2" t="s">
        <v>34</v>
      </c>
      <c r="C879" s="2" t="s">
        <v>127</v>
      </c>
      <c r="D879" s="3">
        <v>43132</v>
      </c>
      <c r="E879" s="4">
        <v>2685827.14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2685827.14</v>
      </c>
    </row>
    <row r="880" spans="1:11">
      <c r="A880" s="2" t="s">
        <v>33</v>
      </c>
      <c r="B880" s="2" t="s">
        <v>34</v>
      </c>
      <c r="C880" s="2" t="s">
        <v>139</v>
      </c>
      <c r="D880" s="3">
        <v>43132</v>
      </c>
      <c r="E880" s="4">
        <v>2783.89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2783.89</v>
      </c>
    </row>
    <row r="881" spans="1:11">
      <c r="A881" s="2" t="s">
        <v>33</v>
      </c>
      <c r="B881" s="2" t="s">
        <v>34</v>
      </c>
      <c r="C881" s="2" t="s">
        <v>53</v>
      </c>
      <c r="D881" s="3">
        <v>43132</v>
      </c>
      <c r="E881" s="4">
        <v>336167.54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336167.54</v>
      </c>
    </row>
    <row r="882" spans="1:11">
      <c r="A882" s="2" t="s">
        <v>33</v>
      </c>
      <c r="B882" s="2" t="s">
        <v>34</v>
      </c>
      <c r="C882" s="2" t="s">
        <v>54</v>
      </c>
      <c r="D882" s="3">
        <v>43132</v>
      </c>
      <c r="E882" s="4">
        <v>99818.13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99818.13</v>
      </c>
    </row>
    <row r="883" spans="1:11">
      <c r="A883" s="2" t="s">
        <v>33</v>
      </c>
      <c r="B883" s="2" t="s">
        <v>34</v>
      </c>
      <c r="C883" s="2" t="s">
        <v>128</v>
      </c>
      <c r="D883" s="3">
        <v>43132</v>
      </c>
      <c r="E883" s="4">
        <v>46264.19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46264.19</v>
      </c>
    </row>
    <row r="884" spans="1:11">
      <c r="A884" s="2" t="s">
        <v>33</v>
      </c>
      <c r="B884" s="2" t="s">
        <v>34</v>
      </c>
      <c r="C884" s="2" t="s">
        <v>55</v>
      </c>
      <c r="D884" s="3">
        <v>43132</v>
      </c>
      <c r="E884" s="4">
        <v>4005.08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4005.08</v>
      </c>
    </row>
    <row r="885" spans="1:11">
      <c r="A885" s="2" t="s">
        <v>33</v>
      </c>
      <c r="B885" s="2" t="s">
        <v>34</v>
      </c>
      <c r="C885" s="2" t="s">
        <v>56</v>
      </c>
      <c r="D885" s="3">
        <v>43132</v>
      </c>
      <c r="E885" s="4">
        <v>20958209.559999999</v>
      </c>
      <c r="F885" s="4">
        <v>16671.939999999999</v>
      </c>
      <c r="G885" s="4">
        <v>-63893.09</v>
      </c>
      <c r="H885" s="4">
        <v>0</v>
      </c>
      <c r="I885" s="4">
        <v>0</v>
      </c>
      <c r="J885" s="4">
        <v>0</v>
      </c>
      <c r="K885" s="4">
        <v>20910988.41</v>
      </c>
    </row>
    <row r="886" spans="1:11">
      <c r="A886" s="2" t="s">
        <v>33</v>
      </c>
      <c r="B886" s="2" t="s">
        <v>34</v>
      </c>
      <c r="C886" s="2" t="s">
        <v>140</v>
      </c>
      <c r="D886" s="3">
        <v>43132</v>
      </c>
      <c r="E886" s="4">
        <v>150847993.81999999</v>
      </c>
      <c r="F886" s="4">
        <v>358549.87</v>
      </c>
      <c r="G886" s="4">
        <v>-21979.85</v>
      </c>
      <c r="H886" s="4">
        <v>0</v>
      </c>
      <c r="I886" s="4">
        <v>0</v>
      </c>
      <c r="J886" s="4">
        <v>0</v>
      </c>
      <c r="K886" s="4">
        <v>151184563.84</v>
      </c>
    </row>
    <row r="887" spans="1:11">
      <c r="A887" s="2" t="s">
        <v>33</v>
      </c>
      <c r="B887" s="2" t="s">
        <v>34</v>
      </c>
      <c r="C887" s="2" t="s">
        <v>99</v>
      </c>
      <c r="D887" s="3">
        <v>43132</v>
      </c>
      <c r="E887" s="4">
        <v>105259590.89</v>
      </c>
      <c r="F887" s="4">
        <v>235832.73</v>
      </c>
      <c r="G887" s="4">
        <v>-109.29</v>
      </c>
      <c r="H887" s="4">
        <v>0</v>
      </c>
      <c r="I887" s="4">
        <v>0</v>
      </c>
      <c r="J887" s="4">
        <v>0</v>
      </c>
      <c r="K887" s="4">
        <v>105495314.33</v>
      </c>
    </row>
    <row r="888" spans="1:11">
      <c r="A888" s="2" t="s">
        <v>33</v>
      </c>
      <c r="B888" s="2" t="s">
        <v>34</v>
      </c>
      <c r="C888" s="2" t="s">
        <v>141</v>
      </c>
      <c r="D888" s="3">
        <v>43132</v>
      </c>
      <c r="E888" s="4">
        <v>12876887.35</v>
      </c>
      <c r="F888" s="4">
        <v>777240.74</v>
      </c>
      <c r="G888" s="4">
        <v>0</v>
      </c>
      <c r="H888" s="4">
        <v>0</v>
      </c>
      <c r="I888" s="4">
        <v>0</v>
      </c>
      <c r="J888" s="4">
        <v>0</v>
      </c>
      <c r="K888" s="4">
        <v>13654128.09</v>
      </c>
    </row>
    <row r="889" spans="1:11">
      <c r="A889" s="2" t="s">
        <v>33</v>
      </c>
      <c r="B889" s="2" t="s">
        <v>34</v>
      </c>
      <c r="C889" s="2" t="s">
        <v>57</v>
      </c>
      <c r="D889" s="3">
        <v>43132</v>
      </c>
      <c r="E889" s="4">
        <v>3941149.06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3941149.06</v>
      </c>
    </row>
    <row r="890" spans="1:11">
      <c r="A890" s="2" t="s">
        <v>33</v>
      </c>
      <c r="B890" s="2" t="s">
        <v>34</v>
      </c>
      <c r="C890" s="2" t="s">
        <v>142</v>
      </c>
      <c r="D890" s="3">
        <v>43132</v>
      </c>
      <c r="E890" s="4">
        <v>1652639.35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1652639.35</v>
      </c>
    </row>
    <row r="891" spans="1:11">
      <c r="A891" s="2" t="s">
        <v>33</v>
      </c>
      <c r="B891" s="2" t="s">
        <v>34</v>
      </c>
      <c r="C891" s="2" t="s">
        <v>143</v>
      </c>
      <c r="D891" s="3">
        <v>43132</v>
      </c>
      <c r="E891" s="4">
        <v>121018933.3</v>
      </c>
      <c r="F891" s="4">
        <v>1226840.3700000001</v>
      </c>
      <c r="G891" s="4">
        <v>-1632824.21</v>
      </c>
      <c r="H891" s="4">
        <v>0</v>
      </c>
      <c r="I891" s="4">
        <v>0</v>
      </c>
      <c r="J891" s="4">
        <v>0</v>
      </c>
      <c r="K891" s="4">
        <v>120612949.45999999</v>
      </c>
    </row>
    <row r="892" spans="1:11">
      <c r="A892" s="2" t="s">
        <v>33</v>
      </c>
      <c r="B892" s="2" t="s">
        <v>34</v>
      </c>
      <c r="C892" s="2" t="s">
        <v>58</v>
      </c>
      <c r="D892" s="3">
        <v>43132</v>
      </c>
      <c r="E892" s="4">
        <v>32119907.52</v>
      </c>
      <c r="F892" s="4">
        <v>165740.46</v>
      </c>
      <c r="G892" s="4">
        <v>-9683.19</v>
      </c>
      <c r="H892" s="4">
        <v>0</v>
      </c>
      <c r="I892" s="4">
        <v>0</v>
      </c>
      <c r="J892" s="4">
        <v>0</v>
      </c>
      <c r="K892" s="4">
        <v>32275964.789999999</v>
      </c>
    </row>
    <row r="893" spans="1:11">
      <c r="A893" s="2" t="s">
        <v>33</v>
      </c>
      <c r="B893" s="2" t="s">
        <v>34</v>
      </c>
      <c r="C893" s="2" t="s">
        <v>59</v>
      </c>
      <c r="D893" s="3">
        <v>43132</v>
      </c>
      <c r="E893" s="4">
        <v>55517696.439999998</v>
      </c>
      <c r="F893" s="4">
        <v>131601.48000000001</v>
      </c>
      <c r="G893" s="4">
        <v>-21640.17</v>
      </c>
      <c r="H893" s="4">
        <v>0</v>
      </c>
      <c r="I893" s="4">
        <v>0</v>
      </c>
      <c r="J893" s="4">
        <v>0</v>
      </c>
      <c r="K893" s="4">
        <v>55627657.75</v>
      </c>
    </row>
    <row r="894" spans="1:11">
      <c r="A894" s="2" t="s">
        <v>33</v>
      </c>
      <c r="B894" s="2" t="s">
        <v>34</v>
      </c>
      <c r="C894" s="2" t="s">
        <v>93</v>
      </c>
      <c r="D894" s="3">
        <v>43132</v>
      </c>
      <c r="E894" s="4">
        <v>10911272.310000001</v>
      </c>
      <c r="F894" s="4">
        <v>20345.400000000001</v>
      </c>
      <c r="G894" s="4">
        <v>0</v>
      </c>
      <c r="H894" s="4">
        <v>0</v>
      </c>
      <c r="I894" s="4">
        <v>0</v>
      </c>
      <c r="J894" s="4">
        <v>0</v>
      </c>
      <c r="K894" s="4">
        <v>10931617.710000001</v>
      </c>
    </row>
    <row r="895" spans="1:11">
      <c r="A895" s="2" t="s">
        <v>33</v>
      </c>
      <c r="B895" s="2" t="s">
        <v>34</v>
      </c>
      <c r="C895" s="2" t="s">
        <v>94</v>
      </c>
      <c r="D895" s="3">
        <v>43132</v>
      </c>
      <c r="E895" s="4">
        <v>206049.14</v>
      </c>
      <c r="F895" s="4">
        <v>2545.88</v>
      </c>
      <c r="G895" s="4">
        <v>0</v>
      </c>
      <c r="H895" s="4">
        <v>0</v>
      </c>
      <c r="I895" s="4">
        <v>0</v>
      </c>
      <c r="J895" s="4">
        <v>0</v>
      </c>
      <c r="K895" s="4">
        <v>208595.02</v>
      </c>
    </row>
    <row r="896" spans="1:11">
      <c r="A896" s="2" t="s">
        <v>33</v>
      </c>
      <c r="B896" s="2" t="s">
        <v>34</v>
      </c>
      <c r="C896" s="2" t="s">
        <v>119</v>
      </c>
      <c r="D896" s="3">
        <v>43132</v>
      </c>
      <c r="E896" s="4">
        <v>5176425.8499999996</v>
      </c>
      <c r="F896" s="4">
        <v>4761</v>
      </c>
      <c r="G896" s="4">
        <v>0</v>
      </c>
      <c r="H896" s="4">
        <v>0</v>
      </c>
      <c r="I896" s="4">
        <v>0</v>
      </c>
      <c r="J896" s="4">
        <v>0</v>
      </c>
      <c r="K896" s="4">
        <v>5181186.8499999996</v>
      </c>
    </row>
    <row r="897" spans="1:11">
      <c r="A897" s="2" t="s">
        <v>33</v>
      </c>
      <c r="B897" s="2" t="s">
        <v>34</v>
      </c>
      <c r="C897" s="2" t="s">
        <v>85</v>
      </c>
      <c r="D897" s="3">
        <v>43132</v>
      </c>
      <c r="E897" s="4">
        <v>1211697.3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1211697.3</v>
      </c>
    </row>
    <row r="898" spans="1:11">
      <c r="A898" s="2" t="s">
        <v>33</v>
      </c>
      <c r="B898" s="2" t="s">
        <v>34</v>
      </c>
      <c r="C898" s="2" t="s">
        <v>134</v>
      </c>
      <c r="D898" s="3">
        <v>43132</v>
      </c>
      <c r="E898" s="4">
        <v>7209780.6299999999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7209780.6299999999</v>
      </c>
    </row>
    <row r="899" spans="1:11">
      <c r="A899" s="2" t="s">
        <v>33</v>
      </c>
      <c r="B899" s="2" t="s">
        <v>34</v>
      </c>
      <c r="C899" s="2" t="s">
        <v>86</v>
      </c>
      <c r="D899" s="3">
        <v>43132</v>
      </c>
      <c r="E899" s="4">
        <v>173114.85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173114.85</v>
      </c>
    </row>
    <row r="900" spans="1:11">
      <c r="A900" s="2" t="s">
        <v>33</v>
      </c>
      <c r="B900" s="2" t="s">
        <v>34</v>
      </c>
      <c r="C900" s="2" t="s">
        <v>87</v>
      </c>
      <c r="D900" s="3">
        <v>43132</v>
      </c>
      <c r="E900" s="4">
        <v>709199.18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709199.18</v>
      </c>
    </row>
    <row r="901" spans="1:11">
      <c r="A901" s="2" t="s">
        <v>33</v>
      </c>
      <c r="B901" s="2" t="s">
        <v>34</v>
      </c>
      <c r="C901" s="2" t="s">
        <v>117</v>
      </c>
      <c r="D901" s="3">
        <v>43132</v>
      </c>
      <c r="E901" s="4">
        <v>12954.74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12954.74</v>
      </c>
    </row>
    <row r="902" spans="1:11">
      <c r="A902" s="2" t="s">
        <v>33</v>
      </c>
      <c r="B902" s="2" t="s">
        <v>34</v>
      </c>
      <c r="C902" s="2" t="s">
        <v>35</v>
      </c>
      <c r="D902" s="3">
        <v>43132</v>
      </c>
      <c r="E902" s="4">
        <v>1246194.18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1246194.18</v>
      </c>
    </row>
    <row r="903" spans="1:11">
      <c r="A903" s="2" t="s">
        <v>33</v>
      </c>
      <c r="B903" s="2" t="s">
        <v>34</v>
      </c>
      <c r="C903" s="2" t="s">
        <v>88</v>
      </c>
      <c r="D903" s="3">
        <v>43132</v>
      </c>
      <c r="E903" s="4">
        <v>1749085.61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1749085.61</v>
      </c>
    </row>
    <row r="904" spans="1:11">
      <c r="A904" s="2" t="s">
        <v>33</v>
      </c>
      <c r="B904" s="2" t="s">
        <v>34</v>
      </c>
      <c r="C904" s="2" t="s">
        <v>36</v>
      </c>
      <c r="D904" s="3">
        <v>43132</v>
      </c>
      <c r="E904" s="4">
        <v>220986.9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220986.9</v>
      </c>
    </row>
    <row r="905" spans="1:11">
      <c r="A905" s="2" t="s">
        <v>33</v>
      </c>
      <c r="B905" s="2" t="s">
        <v>34</v>
      </c>
      <c r="C905" s="2" t="s">
        <v>37</v>
      </c>
      <c r="D905" s="3">
        <v>43132</v>
      </c>
      <c r="E905" s="4">
        <v>3289930.54</v>
      </c>
      <c r="F905" s="4">
        <v>7092.67</v>
      </c>
      <c r="G905" s="4">
        <v>0</v>
      </c>
      <c r="H905" s="4">
        <v>0</v>
      </c>
      <c r="I905" s="4">
        <v>0</v>
      </c>
      <c r="J905" s="4">
        <v>0</v>
      </c>
      <c r="K905" s="4">
        <v>3297023.21</v>
      </c>
    </row>
    <row r="906" spans="1:11">
      <c r="A906" s="2" t="s">
        <v>33</v>
      </c>
      <c r="B906" s="2" t="s">
        <v>34</v>
      </c>
      <c r="C906" s="2" t="s">
        <v>90</v>
      </c>
      <c r="D906" s="3">
        <v>43132</v>
      </c>
      <c r="E906" s="4">
        <v>39610.080000000002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39610.080000000002</v>
      </c>
    </row>
    <row r="907" spans="1:11">
      <c r="A907" s="2" t="s">
        <v>33</v>
      </c>
      <c r="B907" s="2" t="s">
        <v>34</v>
      </c>
      <c r="C907" s="2" t="s">
        <v>152</v>
      </c>
      <c r="D907" s="3">
        <v>43132</v>
      </c>
      <c r="E907" s="4">
        <v>62747.29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62747.29</v>
      </c>
    </row>
    <row r="908" spans="1:11">
      <c r="A908" s="2" t="s">
        <v>33</v>
      </c>
      <c r="B908" s="2" t="s">
        <v>34</v>
      </c>
      <c r="C908" s="2" t="s">
        <v>91</v>
      </c>
      <c r="D908" s="3">
        <v>43132</v>
      </c>
      <c r="E908" s="4">
        <v>19427.23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19427.23</v>
      </c>
    </row>
    <row r="909" spans="1:11">
      <c r="A909" s="2" t="s">
        <v>33</v>
      </c>
      <c r="B909" s="2" t="s">
        <v>34</v>
      </c>
      <c r="C909" s="2" t="s">
        <v>38</v>
      </c>
      <c r="D909" s="3">
        <v>43132</v>
      </c>
      <c r="E909" s="4">
        <v>524257.15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524257.15</v>
      </c>
    </row>
    <row r="910" spans="1:11">
      <c r="A910" s="2" t="s">
        <v>33</v>
      </c>
      <c r="B910" s="2" t="s">
        <v>34</v>
      </c>
      <c r="C910" s="2" t="s">
        <v>39</v>
      </c>
      <c r="D910" s="3">
        <v>43132</v>
      </c>
      <c r="E910" s="4">
        <v>3891771.09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3891771.09</v>
      </c>
    </row>
    <row r="911" spans="1:11">
      <c r="A911" s="2" t="s">
        <v>33</v>
      </c>
      <c r="B911" s="2" t="s">
        <v>34</v>
      </c>
      <c r="C911" s="2" t="s">
        <v>92</v>
      </c>
      <c r="D911" s="3">
        <v>43132</v>
      </c>
      <c r="E911" s="4">
        <v>14389.76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14389.76</v>
      </c>
    </row>
    <row r="912" spans="1:11">
      <c r="A912" s="2" t="s">
        <v>33</v>
      </c>
      <c r="B912" s="2" t="s">
        <v>34</v>
      </c>
      <c r="C912" s="2" t="s">
        <v>40</v>
      </c>
      <c r="D912" s="3">
        <v>43132</v>
      </c>
      <c r="E912" s="4">
        <v>134598.85999999999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134598.85999999999</v>
      </c>
    </row>
    <row r="913" spans="1:11">
      <c r="A913" s="2" t="s">
        <v>33</v>
      </c>
      <c r="B913" s="2" t="s">
        <v>34</v>
      </c>
      <c r="C913" s="2" t="s">
        <v>41</v>
      </c>
      <c r="D913" s="3">
        <v>43132</v>
      </c>
      <c r="E913" s="4">
        <v>1068402.71</v>
      </c>
      <c r="F913" s="4">
        <v>24287.14</v>
      </c>
      <c r="G913" s="4">
        <v>-135507.23000000001</v>
      </c>
      <c r="H913" s="4">
        <v>0</v>
      </c>
      <c r="I913" s="4">
        <v>0</v>
      </c>
      <c r="J913" s="4">
        <v>0</v>
      </c>
      <c r="K913" s="4">
        <v>957182.62</v>
      </c>
    </row>
    <row r="914" spans="1:11">
      <c r="A914" s="2" t="s">
        <v>33</v>
      </c>
      <c r="B914" s="2" t="s">
        <v>34</v>
      </c>
      <c r="C914" s="2" t="s">
        <v>42</v>
      </c>
      <c r="D914" s="3">
        <v>43132</v>
      </c>
      <c r="E914" s="4">
        <v>123514.83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123514.83</v>
      </c>
    </row>
    <row r="915" spans="1:11">
      <c r="A915" s="2" t="s">
        <v>33</v>
      </c>
      <c r="B915" s="2" t="s">
        <v>68</v>
      </c>
      <c r="C915" s="2" t="s">
        <v>69</v>
      </c>
      <c r="D915" s="3">
        <v>43132</v>
      </c>
      <c r="E915" s="4">
        <v>185309.27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185309.27</v>
      </c>
    </row>
    <row r="916" spans="1:11">
      <c r="A916" s="2" t="s">
        <v>33</v>
      </c>
      <c r="B916" s="2" t="s">
        <v>68</v>
      </c>
      <c r="C916" s="2" t="s">
        <v>107</v>
      </c>
      <c r="D916" s="3">
        <v>43132</v>
      </c>
      <c r="E916" s="4">
        <v>1109551.68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1109551.68</v>
      </c>
    </row>
    <row r="917" spans="1:11">
      <c r="A917" s="2" t="s">
        <v>33</v>
      </c>
      <c r="B917" s="2" t="s">
        <v>68</v>
      </c>
      <c r="C917" s="2" t="s">
        <v>70</v>
      </c>
      <c r="D917" s="3">
        <v>43132</v>
      </c>
      <c r="E917" s="4">
        <v>179338.52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179338.52</v>
      </c>
    </row>
    <row r="918" spans="1:11">
      <c r="A918" s="2" t="s">
        <v>33</v>
      </c>
      <c r="B918" s="2" t="s">
        <v>68</v>
      </c>
      <c r="C918" s="2" t="s">
        <v>108</v>
      </c>
      <c r="D918" s="3">
        <v>43132</v>
      </c>
      <c r="E918" s="4">
        <v>15383.91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15383.91</v>
      </c>
    </row>
    <row r="919" spans="1:11">
      <c r="A919" s="2" t="s">
        <v>33</v>
      </c>
      <c r="B919" s="2" t="s">
        <v>68</v>
      </c>
      <c r="C919" s="2" t="s">
        <v>133</v>
      </c>
      <c r="D919" s="3">
        <v>43132</v>
      </c>
      <c r="E919" s="4">
        <v>38834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38834</v>
      </c>
    </row>
    <row r="920" spans="1:11">
      <c r="A920" s="2" t="s">
        <v>33</v>
      </c>
      <c r="B920" s="2" t="s">
        <v>68</v>
      </c>
      <c r="C920" s="2" t="s">
        <v>109</v>
      </c>
      <c r="D920" s="3">
        <v>43132</v>
      </c>
      <c r="E920" s="4">
        <v>41397.21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41397.21</v>
      </c>
    </row>
    <row r="921" spans="1:11">
      <c r="A921" s="2" t="s">
        <v>33</v>
      </c>
      <c r="B921" s="2" t="s">
        <v>68</v>
      </c>
      <c r="C921" s="2" t="s">
        <v>71</v>
      </c>
      <c r="D921" s="3">
        <v>43132</v>
      </c>
      <c r="E921" s="4">
        <v>27284.69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27284.69</v>
      </c>
    </row>
    <row r="922" spans="1:11">
      <c r="A922" s="2" t="s">
        <v>33</v>
      </c>
      <c r="B922" s="2" t="s">
        <v>68</v>
      </c>
      <c r="C922" s="2" t="s">
        <v>73</v>
      </c>
      <c r="D922" s="3">
        <v>43132</v>
      </c>
      <c r="E922" s="4">
        <v>175867.44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175867.44</v>
      </c>
    </row>
    <row r="923" spans="1:11">
      <c r="A923" s="2" t="s">
        <v>33</v>
      </c>
      <c r="B923" s="2" t="s">
        <v>68</v>
      </c>
      <c r="C923" s="2" t="s">
        <v>72</v>
      </c>
      <c r="D923" s="3">
        <v>43132</v>
      </c>
      <c r="E923" s="4">
        <v>20515.689999999999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20515.689999999999</v>
      </c>
    </row>
    <row r="924" spans="1:11">
      <c r="A924" s="2" t="s">
        <v>33</v>
      </c>
      <c r="B924" s="2" t="s">
        <v>68</v>
      </c>
      <c r="C924" s="2" t="s">
        <v>149</v>
      </c>
      <c r="D924" s="3">
        <v>43132</v>
      </c>
      <c r="E924" s="4">
        <v>37541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37541</v>
      </c>
    </row>
    <row r="925" spans="1:11">
      <c r="A925" s="2" t="s">
        <v>33</v>
      </c>
      <c r="B925" s="2" t="s">
        <v>68</v>
      </c>
      <c r="C925" s="2" t="s">
        <v>151</v>
      </c>
      <c r="D925" s="3">
        <v>43132</v>
      </c>
      <c r="E925" s="4">
        <v>814166.88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814166.88</v>
      </c>
    </row>
    <row r="926" spans="1:11">
      <c r="A926" s="2" t="s">
        <v>33</v>
      </c>
      <c r="B926" s="2" t="s">
        <v>68</v>
      </c>
      <c r="C926" s="2" t="s">
        <v>110</v>
      </c>
      <c r="D926" s="3">
        <v>43132</v>
      </c>
      <c r="E926" s="4">
        <v>70177.67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70177.67</v>
      </c>
    </row>
    <row r="927" spans="1:11">
      <c r="A927" s="2" t="s">
        <v>33</v>
      </c>
      <c r="B927" s="2" t="s">
        <v>68</v>
      </c>
      <c r="C927" s="2" t="s">
        <v>106</v>
      </c>
      <c r="D927" s="3">
        <v>43132</v>
      </c>
      <c r="E927" s="4">
        <v>78099.240000000005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78099.240000000005</v>
      </c>
    </row>
    <row r="928" spans="1:11">
      <c r="A928" s="2" t="s">
        <v>33</v>
      </c>
      <c r="B928" s="2" t="s">
        <v>68</v>
      </c>
      <c r="C928" s="2" t="s">
        <v>74</v>
      </c>
      <c r="D928" s="3">
        <v>43132</v>
      </c>
      <c r="E928" s="4">
        <v>828509.36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828509.36</v>
      </c>
    </row>
    <row r="929" spans="1:11">
      <c r="A929" s="2" t="s">
        <v>16</v>
      </c>
      <c r="B929" s="2" t="s">
        <v>17</v>
      </c>
      <c r="C929" s="2" t="s">
        <v>18</v>
      </c>
      <c r="D929" s="3">
        <v>43160</v>
      </c>
      <c r="E929" s="4">
        <v>1411389.93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1411389.93</v>
      </c>
    </row>
    <row r="930" spans="1:11">
      <c r="A930" s="2" t="s">
        <v>16</v>
      </c>
      <c r="B930" s="2" t="s">
        <v>17</v>
      </c>
      <c r="C930" s="2" t="s">
        <v>19</v>
      </c>
      <c r="D930" s="3">
        <v>43160</v>
      </c>
      <c r="E930" s="4">
        <v>9187184.2699999996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9187184.2699999996</v>
      </c>
    </row>
    <row r="931" spans="1:11">
      <c r="A931" s="2" t="s">
        <v>16</v>
      </c>
      <c r="B931" s="2" t="s">
        <v>17</v>
      </c>
      <c r="C931" s="2" t="s">
        <v>158</v>
      </c>
      <c r="D931" s="3">
        <v>43160</v>
      </c>
      <c r="E931" s="4">
        <v>9316001.1799999997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9316001.1799999997</v>
      </c>
    </row>
    <row r="932" spans="1:11">
      <c r="A932" s="2" t="s">
        <v>16</v>
      </c>
      <c r="B932" s="2" t="s">
        <v>17</v>
      </c>
      <c r="C932" s="2" t="s">
        <v>83</v>
      </c>
      <c r="D932" s="3">
        <v>43160</v>
      </c>
      <c r="E932" s="4">
        <v>5118803.91</v>
      </c>
      <c r="F932" s="4">
        <v>-1175.98</v>
      </c>
      <c r="G932" s="4">
        <v>0</v>
      </c>
      <c r="H932" s="4">
        <v>0</v>
      </c>
      <c r="I932" s="4">
        <v>0</v>
      </c>
      <c r="J932" s="4">
        <v>0</v>
      </c>
      <c r="K932" s="4">
        <v>5117627.93</v>
      </c>
    </row>
    <row r="933" spans="1:11">
      <c r="A933" s="2" t="s">
        <v>16</v>
      </c>
      <c r="B933" s="2" t="s">
        <v>17</v>
      </c>
      <c r="C933" s="2" t="s">
        <v>20</v>
      </c>
      <c r="D933" s="3">
        <v>43160</v>
      </c>
      <c r="E933" s="4">
        <v>63740.85</v>
      </c>
      <c r="F933" s="4">
        <v>7295.62</v>
      </c>
      <c r="G933" s="4">
        <v>0</v>
      </c>
      <c r="H933" s="4">
        <v>0</v>
      </c>
      <c r="I933" s="4">
        <v>0</v>
      </c>
      <c r="J933" s="4">
        <v>0</v>
      </c>
      <c r="K933" s="4">
        <v>71036.47</v>
      </c>
    </row>
    <row r="934" spans="1:11">
      <c r="A934" s="2" t="s">
        <v>16</v>
      </c>
      <c r="B934" s="2" t="s">
        <v>17</v>
      </c>
      <c r="C934" s="2" t="s">
        <v>22</v>
      </c>
      <c r="D934" s="3">
        <v>43160</v>
      </c>
      <c r="E934" s="4">
        <v>263337.89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263337.89</v>
      </c>
    </row>
    <row r="935" spans="1:11">
      <c r="A935" s="2" t="s">
        <v>16</v>
      </c>
      <c r="B935" s="2" t="s">
        <v>17</v>
      </c>
      <c r="C935" s="2" t="s">
        <v>111</v>
      </c>
      <c r="D935" s="3">
        <v>43160</v>
      </c>
      <c r="E935" s="4">
        <v>7125.41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7125.41</v>
      </c>
    </row>
    <row r="936" spans="1:11">
      <c r="A936" s="2" t="s">
        <v>16</v>
      </c>
      <c r="B936" s="2" t="s">
        <v>17</v>
      </c>
      <c r="C936" s="2" t="s">
        <v>114</v>
      </c>
      <c r="D936" s="3">
        <v>43160</v>
      </c>
      <c r="E936" s="4">
        <v>76071.34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76071.34</v>
      </c>
    </row>
    <row r="937" spans="1:11">
      <c r="A937" s="2" t="s">
        <v>16</v>
      </c>
      <c r="B937" s="2" t="s">
        <v>17</v>
      </c>
      <c r="C937" s="2" t="s">
        <v>31</v>
      </c>
      <c r="D937" s="3">
        <v>43160</v>
      </c>
      <c r="E937" s="4">
        <v>1039344.41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1039344.41</v>
      </c>
    </row>
    <row r="938" spans="1:11">
      <c r="A938" s="2" t="s">
        <v>16</v>
      </c>
      <c r="B938" s="2" t="s">
        <v>17</v>
      </c>
      <c r="C938" s="2" t="s">
        <v>24</v>
      </c>
      <c r="D938" s="3">
        <v>43160</v>
      </c>
      <c r="E938" s="4">
        <v>8824.34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8824.34</v>
      </c>
    </row>
    <row r="939" spans="1:11">
      <c r="A939" s="2" t="s">
        <v>16</v>
      </c>
      <c r="B939" s="2" t="s">
        <v>17</v>
      </c>
      <c r="C939" s="2" t="s">
        <v>81</v>
      </c>
      <c r="D939" s="3">
        <v>43160</v>
      </c>
      <c r="E939" s="4">
        <v>136509.51999999999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136509.51999999999</v>
      </c>
    </row>
    <row r="940" spans="1:11">
      <c r="A940" s="2" t="s">
        <v>16</v>
      </c>
      <c r="B940" s="2" t="s">
        <v>17</v>
      </c>
      <c r="C940" s="2" t="s">
        <v>25</v>
      </c>
      <c r="D940" s="3">
        <v>43160</v>
      </c>
      <c r="E940" s="4">
        <v>7388.39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7388.39</v>
      </c>
    </row>
    <row r="941" spans="1:11">
      <c r="A941" s="2" t="s">
        <v>16</v>
      </c>
      <c r="B941" s="2" t="s">
        <v>17</v>
      </c>
      <c r="C941" s="2" t="s">
        <v>116</v>
      </c>
      <c r="D941" s="3">
        <v>43160</v>
      </c>
      <c r="E941" s="4">
        <v>162225.67000000001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162225.67000000001</v>
      </c>
    </row>
    <row r="942" spans="1:11">
      <c r="A942" s="2" t="s">
        <v>16</v>
      </c>
      <c r="B942" s="2" t="s">
        <v>17</v>
      </c>
      <c r="C942" s="2" t="s">
        <v>115</v>
      </c>
      <c r="D942" s="3">
        <v>43160</v>
      </c>
      <c r="E942" s="4">
        <v>37003945.939999998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37003945.939999998</v>
      </c>
    </row>
    <row r="943" spans="1:11">
      <c r="A943" s="2" t="s">
        <v>16</v>
      </c>
      <c r="B943" s="2" t="s">
        <v>17</v>
      </c>
      <c r="C943" s="2" t="s">
        <v>27</v>
      </c>
      <c r="D943" s="3">
        <v>43160</v>
      </c>
      <c r="E943" s="4">
        <v>19021549.82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19021549.82</v>
      </c>
    </row>
    <row r="944" spans="1:11">
      <c r="A944" s="2" t="s">
        <v>16</v>
      </c>
      <c r="B944" s="2" t="s">
        <v>17</v>
      </c>
      <c r="C944" s="2" t="s">
        <v>82</v>
      </c>
      <c r="D944" s="3">
        <v>43160</v>
      </c>
      <c r="E944" s="4">
        <v>3548953.23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3548953.23</v>
      </c>
    </row>
    <row r="945" spans="1:11">
      <c r="A945" s="2" t="s">
        <v>16</v>
      </c>
      <c r="B945" s="2" t="s">
        <v>17</v>
      </c>
      <c r="C945" s="2" t="s">
        <v>84</v>
      </c>
      <c r="D945" s="3">
        <v>43160</v>
      </c>
      <c r="E945" s="4">
        <v>2458044.2000000002</v>
      </c>
      <c r="F945" s="4">
        <v>1589.88</v>
      </c>
      <c r="G945" s="4">
        <v>0</v>
      </c>
      <c r="H945" s="4">
        <v>0</v>
      </c>
      <c r="I945" s="4">
        <v>0</v>
      </c>
      <c r="J945" s="4">
        <v>0</v>
      </c>
      <c r="K945" s="4">
        <v>2459634.08</v>
      </c>
    </row>
    <row r="946" spans="1:11">
      <c r="A946" s="2" t="s">
        <v>16</v>
      </c>
      <c r="B946" s="2" t="s">
        <v>17</v>
      </c>
      <c r="C946" s="2" t="s">
        <v>29</v>
      </c>
      <c r="D946" s="3">
        <v>43160</v>
      </c>
      <c r="E946" s="4">
        <v>1473265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1473265</v>
      </c>
    </row>
    <row r="947" spans="1:11">
      <c r="A947" s="2" t="s">
        <v>16</v>
      </c>
      <c r="B947" s="2" t="s">
        <v>17</v>
      </c>
      <c r="C947" s="2" t="s">
        <v>157</v>
      </c>
      <c r="D947" s="3">
        <v>43160</v>
      </c>
      <c r="E947" s="4">
        <v>67253271.260000005</v>
      </c>
      <c r="F947" s="4">
        <v>-573.76</v>
      </c>
      <c r="G947" s="4">
        <v>0</v>
      </c>
      <c r="H947" s="4">
        <v>0</v>
      </c>
      <c r="I947" s="4">
        <v>0</v>
      </c>
      <c r="J947" s="4">
        <v>0</v>
      </c>
      <c r="K947" s="4">
        <v>67252697.5</v>
      </c>
    </row>
    <row r="948" spans="1:11">
      <c r="A948" s="2" t="s">
        <v>16</v>
      </c>
      <c r="B948" s="2" t="s">
        <v>17</v>
      </c>
      <c r="C948" s="2" t="s">
        <v>32</v>
      </c>
      <c r="D948" s="3">
        <v>43160</v>
      </c>
      <c r="E948" s="4">
        <v>39251.620000000003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39251.620000000003</v>
      </c>
    </row>
    <row r="949" spans="1:11">
      <c r="A949" s="2" t="s">
        <v>16</v>
      </c>
      <c r="B949" s="2" t="s">
        <v>17</v>
      </c>
      <c r="C949" s="2" t="s">
        <v>80</v>
      </c>
      <c r="D949" s="3">
        <v>43160</v>
      </c>
      <c r="E949" s="4">
        <v>1628899.91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1628899.91</v>
      </c>
    </row>
    <row r="950" spans="1:11">
      <c r="A950" s="2" t="s">
        <v>16</v>
      </c>
      <c r="B950" s="2" t="s">
        <v>17</v>
      </c>
      <c r="C950" s="2" t="s">
        <v>26</v>
      </c>
      <c r="D950" s="3">
        <v>43160</v>
      </c>
      <c r="E950" s="4">
        <v>961255.64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961255.64</v>
      </c>
    </row>
    <row r="951" spans="1:11">
      <c r="A951" s="2" t="s">
        <v>16</v>
      </c>
      <c r="B951" s="2" t="s">
        <v>17</v>
      </c>
      <c r="C951" s="2" t="s">
        <v>21</v>
      </c>
      <c r="D951" s="3">
        <v>43160</v>
      </c>
      <c r="E951" s="4">
        <v>60170.36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60170.36</v>
      </c>
    </row>
    <row r="952" spans="1:11">
      <c r="A952" s="2" t="s">
        <v>16</v>
      </c>
      <c r="B952" s="2" t="s">
        <v>17</v>
      </c>
      <c r="C952" s="2" t="s">
        <v>75</v>
      </c>
      <c r="D952" s="3">
        <v>43160</v>
      </c>
      <c r="E952" s="4">
        <v>314379.42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314379.42</v>
      </c>
    </row>
    <row r="953" spans="1:11">
      <c r="A953" s="2" t="s">
        <v>16</v>
      </c>
      <c r="B953" s="2" t="s">
        <v>17</v>
      </c>
      <c r="C953" s="2" t="s">
        <v>112</v>
      </c>
      <c r="D953" s="3">
        <v>43160</v>
      </c>
      <c r="E953" s="4">
        <v>20676083.420000002</v>
      </c>
      <c r="F953" s="4">
        <v>-3.91</v>
      </c>
      <c r="G953" s="4">
        <v>0</v>
      </c>
      <c r="H953" s="4">
        <v>0</v>
      </c>
      <c r="I953" s="4">
        <v>0</v>
      </c>
      <c r="J953" s="4">
        <v>0</v>
      </c>
      <c r="K953" s="4">
        <v>20676079.510000002</v>
      </c>
    </row>
    <row r="954" spans="1:11">
      <c r="A954" s="2" t="s">
        <v>16</v>
      </c>
      <c r="B954" s="2" t="s">
        <v>17</v>
      </c>
      <c r="C954" s="2" t="s">
        <v>77</v>
      </c>
      <c r="D954" s="3">
        <v>43160</v>
      </c>
      <c r="E954" s="4">
        <v>297266.61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297266.61</v>
      </c>
    </row>
    <row r="955" spans="1:11">
      <c r="A955" s="2" t="s">
        <v>16</v>
      </c>
      <c r="B955" s="2" t="s">
        <v>17</v>
      </c>
      <c r="C955" s="2" t="s">
        <v>78</v>
      </c>
      <c r="D955" s="3">
        <v>43160</v>
      </c>
      <c r="E955" s="4">
        <v>345729.64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345729.64</v>
      </c>
    </row>
    <row r="956" spans="1:11">
      <c r="A956" s="2" t="s">
        <v>16</v>
      </c>
      <c r="B956" s="2" t="s">
        <v>17</v>
      </c>
      <c r="C956" s="2" t="s">
        <v>113</v>
      </c>
      <c r="D956" s="3">
        <v>43160</v>
      </c>
      <c r="E956" s="4">
        <v>17739511.960000001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17739511.960000001</v>
      </c>
    </row>
    <row r="957" spans="1:11">
      <c r="A957" s="2" t="s">
        <v>16</v>
      </c>
      <c r="B957" s="2" t="s">
        <v>60</v>
      </c>
      <c r="C957" s="2" t="s">
        <v>64</v>
      </c>
      <c r="D957" s="3">
        <v>43160</v>
      </c>
      <c r="E957" s="4">
        <v>2874239.86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2874239.86</v>
      </c>
    </row>
    <row r="958" spans="1:11">
      <c r="A958" s="2" t="s">
        <v>16</v>
      </c>
      <c r="B958" s="2" t="s">
        <v>60</v>
      </c>
      <c r="C958" s="2" t="s">
        <v>103</v>
      </c>
      <c r="D958" s="3">
        <v>43160</v>
      </c>
      <c r="E958" s="4">
        <v>1886442.92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1886442.92</v>
      </c>
    </row>
    <row r="959" spans="1:11">
      <c r="A959" s="2" t="s">
        <v>16</v>
      </c>
      <c r="B959" s="2" t="s">
        <v>60</v>
      </c>
      <c r="C959" s="2" t="s">
        <v>147</v>
      </c>
      <c r="D959" s="3">
        <v>43160</v>
      </c>
      <c r="E959" s="4">
        <v>12669002.609999999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12669002.609999999</v>
      </c>
    </row>
    <row r="960" spans="1:11">
      <c r="A960" s="2" t="s">
        <v>16</v>
      </c>
      <c r="B960" s="2" t="s">
        <v>60</v>
      </c>
      <c r="C960" s="2" t="s">
        <v>144</v>
      </c>
      <c r="D960" s="3">
        <v>43160</v>
      </c>
      <c r="E960" s="4">
        <v>2820613.55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2820613.55</v>
      </c>
    </row>
    <row r="961" spans="1:11">
      <c r="A961" s="2" t="s">
        <v>16</v>
      </c>
      <c r="B961" s="2" t="s">
        <v>60</v>
      </c>
      <c r="C961" s="2" t="s">
        <v>145</v>
      </c>
      <c r="D961" s="3">
        <v>43160</v>
      </c>
      <c r="E961" s="4">
        <v>12305840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12305840</v>
      </c>
    </row>
    <row r="962" spans="1:11">
      <c r="A962" s="2" t="s">
        <v>16</v>
      </c>
      <c r="B962" s="2" t="s">
        <v>60</v>
      </c>
      <c r="C962" s="2" t="s">
        <v>129</v>
      </c>
      <c r="D962" s="3">
        <v>43160</v>
      </c>
      <c r="E962" s="4">
        <v>2376524.13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2376524.13</v>
      </c>
    </row>
    <row r="963" spans="1:11">
      <c r="A963" s="2" t="s">
        <v>16</v>
      </c>
      <c r="B963" s="2" t="s">
        <v>60</v>
      </c>
      <c r="C963" s="2" t="s">
        <v>66</v>
      </c>
      <c r="D963" s="3">
        <v>43160</v>
      </c>
      <c r="E963" s="4">
        <v>389797.87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389797.87</v>
      </c>
    </row>
    <row r="964" spans="1:11">
      <c r="A964" s="2" t="s">
        <v>16</v>
      </c>
      <c r="B964" s="2" t="s">
        <v>60</v>
      </c>
      <c r="C964" s="2" t="s">
        <v>67</v>
      </c>
      <c r="D964" s="3">
        <v>43160</v>
      </c>
      <c r="E964" s="4">
        <v>96290.22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96290.22</v>
      </c>
    </row>
    <row r="965" spans="1:11">
      <c r="A965" s="2" t="s">
        <v>16</v>
      </c>
      <c r="B965" s="2" t="s">
        <v>60</v>
      </c>
      <c r="C965" s="2" t="s">
        <v>156</v>
      </c>
      <c r="D965" s="3">
        <v>43160</v>
      </c>
      <c r="E965" s="4">
        <v>402176.59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402176.59</v>
      </c>
    </row>
    <row r="966" spans="1:11">
      <c r="A966" s="2" t="s">
        <v>16</v>
      </c>
      <c r="B966" s="2" t="s">
        <v>60</v>
      </c>
      <c r="C966" s="2" t="s">
        <v>160</v>
      </c>
      <c r="D966" s="3">
        <v>43160</v>
      </c>
      <c r="E966" s="4">
        <v>23632.07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23632.07</v>
      </c>
    </row>
    <row r="967" spans="1:11">
      <c r="A967" s="2" t="s">
        <v>16</v>
      </c>
      <c r="B967" s="2" t="s">
        <v>60</v>
      </c>
      <c r="C967" s="2" t="s">
        <v>61</v>
      </c>
      <c r="D967" s="3">
        <v>43160</v>
      </c>
      <c r="E967" s="4">
        <v>1913117.11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1913117.11</v>
      </c>
    </row>
    <row r="968" spans="1:11">
      <c r="A968" s="2" t="s">
        <v>16</v>
      </c>
      <c r="B968" s="2" t="s">
        <v>60</v>
      </c>
      <c r="C968" s="2" t="s">
        <v>65</v>
      </c>
      <c r="D968" s="3">
        <v>43160</v>
      </c>
      <c r="E968" s="4">
        <v>291500.62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291500.62</v>
      </c>
    </row>
    <row r="969" spans="1:11">
      <c r="A969" s="2" t="s">
        <v>16</v>
      </c>
      <c r="B969" s="2" t="s">
        <v>60</v>
      </c>
      <c r="C969" s="2" t="s">
        <v>155</v>
      </c>
      <c r="D969" s="3">
        <v>43160</v>
      </c>
      <c r="E969" s="4">
        <v>70015.66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70015.66</v>
      </c>
    </row>
    <row r="970" spans="1:11">
      <c r="A970" s="2" t="s">
        <v>16</v>
      </c>
      <c r="B970" s="2" t="s">
        <v>60</v>
      </c>
      <c r="C970" s="2" t="s">
        <v>105</v>
      </c>
      <c r="D970" s="3">
        <v>43160</v>
      </c>
      <c r="E970" s="4">
        <v>509282.85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509282.85</v>
      </c>
    </row>
    <row r="971" spans="1:11">
      <c r="A971" s="2" t="s">
        <v>16</v>
      </c>
      <c r="B971" s="2" t="s">
        <v>60</v>
      </c>
      <c r="C971" s="2" t="s">
        <v>100</v>
      </c>
      <c r="D971" s="3">
        <v>43160</v>
      </c>
      <c r="E971" s="4">
        <v>629166.46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629166.46</v>
      </c>
    </row>
    <row r="972" spans="1:11">
      <c r="A972" s="2" t="s">
        <v>16</v>
      </c>
      <c r="B972" s="2" t="s">
        <v>60</v>
      </c>
      <c r="C972" s="2" t="s">
        <v>130</v>
      </c>
      <c r="D972" s="3">
        <v>43160</v>
      </c>
      <c r="E972" s="4">
        <v>10343248.640000001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10343248.640000001</v>
      </c>
    </row>
    <row r="973" spans="1:11">
      <c r="A973" s="2" t="s">
        <v>16</v>
      </c>
      <c r="B973" s="2" t="s">
        <v>60</v>
      </c>
      <c r="C973" s="2" t="s">
        <v>62</v>
      </c>
      <c r="D973" s="3">
        <v>43160</v>
      </c>
      <c r="E973" s="4">
        <v>2023936.45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2023936.45</v>
      </c>
    </row>
    <row r="974" spans="1:11">
      <c r="A974" s="2" t="s">
        <v>16</v>
      </c>
      <c r="B974" s="2" t="s">
        <v>60</v>
      </c>
      <c r="C974" s="2" t="s">
        <v>63</v>
      </c>
      <c r="D974" s="3">
        <v>43160</v>
      </c>
      <c r="E974" s="4">
        <v>629225.62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629225.62</v>
      </c>
    </row>
    <row r="975" spans="1:11">
      <c r="A975" s="2" t="s">
        <v>16</v>
      </c>
      <c r="B975" s="2" t="s">
        <v>60</v>
      </c>
      <c r="C975" s="2" t="s">
        <v>101</v>
      </c>
      <c r="D975" s="3">
        <v>43160</v>
      </c>
      <c r="E975" s="4">
        <v>999825.07</v>
      </c>
      <c r="F975" s="4">
        <v>-350.93</v>
      </c>
      <c r="G975" s="4">
        <v>0</v>
      </c>
      <c r="H975" s="4">
        <v>0</v>
      </c>
      <c r="I975" s="4">
        <v>0</v>
      </c>
      <c r="J975" s="4">
        <v>0</v>
      </c>
      <c r="K975" s="4">
        <v>999474.14</v>
      </c>
    </row>
    <row r="976" spans="1:11">
      <c r="A976" s="2" t="s">
        <v>16</v>
      </c>
      <c r="B976" s="2" t="s">
        <v>60</v>
      </c>
      <c r="C976" s="2" t="s">
        <v>131</v>
      </c>
      <c r="D976" s="3">
        <v>43160</v>
      </c>
      <c r="E976" s="4">
        <v>190246.97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190246.97</v>
      </c>
    </row>
    <row r="977" spans="1:11">
      <c r="A977" s="2" t="s">
        <v>16</v>
      </c>
      <c r="B977" s="2" t="s">
        <v>60</v>
      </c>
      <c r="C977" s="2" t="s">
        <v>102</v>
      </c>
      <c r="D977" s="3">
        <v>43160</v>
      </c>
      <c r="E977" s="4">
        <v>90226670.989999995</v>
      </c>
      <c r="F977" s="4">
        <v>-6377.55</v>
      </c>
      <c r="G977" s="4">
        <v>0</v>
      </c>
      <c r="H977" s="4">
        <v>0</v>
      </c>
      <c r="I977" s="4">
        <v>0</v>
      </c>
      <c r="J977" s="4">
        <v>0</v>
      </c>
      <c r="K977" s="4">
        <v>90220293.439999998</v>
      </c>
    </row>
    <row r="978" spans="1:11">
      <c r="A978" s="2" t="s">
        <v>16</v>
      </c>
      <c r="B978" s="2" t="s">
        <v>60</v>
      </c>
      <c r="C978" s="2" t="s">
        <v>132</v>
      </c>
      <c r="D978" s="3">
        <v>43160</v>
      </c>
      <c r="E978" s="4">
        <v>339657.73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339657.73</v>
      </c>
    </row>
    <row r="979" spans="1:11">
      <c r="A979" s="2" t="s">
        <v>16</v>
      </c>
      <c r="B979" s="2" t="s">
        <v>60</v>
      </c>
      <c r="C979" s="2" t="s">
        <v>146</v>
      </c>
      <c r="D979" s="3">
        <v>43160</v>
      </c>
      <c r="E979" s="4">
        <v>257287.97</v>
      </c>
      <c r="F979" s="4">
        <v>3030.57</v>
      </c>
      <c r="G979" s="4">
        <v>0</v>
      </c>
      <c r="H979" s="4">
        <v>0</v>
      </c>
      <c r="I979" s="4">
        <v>0</v>
      </c>
      <c r="J979" s="4">
        <v>0</v>
      </c>
      <c r="K979" s="4">
        <v>260318.54</v>
      </c>
    </row>
    <row r="980" spans="1:11">
      <c r="A980" s="2" t="s">
        <v>16</v>
      </c>
      <c r="B980" s="2" t="s">
        <v>60</v>
      </c>
      <c r="C980" s="2" t="s">
        <v>104</v>
      </c>
      <c r="D980" s="3">
        <v>43160</v>
      </c>
      <c r="E980" s="4">
        <v>103891.78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103891.78</v>
      </c>
    </row>
    <row r="981" spans="1:11">
      <c r="A981" s="2" t="s">
        <v>16</v>
      </c>
      <c r="B981" s="2" t="s">
        <v>60</v>
      </c>
      <c r="C981" s="2" t="s">
        <v>148</v>
      </c>
      <c r="D981" s="3">
        <v>43160</v>
      </c>
      <c r="E981" s="4">
        <v>20560.16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20560.16</v>
      </c>
    </row>
    <row r="982" spans="1:11">
      <c r="A982" s="2" t="s">
        <v>33</v>
      </c>
      <c r="B982" s="2" t="s">
        <v>34</v>
      </c>
      <c r="C982" s="2" t="s">
        <v>43</v>
      </c>
      <c r="D982" s="3">
        <v>43160</v>
      </c>
      <c r="E982" s="4">
        <v>8329.7199999999993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8329.7199999999993</v>
      </c>
    </row>
    <row r="983" spans="1:11">
      <c r="A983" s="2" t="s">
        <v>33</v>
      </c>
      <c r="B983" s="2" t="s">
        <v>34</v>
      </c>
      <c r="C983" s="2" t="s">
        <v>44</v>
      </c>
      <c r="D983" s="3">
        <v>43160</v>
      </c>
      <c r="E983" s="4">
        <v>119852.69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119852.69</v>
      </c>
    </row>
    <row r="984" spans="1:11">
      <c r="A984" s="2" t="s">
        <v>33</v>
      </c>
      <c r="B984" s="2" t="s">
        <v>34</v>
      </c>
      <c r="C984" s="2" t="s">
        <v>45</v>
      </c>
      <c r="D984" s="3">
        <v>43160</v>
      </c>
      <c r="E984" s="4">
        <v>261126.69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261126.69</v>
      </c>
    </row>
    <row r="985" spans="1:11">
      <c r="A985" s="2" t="s">
        <v>33</v>
      </c>
      <c r="B985" s="2" t="s">
        <v>34</v>
      </c>
      <c r="C985" s="2" t="s">
        <v>95</v>
      </c>
      <c r="D985" s="3">
        <v>43160</v>
      </c>
      <c r="E985" s="4">
        <v>4681.58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4681.58</v>
      </c>
    </row>
    <row r="986" spans="1:11">
      <c r="A986" s="2" t="s">
        <v>33</v>
      </c>
      <c r="B986" s="2" t="s">
        <v>34</v>
      </c>
      <c r="C986" s="2" t="s">
        <v>96</v>
      </c>
      <c r="D986" s="3">
        <v>43160</v>
      </c>
      <c r="E986" s="4">
        <v>17916.189999999999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17916.189999999999</v>
      </c>
    </row>
    <row r="987" spans="1:11">
      <c r="A987" s="2" t="s">
        <v>33</v>
      </c>
      <c r="B987" s="2" t="s">
        <v>34</v>
      </c>
      <c r="C987" s="2" t="s">
        <v>120</v>
      </c>
      <c r="D987" s="3">
        <v>43160</v>
      </c>
      <c r="E987" s="4">
        <v>153261.29999999999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153261.29999999999</v>
      </c>
    </row>
    <row r="988" spans="1:11">
      <c r="A988" s="2" t="s">
        <v>33</v>
      </c>
      <c r="B988" s="2" t="s">
        <v>34</v>
      </c>
      <c r="C988" s="2" t="s">
        <v>121</v>
      </c>
      <c r="D988" s="3">
        <v>43160</v>
      </c>
      <c r="E988" s="4">
        <v>23138.38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23138.38</v>
      </c>
    </row>
    <row r="989" spans="1:11">
      <c r="A989" s="2" t="s">
        <v>33</v>
      </c>
      <c r="B989" s="2" t="s">
        <v>34</v>
      </c>
      <c r="C989" s="2" t="s">
        <v>153</v>
      </c>
      <c r="D989" s="3">
        <v>43160</v>
      </c>
      <c r="E989" s="4">
        <v>137442.53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137442.53</v>
      </c>
    </row>
    <row r="990" spans="1:11">
      <c r="A990" s="2" t="s">
        <v>33</v>
      </c>
      <c r="B990" s="2" t="s">
        <v>34</v>
      </c>
      <c r="C990" s="2" t="s">
        <v>135</v>
      </c>
      <c r="D990" s="3">
        <v>43160</v>
      </c>
      <c r="E990" s="4">
        <v>8352224.5700000003</v>
      </c>
      <c r="F990" s="4">
        <v>-33.340000000000003</v>
      </c>
      <c r="G990" s="4">
        <v>0</v>
      </c>
      <c r="H990" s="4">
        <v>0</v>
      </c>
      <c r="I990" s="4">
        <v>0</v>
      </c>
      <c r="J990" s="4">
        <v>0</v>
      </c>
      <c r="K990" s="4">
        <v>8352191.2300000004</v>
      </c>
    </row>
    <row r="991" spans="1:11">
      <c r="A991" s="2" t="s">
        <v>33</v>
      </c>
      <c r="B991" s="2" t="s">
        <v>34</v>
      </c>
      <c r="C991" s="2" t="s">
        <v>159</v>
      </c>
      <c r="D991" s="3">
        <v>43160</v>
      </c>
      <c r="E991" s="4">
        <v>1699998.54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1699998.54</v>
      </c>
    </row>
    <row r="992" spans="1:11">
      <c r="A992" s="2" t="s">
        <v>33</v>
      </c>
      <c r="B992" s="2" t="s">
        <v>34</v>
      </c>
      <c r="C992" s="2" t="s">
        <v>46</v>
      </c>
      <c r="D992" s="3">
        <v>43160</v>
      </c>
      <c r="E992" s="4">
        <v>449309.06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449309.06</v>
      </c>
    </row>
    <row r="993" spans="1:11">
      <c r="A993" s="2" t="s">
        <v>33</v>
      </c>
      <c r="B993" s="2" t="s">
        <v>34</v>
      </c>
      <c r="C993" s="2" t="s">
        <v>122</v>
      </c>
      <c r="D993" s="3">
        <v>43160</v>
      </c>
      <c r="E993" s="4">
        <v>1694832.96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1694832.96</v>
      </c>
    </row>
    <row r="994" spans="1:11">
      <c r="A994" s="2" t="s">
        <v>33</v>
      </c>
      <c r="B994" s="2" t="s">
        <v>34</v>
      </c>
      <c r="C994" s="2" t="s">
        <v>47</v>
      </c>
      <c r="D994" s="3">
        <v>43160</v>
      </c>
      <c r="E994" s="4">
        <v>178530.09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178530.09</v>
      </c>
    </row>
    <row r="995" spans="1:11">
      <c r="A995" s="2" t="s">
        <v>33</v>
      </c>
      <c r="B995" s="2" t="s">
        <v>34</v>
      </c>
      <c r="C995" s="2" t="s">
        <v>154</v>
      </c>
      <c r="D995" s="3">
        <v>43160</v>
      </c>
      <c r="E995" s="4">
        <v>54614.27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54614.27</v>
      </c>
    </row>
    <row r="996" spans="1:11">
      <c r="A996" s="2" t="s">
        <v>33</v>
      </c>
      <c r="B996" s="2" t="s">
        <v>34</v>
      </c>
      <c r="C996" s="2" t="s">
        <v>123</v>
      </c>
      <c r="D996" s="3">
        <v>43160</v>
      </c>
      <c r="E996" s="4">
        <v>175350.37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175350.37</v>
      </c>
    </row>
    <row r="997" spans="1:11">
      <c r="A997" s="2" t="s">
        <v>33</v>
      </c>
      <c r="B997" s="2" t="s">
        <v>34</v>
      </c>
      <c r="C997" s="2" t="s">
        <v>136</v>
      </c>
      <c r="D997" s="3">
        <v>43160</v>
      </c>
      <c r="E997" s="4">
        <v>209318.9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209318.9</v>
      </c>
    </row>
    <row r="998" spans="1:11">
      <c r="A998" s="2" t="s">
        <v>33</v>
      </c>
      <c r="B998" s="2" t="s">
        <v>34</v>
      </c>
      <c r="C998" s="2" t="s">
        <v>48</v>
      </c>
      <c r="D998" s="3">
        <v>43160</v>
      </c>
      <c r="E998" s="4">
        <v>923446.05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923446.05</v>
      </c>
    </row>
    <row r="999" spans="1:11">
      <c r="A999" s="2" t="s">
        <v>33</v>
      </c>
      <c r="B999" s="2" t="s">
        <v>34</v>
      </c>
      <c r="C999" s="2" t="s">
        <v>118</v>
      </c>
      <c r="D999" s="3">
        <v>43160</v>
      </c>
      <c r="E999" s="4">
        <v>273084.38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273084.38</v>
      </c>
    </row>
    <row r="1000" spans="1:11">
      <c r="A1000" s="2" t="s">
        <v>33</v>
      </c>
      <c r="B1000" s="2" t="s">
        <v>34</v>
      </c>
      <c r="C1000" s="2" t="s">
        <v>137</v>
      </c>
      <c r="D1000" s="3">
        <v>43160</v>
      </c>
      <c r="E1000" s="4">
        <v>414663.45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414663.45</v>
      </c>
    </row>
    <row r="1001" spans="1:11">
      <c r="A1001" s="2" t="s">
        <v>33</v>
      </c>
      <c r="B1001" s="2" t="s">
        <v>34</v>
      </c>
      <c r="C1001" s="2" t="s">
        <v>97</v>
      </c>
      <c r="D1001" s="3">
        <v>43160</v>
      </c>
      <c r="E1001" s="4">
        <v>26970.37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26970.37</v>
      </c>
    </row>
    <row r="1002" spans="1:11">
      <c r="A1002" s="2" t="s">
        <v>33</v>
      </c>
      <c r="B1002" s="2" t="s">
        <v>34</v>
      </c>
      <c r="C1002" s="2" t="s">
        <v>49</v>
      </c>
      <c r="D1002" s="3">
        <v>43160</v>
      </c>
      <c r="E1002" s="4">
        <v>867772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867772</v>
      </c>
    </row>
    <row r="1003" spans="1:11">
      <c r="A1003" s="2" t="s">
        <v>33</v>
      </c>
      <c r="B1003" s="2" t="s">
        <v>34</v>
      </c>
      <c r="C1003" s="2" t="s">
        <v>50</v>
      </c>
      <c r="D1003" s="3">
        <v>43160</v>
      </c>
      <c r="E1003" s="4">
        <v>49001.72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49001.72</v>
      </c>
    </row>
    <row r="1004" spans="1:11">
      <c r="A1004" s="2" t="s">
        <v>33</v>
      </c>
      <c r="B1004" s="2" t="s">
        <v>34</v>
      </c>
      <c r="C1004" s="2" t="s">
        <v>138</v>
      </c>
      <c r="D1004" s="3">
        <v>43160</v>
      </c>
      <c r="E1004" s="4">
        <v>60826.29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60826.29</v>
      </c>
    </row>
    <row r="1005" spans="1:11">
      <c r="A1005" s="2" t="s">
        <v>33</v>
      </c>
      <c r="B1005" s="2" t="s">
        <v>34</v>
      </c>
      <c r="C1005" s="2" t="s">
        <v>124</v>
      </c>
      <c r="D1005" s="3">
        <v>43160</v>
      </c>
      <c r="E1005" s="4">
        <v>139637.68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139637.68</v>
      </c>
    </row>
    <row r="1006" spans="1:11">
      <c r="A1006" s="2" t="s">
        <v>33</v>
      </c>
      <c r="B1006" s="2" t="s">
        <v>34</v>
      </c>
      <c r="C1006" s="2" t="s">
        <v>125</v>
      </c>
      <c r="D1006" s="3">
        <v>43160</v>
      </c>
      <c r="E1006" s="4">
        <v>27191821.809999999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27191821.809999999</v>
      </c>
    </row>
    <row r="1007" spans="1:11">
      <c r="A1007" s="2" t="s">
        <v>33</v>
      </c>
      <c r="B1007" s="2" t="s">
        <v>34</v>
      </c>
      <c r="C1007" s="2" t="s">
        <v>126</v>
      </c>
      <c r="D1007" s="3">
        <v>43160</v>
      </c>
      <c r="E1007" s="4">
        <v>731466.64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731466.64</v>
      </c>
    </row>
    <row r="1008" spans="1:11">
      <c r="A1008" s="2" t="s">
        <v>33</v>
      </c>
      <c r="B1008" s="2" t="s">
        <v>34</v>
      </c>
      <c r="C1008" s="2" t="s">
        <v>51</v>
      </c>
      <c r="D1008" s="3">
        <v>43160</v>
      </c>
      <c r="E1008" s="4">
        <v>2269555.91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2269555.91</v>
      </c>
    </row>
    <row r="1009" spans="1:11">
      <c r="A1009" s="2" t="s">
        <v>33</v>
      </c>
      <c r="B1009" s="2" t="s">
        <v>34</v>
      </c>
      <c r="C1009" s="2" t="s">
        <v>98</v>
      </c>
      <c r="D1009" s="3">
        <v>43160</v>
      </c>
      <c r="E1009" s="4">
        <v>531166.79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531166.79</v>
      </c>
    </row>
    <row r="1010" spans="1:11">
      <c r="A1010" s="2" t="s">
        <v>33</v>
      </c>
      <c r="B1010" s="2" t="s">
        <v>34</v>
      </c>
      <c r="C1010" s="2" t="s">
        <v>52</v>
      </c>
      <c r="D1010" s="3">
        <v>43160</v>
      </c>
      <c r="E1010" s="4">
        <v>37326.42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37326.42</v>
      </c>
    </row>
    <row r="1011" spans="1:11">
      <c r="A1011" s="2" t="s">
        <v>33</v>
      </c>
      <c r="B1011" s="2" t="s">
        <v>34</v>
      </c>
      <c r="C1011" s="2" t="s">
        <v>127</v>
      </c>
      <c r="D1011" s="3">
        <v>43160</v>
      </c>
      <c r="E1011" s="4">
        <v>2685827.14</v>
      </c>
      <c r="F1011" s="4">
        <v>161218.64000000001</v>
      </c>
      <c r="G1011" s="4">
        <v>0</v>
      </c>
      <c r="H1011" s="4">
        <v>0</v>
      </c>
      <c r="I1011" s="4">
        <v>0</v>
      </c>
      <c r="J1011" s="4">
        <v>0</v>
      </c>
      <c r="K1011" s="4">
        <v>2847045.78</v>
      </c>
    </row>
    <row r="1012" spans="1:11">
      <c r="A1012" s="2" t="s">
        <v>33</v>
      </c>
      <c r="B1012" s="2" t="s">
        <v>34</v>
      </c>
      <c r="C1012" s="2" t="s">
        <v>139</v>
      </c>
      <c r="D1012" s="3">
        <v>43160</v>
      </c>
      <c r="E1012" s="4">
        <v>2783.89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2783.89</v>
      </c>
    </row>
    <row r="1013" spans="1:11">
      <c r="A1013" s="2" t="s">
        <v>33</v>
      </c>
      <c r="B1013" s="2" t="s">
        <v>34</v>
      </c>
      <c r="C1013" s="2" t="s">
        <v>53</v>
      </c>
      <c r="D1013" s="3">
        <v>43160</v>
      </c>
      <c r="E1013" s="4">
        <v>336167.54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336167.54</v>
      </c>
    </row>
    <row r="1014" spans="1:11">
      <c r="A1014" s="2" t="s">
        <v>33</v>
      </c>
      <c r="B1014" s="2" t="s">
        <v>34</v>
      </c>
      <c r="C1014" s="2" t="s">
        <v>54</v>
      </c>
      <c r="D1014" s="3">
        <v>43160</v>
      </c>
      <c r="E1014" s="4">
        <v>99818.13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99818.13</v>
      </c>
    </row>
    <row r="1015" spans="1:11">
      <c r="A1015" s="2" t="s">
        <v>33</v>
      </c>
      <c r="B1015" s="2" t="s">
        <v>34</v>
      </c>
      <c r="C1015" s="2" t="s">
        <v>128</v>
      </c>
      <c r="D1015" s="3">
        <v>43160</v>
      </c>
      <c r="E1015" s="4">
        <v>46264.19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46264.19</v>
      </c>
    </row>
    <row r="1016" spans="1:11">
      <c r="A1016" s="2" t="s">
        <v>33</v>
      </c>
      <c r="B1016" s="2" t="s">
        <v>34</v>
      </c>
      <c r="C1016" s="2" t="s">
        <v>55</v>
      </c>
      <c r="D1016" s="3">
        <v>43160</v>
      </c>
      <c r="E1016" s="4">
        <v>4005.08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4005.08</v>
      </c>
    </row>
    <row r="1017" spans="1:11">
      <c r="A1017" s="2" t="s">
        <v>33</v>
      </c>
      <c r="B1017" s="2" t="s">
        <v>34</v>
      </c>
      <c r="C1017" s="2" t="s">
        <v>56</v>
      </c>
      <c r="D1017" s="3">
        <v>43160</v>
      </c>
      <c r="E1017" s="4">
        <v>20910988.41</v>
      </c>
      <c r="F1017" s="4">
        <v>19278.5</v>
      </c>
      <c r="G1017" s="4">
        <v>-19267.63</v>
      </c>
      <c r="H1017" s="4">
        <v>0</v>
      </c>
      <c r="I1017" s="4">
        <v>0</v>
      </c>
      <c r="J1017" s="4">
        <v>0</v>
      </c>
      <c r="K1017" s="4">
        <v>20910999.280000001</v>
      </c>
    </row>
    <row r="1018" spans="1:11">
      <c r="A1018" s="2" t="s">
        <v>33</v>
      </c>
      <c r="B1018" s="2" t="s">
        <v>34</v>
      </c>
      <c r="C1018" s="2" t="s">
        <v>140</v>
      </c>
      <c r="D1018" s="3">
        <v>43160</v>
      </c>
      <c r="E1018" s="4">
        <v>151184563.84</v>
      </c>
      <c r="F1018" s="4">
        <v>-1058447.95</v>
      </c>
      <c r="G1018" s="4">
        <v>-143037.78</v>
      </c>
      <c r="H1018" s="4">
        <v>0</v>
      </c>
      <c r="I1018" s="4">
        <v>0</v>
      </c>
      <c r="J1018" s="4">
        <v>0</v>
      </c>
      <c r="K1018" s="4">
        <v>149983078.11000001</v>
      </c>
    </row>
    <row r="1019" spans="1:11">
      <c r="A1019" s="2" t="s">
        <v>33</v>
      </c>
      <c r="B1019" s="2" t="s">
        <v>34</v>
      </c>
      <c r="C1019" s="2" t="s">
        <v>99</v>
      </c>
      <c r="D1019" s="3">
        <v>43160</v>
      </c>
      <c r="E1019" s="4">
        <v>105495314.33</v>
      </c>
      <c r="F1019" s="4">
        <v>1469250.61</v>
      </c>
      <c r="G1019" s="4">
        <v>-17359</v>
      </c>
      <c r="H1019" s="4">
        <v>0</v>
      </c>
      <c r="I1019" s="4">
        <v>0</v>
      </c>
      <c r="J1019" s="4">
        <v>0</v>
      </c>
      <c r="K1019" s="4">
        <v>106947205.94</v>
      </c>
    </row>
    <row r="1020" spans="1:11">
      <c r="A1020" s="2" t="s">
        <v>33</v>
      </c>
      <c r="B1020" s="2" t="s">
        <v>34</v>
      </c>
      <c r="C1020" s="2" t="s">
        <v>141</v>
      </c>
      <c r="D1020" s="3">
        <v>43160</v>
      </c>
      <c r="E1020" s="4">
        <v>13654128.09</v>
      </c>
      <c r="F1020" s="4">
        <v>160011.53</v>
      </c>
      <c r="G1020" s="4">
        <v>-1956.36</v>
      </c>
      <c r="H1020" s="4">
        <v>0</v>
      </c>
      <c r="I1020" s="4">
        <v>0</v>
      </c>
      <c r="J1020" s="4">
        <v>0</v>
      </c>
      <c r="K1020" s="4">
        <v>13812183.26</v>
      </c>
    </row>
    <row r="1021" spans="1:11">
      <c r="A1021" s="2" t="s">
        <v>33</v>
      </c>
      <c r="B1021" s="2" t="s">
        <v>34</v>
      </c>
      <c r="C1021" s="2" t="s">
        <v>57</v>
      </c>
      <c r="D1021" s="3">
        <v>43160</v>
      </c>
      <c r="E1021" s="4">
        <v>3941149.06</v>
      </c>
      <c r="F1021" s="4">
        <v>229917.71</v>
      </c>
      <c r="G1021" s="4">
        <v>-2055.5</v>
      </c>
      <c r="H1021" s="4">
        <v>0</v>
      </c>
      <c r="I1021" s="4">
        <v>0</v>
      </c>
      <c r="J1021" s="4">
        <v>0</v>
      </c>
      <c r="K1021" s="4">
        <v>4169011.27</v>
      </c>
    </row>
    <row r="1022" spans="1:11">
      <c r="A1022" s="2" t="s">
        <v>33</v>
      </c>
      <c r="B1022" s="2" t="s">
        <v>34</v>
      </c>
      <c r="C1022" s="2" t="s">
        <v>142</v>
      </c>
      <c r="D1022" s="3">
        <v>43160</v>
      </c>
      <c r="E1022" s="4">
        <v>1652639.35</v>
      </c>
      <c r="F1022" s="4">
        <v>0</v>
      </c>
      <c r="G1022" s="4">
        <v>-380.81</v>
      </c>
      <c r="H1022" s="4">
        <v>0</v>
      </c>
      <c r="I1022" s="4">
        <v>0</v>
      </c>
      <c r="J1022" s="4">
        <v>0</v>
      </c>
      <c r="K1022" s="4">
        <v>1652258.54</v>
      </c>
    </row>
    <row r="1023" spans="1:11">
      <c r="A1023" s="2" t="s">
        <v>33</v>
      </c>
      <c r="B1023" s="2" t="s">
        <v>34</v>
      </c>
      <c r="C1023" s="2" t="s">
        <v>143</v>
      </c>
      <c r="D1023" s="3">
        <v>43160</v>
      </c>
      <c r="E1023" s="4">
        <v>120612949.45999999</v>
      </c>
      <c r="F1023" s="4">
        <v>1580732.78</v>
      </c>
      <c r="G1023" s="4">
        <v>-165089.54</v>
      </c>
      <c r="H1023" s="4">
        <v>0</v>
      </c>
      <c r="I1023" s="4">
        <v>0</v>
      </c>
      <c r="J1023" s="4">
        <v>0</v>
      </c>
      <c r="K1023" s="4">
        <v>122028592.7</v>
      </c>
    </row>
    <row r="1024" spans="1:11">
      <c r="A1024" s="2" t="s">
        <v>33</v>
      </c>
      <c r="B1024" s="2" t="s">
        <v>34</v>
      </c>
      <c r="C1024" s="2" t="s">
        <v>58</v>
      </c>
      <c r="D1024" s="3">
        <v>43160</v>
      </c>
      <c r="E1024" s="4">
        <v>32275964.789999999</v>
      </c>
      <c r="F1024" s="4">
        <v>345362.59</v>
      </c>
      <c r="G1024" s="4">
        <v>-34060.47</v>
      </c>
      <c r="H1024" s="4">
        <v>0</v>
      </c>
      <c r="I1024" s="4">
        <v>0</v>
      </c>
      <c r="J1024" s="4">
        <v>0</v>
      </c>
      <c r="K1024" s="4">
        <v>32587266.91</v>
      </c>
    </row>
    <row r="1025" spans="1:11">
      <c r="A1025" s="2" t="s">
        <v>33</v>
      </c>
      <c r="B1025" s="2" t="s">
        <v>34</v>
      </c>
      <c r="C1025" s="2" t="s">
        <v>59</v>
      </c>
      <c r="D1025" s="3">
        <v>43160</v>
      </c>
      <c r="E1025" s="4">
        <v>55627657.75</v>
      </c>
      <c r="F1025" s="4">
        <v>-54207.12</v>
      </c>
      <c r="G1025" s="4">
        <v>-74919.88</v>
      </c>
      <c r="H1025" s="4">
        <v>0</v>
      </c>
      <c r="I1025" s="4">
        <v>0</v>
      </c>
      <c r="J1025" s="4">
        <v>0</v>
      </c>
      <c r="K1025" s="4">
        <v>55498530.75</v>
      </c>
    </row>
    <row r="1026" spans="1:11">
      <c r="A1026" s="2" t="s">
        <v>33</v>
      </c>
      <c r="B1026" s="2" t="s">
        <v>34</v>
      </c>
      <c r="C1026" s="2" t="s">
        <v>93</v>
      </c>
      <c r="D1026" s="3">
        <v>43160</v>
      </c>
      <c r="E1026" s="4">
        <v>10931617.710000001</v>
      </c>
      <c r="F1026" s="4">
        <v>220140.69</v>
      </c>
      <c r="G1026" s="4">
        <v>0</v>
      </c>
      <c r="H1026" s="4">
        <v>0</v>
      </c>
      <c r="I1026" s="4">
        <v>0</v>
      </c>
      <c r="J1026" s="4">
        <v>0</v>
      </c>
      <c r="K1026" s="4">
        <v>11151758.4</v>
      </c>
    </row>
    <row r="1027" spans="1:11">
      <c r="A1027" s="2" t="s">
        <v>33</v>
      </c>
      <c r="B1027" s="2" t="s">
        <v>34</v>
      </c>
      <c r="C1027" s="2" t="s">
        <v>94</v>
      </c>
      <c r="D1027" s="3">
        <v>43160</v>
      </c>
      <c r="E1027" s="4">
        <v>208595.02</v>
      </c>
      <c r="F1027" s="4">
        <v>1785.55</v>
      </c>
      <c r="G1027" s="4">
        <v>0</v>
      </c>
      <c r="H1027" s="4">
        <v>0</v>
      </c>
      <c r="I1027" s="4">
        <v>0</v>
      </c>
      <c r="J1027" s="4">
        <v>0</v>
      </c>
      <c r="K1027" s="4">
        <v>210380.57</v>
      </c>
    </row>
    <row r="1028" spans="1:11">
      <c r="A1028" s="2" t="s">
        <v>33</v>
      </c>
      <c r="B1028" s="2" t="s">
        <v>34</v>
      </c>
      <c r="C1028" s="2" t="s">
        <v>119</v>
      </c>
      <c r="D1028" s="3">
        <v>43160</v>
      </c>
      <c r="E1028" s="4">
        <v>5181186.8499999996</v>
      </c>
      <c r="F1028" s="4">
        <v>-589.39</v>
      </c>
      <c r="G1028" s="4">
        <v>0</v>
      </c>
      <c r="H1028" s="4">
        <v>0</v>
      </c>
      <c r="I1028" s="4">
        <v>0</v>
      </c>
      <c r="J1028" s="4">
        <v>0</v>
      </c>
      <c r="K1028" s="4">
        <v>5180597.46</v>
      </c>
    </row>
    <row r="1029" spans="1:11">
      <c r="A1029" s="2" t="s">
        <v>33</v>
      </c>
      <c r="B1029" s="2" t="s">
        <v>34</v>
      </c>
      <c r="C1029" s="2" t="s">
        <v>85</v>
      </c>
      <c r="D1029" s="3">
        <v>43160</v>
      </c>
      <c r="E1029" s="4">
        <v>1211697.3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1211697.3</v>
      </c>
    </row>
    <row r="1030" spans="1:11">
      <c r="A1030" s="2" t="s">
        <v>33</v>
      </c>
      <c r="B1030" s="2" t="s">
        <v>34</v>
      </c>
      <c r="C1030" s="2" t="s">
        <v>134</v>
      </c>
      <c r="D1030" s="3">
        <v>43160</v>
      </c>
      <c r="E1030" s="4">
        <v>7209780.6299999999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7209780.6299999999</v>
      </c>
    </row>
    <row r="1031" spans="1:11">
      <c r="A1031" s="2" t="s">
        <v>33</v>
      </c>
      <c r="B1031" s="2" t="s">
        <v>34</v>
      </c>
      <c r="C1031" s="2" t="s">
        <v>86</v>
      </c>
      <c r="D1031" s="3">
        <v>43160</v>
      </c>
      <c r="E1031" s="4">
        <v>173114.85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173114.85</v>
      </c>
    </row>
    <row r="1032" spans="1:11">
      <c r="A1032" s="2" t="s">
        <v>33</v>
      </c>
      <c r="B1032" s="2" t="s">
        <v>34</v>
      </c>
      <c r="C1032" s="2" t="s">
        <v>87</v>
      </c>
      <c r="D1032" s="3">
        <v>43160</v>
      </c>
      <c r="E1032" s="4">
        <v>709199.18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709199.18</v>
      </c>
    </row>
    <row r="1033" spans="1:11">
      <c r="A1033" s="2" t="s">
        <v>33</v>
      </c>
      <c r="B1033" s="2" t="s">
        <v>34</v>
      </c>
      <c r="C1033" s="2" t="s">
        <v>117</v>
      </c>
      <c r="D1033" s="3">
        <v>43160</v>
      </c>
      <c r="E1033" s="4">
        <v>12954.74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12954.74</v>
      </c>
    </row>
    <row r="1034" spans="1:11">
      <c r="A1034" s="2" t="s">
        <v>33</v>
      </c>
      <c r="B1034" s="2" t="s">
        <v>34</v>
      </c>
      <c r="C1034" s="2" t="s">
        <v>35</v>
      </c>
      <c r="D1034" s="3">
        <v>43160</v>
      </c>
      <c r="E1034" s="4">
        <v>1246194.18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1246194.18</v>
      </c>
    </row>
    <row r="1035" spans="1:11">
      <c r="A1035" s="2" t="s">
        <v>33</v>
      </c>
      <c r="B1035" s="2" t="s">
        <v>34</v>
      </c>
      <c r="C1035" s="2" t="s">
        <v>88</v>
      </c>
      <c r="D1035" s="3">
        <v>43160</v>
      </c>
      <c r="E1035" s="4">
        <v>1749085.61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1749085.61</v>
      </c>
    </row>
    <row r="1036" spans="1:11">
      <c r="A1036" s="2" t="s">
        <v>33</v>
      </c>
      <c r="B1036" s="2" t="s">
        <v>34</v>
      </c>
      <c r="C1036" s="2" t="s">
        <v>36</v>
      </c>
      <c r="D1036" s="3">
        <v>43160</v>
      </c>
      <c r="E1036" s="4">
        <v>220986.9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220986.9</v>
      </c>
    </row>
    <row r="1037" spans="1:11">
      <c r="A1037" s="2" t="s">
        <v>33</v>
      </c>
      <c r="B1037" s="2" t="s">
        <v>34</v>
      </c>
      <c r="C1037" s="2" t="s">
        <v>37</v>
      </c>
      <c r="D1037" s="3">
        <v>43160</v>
      </c>
      <c r="E1037" s="4">
        <v>3297023.21</v>
      </c>
      <c r="F1037" s="4">
        <v>16879.46</v>
      </c>
      <c r="G1037" s="4">
        <v>0</v>
      </c>
      <c r="H1037" s="4">
        <v>0</v>
      </c>
      <c r="I1037" s="4">
        <v>0</v>
      </c>
      <c r="J1037" s="4">
        <v>0</v>
      </c>
      <c r="K1037" s="4">
        <v>3313902.67</v>
      </c>
    </row>
    <row r="1038" spans="1:11">
      <c r="A1038" s="2" t="s">
        <v>33</v>
      </c>
      <c r="B1038" s="2" t="s">
        <v>34</v>
      </c>
      <c r="C1038" s="2" t="s">
        <v>90</v>
      </c>
      <c r="D1038" s="3">
        <v>43160</v>
      </c>
      <c r="E1038" s="4">
        <v>39610.080000000002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39610.080000000002</v>
      </c>
    </row>
    <row r="1039" spans="1:11">
      <c r="A1039" s="2" t="s">
        <v>33</v>
      </c>
      <c r="B1039" s="2" t="s">
        <v>34</v>
      </c>
      <c r="C1039" s="2" t="s">
        <v>152</v>
      </c>
      <c r="D1039" s="3">
        <v>43160</v>
      </c>
      <c r="E1039" s="4">
        <v>62747.29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62747.29</v>
      </c>
    </row>
    <row r="1040" spans="1:11">
      <c r="A1040" s="2" t="s">
        <v>33</v>
      </c>
      <c r="B1040" s="2" t="s">
        <v>34</v>
      </c>
      <c r="C1040" s="2" t="s">
        <v>91</v>
      </c>
      <c r="D1040" s="3">
        <v>43160</v>
      </c>
      <c r="E1040" s="4">
        <v>19427.23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19427.23</v>
      </c>
    </row>
    <row r="1041" spans="1:11">
      <c r="A1041" s="2" t="s">
        <v>33</v>
      </c>
      <c r="B1041" s="2" t="s">
        <v>34</v>
      </c>
      <c r="C1041" s="2" t="s">
        <v>38</v>
      </c>
      <c r="D1041" s="3">
        <v>43160</v>
      </c>
      <c r="E1041" s="4">
        <v>524257.15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524257.15</v>
      </c>
    </row>
    <row r="1042" spans="1:11">
      <c r="A1042" s="2" t="s">
        <v>33</v>
      </c>
      <c r="B1042" s="2" t="s">
        <v>34</v>
      </c>
      <c r="C1042" s="2" t="s">
        <v>39</v>
      </c>
      <c r="D1042" s="3">
        <v>43160</v>
      </c>
      <c r="E1042" s="4">
        <v>3891771.09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3891771.09</v>
      </c>
    </row>
    <row r="1043" spans="1:11">
      <c r="A1043" s="2" t="s">
        <v>33</v>
      </c>
      <c r="B1043" s="2" t="s">
        <v>34</v>
      </c>
      <c r="C1043" s="2" t="s">
        <v>92</v>
      </c>
      <c r="D1043" s="3">
        <v>43160</v>
      </c>
      <c r="E1043" s="4">
        <v>14389.76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14389.76</v>
      </c>
    </row>
    <row r="1044" spans="1:11">
      <c r="A1044" s="2" t="s">
        <v>33</v>
      </c>
      <c r="B1044" s="2" t="s">
        <v>34</v>
      </c>
      <c r="C1044" s="2" t="s">
        <v>40</v>
      </c>
      <c r="D1044" s="3">
        <v>43160</v>
      </c>
      <c r="E1044" s="4">
        <v>134598.85999999999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134598.85999999999</v>
      </c>
    </row>
    <row r="1045" spans="1:11">
      <c r="A1045" s="2" t="s">
        <v>33</v>
      </c>
      <c r="B1045" s="2" t="s">
        <v>34</v>
      </c>
      <c r="C1045" s="2" t="s">
        <v>41</v>
      </c>
      <c r="D1045" s="3">
        <v>43160</v>
      </c>
      <c r="E1045" s="4">
        <v>957182.62</v>
      </c>
      <c r="F1045" s="4">
        <v>109.04</v>
      </c>
      <c r="G1045" s="4">
        <v>0</v>
      </c>
      <c r="H1045" s="4">
        <v>0</v>
      </c>
      <c r="I1045" s="4">
        <v>0</v>
      </c>
      <c r="J1045" s="4">
        <v>0</v>
      </c>
      <c r="K1045" s="4">
        <v>957291.66</v>
      </c>
    </row>
    <row r="1046" spans="1:11">
      <c r="A1046" s="2" t="s">
        <v>33</v>
      </c>
      <c r="B1046" s="2" t="s">
        <v>34</v>
      </c>
      <c r="C1046" s="2" t="s">
        <v>42</v>
      </c>
      <c r="D1046" s="3">
        <v>43160</v>
      </c>
      <c r="E1046" s="4">
        <v>123514.83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123514.83</v>
      </c>
    </row>
    <row r="1047" spans="1:11">
      <c r="A1047" s="2" t="s">
        <v>33</v>
      </c>
      <c r="B1047" s="2" t="s">
        <v>68</v>
      </c>
      <c r="C1047" s="2" t="s">
        <v>69</v>
      </c>
      <c r="D1047" s="3">
        <v>43160</v>
      </c>
      <c r="E1047" s="4">
        <v>185309.27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185309.27</v>
      </c>
    </row>
    <row r="1048" spans="1:11">
      <c r="A1048" s="2" t="s">
        <v>33</v>
      </c>
      <c r="B1048" s="2" t="s">
        <v>68</v>
      </c>
      <c r="C1048" s="2" t="s">
        <v>107</v>
      </c>
      <c r="D1048" s="3">
        <v>43160</v>
      </c>
      <c r="E1048" s="4">
        <v>1109551.68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1109551.68</v>
      </c>
    </row>
    <row r="1049" spans="1:11">
      <c r="A1049" s="2" t="s">
        <v>33</v>
      </c>
      <c r="B1049" s="2" t="s">
        <v>68</v>
      </c>
      <c r="C1049" s="2" t="s">
        <v>70</v>
      </c>
      <c r="D1049" s="3">
        <v>43160</v>
      </c>
      <c r="E1049" s="4">
        <v>179338.52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179338.52</v>
      </c>
    </row>
    <row r="1050" spans="1:11">
      <c r="A1050" s="2" t="s">
        <v>33</v>
      </c>
      <c r="B1050" s="2" t="s">
        <v>68</v>
      </c>
      <c r="C1050" s="2" t="s">
        <v>108</v>
      </c>
      <c r="D1050" s="3">
        <v>43160</v>
      </c>
      <c r="E1050" s="4">
        <v>15383.91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15383.91</v>
      </c>
    </row>
    <row r="1051" spans="1:11">
      <c r="A1051" s="2" t="s">
        <v>33</v>
      </c>
      <c r="B1051" s="2" t="s">
        <v>68</v>
      </c>
      <c r="C1051" s="2" t="s">
        <v>133</v>
      </c>
      <c r="D1051" s="3">
        <v>43160</v>
      </c>
      <c r="E1051" s="4">
        <v>38834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38834</v>
      </c>
    </row>
    <row r="1052" spans="1:11">
      <c r="A1052" s="2" t="s">
        <v>33</v>
      </c>
      <c r="B1052" s="2" t="s">
        <v>68</v>
      </c>
      <c r="C1052" s="2" t="s">
        <v>109</v>
      </c>
      <c r="D1052" s="3">
        <v>43160</v>
      </c>
      <c r="E1052" s="4">
        <v>41397.21</v>
      </c>
      <c r="F1052" s="4">
        <v>0</v>
      </c>
      <c r="G1052" s="4">
        <v>-2787.88</v>
      </c>
      <c r="H1052" s="4">
        <v>0</v>
      </c>
      <c r="I1052" s="4">
        <v>0</v>
      </c>
      <c r="J1052" s="4">
        <v>0</v>
      </c>
      <c r="K1052" s="4">
        <v>38609.33</v>
      </c>
    </row>
    <row r="1053" spans="1:11">
      <c r="A1053" s="2" t="s">
        <v>33</v>
      </c>
      <c r="B1053" s="2" t="s">
        <v>68</v>
      </c>
      <c r="C1053" s="2" t="s">
        <v>71</v>
      </c>
      <c r="D1053" s="3">
        <v>43160</v>
      </c>
      <c r="E1053" s="4">
        <v>27284.69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27284.69</v>
      </c>
    </row>
    <row r="1054" spans="1:11">
      <c r="A1054" s="2" t="s">
        <v>33</v>
      </c>
      <c r="B1054" s="2" t="s">
        <v>68</v>
      </c>
      <c r="C1054" s="2" t="s">
        <v>73</v>
      </c>
      <c r="D1054" s="3">
        <v>43160</v>
      </c>
      <c r="E1054" s="4">
        <v>175867.44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175867.44</v>
      </c>
    </row>
    <row r="1055" spans="1:11">
      <c r="A1055" s="2" t="s">
        <v>33</v>
      </c>
      <c r="B1055" s="2" t="s">
        <v>68</v>
      </c>
      <c r="C1055" s="2" t="s">
        <v>72</v>
      </c>
      <c r="D1055" s="3">
        <v>43160</v>
      </c>
      <c r="E1055" s="4">
        <v>20515.689999999999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20515.689999999999</v>
      </c>
    </row>
    <row r="1056" spans="1:11">
      <c r="A1056" s="2" t="s">
        <v>33</v>
      </c>
      <c r="B1056" s="2" t="s">
        <v>68</v>
      </c>
      <c r="C1056" s="2" t="s">
        <v>149</v>
      </c>
      <c r="D1056" s="3">
        <v>43160</v>
      </c>
      <c r="E1056" s="4">
        <v>37541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37541</v>
      </c>
    </row>
    <row r="1057" spans="1:11">
      <c r="A1057" s="2" t="s">
        <v>33</v>
      </c>
      <c r="B1057" s="2" t="s">
        <v>68</v>
      </c>
      <c r="C1057" s="2" t="s">
        <v>151</v>
      </c>
      <c r="D1057" s="3">
        <v>43160</v>
      </c>
      <c r="E1057" s="4">
        <v>814166.88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814166.88</v>
      </c>
    </row>
    <row r="1058" spans="1:11">
      <c r="A1058" s="2" t="s">
        <v>33</v>
      </c>
      <c r="B1058" s="2" t="s">
        <v>68</v>
      </c>
      <c r="C1058" s="2" t="s">
        <v>110</v>
      </c>
      <c r="D1058" s="3">
        <v>43160</v>
      </c>
      <c r="E1058" s="4">
        <v>70177.67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70177.67</v>
      </c>
    </row>
    <row r="1059" spans="1:11">
      <c r="A1059" s="2" t="s">
        <v>33</v>
      </c>
      <c r="B1059" s="2" t="s">
        <v>68</v>
      </c>
      <c r="C1059" s="2" t="s">
        <v>106</v>
      </c>
      <c r="D1059" s="3">
        <v>43160</v>
      </c>
      <c r="E1059" s="4">
        <v>78099.240000000005</v>
      </c>
      <c r="F1059" s="4">
        <v>174.05</v>
      </c>
      <c r="G1059" s="4">
        <v>0</v>
      </c>
      <c r="H1059" s="4">
        <v>0</v>
      </c>
      <c r="I1059" s="4">
        <v>0</v>
      </c>
      <c r="J1059" s="4">
        <v>0</v>
      </c>
      <c r="K1059" s="4">
        <v>78273.289999999994</v>
      </c>
    </row>
    <row r="1060" spans="1:11">
      <c r="A1060" s="2" t="s">
        <v>33</v>
      </c>
      <c r="B1060" s="2" t="s">
        <v>68</v>
      </c>
      <c r="C1060" s="2" t="s">
        <v>74</v>
      </c>
      <c r="D1060" s="3">
        <v>43160</v>
      </c>
      <c r="E1060" s="4">
        <v>828509.36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828509.36</v>
      </c>
    </row>
    <row r="1061" spans="1:11">
      <c r="A1061" s="2" t="s">
        <v>16</v>
      </c>
      <c r="B1061" s="2" t="s">
        <v>17</v>
      </c>
      <c r="C1061" s="2" t="s">
        <v>18</v>
      </c>
      <c r="D1061" s="3">
        <v>43191</v>
      </c>
      <c r="E1061" s="4">
        <v>1411389.93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1411389.93</v>
      </c>
    </row>
    <row r="1062" spans="1:11">
      <c r="A1062" s="2" t="s">
        <v>16</v>
      </c>
      <c r="B1062" s="2" t="s">
        <v>17</v>
      </c>
      <c r="C1062" s="2" t="s">
        <v>19</v>
      </c>
      <c r="D1062" s="3">
        <v>43191</v>
      </c>
      <c r="E1062" s="4">
        <v>9187184.2699999996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9187184.2699999996</v>
      </c>
    </row>
    <row r="1063" spans="1:11">
      <c r="A1063" s="2" t="s">
        <v>16</v>
      </c>
      <c r="B1063" s="2" t="s">
        <v>17</v>
      </c>
      <c r="C1063" s="2" t="s">
        <v>158</v>
      </c>
      <c r="D1063" s="3">
        <v>43191</v>
      </c>
      <c r="E1063" s="4">
        <v>9316001.1799999997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9316001.1799999997</v>
      </c>
    </row>
    <row r="1064" spans="1:11">
      <c r="A1064" s="2" t="s">
        <v>16</v>
      </c>
      <c r="B1064" s="2" t="s">
        <v>17</v>
      </c>
      <c r="C1064" s="2" t="s">
        <v>23</v>
      </c>
      <c r="D1064" s="3">
        <v>43191</v>
      </c>
      <c r="E1064" s="4">
        <v>0</v>
      </c>
      <c r="F1064" s="4">
        <v>1815.2</v>
      </c>
      <c r="G1064" s="4">
        <v>0</v>
      </c>
      <c r="H1064" s="4">
        <v>0</v>
      </c>
      <c r="I1064" s="4">
        <v>0</v>
      </c>
      <c r="J1064" s="4">
        <v>0</v>
      </c>
      <c r="K1064" s="4">
        <v>1815.2</v>
      </c>
    </row>
    <row r="1065" spans="1:11">
      <c r="A1065" s="2" t="s">
        <v>16</v>
      </c>
      <c r="B1065" s="2" t="s">
        <v>17</v>
      </c>
      <c r="C1065" s="2" t="s">
        <v>83</v>
      </c>
      <c r="D1065" s="3">
        <v>43191</v>
      </c>
      <c r="E1065" s="4">
        <v>5117627.93</v>
      </c>
      <c r="F1065" s="4">
        <v>5819.67</v>
      </c>
      <c r="G1065" s="4">
        <v>0</v>
      </c>
      <c r="H1065" s="4">
        <v>0</v>
      </c>
      <c r="I1065" s="4">
        <v>0</v>
      </c>
      <c r="J1065" s="4">
        <v>0</v>
      </c>
      <c r="K1065" s="4">
        <v>5123447.5999999996</v>
      </c>
    </row>
    <row r="1066" spans="1:11">
      <c r="A1066" s="2" t="s">
        <v>16</v>
      </c>
      <c r="B1066" s="2" t="s">
        <v>17</v>
      </c>
      <c r="C1066" s="2" t="s">
        <v>20</v>
      </c>
      <c r="D1066" s="3">
        <v>43191</v>
      </c>
      <c r="E1066" s="4">
        <v>71036.47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71036.47</v>
      </c>
    </row>
    <row r="1067" spans="1:11">
      <c r="A1067" s="2" t="s">
        <v>16</v>
      </c>
      <c r="B1067" s="2" t="s">
        <v>17</v>
      </c>
      <c r="C1067" s="2" t="s">
        <v>22</v>
      </c>
      <c r="D1067" s="3">
        <v>43191</v>
      </c>
      <c r="E1067" s="4">
        <v>263337.89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263337.89</v>
      </c>
    </row>
    <row r="1068" spans="1:11">
      <c r="A1068" s="2" t="s">
        <v>16</v>
      </c>
      <c r="B1068" s="2" t="s">
        <v>17</v>
      </c>
      <c r="C1068" s="2" t="s">
        <v>111</v>
      </c>
      <c r="D1068" s="3">
        <v>43191</v>
      </c>
      <c r="E1068" s="4">
        <v>7125.41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7125.41</v>
      </c>
    </row>
    <row r="1069" spans="1:11">
      <c r="A1069" s="2" t="s">
        <v>16</v>
      </c>
      <c r="B1069" s="2" t="s">
        <v>17</v>
      </c>
      <c r="C1069" s="2" t="s">
        <v>114</v>
      </c>
      <c r="D1069" s="3">
        <v>43191</v>
      </c>
      <c r="E1069" s="4">
        <v>76071.34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76071.34</v>
      </c>
    </row>
    <row r="1070" spans="1:11">
      <c r="A1070" s="2" t="s">
        <v>16</v>
      </c>
      <c r="B1070" s="2" t="s">
        <v>17</v>
      </c>
      <c r="C1070" s="2" t="s">
        <v>31</v>
      </c>
      <c r="D1070" s="3">
        <v>43191</v>
      </c>
      <c r="E1070" s="4">
        <v>1039344.41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1039344.41</v>
      </c>
    </row>
    <row r="1071" spans="1:11">
      <c r="A1071" s="2" t="s">
        <v>16</v>
      </c>
      <c r="B1071" s="2" t="s">
        <v>17</v>
      </c>
      <c r="C1071" s="2" t="s">
        <v>24</v>
      </c>
      <c r="D1071" s="3">
        <v>43191</v>
      </c>
      <c r="E1071" s="4">
        <v>8824.34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8824.34</v>
      </c>
    </row>
    <row r="1072" spans="1:11">
      <c r="A1072" s="2" t="s">
        <v>16</v>
      </c>
      <c r="B1072" s="2" t="s">
        <v>17</v>
      </c>
      <c r="C1072" s="2" t="s">
        <v>81</v>
      </c>
      <c r="D1072" s="3">
        <v>43191</v>
      </c>
      <c r="E1072" s="4">
        <v>136509.51999999999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136509.51999999999</v>
      </c>
    </row>
    <row r="1073" spans="1:11">
      <c r="A1073" s="2" t="s">
        <v>16</v>
      </c>
      <c r="B1073" s="2" t="s">
        <v>17</v>
      </c>
      <c r="C1073" s="2" t="s">
        <v>25</v>
      </c>
      <c r="D1073" s="3">
        <v>43191</v>
      </c>
      <c r="E1073" s="4">
        <v>7388.39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7388.39</v>
      </c>
    </row>
    <row r="1074" spans="1:11">
      <c r="A1074" s="2" t="s">
        <v>16</v>
      </c>
      <c r="B1074" s="2" t="s">
        <v>17</v>
      </c>
      <c r="C1074" s="2" t="s">
        <v>116</v>
      </c>
      <c r="D1074" s="3">
        <v>43191</v>
      </c>
      <c r="E1074" s="4">
        <v>162225.67000000001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162225.67000000001</v>
      </c>
    </row>
    <row r="1075" spans="1:11">
      <c r="A1075" s="2" t="s">
        <v>16</v>
      </c>
      <c r="B1075" s="2" t="s">
        <v>17</v>
      </c>
      <c r="C1075" s="2" t="s">
        <v>115</v>
      </c>
      <c r="D1075" s="3">
        <v>43191</v>
      </c>
      <c r="E1075" s="4">
        <v>37003945.939999998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37003945.939999998</v>
      </c>
    </row>
    <row r="1076" spans="1:11">
      <c r="A1076" s="2" t="s">
        <v>16</v>
      </c>
      <c r="B1076" s="2" t="s">
        <v>17</v>
      </c>
      <c r="C1076" s="2" t="s">
        <v>27</v>
      </c>
      <c r="D1076" s="3">
        <v>43191</v>
      </c>
      <c r="E1076" s="4">
        <v>19021549.82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19021549.82</v>
      </c>
    </row>
    <row r="1077" spans="1:11">
      <c r="A1077" s="2" t="s">
        <v>16</v>
      </c>
      <c r="B1077" s="2" t="s">
        <v>17</v>
      </c>
      <c r="C1077" s="2" t="s">
        <v>82</v>
      </c>
      <c r="D1077" s="3">
        <v>43191</v>
      </c>
      <c r="E1077" s="4">
        <v>3548953.23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3548953.23</v>
      </c>
    </row>
    <row r="1078" spans="1:11">
      <c r="A1078" s="2" t="s">
        <v>16</v>
      </c>
      <c r="B1078" s="2" t="s">
        <v>17</v>
      </c>
      <c r="C1078" s="2" t="s">
        <v>84</v>
      </c>
      <c r="D1078" s="3">
        <v>43191</v>
      </c>
      <c r="E1078" s="4">
        <v>2459634.08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2459634.08</v>
      </c>
    </row>
    <row r="1079" spans="1:11">
      <c r="A1079" s="2" t="s">
        <v>16</v>
      </c>
      <c r="B1079" s="2" t="s">
        <v>17</v>
      </c>
      <c r="C1079" s="2" t="s">
        <v>29</v>
      </c>
      <c r="D1079" s="3">
        <v>43191</v>
      </c>
      <c r="E1079" s="4">
        <v>1473265</v>
      </c>
      <c r="F1079" s="4">
        <v>16402.96</v>
      </c>
      <c r="G1079" s="4">
        <v>0</v>
      </c>
      <c r="H1079" s="4">
        <v>0</v>
      </c>
      <c r="I1079" s="4">
        <v>0</v>
      </c>
      <c r="J1079" s="4">
        <v>0</v>
      </c>
      <c r="K1079" s="4">
        <v>1489667.96</v>
      </c>
    </row>
    <row r="1080" spans="1:11">
      <c r="A1080" s="2" t="s">
        <v>16</v>
      </c>
      <c r="B1080" s="2" t="s">
        <v>17</v>
      </c>
      <c r="C1080" s="2" t="s">
        <v>157</v>
      </c>
      <c r="D1080" s="3">
        <v>43191</v>
      </c>
      <c r="E1080" s="4">
        <v>67252697.5</v>
      </c>
      <c r="F1080" s="4">
        <v>-5702.06</v>
      </c>
      <c r="G1080" s="4">
        <v>0</v>
      </c>
      <c r="H1080" s="4">
        <v>0</v>
      </c>
      <c r="I1080" s="4">
        <v>0</v>
      </c>
      <c r="J1080" s="4">
        <v>0</v>
      </c>
      <c r="K1080" s="4">
        <v>67246995.439999998</v>
      </c>
    </row>
    <row r="1081" spans="1:11">
      <c r="A1081" s="2" t="s">
        <v>16</v>
      </c>
      <c r="B1081" s="2" t="s">
        <v>17</v>
      </c>
      <c r="C1081" s="2" t="s">
        <v>32</v>
      </c>
      <c r="D1081" s="3">
        <v>43191</v>
      </c>
      <c r="E1081" s="4">
        <v>39251.620000000003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39251.620000000003</v>
      </c>
    </row>
    <row r="1082" spans="1:11">
      <c r="A1082" s="2" t="s">
        <v>16</v>
      </c>
      <c r="B1082" s="2" t="s">
        <v>17</v>
      </c>
      <c r="C1082" s="2" t="s">
        <v>80</v>
      </c>
      <c r="D1082" s="3">
        <v>43191</v>
      </c>
      <c r="E1082" s="4">
        <v>1628899.91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1628899.91</v>
      </c>
    </row>
    <row r="1083" spans="1:11">
      <c r="A1083" s="2" t="s">
        <v>16</v>
      </c>
      <c r="B1083" s="2" t="s">
        <v>17</v>
      </c>
      <c r="C1083" s="2" t="s">
        <v>26</v>
      </c>
      <c r="D1083" s="3">
        <v>43191</v>
      </c>
      <c r="E1083" s="4">
        <v>961255.64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961255.64</v>
      </c>
    </row>
    <row r="1084" spans="1:11">
      <c r="A1084" s="2" t="s">
        <v>16</v>
      </c>
      <c r="B1084" s="2" t="s">
        <v>17</v>
      </c>
      <c r="C1084" s="2" t="s">
        <v>21</v>
      </c>
      <c r="D1084" s="3">
        <v>43191</v>
      </c>
      <c r="E1084" s="4">
        <v>60170.36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60170.36</v>
      </c>
    </row>
    <row r="1085" spans="1:11">
      <c r="A1085" s="2" t="s">
        <v>16</v>
      </c>
      <c r="B1085" s="2" t="s">
        <v>17</v>
      </c>
      <c r="C1085" s="2" t="s">
        <v>75</v>
      </c>
      <c r="D1085" s="3">
        <v>43191</v>
      </c>
      <c r="E1085" s="4">
        <v>314379.42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314379.42</v>
      </c>
    </row>
    <row r="1086" spans="1:11">
      <c r="A1086" s="2" t="s">
        <v>16</v>
      </c>
      <c r="B1086" s="2" t="s">
        <v>17</v>
      </c>
      <c r="C1086" s="2" t="s">
        <v>112</v>
      </c>
      <c r="D1086" s="3">
        <v>43191</v>
      </c>
      <c r="E1086" s="4">
        <v>20676079.510000002</v>
      </c>
      <c r="F1086" s="4">
        <v>7215.99</v>
      </c>
      <c r="G1086" s="4">
        <v>0</v>
      </c>
      <c r="H1086" s="4">
        <v>0</v>
      </c>
      <c r="I1086" s="4">
        <v>0</v>
      </c>
      <c r="J1086" s="4">
        <v>0</v>
      </c>
      <c r="K1086" s="4">
        <v>20683295.5</v>
      </c>
    </row>
    <row r="1087" spans="1:11">
      <c r="A1087" s="2" t="s">
        <v>16</v>
      </c>
      <c r="B1087" s="2" t="s">
        <v>17</v>
      </c>
      <c r="C1087" s="2" t="s">
        <v>77</v>
      </c>
      <c r="D1087" s="3">
        <v>43191</v>
      </c>
      <c r="E1087" s="4">
        <v>297266.61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297266.61</v>
      </c>
    </row>
    <row r="1088" spans="1:11">
      <c r="A1088" s="2" t="s">
        <v>16</v>
      </c>
      <c r="B1088" s="2" t="s">
        <v>17</v>
      </c>
      <c r="C1088" s="2" t="s">
        <v>78</v>
      </c>
      <c r="D1088" s="3">
        <v>43191</v>
      </c>
      <c r="E1088" s="4">
        <v>345729.64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345729.64</v>
      </c>
    </row>
    <row r="1089" spans="1:11">
      <c r="A1089" s="2" t="s">
        <v>16</v>
      </c>
      <c r="B1089" s="2" t="s">
        <v>17</v>
      </c>
      <c r="C1089" s="2" t="s">
        <v>113</v>
      </c>
      <c r="D1089" s="3">
        <v>43191</v>
      </c>
      <c r="E1089" s="4">
        <v>17739511.960000001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17739511.960000001</v>
      </c>
    </row>
    <row r="1090" spans="1:11">
      <c r="A1090" s="2" t="s">
        <v>16</v>
      </c>
      <c r="B1090" s="2" t="s">
        <v>60</v>
      </c>
      <c r="C1090" s="2" t="s">
        <v>64</v>
      </c>
      <c r="D1090" s="3">
        <v>43191</v>
      </c>
      <c r="E1090" s="4">
        <v>2874239.86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2874239.86</v>
      </c>
    </row>
    <row r="1091" spans="1:11">
      <c r="A1091" s="2" t="s">
        <v>16</v>
      </c>
      <c r="B1091" s="2" t="s">
        <v>60</v>
      </c>
      <c r="C1091" s="2" t="s">
        <v>103</v>
      </c>
      <c r="D1091" s="3">
        <v>43191</v>
      </c>
      <c r="E1091" s="4">
        <v>1886442.92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1886442.92</v>
      </c>
    </row>
    <row r="1092" spans="1:11">
      <c r="A1092" s="2" t="s">
        <v>16</v>
      </c>
      <c r="B1092" s="2" t="s">
        <v>60</v>
      </c>
      <c r="C1092" s="2" t="s">
        <v>147</v>
      </c>
      <c r="D1092" s="3">
        <v>43191</v>
      </c>
      <c r="E1092" s="4">
        <v>12669002.609999999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12669002.609999999</v>
      </c>
    </row>
    <row r="1093" spans="1:11">
      <c r="A1093" s="2" t="s">
        <v>16</v>
      </c>
      <c r="B1093" s="2" t="s">
        <v>60</v>
      </c>
      <c r="C1093" s="2" t="s">
        <v>144</v>
      </c>
      <c r="D1093" s="3">
        <v>43191</v>
      </c>
      <c r="E1093" s="4">
        <v>2820613.55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2820613.55</v>
      </c>
    </row>
    <row r="1094" spans="1:11">
      <c r="A1094" s="2" t="s">
        <v>16</v>
      </c>
      <c r="B1094" s="2" t="s">
        <v>60</v>
      </c>
      <c r="C1094" s="2" t="s">
        <v>145</v>
      </c>
      <c r="D1094" s="3">
        <v>43191</v>
      </c>
      <c r="E1094" s="4">
        <v>12305840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12305840</v>
      </c>
    </row>
    <row r="1095" spans="1:11">
      <c r="A1095" s="2" t="s">
        <v>16</v>
      </c>
      <c r="B1095" s="2" t="s">
        <v>60</v>
      </c>
      <c r="C1095" s="2" t="s">
        <v>129</v>
      </c>
      <c r="D1095" s="3">
        <v>43191</v>
      </c>
      <c r="E1095" s="4">
        <v>2376524.13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2376524.13</v>
      </c>
    </row>
    <row r="1096" spans="1:11">
      <c r="A1096" s="2" t="s">
        <v>16</v>
      </c>
      <c r="B1096" s="2" t="s">
        <v>60</v>
      </c>
      <c r="C1096" s="2" t="s">
        <v>66</v>
      </c>
      <c r="D1096" s="3">
        <v>43191</v>
      </c>
      <c r="E1096" s="4">
        <v>389797.87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389797.87</v>
      </c>
    </row>
    <row r="1097" spans="1:11">
      <c r="A1097" s="2" t="s">
        <v>16</v>
      </c>
      <c r="B1097" s="2" t="s">
        <v>60</v>
      </c>
      <c r="C1097" s="2" t="s">
        <v>67</v>
      </c>
      <c r="D1097" s="3">
        <v>43191</v>
      </c>
      <c r="E1097" s="4">
        <v>96290.22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96290.22</v>
      </c>
    </row>
    <row r="1098" spans="1:11">
      <c r="A1098" s="2" t="s">
        <v>16</v>
      </c>
      <c r="B1098" s="2" t="s">
        <v>60</v>
      </c>
      <c r="C1098" s="2" t="s">
        <v>156</v>
      </c>
      <c r="D1098" s="3">
        <v>43191</v>
      </c>
      <c r="E1098" s="4">
        <v>402176.59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402176.59</v>
      </c>
    </row>
    <row r="1099" spans="1:11">
      <c r="A1099" s="2" t="s">
        <v>16</v>
      </c>
      <c r="B1099" s="2" t="s">
        <v>60</v>
      </c>
      <c r="C1099" s="2" t="s">
        <v>160</v>
      </c>
      <c r="D1099" s="3">
        <v>43191</v>
      </c>
      <c r="E1099" s="4">
        <v>23632.07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23632.07</v>
      </c>
    </row>
    <row r="1100" spans="1:11">
      <c r="A1100" s="2" t="s">
        <v>16</v>
      </c>
      <c r="B1100" s="2" t="s">
        <v>60</v>
      </c>
      <c r="C1100" s="2" t="s">
        <v>61</v>
      </c>
      <c r="D1100" s="3">
        <v>43191</v>
      </c>
      <c r="E1100" s="4">
        <v>1913117.11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1913117.11</v>
      </c>
    </row>
    <row r="1101" spans="1:11">
      <c r="A1101" s="2" t="s">
        <v>16</v>
      </c>
      <c r="B1101" s="2" t="s">
        <v>60</v>
      </c>
      <c r="C1101" s="2" t="s">
        <v>65</v>
      </c>
      <c r="D1101" s="3">
        <v>43191</v>
      </c>
      <c r="E1101" s="4">
        <v>291500.62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291500.62</v>
      </c>
    </row>
    <row r="1102" spans="1:11">
      <c r="A1102" s="2" t="s">
        <v>16</v>
      </c>
      <c r="B1102" s="2" t="s">
        <v>60</v>
      </c>
      <c r="C1102" s="2" t="s">
        <v>155</v>
      </c>
      <c r="D1102" s="3">
        <v>43191</v>
      </c>
      <c r="E1102" s="4">
        <v>70015.66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70015.66</v>
      </c>
    </row>
    <row r="1103" spans="1:11">
      <c r="A1103" s="2" t="s">
        <v>16</v>
      </c>
      <c r="B1103" s="2" t="s">
        <v>60</v>
      </c>
      <c r="C1103" s="2" t="s">
        <v>105</v>
      </c>
      <c r="D1103" s="3">
        <v>43191</v>
      </c>
      <c r="E1103" s="4">
        <v>509282.85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509282.85</v>
      </c>
    </row>
    <row r="1104" spans="1:11">
      <c r="A1104" s="2" t="s">
        <v>16</v>
      </c>
      <c r="B1104" s="2" t="s">
        <v>60</v>
      </c>
      <c r="C1104" s="2" t="s">
        <v>100</v>
      </c>
      <c r="D1104" s="3">
        <v>43191</v>
      </c>
      <c r="E1104" s="4">
        <v>629166.46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629166.46</v>
      </c>
    </row>
    <row r="1105" spans="1:11">
      <c r="A1105" s="2" t="s">
        <v>16</v>
      </c>
      <c r="B1105" s="2" t="s">
        <v>60</v>
      </c>
      <c r="C1105" s="2" t="s">
        <v>130</v>
      </c>
      <c r="D1105" s="3">
        <v>43191</v>
      </c>
      <c r="E1105" s="4">
        <v>10343248.640000001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10343248.640000001</v>
      </c>
    </row>
    <row r="1106" spans="1:11">
      <c r="A1106" s="2" t="s">
        <v>16</v>
      </c>
      <c r="B1106" s="2" t="s">
        <v>60</v>
      </c>
      <c r="C1106" s="2" t="s">
        <v>62</v>
      </c>
      <c r="D1106" s="3">
        <v>43191</v>
      </c>
      <c r="E1106" s="4">
        <v>2023936.45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2023936.45</v>
      </c>
    </row>
    <row r="1107" spans="1:11">
      <c r="A1107" s="2" t="s">
        <v>16</v>
      </c>
      <c r="B1107" s="2" t="s">
        <v>60</v>
      </c>
      <c r="C1107" s="2" t="s">
        <v>63</v>
      </c>
      <c r="D1107" s="3">
        <v>43191</v>
      </c>
      <c r="E1107" s="4">
        <v>629225.62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629225.62</v>
      </c>
    </row>
    <row r="1108" spans="1:11">
      <c r="A1108" s="2" t="s">
        <v>16</v>
      </c>
      <c r="B1108" s="2" t="s">
        <v>60</v>
      </c>
      <c r="C1108" s="2" t="s">
        <v>101</v>
      </c>
      <c r="D1108" s="3">
        <v>43191</v>
      </c>
      <c r="E1108" s="4">
        <v>999474.14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999474.14</v>
      </c>
    </row>
    <row r="1109" spans="1:11">
      <c r="A1109" s="2" t="s">
        <v>16</v>
      </c>
      <c r="B1109" s="2" t="s">
        <v>60</v>
      </c>
      <c r="C1109" s="2" t="s">
        <v>131</v>
      </c>
      <c r="D1109" s="3">
        <v>43191</v>
      </c>
      <c r="E1109" s="4">
        <v>190246.97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190246.97</v>
      </c>
    </row>
    <row r="1110" spans="1:11">
      <c r="A1110" s="2" t="s">
        <v>16</v>
      </c>
      <c r="B1110" s="2" t="s">
        <v>60</v>
      </c>
      <c r="C1110" s="2" t="s">
        <v>102</v>
      </c>
      <c r="D1110" s="3">
        <v>43191</v>
      </c>
      <c r="E1110" s="4">
        <v>90220293.439999998</v>
      </c>
      <c r="F1110" s="4">
        <v>-72.09</v>
      </c>
      <c r="G1110" s="4">
        <v>0</v>
      </c>
      <c r="H1110" s="4">
        <v>0</v>
      </c>
      <c r="I1110" s="4">
        <v>0</v>
      </c>
      <c r="J1110" s="4">
        <v>0</v>
      </c>
      <c r="K1110" s="4">
        <v>90220221.349999994</v>
      </c>
    </row>
    <row r="1111" spans="1:11">
      <c r="A1111" s="2" t="s">
        <v>16</v>
      </c>
      <c r="B1111" s="2" t="s">
        <v>60</v>
      </c>
      <c r="C1111" s="2" t="s">
        <v>132</v>
      </c>
      <c r="D1111" s="3">
        <v>43191</v>
      </c>
      <c r="E1111" s="4">
        <v>339657.73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339657.73</v>
      </c>
    </row>
    <row r="1112" spans="1:11">
      <c r="A1112" s="2" t="s">
        <v>16</v>
      </c>
      <c r="B1112" s="2" t="s">
        <v>60</v>
      </c>
      <c r="C1112" s="2" t="s">
        <v>146</v>
      </c>
      <c r="D1112" s="3">
        <v>43191</v>
      </c>
      <c r="E1112" s="4">
        <v>260318.54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260318.54</v>
      </c>
    </row>
    <row r="1113" spans="1:11">
      <c r="A1113" s="2" t="s">
        <v>16</v>
      </c>
      <c r="B1113" s="2" t="s">
        <v>60</v>
      </c>
      <c r="C1113" s="2" t="s">
        <v>104</v>
      </c>
      <c r="D1113" s="3">
        <v>43191</v>
      </c>
      <c r="E1113" s="4">
        <v>103891.78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103891.78</v>
      </c>
    </row>
    <row r="1114" spans="1:11">
      <c r="A1114" s="2" t="s">
        <v>16</v>
      </c>
      <c r="B1114" s="2" t="s">
        <v>60</v>
      </c>
      <c r="C1114" s="2" t="s">
        <v>148</v>
      </c>
      <c r="D1114" s="3">
        <v>43191</v>
      </c>
      <c r="E1114" s="4">
        <v>20560.16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20560.16</v>
      </c>
    </row>
    <row r="1115" spans="1:11">
      <c r="A1115" s="2" t="s">
        <v>33</v>
      </c>
      <c r="B1115" s="2" t="s">
        <v>34</v>
      </c>
      <c r="C1115" s="2" t="s">
        <v>43</v>
      </c>
      <c r="D1115" s="3">
        <v>43191</v>
      </c>
      <c r="E1115" s="4">
        <v>8329.7199999999993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8329.7199999999993</v>
      </c>
    </row>
    <row r="1116" spans="1:11">
      <c r="A1116" s="2" t="s">
        <v>33</v>
      </c>
      <c r="B1116" s="2" t="s">
        <v>34</v>
      </c>
      <c r="C1116" s="2" t="s">
        <v>44</v>
      </c>
      <c r="D1116" s="3">
        <v>43191</v>
      </c>
      <c r="E1116" s="4">
        <v>119852.69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119852.69</v>
      </c>
    </row>
    <row r="1117" spans="1:11">
      <c r="A1117" s="2" t="s">
        <v>33</v>
      </c>
      <c r="B1117" s="2" t="s">
        <v>34</v>
      </c>
      <c r="C1117" s="2" t="s">
        <v>45</v>
      </c>
      <c r="D1117" s="3">
        <v>43191</v>
      </c>
      <c r="E1117" s="4">
        <v>261126.69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261126.69</v>
      </c>
    </row>
    <row r="1118" spans="1:11">
      <c r="A1118" s="2" t="s">
        <v>33</v>
      </c>
      <c r="B1118" s="2" t="s">
        <v>34</v>
      </c>
      <c r="C1118" s="2" t="s">
        <v>95</v>
      </c>
      <c r="D1118" s="3">
        <v>43191</v>
      </c>
      <c r="E1118" s="4">
        <v>4681.58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4681.58</v>
      </c>
    </row>
    <row r="1119" spans="1:11">
      <c r="A1119" s="2" t="s">
        <v>33</v>
      </c>
      <c r="B1119" s="2" t="s">
        <v>34</v>
      </c>
      <c r="C1119" s="2" t="s">
        <v>96</v>
      </c>
      <c r="D1119" s="3">
        <v>43191</v>
      </c>
      <c r="E1119" s="4">
        <v>17916.189999999999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17916.189999999999</v>
      </c>
    </row>
    <row r="1120" spans="1:11">
      <c r="A1120" s="2" t="s">
        <v>33</v>
      </c>
      <c r="B1120" s="2" t="s">
        <v>34</v>
      </c>
      <c r="C1120" s="2" t="s">
        <v>120</v>
      </c>
      <c r="D1120" s="3">
        <v>43191</v>
      </c>
      <c r="E1120" s="4">
        <v>153261.29999999999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153261.29999999999</v>
      </c>
    </row>
    <row r="1121" spans="1:11">
      <c r="A1121" s="2" t="s">
        <v>33</v>
      </c>
      <c r="B1121" s="2" t="s">
        <v>34</v>
      </c>
      <c r="C1121" s="2" t="s">
        <v>121</v>
      </c>
      <c r="D1121" s="3">
        <v>43191</v>
      </c>
      <c r="E1121" s="4">
        <v>23138.38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23138.38</v>
      </c>
    </row>
    <row r="1122" spans="1:11">
      <c r="A1122" s="2" t="s">
        <v>33</v>
      </c>
      <c r="B1122" s="2" t="s">
        <v>34</v>
      </c>
      <c r="C1122" s="2" t="s">
        <v>153</v>
      </c>
      <c r="D1122" s="3">
        <v>43191</v>
      </c>
      <c r="E1122" s="4">
        <v>137442.53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137442.53</v>
      </c>
    </row>
    <row r="1123" spans="1:11">
      <c r="A1123" s="2" t="s">
        <v>33</v>
      </c>
      <c r="B1123" s="2" t="s">
        <v>34</v>
      </c>
      <c r="C1123" s="2" t="s">
        <v>135</v>
      </c>
      <c r="D1123" s="3">
        <v>43191</v>
      </c>
      <c r="E1123" s="4">
        <v>8352191.2300000004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8352191.2300000004</v>
      </c>
    </row>
    <row r="1124" spans="1:11">
      <c r="A1124" s="2" t="s">
        <v>33</v>
      </c>
      <c r="B1124" s="2" t="s">
        <v>34</v>
      </c>
      <c r="C1124" s="2" t="s">
        <v>159</v>
      </c>
      <c r="D1124" s="3">
        <v>43191</v>
      </c>
      <c r="E1124" s="4">
        <v>1699998.54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1699998.54</v>
      </c>
    </row>
    <row r="1125" spans="1:11">
      <c r="A1125" s="2" t="s">
        <v>33</v>
      </c>
      <c r="B1125" s="2" t="s">
        <v>34</v>
      </c>
      <c r="C1125" s="2" t="s">
        <v>46</v>
      </c>
      <c r="D1125" s="3">
        <v>43191</v>
      </c>
      <c r="E1125" s="4">
        <v>449309.06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449309.06</v>
      </c>
    </row>
    <row r="1126" spans="1:11">
      <c r="A1126" s="2" t="s">
        <v>33</v>
      </c>
      <c r="B1126" s="2" t="s">
        <v>34</v>
      </c>
      <c r="C1126" s="2" t="s">
        <v>122</v>
      </c>
      <c r="D1126" s="3">
        <v>43191</v>
      </c>
      <c r="E1126" s="4">
        <v>1694832.96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1694832.96</v>
      </c>
    </row>
    <row r="1127" spans="1:11">
      <c r="A1127" s="2" t="s">
        <v>33</v>
      </c>
      <c r="B1127" s="2" t="s">
        <v>34</v>
      </c>
      <c r="C1127" s="2" t="s">
        <v>47</v>
      </c>
      <c r="D1127" s="3">
        <v>43191</v>
      </c>
      <c r="E1127" s="4">
        <v>178530.09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178530.09</v>
      </c>
    </row>
    <row r="1128" spans="1:11">
      <c r="A1128" s="2" t="s">
        <v>33</v>
      </c>
      <c r="B1128" s="2" t="s">
        <v>34</v>
      </c>
      <c r="C1128" s="2" t="s">
        <v>154</v>
      </c>
      <c r="D1128" s="3">
        <v>43191</v>
      </c>
      <c r="E1128" s="4">
        <v>54614.27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54614.27</v>
      </c>
    </row>
    <row r="1129" spans="1:11">
      <c r="A1129" s="2" t="s">
        <v>33</v>
      </c>
      <c r="B1129" s="2" t="s">
        <v>34</v>
      </c>
      <c r="C1129" s="2" t="s">
        <v>123</v>
      </c>
      <c r="D1129" s="3">
        <v>43191</v>
      </c>
      <c r="E1129" s="4">
        <v>175350.37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175350.37</v>
      </c>
    </row>
    <row r="1130" spans="1:11">
      <c r="A1130" s="2" t="s">
        <v>33</v>
      </c>
      <c r="B1130" s="2" t="s">
        <v>34</v>
      </c>
      <c r="C1130" s="2" t="s">
        <v>136</v>
      </c>
      <c r="D1130" s="3">
        <v>43191</v>
      </c>
      <c r="E1130" s="4">
        <v>209318.9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209318.9</v>
      </c>
    </row>
    <row r="1131" spans="1:11">
      <c r="A1131" s="2" t="s">
        <v>33</v>
      </c>
      <c r="B1131" s="2" t="s">
        <v>34</v>
      </c>
      <c r="C1131" s="2" t="s">
        <v>48</v>
      </c>
      <c r="D1131" s="3">
        <v>43191</v>
      </c>
      <c r="E1131" s="4">
        <v>923446.05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923446.05</v>
      </c>
    </row>
    <row r="1132" spans="1:11">
      <c r="A1132" s="2" t="s">
        <v>33</v>
      </c>
      <c r="B1132" s="2" t="s">
        <v>34</v>
      </c>
      <c r="C1132" s="2" t="s">
        <v>118</v>
      </c>
      <c r="D1132" s="3">
        <v>43191</v>
      </c>
      <c r="E1132" s="4">
        <v>273084.38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273084.38</v>
      </c>
    </row>
    <row r="1133" spans="1:11">
      <c r="A1133" s="2" t="s">
        <v>33</v>
      </c>
      <c r="B1133" s="2" t="s">
        <v>34</v>
      </c>
      <c r="C1133" s="2" t="s">
        <v>137</v>
      </c>
      <c r="D1133" s="3">
        <v>43191</v>
      </c>
      <c r="E1133" s="4">
        <v>414663.45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414663.45</v>
      </c>
    </row>
    <row r="1134" spans="1:11">
      <c r="A1134" s="2" t="s">
        <v>33</v>
      </c>
      <c r="B1134" s="2" t="s">
        <v>34</v>
      </c>
      <c r="C1134" s="2" t="s">
        <v>97</v>
      </c>
      <c r="D1134" s="3">
        <v>43191</v>
      </c>
      <c r="E1134" s="4">
        <v>26970.37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26970.37</v>
      </c>
    </row>
    <row r="1135" spans="1:11">
      <c r="A1135" s="2" t="s">
        <v>33</v>
      </c>
      <c r="B1135" s="2" t="s">
        <v>34</v>
      </c>
      <c r="C1135" s="2" t="s">
        <v>49</v>
      </c>
      <c r="D1135" s="3">
        <v>43191</v>
      </c>
      <c r="E1135" s="4">
        <v>867772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867772</v>
      </c>
    </row>
    <row r="1136" spans="1:11">
      <c r="A1136" s="2" t="s">
        <v>33</v>
      </c>
      <c r="B1136" s="2" t="s">
        <v>34</v>
      </c>
      <c r="C1136" s="2" t="s">
        <v>50</v>
      </c>
      <c r="D1136" s="3">
        <v>43191</v>
      </c>
      <c r="E1136" s="4">
        <v>49001.72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49001.72</v>
      </c>
    </row>
    <row r="1137" spans="1:11">
      <c r="A1137" s="2" t="s">
        <v>33</v>
      </c>
      <c r="B1137" s="2" t="s">
        <v>34</v>
      </c>
      <c r="C1137" s="2" t="s">
        <v>138</v>
      </c>
      <c r="D1137" s="3">
        <v>43191</v>
      </c>
      <c r="E1137" s="4">
        <v>60826.29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60826.29</v>
      </c>
    </row>
    <row r="1138" spans="1:11">
      <c r="A1138" s="2" t="s">
        <v>33</v>
      </c>
      <c r="B1138" s="2" t="s">
        <v>34</v>
      </c>
      <c r="C1138" s="2" t="s">
        <v>124</v>
      </c>
      <c r="D1138" s="3">
        <v>43191</v>
      </c>
      <c r="E1138" s="4">
        <v>139637.68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139637.68</v>
      </c>
    </row>
    <row r="1139" spans="1:11">
      <c r="A1139" s="2" t="s">
        <v>33</v>
      </c>
      <c r="B1139" s="2" t="s">
        <v>34</v>
      </c>
      <c r="C1139" s="2" t="s">
        <v>125</v>
      </c>
      <c r="D1139" s="3">
        <v>43191</v>
      </c>
      <c r="E1139" s="4">
        <v>27191821.809999999</v>
      </c>
      <c r="F1139" s="4">
        <v>0</v>
      </c>
      <c r="G1139" s="4">
        <v>-4715.37</v>
      </c>
      <c r="H1139" s="4">
        <v>0</v>
      </c>
      <c r="I1139" s="4">
        <v>0</v>
      </c>
      <c r="J1139" s="4">
        <v>0</v>
      </c>
      <c r="K1139" s="4">
        <v>27187106.440000001</v>
      </c>
    </row>
    <row r="1140" spans="1:11">
      <c r="A1140" s="2" t="s">
        <v>33</v>
      </c>
      <c r="B1140" s="2" t="s">
        <v>34</v>
      </c>
      <c r="C1140" s="2" t="s">
        <v>126</v>
      </c>
      <c r="D1140" s="3">
        <v>43191</v>
      </c>
      <c r="E1140" s="4">
        <v>731466.64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731466.64</v>
      </c>
    </row>
    <row r="1141" spans="1:11">
      <c r="A1141" s="2" t="s">
        <v>33</v>
      </c>
      <c r="B1141" s="2" t="s">
        <v>34</v>
      </c>
      <c r="C1141" s="2" t="s">
        <v>51</v>
      </c>
      <c r="D1141" s="3">
        <v>43191</v>
      </c>
      <c r="E1141" s="4">
        <v>2269555.91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2269555.91</v>
      </c>
    </row>
    <row r="1142" spans="1:11">
      <c r="A1142" s="2" t="s">
        <v>33</v>
      </c>
      <c r="B1142" s="2" t="s">
        <v>34</v>
      </c>
      <c r="C1142" s="2" t="s">
        <v>98</v>
      </c>
      <c r="D1142" s="3">
        <v>43191</v>
      </c>
      <c r="E1142" s="4">
        <v>531166.79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531166.79</v>
      </c>
    </row>
    <row r="1143" spans="1:11">
      <c r="A1143" s="2" t="s">
        <v>33</v>
      </c>
      <c r="B1143" s="2" t="s">
        <v>34</v>
      </c>
      <c r="C1143" s="2" t="s">
        <v>52</v>
      </c>
      <c r="D1143" s="3">
        <v>43191</v>
      </c>
      <c r="E1143" s="4">
        <v>37326.42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37326.42</v>
      </c>
    </row>
    <row r="1144" spans="1:11">
      <c r="A1144" s="2" t="s">
        <v>33</v>
      </c>
      <c r="B1144" s="2" t="s">
        <v>34</v>
      </c>
      <c r="C1144" s="2" t="s">
        <v>127</v>
      </c>
      <c r="D1144" s="3">
        <v>43191</v>
      </c>
      <c r="E1144" s="4">
        <v>2847045.78</v>
      </c>
      <c r="F1144" s="4">
        <v>-1.28</v>
      </c>
      <c r="G1144" s="4">
        <v>0</v>
      </c>
      <c r="H1144" s="4">
        <v>0</v>
      </c>
      <c r="I1144" s="4">
        <v>0</v>
      </c>
      <c r="J1144" s="4">
        <v>0</v>
      </c>
      <c r="K1144" s="4">
        <v>2847044.5</v>
      </c>
    </row>
    <row r="1145" spans="1:11">
      <c r="A1145" s="2" t="s">
        <v>33</v>
      </c>
      <c r="B1145" s="2" t="s">
        <v>34</v>
      </c>
      <c r="C1145" s="2" t="s">
        <v>139</v>
      </c>
      <c r="D1145" s="3">
        <v>43191</v>
      </c>
      <c r="E1145" s="4">
        <v>2783.89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2783.89</v>
      </c>
    </row>
    <row r="1146" spans="1:11">
      <c r="A1146" s="2" t="s">
        <v>33</v>
      </c>
      <c r="B1146" s="2" t="s">
        <v>34</v>
      </c>
      <c r="C1146" s="2" t="s">
        <v>53</v>
      </c>
      <c r="D1146" s="3">
        <v>43191</v>
      </c>
      <c r="E1146" s="4">
        <v>336167.54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336167.54</v>
      </c>
    </row>
    <row r="1147" spans="1:11">
      <c r="A1147" s="2" t="s">
        <v>33</v>
      </c>
      <c r="B1147" s="2" t="s">
        <v>34</v>
      </c>
      <c r="C1147" s="2" t="s">
        <v>54</v>
      </c>
      <c r="D1147" s="3">
        <v>43191</v>
      </c>
      <c r="E1147" s="4">
        <v>99818.13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99818.13</v>
      </c>
    </row>
    <row r="1148" spans="1:11">
      <c r="A1148" s="2" t="s">
        <v>33</v>
      </c>
      <c r="B1148" s="2" t="s">
        <v>34</v>
      </c>
      <c r="C1148" s="2" t="s">
        <v>128</v>
      </c>
      <c r="D1148" s="3">
        <v>43191</v>
      </c>
      <c r="E1148" s="4">
        <v>46264.19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46264.19</v>
      </c>
    </row>
    <row r="1149" spans="1:11">
      <c r="A1149" s="2" t="s">
        <v>33</v>
      </c>
      <c r="B1149" s="2" t="s">
        <v>34</v>
      </c>
      <c r="C1149" s="2" t="s">
        <v>55</v>
      </c>
      <c r="D1149" s="3">
        <v>43191</v>
      </c>
      <c r="E1149" s="4">
        <v>4005.08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4005.08</v>
      </c>
    </row>
    <row r="1150" spans="1:11">
      <c r="A1150" s="2" t="s">
        <v>33</v>
      </c>
      <c r="B1150" s="2" t="s">
        <v>34</v>
      </c>
      <c r="C1150" s="2" t="s">
        <v>56</v>
      </c>
      <c r="D1150" s="3">
        <v>43191</v>
      </c>
      <c r="E1150" s="4">
        <v>20910999.280000001</v>
      </c>
      <c r="F1150" s="4">
        <v>18126.43</v>
      </c>
      <c r="G1150" s="4">
        <v>-8294.69</v>
      </c>
      <c r="H1150" s="4">
        <v>0</v>
      </c>
      <c r="I1150" s="4">
        <v>0</v>
      </c>
      <c r="J1150" s="4">
        <v>0</v>
      </c>
      <c r="K1150" s="4">
        <v>20920831.02</v>
      </c>
    </row>
    <row r="1151" spans="1:11">
      <c r="A1151" s="2" t="s">
        <v>33</v>
      </c>
      <c r="B1151" s="2" t="s">
        <v>34</v>
      </c>
      <c r="C1151" s="2" t="s">
        <v>140</v>
      </c>
      <c r="D1151" s="3">
        <v>43191</v>
      </c>
      <c r="E1151" s="4">
        <v>149983078.11000001</v>
      </c>
      <c r="F1151" s="4">
        <v>95166.58</v>
      </c>
      <c r="G1151" s="4">
        <v>-62210.51</v>
      </c>
      <c r="H1151" s="4">
        <v>0</v>
      </c>
      <c r="I1151" s="4">
        <v>0</v>
      </c>
      <c r="J1151" s="4">
        <v>0</v>
      </c>
      <c r="K1151" s="4">
        <v>150016034.18000001</v>
      </c>
    </row>
    <row r="1152" spans="1:11">
      <c r="A1152" s="2" t="s">
        <v>33</v>
      </c>
      <c r="B1152" s="2" t="s">
        <v>34</v>
      </c>
      <c r="C1152" s="2" t="s">
        <v>99</v>
      </c>
      <c r="D1152" s="3">
        <v>43191</v>
      </c>
      <c r="E1152" s="4">
        <v>106947205.94</v>
      </c>
      <c r="F1152" s="4">
        <v>1452966.53</v>
      </c>
      <c r="G1152" s="4">
        <v>-964.44</v>
      </c>
      <c r="H1152" s="4">
        <v>0</v>
      </c>
      <c r="I1152" s="4">
        <v>0</v>
      </c>
      <c r="J1152" s="4">
        <v>0</v>
      </c>
      <c r="K1152" s="4">
        <v>108399208.03</v>
      </c>
    </row>
    <row r="1153" spans="1:11">
      <c r="A1153" s="2" t="s">
        <v>33</v>
      </c>
      <c r="B1153" s="2" t="s">
        <v>34</v>
      </c>
      <c r="C1153" s="2" t="s">
        <v>141</v>
      </c>
      <c r="D1153" s="3">
        <v>43191</v>
      </c>
      <c r="E1153" s="4">
        <v>13812183.26</v>
      </c>
      <c r="F1153" s="4">
        <v>1757034.55</v>
      </c>
      <c r="G1153" s="4">
        <v>0</v>
      </c>
      <c r="H1153" s="4">
        <v>0</v>
      </c>
      <c r="I1153" s="4">
        <v>0</v>
      </c>
      <c r="J1153" s="4">
        <v>0</v>
      </c>
      <c r="K1153" s="4">
        <v>15569217.810000001</v>
      </c>
    </row>
    <row r="1154" spans="1:11">
      <c r="A1154" s="2" t="s">
        <v>33</v>
      </c>
      <c r="B1154" s="2" t="s">
        <v>34</v>
      </c>
      <c r="C1154" s="2" t="s">
        <v>57</v>
      </c>
      <c r="D1154" s="3">
        <v>43191</v>
      </c>
      <c r="E1154" s="4">
        <v>4169011.27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4169011.27</v>
      </c>
    </row>
    <row r="1155" spans="1:11">
      <c r="A1155" s="2" t="s">
        <v>33</v>
      </c>
      <c r="B1155" s="2" t="s">
        <v>34</v>
      </c>
      <c r="C1155" s="2" t="s">
        <v>142</v>
      </c>
      <c r="D1155" s="3">
        <v>43191</v>
      </c>
      <c r="E1155" s="4">
        <v>1652258.54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1652258.54</v>
      </c>
    </row>
    <row r="1156" spans="1:11">
      <c r="A1156" s="2" t="s">
        <v>33</v>
      </c>
      <c r="B1156" s="2" t="s">
        <v>34</v>
      </c>
      <c r="C1156" s="2" t="s">
        <v>143</v>
      </c>
      <c r="D1156" s="3">
        <v>43191</v>
      </c>
      <c r="E1156" s="4">
        <v>122028592.7</v>
      </c>
      <c r="F1156" s="4">
        <v>1375339.51</v>
      </c>
      <c r="G1156" s="4">
        <v>-59073.06</v>
      </c>
      <c r="H1156" s="4">
        <v>0</v>
      </c>
      <c r="I1156" s="4">
        <v>0</v>
      </c>
      <c r="J1156" s="4">
        <v>0</v>
      </c>
      <c r="K1156" s="4">
        <v>123344859.15000001</v>
      </c>
    </row>
    <row r="1157" spans="1:11">
      <c r="A1157" s="2" t="s">
        <v>33</v>
      </c>
      <c r="B1157" s="2" t="s">
        <v>34</v>
      </c>
      <c r="C1157" s="2" t="s">
        <v>58</v>
      </c>
      <c r="D1157" s="3">
        <v>43191</v>
      </c>
      <c r="E1157" s="4">
        <v>32587266.91</v>
      </c>
      <c r="F1157" s="4">
        <v>153393.04</v>
      </c>
      <c r="G1157" s="4">
        <v>0</v>
      </c>
      <c r="H1157" s="4">
        <v>0</v>
      </c>
      <c r="I1157" s="4">
        <v>0</v>
      </c>
      <c r="J1157" s="4">
        <v>0</v>
      </c>
      <c r="K1157" s="4">
        <v>32740659.949999999</v>
      </c>
    </row>
    <row r="1158" spans="1:11">
      <c r="A1158" s="2" t="s">
        <v>33</v>
      </c>
      <c r="B1158" s="2" t="s">
        <v>34</v>
      </c>
      <c r="C1158" s="2" t="s">
        <v>59</v>
      </c>
      <c r="D1158" s="3">
        <v>43191</v>
      </c>
      <c r="E1158" s="4">
        <v>55498530.75</v>
      </c>
      <c r="F1158" s="4">
        <v>107423.57</v>
      </c>
      <c r="G1158" s="4">
        <v>0</v>
      </c>
      <c r="H1158" s="4">
        <v>0</v>
      </c>
      <c r="I1158" s="4">
        <v>0</v>
      </c>
      <c r="J1158" s="4">
        <v>0</v>
      </c>
      <c r="K1158" s="4">
        <v>55605954.32</v>
      </c>
    </row>
    <row r="1159" spans="1:11">
      <c r="A1159" s="2" t="s">
        <v>33</v>
      </c>
      <c r="B1159" s="2" t="s">
        <v>34</v>
      </c>
      <c r="C1159" s="2" t="s">
        <v>93</v>
      </c>
      <c r="D1159" s="3">
        <v>43191</v>
      </c>
      <c r="E1159" s="4">
        <v>11151758.4</v>
      </c>
      <c r="F1159" s="4">
        <v>10418.959999999999</v>
      </c>
      <c r="G1159" s="4">
        <v>0</v>
      </c>
      <c r="H1159" s="4">
        <v>0</v>
      </c>
      <c r="I1159" s="4">
        <v>0</v>
      </c>
      <c r="J1159" s="4">
        <v>0</v>
      </c>
      <c r="K1159" s="4">
        <v>11162177.359999999</v>
      </c>
    </row>
    <row r="1160" spans="1:11">
      <c r="A1160" s="2" t="s">
        <v>33</v>
      </c>
      <c r="B1160" s="2" t="s">
        <v>34</v>
      </c>
      <c r="C1160" s="2" t="s">
        <v>94</v>
      </c>
      <c r="D1160" s="3">
        <v>43191</v>
      </c>
      <c r="E1160" s="4">
        <v>210380.57</v>
      </c>
      <c r="F1160" s="4">
        <v>690.44</v>
      </c>
      <c r="G1160" s="4">
        <v>0</v>
      </c>
      <c r="H1160" s="4">
        <v>0</v>
      </c>
      <c r="I1160" s="4">
        <v>0</v>
      </c>
      <c r="J1160" s="4">
        <v>0</v>
      </c>
      <c r="K1160" s="4">
        <v>211071.01</v>
      </c>
    </row>
    <row r="1161" spans="1:11">
      <c r="A1161" s="2" t="s">
        <v>33</v>
      </c>
      <c r="B1161" s="2" t="s">
        <v>34</v>
      </c>
      <c r="C1161" s="2" t="s">
        <v>119</v>
      </c>
      <c r="D1161" s="3">
        <v>43191</v>
      </c>
      <c r="E1161" s="4">
        <v>5180597.46</v>
      </c>
      <c r="F1161" s="4">
        <v>5156.8900000000003</v>
      </c>
      <c r="G1161" s="4">
        <v>0</v>
      </c>
      <c r="H1161" s="4">
        <v>0</v>
      </c>
      <c r="I1161" s="4">
        <v>0</v>
      </c>
      <c r="J1161" s="4">
        <v>0</v>
      </c>
      <c r="K1161" s="4">
        <v>5185754.3499999996</v>
      </c>
    </row>
    <row r="1162" spans="1:11">
      <c r="A1162" s="2" t="s">
        <v>33</v>
      </c>
      <c r="B1162" s="2" t="s">
        <v>34</v>
      </c>
      <c r="C1162" s="2" t="s">
        <v>85</v>
      </c>
      <c r="D1162" s="3">
        <v>43191</v>
      </c>
      <c r="E1162" s="4">
        <v>1211697.3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1211697.3</v>
      </c>
    </row>
    <row r="1163" spans="1:11">
      <c r="A1163" s="2" t="s">
        <v>33</v>
      </c>
      <c r="B1163" s="2" t="s">
        <v>34</v>
      </c>
      <c r="C1163" s="2" t="s">
        <v>134</v>
      </c>
      <c r="D1163" s="3">
        <v>43191</v>
      </c>
      <c r="E1163" s="4">
        <v>7209780.6299999999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7209780.6299999999</v>
      </c>
    </row>
    <row r="1164" spans="1:11">
      <c r="A1164" s="2" t="s">
        <v>33</v>
      </c>
      <c r="B1164" s="2" t="s">
        <v>34</v>
      </c>
      <c r="C1164" s="2" t="s">
        <v>86</v>
      </c>
      <c r="D1164" s="3">
        <v>43191</v>
      </c>
      <c r="E1164" s="4">
        <v>173114.85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173114.85</v>
      </c>
    </row>
    <row r="1165" spans="1:11">
      <c r="A1165" s="2" t="s">
        <v>33</v>
      </c>
      <c r="B1165" s="2" t="s">
        <v>34</v>
      </c>
      <c r="C1165" s="2" t="s">
        <v>87</v>
      </c>
      <c r="D1165" s="3">
        <v>43191</v>
      </c>
      <c r="E1165" s="4">
        <v>709199.18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709199.18</v>
      </c>
    </row>
    <row r="1166" spans="1:11">
      <c r="A1166" s="2" t="s">
        <v>33</v>
      </c>
      <c r="B1166" s="2" t="s">
        <v>34</v>
      </c>
      <c r="C1166" s="2" t="s">
        <v>117</v>
      </c>
      <c r="D1166" s="3">
        <v>43191</v>
      </c>
      <c r="E1166" s="4">
        <v>12954.74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12954.74</v>
      </c>
    </row>
    <row r="1167" spans="1:11">
      <c r="A1167" s="2" t="s">
        <v>33</v>
      </c>
      <c r="B1167" s="2" t="s">
        <v>34</v>
      </c>
      <c r="C1167" s="2" t="s">
        <v>35</v>
      </c>
      <c r="D1167" s="3">
        <v>43191</v>
      </c>
      <c r="E1167" s="4">
        <v>1246194.18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1246194.18</v>
      </c>
    </row>
    <row r="1168" spans="1:11">
      <c r="A1168" s="2" t="s">
        <v>33</v>
      </c>
      <c r="B1168" s="2" t="s">
        <v>34</v>
      </c>
      <c r="C1168" s="2" t="s">
        <v>88</v>
      </c>
      <c r="D1168" s="3">
        <v>43191</v>
      </c>
      <c r="E1168" s="4">
        <v>1749085.61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1749085.61</v>
      </c>
    </row>
    <row r="1169" spans="1:11">
      <c r="A1169" s="2" t="s">
        <v>33</v>
      </c>
      <c r="B1169" s="2" t="s">
        <v>34</v>
      </c>
      <c r="C1169" s="2" t="s">
        <v>36</v>
      </c>
      <c r="D1169" s="3">
        <v>43191</v>
      </c>
      <c r="E1169" s="4">
        <v>220986.9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220986.9</v>
      </c>
    </row>
    <row r="1170" spans="1:11">
      <c r="A1170" s="2" t="s">
        <v>33</v>
      </c>
      <c r="B1170" s="2" t="s">
        <v>34</v>
      </c>
      <c r="C1170" s="2" t="s">
        <v>37</v>
      </c>
      <c r="D1170" s="3">
        <v>43191</v>
      </c>
      <c r="E1170" s="4">
        <v>3313902.67</v>
      </c>
      <c r="F1170" s="4">
        <v>91581.69</v>
      </c>
      <c r="G1170" s="4">
        <v>0</v>
      </c>
      <c r="H1170" s="4">
        <v>0</v>
      </c>
      <c r="I1170" s="4">
        <v>0</v>
      </c>
      <c r="J1170" s="4">
        <v>0</v>
      </c>
      <c r="K1170" s="4">
        <v>3405484.36</v>
      </c>
    </row>
    <row r="1171" spans="1:11">
      <c r="A1171" s="2" t="s">
        <v>33</v>
      </c>
      <c r="B1171" s="2" t="s">
        <v>34</v>
      </c>
      <c r="C1171" s="2" t="s">
        <v>90</v>
      </c>
      <c r="D1171" s="3">
        <v>43191</v>
      </c>
      <c r="E1171" s="4">
        <v>39610.080000000002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39610.080000000002</v>
      </c>
    </row>
    <row r="1172" spans="1:11">
      <c r="A1172" s="2" t="s">
        <v>33</v>
      </c>
      <c r="B1172" s="2" t="s">
        <v>34</v>
      </c>
      <c r="C1172" s="2" t="s">
        <v>152</v>
      </c>
      <c r="D1172" s="3">
        <v>43191</v>
      </c>
      <c r="E1172" s="4">
        <v>62747.29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62747.29</v>
      </c>
    </row>
    <row r="1173" spans="1:11">
      <c r="A1173" s="2" t="s">
        <v>33</v>
      </c>
      <c r="B1173" s="2" t="s">
        <v>34</v>
      </c>
      <c r="C1173" s="2" t="s">
        <v>91</v>
      </c>
      <c r="D1173" s="3">
        <v>43191</v>
      </c>
      <c r="E1173" s="4">
        <v>19427.23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19427.23</v>
      </c>
    </row>
    <row r="1174" spans="1:11">
      <c r="A1174" s="2" t="s">
        <v>33</v>
      </c>
      <c r="B1174" s="2" t="s">
        <v>34</v>
      </c>
      <c r="C1174" s="2" t="s">
        <v>38</v>
      </c>
      <c r="D1174" s="3">
        <v>43191</v>
      </c>
      <c r="E1174" s="4">
        <v>524257.15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524257.15</v>
      </c>
    </row>
    <row r="1175" spans="1:11">
      <c r="A1175" s="2" t="s">
        <v>33</v>
      </c>
      <c r="B1175" s="2" t="s">
        <v>34</v>
      </c>
      <c r="C1175" s="2" t="s">
        <v>39</v>
      </c>
      <c r="D1175" s="3">
        <v>43191</v>
      </c>
      <c r="E1175" s="4">
        <v>3891771.09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3891771.09</v>
      </c>
    </row>
    <row r="1176" spans="1:11">
      <c r="A1176" s="2" t="s">
        <v>33</v>
      </c>
      <c r="B1176" s="2" t="s">
        <v>34</v>
      </c>
      <c r="C1176" s="2" t="s">
        <v>92</v>
      </c>
      <c r="D1176" s="3">
        <v>43191</v>
      </c>
      <c r="E1176" s="4">
        <v>14389.76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14389.76</v>
      </c>
    </row>
    <row r="1177" spans="1:11">
      <c r="A1177" s="2" t="s">
        <v>33</v>
      </c>
      <c r="B1177" s="2" t="s">
        <v>34</v>
      </c>
      <c r="C1177" s="2" t="s">
        <v>40</v>
      </c>
      <c r="D1177" s="3">
        <v>43191</v>
      </c>
      <c r="E1177" s="4">
        <v>134598.85999999999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134598.85999999999</v>
      </c>
    </row>
    <row r="1178" spans="1:11">
      <c r="A1178" s="2" t="s">
        <v>33</v>
      </c>
      <c r="B1178" s="2" t="s">
        <v>34</v>
      </c>
      <c r="C1178" s="2" t="s">
        <v>41</v>
      </c>
      <c r="D1178" s="3">
        <v>43191</v>
      </c>
      <c r="E1178" s="4">
        <v>957291.66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957291.66</v>
      </c>
    </row>
    <row r="1179" spans="1:11">
      <c r="A1179" s="2" t="s">
        <v>33</v>
      </c>
      <c r="B1179" s="2" t="s">
        <v>34</v>
      </c>
      <c r="C1179" s="2" t="s">
        <v>42</v>
      </c>
      <c r="D1179" s="3">
        <v>43191</v>
      </c>
      <c r="E1179" s="4">
        <v>123514.83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123514.83</v>
      </c>
    </row>
    <row r="1180" spans="1:11">
      <c r="A1180" s="2" t="s">
        <v>33</v>
      </c>
      <c r="B1180" s="2" t="s">
        <v>68</v>
      </c>
      <c r="C1180" s="2" t="s">
        <v>69</v>
      </c>
      <c r="D1180" s="3">
        <v>43191</v>
      </c>
      <c r="E1180" s="4">
        <v>185309.27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185309.27</v>
      </c>
    </row>
    <row r="1181" spans="1:11">
      <c r="A1181" s="2" t="s">
        <v>33</v>
      </c>
      <c r="B1181" s="2" t="s">
        <v>68</v>
      </c>
      <c r="C1181" s="2" t="s">
        <v>107</v>
      </c>
      <c r="D1181" s="3">
        <v>43191</v>
      </c>
      <c r="E1181" s="4">
        <v>1109551.68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1109551.68</v>
      </c>
    </row>
    <row r="1182" spans="1:11">
      <c r="A1182" s="2" t="s">
        <v>33</v>
      </c>
      <c r="B1182" s="2" t="s">
        <v>68</v>
      </c>
      <c r="C1182" s="2" t="s">
        <v>70</v>
      </c>
      <c r="D1182" s="3">
        <v>43191</v>
      </c>
      <c r="E1182" s="4">
        <v>179338.52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179338.52</v>
      </c>
    </row>
    <row r="1183" spans="1:11">
      <c r="A1183" s="2" t="s">
        <v>33</v>
      </c>
      <c r="B1183" s="2" t="s">
        <v>68</v>
      </c>
      <c r="C1183" s="2" t="s">
        <v>108</v>
      </c>
      <c r="D1183" s="3">
        <v>43191</v>
      </c>
      <c r="E1183" s="4">
        <v>15383.91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15383.91</v>
      </c>
    </row>
    <row r="1184" spans="1:11">
      <c r="A1184" s="2" t="s">
        <v>33</v>
      </c>
      <c r="B1184" s="2" t="s">
        <v>68</v>
      </c>
      <c r="C1184" s="2" t="s">
        <v>133</v>
      </c>
      <c r="D1184" s="3">
        <v>43191</v>
      </c>
      <c r="E1184" s="4">
        <v>38834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38834</v>
      </c>
    </row>
    <row r="1185" spans="1:11">
      <c r="A1185" s="2" t="s">
        <v>33</v>
      </c>
      <c r="B1185" s="2" t="s">
        <v>68</v>
      </c>
      <c r="C1185" s="2" t="s">
        <v>109</v>
      </c>
      <c r="D1185" s="3">
        <v>43191</v>
      </c>
      <c r="E1185" s="4">
        <v>38609.33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38609.33</v>
      </c>
    </row>
    <row r="1186" spans="1:11">
      <c r="A1186" s="2" t="s">
        <v>33</v>
      </c>
      <c r="B1186" s="2" t="s">
        <v>68</v>
      </c>
      <c r="C1186" s="2" t="s">
        <v>71</v>
      </c>
      <c r="D1186" s="3">
        <v>43191</v>
      </c>
      <c r="E1186" s="4">
        <v>27284.69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27284.69</v>
      </c>
    </row>
    <row r="1187" spans="1:11">
      <c r="A1187" s="2" t="s">
        <v>33</v>
      </c>
      <c r="B1187" s="2" t="s">
        <v>68</v>
      </c>
      <c r="C1187" s="2" t="s">
        <v>73</v>
      </c>
      <c r="D1187" s="3">
        <v>43191</v>
      </c>
      <c r="E1187" s="4">
        <v>175867.44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175867.44</v>
      </c>
    </row>
    <row r="1188" spans="1:11">
      <c r="A1188" s="2" t="s">
        <v>33</v>
      </c>
      <c r="B1188" s="2" t="s">
        <v>68</v>
      </c>
      <c r="C1188" s="2" t="s">
        <v>72</v>
      </c>
      <c r="D1188" s="3">
        <v>43191</v>
      </c>
      <c r="E1188" s="4">
        <v>20515.689999999999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20515.689999999999</v>
      </c>
    </row>
    <row r="1189" spans="1:11">
      <c r="A1189" s="2" t="s">
        <v>33</v>
      </c>
      <c r="B1189" s="2" t="s">
        <v>68</v>
      </c>
      <c r="C1189" s="2" t="s">
        <v>149</v>
      </c>
      <c r="D1189" s="3">
        <v>43191</v>
      </c>
      <c r="E1189" s="4">
        <v>37541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37541</v>
      </c>
    </row>
    <row r="1190" spans="1:11">
      <c r="A1190" s="2" t="s">
        <v>33</v>
      </c>
      <c r="B1190" s="2" t="s">
        <v>68</v>
      </c>
      <c r="C1190" s="2" t="s">
        <v>151</v>
      </c>
      <c r="D1190" s="3">
        <v>43191</v>
      </c>
      <c r="E1190" s="4">
        <v>814166.88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814166.88</v>
      </c>
    </row>
    <row r="1191" spans="1:11">
      <c r="A1191" s="2" t="s">
        <v>33</v>
      </c>
      <c r="B1191" s="2" t="s">
        <v>68</v>
      </c>
      <c r="C1191" s="2" t="s">
        <v>110</v>
      </c>
      <c r="D1191" s="3">
        <v>43191</v>
      </c>
      <c r="E1191" s="4">
        <v>70177.67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70177.67</v>
      </c>
    </row>
    <row r="1192" spans="1:11">
      <c r="A1192" s="2" t="s">
        <v>33</v>
      </c>
      <c r="B1192" s="2" t="s">
        <v>68</v>
      </c>
      <c r="C1192" s="2" t="s">
        <v>106</v>
      </c>
      <c r="D1192" s="3">
        <v>43191</v>
      </c>
      <c r="E1192" s="4">
        <v>78273.289999999994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78273.289999999994</v>
      </c>
    </row>
    <row r="1193" spans="1:11">
      <c r="A1193" s="2" t="s">
        <v>33</v>
      </c>
      <c r="B1193" s="2" t="s">
        <v>68</v>
      </c>
      <c r="C1193" s="2" t="s">
        <v>74</v>
      </c>
      <c r="D1193" s="3">
        <v>43191</v>
      </c>
      <c r="E1193" s="4">
        <v>828509.36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828509.36</v>
      </c>
    </row>
    <row r="1194" spans="1:11">
      <c r="A1194" s="2" t="s">
        <v>16</v>
      </c>
      <c r="B1194" s="2" t="s">
        <v>17</v>
      </c>
      <c r="C1194" s="2" t="s">
        <v>18</v>
      </c>
      <c r="D1194" s="3">
        <v>43221</v>
      </c>
      <c r="E1194" s="4">
        <v>1411389.93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1411389.93</v>
      </c>
    </row>
    <row r="1195" spans="1:11">
      <c r="A1195" s="2" t="s">
        <v>16</v>
      </c>
      <c r="B1195" s="2" t="s">
        <v>17</v>
      </c>
      <c r="C1195" s="2" t="s">
        <v>19</v>
      </c>
      <c r="D1195" s="3">
        <v>43221</v>
      </c>
      <c r="E1195" s="4">
        <v>9187184.2699999996</v>
      </c>
      <c r="F1195" s="4">
        <v>0</v>
      </c>
      <c r="G1195" s="4">
        <v>0</v>
      </c>
      <c r="H1195" s="4">
        <v>-42.3</v>
      </c>
      <c r="I1195" s="4">
        <v>0</v>
      </c>
      <c r="J1195" s="4">
        <v>0</v>
      </c>
      <c r="K1195" s="4">
        <v>9187141.9700000007</v>
      </c>
    </row>
    <row r="1196" spans="1:11">
      <c r="A1196" s="2" t="s">
        <v>16</v>
      </c>
      <c r="B1196" s="2" t="s">
        <v>17</v>
      </c>
      <c r="C1196" s="2" t="s">
        <v>158</v>
      </c>
      <c r="D1196" s="3">
        <v>43221</v>
      </c>
      <c r="E1196" s="4">
        <v>9316001.1799999997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9316001.1799999997</v>
      </c>
    </row>
    <row r="1197" spans="1:11">
      <c r="A1197" s="2" t="s">
        <v>16</v>
      </c>
      <c r="B1197" s="2" t="s">
        <v>17</v>
      </c>
      <c r="C1197" s="2" t="s">
        <v>23</v>
      </c>
      <c r="D1197" s="3">
        <v>43221</v>
      </c>
      <c r="E1197" s="4">
        <v>1815.2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1815.2</v>
      </c>
    </row>
    <row r="1198" spans="1:11">
      <c r="A1198" s="2" t="s">
        <v>16</v>
      </c>
      <c r="B1198" s="2" t="s">
        <v>17</v>
      </c>
      <c r="C1198" s="2" t="s">
        <v>83</v>
      </c>
      <c r="D1198" s="3">
        <v>43221</v>
      </c>
      <c r="E1198" s="4">
        <v>5123447.5999999996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5123447.5999999996</v>
      </c>
    </row>
    <row r="1199" spans="1:11">
      <c r="A1199" s="2" t="s">
        <v>16</v>
      </c>
      <c r="B1199" s="2" t="s">
        <v>17</v>
      </c>
      <c r="C1199" s="2" t="s">
        <v>20</v>
      </c>
      <c r="D1199" s="3">
        <v>43221</v>
      </c>
      <c r="E1199" s="4">
        <v>71036.47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71036.47</v>
      </c>
    </row>
    <row r="1200" spans="1:11">
      <c r="A1200" s="2" t="s">
        <v>16</v>
      </c>
      <c r="B1200" s="2" t="s">
        <v>17</v>
      </c>
      <c r="C1200" s="2" t="s">
        <v>22</v>
      </c>
      <c r="D1200" s="3">
        <v>43221</v>
      </c>
      <c r="E1200" s="4">
        <v>263337.89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263337.89</v>
      </c>
    </row>
    <row r="1201" spans="1:11">
      <c r="A1201" s="2" t="s">
        <v>16</v>
      </c>
      <c r="B1201" s="2" t="s">
        <v>17</v>
      </c>
      <c r="C1201" s="2" t="s">
        <v>111</v>
      </c>
      <c r="D1201" s="3">
        <v>43221</v>
      </c>
      <c r="E1201" s="4">
        <v>7125.41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7125.41</v>
      </c>
    </row>
    <row r="1202" spans="1:11">
      <c r="A1202" s="2" t="s">
        <v>16</v>
      </c>
      <c r="B1202" s="2" t="s">
        <v>17</v>
      </c>
      <c r="C1202" s="2" t="s">
        <v>114</v>
      </c>
      <c r="D1202" s="3">
        <v>43221</v>
      </c>
      <c r="E1202" s="4">
        <v>76071.34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76071.34</v>
      </c>
    </row>
    <row r="1203" spans="1:11">
      <c r="A1203" s="2" t="s">
        <v>16</v>
      </c>
      <c r="B1203" s="2" t="s">
        <v>17</v>
      </c>
      <c r="C1203" s="2" t="s">
        <v>31</v>
      </c>
      <c r="D1203" s="3">
        <v>43221</v>
      </c>
      <c r="E1203" s="4">
        <v>1039344.41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1039344.41</v>
      </c>
    </row>
    <row r="1204" spans="1:11">
      <c r="A1204" s="2" t="s">
        <v>16</v>
      </c>
      <c r="B1204" s="2" t="s">
        <v>17</v>
      </c>
      <c r="C1204" s="2" t="s">
        <v>24</v>
      </c>
      <c r="D1204" s="3">
        <v>43221</v>
      </c>
      <c r="E1204" s="4">
        <v>8824.34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8824.34</v>
      </c>
    </row>
    <row r="1205" spans="1:11">
      <c r="A1205" s="2" t="s">
        <v>16</v>
      </c>
      <c r="B1205" s="2" t="s">
        <v>17</v>
      </c>
      <c r="C1205" s="2" t="s">
        <v>81</v>
      </c>
      <c r="D1205" s="3">
        <v>43221</v>
      </c>
      <c r="E1205" s="4">
        <v>136509.51999999999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136509.51999999999</v>
      </c>
    </row>
    <row r="1206" spans="1:11">
      <c r="A1206" s="2" t="s">
        <v>16</v>
      </c>
      <c r="B1206" s="2" t="s">
        <v>17</v>
      </c>
      <c r="C1206" s="2" t="s">
        <v>25</v>
      </c>
      <c r="D1206" s="3">
        <v>43221</v>
      </c>
      <c r="E1206" s="4">
        <v>7388.39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7388.39</v>
      </c>
    </row>
    <row r="1207" spans="1:11">
      <c r="A1207" s="2" t="s">
        <v>16</v>
      </c>
      <c r="B1207" s="2" t="s">
        <v>17</v>
      </c>
      <c r="C1207" s="2" t="s">
        <v>116</v>
      </c>
      <c r="D1207" s="3">
        <v>43221</v>
      </c>
      <c r="E1207" s="4">
        <v>162225.67000000001</v>
      </c>
      <c r="F1207" s="4">
        <v>0</v>
      </c>
      <c r="G1207" s="4">
        <v>0</v>
      </c>
      <c r="H1207" s="4">
        <v>0</v>
      </c>
      <c r="I1207" s="4">
        <v>42.3</v>
      </c>
      <c r="J1207" s="4">
        <v>0</v>
      </c>
      <c r="K1207" s="4">
        <v>162267.97</v>
      </c>
    </row>
    <row r="1208" spans="1:11">
      <c r="A1208" s="2" t="s">
        <v>16</v>
      </c>
      <c r="B1208" s="2" t="s">
        <v>17</v>
      </c>
      <c r="C1208" s="2" t="s">
        <v>115</v>
      </c>
      <c r="D1208" s="3">
        <v>43221</v>
      </c>
      <c r="E1208" s="4">
        <v>37003945.939999998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37003945.939999998</v>
      </c>
    </row>
    <row r="1209" spans="1:11">
      <c r="A1209" s="2" t="s">
        <v>16</v>
      </c>
      <c r="B1209" s="2" t="s">
        <v>17</v>
      </c>
      <c r="C1209" s="2" t="s">
        <v>27</v>
      </c>
      <c r="D1209" s="3">
        <v>43221</v>
      </c>
      <c r="E1209" s="4">
        <v>19021549.82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19021549.82</v>
      </c>
    </row>
    <row r="1210" spans="1:11">
      <c r="A1210" s="2" t="s">
        <v>16</v>
      </c>
      <c r="B1210" s="2" t="s">
        <v>17</v>
      </c>
      <c r="C1210" s="2" t="s">
        <v>82</v>
      </c>
      <c r="D1210" s="3">
        <v>43221</v>
      </c>
      <c r="E1210" s="4">
        <v>3548953.23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3548953.23</v>
      </c>
    </row>
    <row r="1211" spans="1:11">
      <c r="A1211" s="2" t="s">
        <v>16</v>
      </c>
      <c r="B1211" s="2" t="s">
        <v>17</v>
      </c>
      <c r="C1211" s="2" t="s">
        <v>84</v>
      </c>
      <c r="D1211" s="3">
        <v>43221</v>
      </c>
      <c r="E1211" s="4">
        <v>2459634.08</v>
      </c>
      <c r="F1211" s="4">
        <v>12672.79</v>
      </c>
      <c r="G1211" s="4">
        <v>0</v>
      </c>
      <c r="H1211" s="4">
        <v>0</v>
      </c>
      <c r="I1211" s="4">
        <v>0</v>
      </c>
      <c r="J1211" s="4">
        <v>0</v>
      </c>
      <c r="K1211" s="4">
        <v>2472306.87</v>
      </c>
    </row>
    <row r="1212" spans="1:11">
      <c r="A1212" s="2" t="s">
        <v>16</v>
      </c>
      <c r="B1212" s="2" t="s">
        <v>17</v>
      </c>
      <c r="C1212" s="2" t="s">
        <v>29</v>
      </c>
      <c r="D1212" s="3">
        <v>43221</v>
      </c>
      <c r="E1212" s="4">
        <v>1489667.96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1489667.96</v>
      </c>
    </row>
    <row r="1213" spans="1:11">
      <c r="A1213" s="2" t="s">
        <v>16</v>
      </c>
      <c r="B1213" s="2" t="s">
        <v>17</v>
      </c>
      <c r="C1213" s="2" t="s">
        <v>157</v>
      </c>
      <c r="D1213" s="3">
        <v>43221</v>
      </c>
      <c r="E1213" s="4">
        <v>67246995.439999998</v>
      </c>
      <c r="F1213" s="4">
        <v>-164.01</v>
      </c>
      <c r="G1213" s="4">
        <v>0</v>
      </c>
      <c r="H1213" s="4">
        <v>0</v>
      </c>
      <c r="I1213" s="4">
        <v>0</v>
      </c>
      <c r="J1213" s="4">
        <v>0</v>
      </c>
      <c r="K1213" s="4">
        <v>67246831.430000007</v>
      </c>
    </row>
    <row r="1214" spans="1:11">
      <c r="A1214" s="2" t="s">
        <v>16</v>
      </c>
      <c r="B1214" s="2" t="s">
        <v>17</v>
      </c>
      <c r="C1214" s="2" t="s">
        <v>32</v>
      </c>
      <c r="D1214" s="3">
        <v>43221</v>
      </c>
      <c r="E1214" s="4">
        <v>39251.620000000003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39251.620000000003</v>
      </c>
    </row>
    <row r="1215" spans="1:11">
      <c r="A1215" s="2" t="s">
        <v>16</v>
      </c>
      <c r="B1215" s="2" t="s">
        <v>17</v>
      </c>
      <c r="C1215" s="2" t="s">
        <v>80</v>
      </c>
      <c r="D1215" s="3">
        <v>43221</v>
      </c>
      <c r="E1215" s="4">
        <v>1628899.91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1628899.91</v>
      </c>
    </row>
    <row r="1216" spans="1:11">
      <c r="A1216" s="2" t="s">
        <v>16</v>
      </c>
      <c r="B1216" s="2" t="s">
        <v>17</v>
      </c>
      <c r="C1216" s="2" t="s">
        <v>26</v>
      </c>
      <c r="D1216" s="3">
        <v>43221</v>
      </c>
      <c r="E1216" s="4">
        <v>961255.64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961255.64</v>
      </c>
    </row>
    <row r="1217" spans="1:11">
      <c r="A1217" s="2" t="s">
        <v>16</v>
      </c>
      <c r="B1217" s="2" t="s">
        <v>17</v>
      </c>
      <c r="C1217" s="2" t="s">
        <v>21</v>
      </c>
      <c r="D1217" s="3">
        <v>43221</v>
      </c>
      <c r="E1217" s="4">
        <v>60170.36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60170.36</v>
      </c>
    </row>
    <row r="1218" spans="1:11">
      <c r="A1218" s="2" t="s">
        <v>16</v>
      </c>
      <c r="B1218" s="2" t="s">
        <v>17</v>
      </c>
      <c r="C1218" s="2" t="s">
        <v>75</v>
      </c>
      <c r="D1218" s="3">
        <v>43221</v>
      </c>
      <c r="E1218" s="4">
        <v>314379.42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314379.42</v>
      </c>
    </row>
    <row r="1219" spans="1:11">
      <c r="A1219" s="2" t="s">
        <v>16</v>
      </c>
      <c r="B1219" s="2" t="s">
        <v>17</v>
      </c>
      <c r="C1219" s="2" t="s">
        <v>112</v>
      </c>
      <c r="D1219" s="3">
        <v>43221</v>
      </c>
      <c r="E1219" s="4">
        <v>20683295.5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20683295.5</v>
      </c>
    </row>
    <row r="1220" spans="1:11">
      <c r="A1220" s="2" t="s">
        <v>16</v>
      </c>
      <c r="B1220" s="2" t="s">
        <v>17</v>
      </c>
      <c r="C1220" s="2" t="s">
        <v>77</v>
      </c>
      <c r="D1220" s="3">
        <v>43221</v>
      </c>
      <c r="E1220" s="4">
        <v>297266.61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297266.61</v>
      </c>
    </row>
    <row r="1221" spans="1:11">
      <c r="A1221" s="2" t="s">
        <v>16</v>
      </c>
      <c r="B1221" s="2" t="s">
        <v>17</v>
      </c>
      <c r="C1221" s="2" t="s">
        <v>78</v>
      </c>
      <c r="D1221" s="3">
        <v>43221</v>
      </c>
      <c r="E1221" s="4">
        <v>345729.64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345729.64</v>
      </c>
    </row>
    <row r="1222" spans="1:11">
      <c r="A1222" s="2" t="s">
        <v>16</v>
      </c>
      <c r="B1222" s="2" t="s">
        <v>17</v>
      </c>
      <c r="C1222" s="2" t="s">
        <v>113</v>
      </c>
      <c r="D1222" s="3">
        <v>43221</v>
      </c>
      <c r="E1222" s="4">
        <v>17739511.960000001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17739511.960000001</v>
      </c>
    </row>
    <row r="1223" spans="1:11">
      <c r="A1223" s="2" t="s">
        <v>16</v>
      </c>
      <c r="B1223" s="2" t="s">
        <v>60</v>
      </c>
      <c r="C1223" s="2" t="s">
        <v>64</v>
      </c>
      <c r="D1223" s="3">
        <v>43221</v>
      </c>
      <c r="E1223" s="4">
        <v>2874239.86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2874239.86</v>
      </c>
    </row>
    <row r="1224" spans="1:11">
      <c r="A1224" s="2" t="s">
        <v>16</v>
      </c>
      <c r="B1224" s="2" t="s">
        <v>60</v>
      </c>
      <c r="C1224" s="2" t="s">
        <v>103</v>
      </c>
      <c r="D1224" s="3">
        <v>43221</v>
      </c>
      <c r="E1224" s="4">
        <v>1886442.92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1886442.92</v>
      </c>
    </row>
    <row r="1225" spans="1:11">
      <c r="A1225" s="2" t="s">
        <v>16</v>
      </c>
      <c r="B1225" s="2" t="s">
        <v>60</v>
      </c>
      <c r="C1225" s="2" t="s">
        <v>147</v>
      </c>
      <c r="D1225" s="3">
        <v>43221</v>
      </c>
      <c r="E1225" s="4">
        <v>12669002.609999999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12669002.609999999</v>
      </c>
    </row>
    <row r="1226" spans="1:11">
      <c r="A1226" s="2" t="s">
        <v>16</v>
      </c>
      <c r="B1226" s="2" t="s">
        <v>60</v>
      </c>
      <c r="C1226" s="2" t="s">
        <v>144</v>
      </c>
      <c r="D1226" s="3">
        <v>43221</v>
      </c>
      <c r="E1226" s="4">
        <v>2820613.55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2820613.55</v>
      </c>
    </row>
    <row r="1227" spans="1:11">
      <c r="A1227" s="2" t="s">
        <v>16</v>
      </c>
      <c r="B1227" s="2" t="s">
        <v>60</v>
      </c>
      <c r="C1227" s="2" t="s">
        <v>145</v>
      </c>
      <c r="D1227" s="3">
        <v>43221</v>
      </c>
      <c r="E1227" s="4">
        <v>12305840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12305840</v>
      </c>
    </row>
    <row r="1228" spans="1:11">
      <c r="A1228" s="2" t="s">
        <v>16</v>
      </c>
      <c r="B1228" s="2" t="s">
        <v>60</v>
      </c>
      <c r="C1228" s="2" t="s">
        <v>129</v>
      </c>
      <c r="D1228" s="3">
        <v>43221</v>
      </c>
      <c r="E1228" s="4">
        <v>2376524.13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2376524.13</v>
      </c>
    </row>
    <row r="1229" spans="1:11">
      <c r="A1229" s="2" t="s">
        <v>16</v>
      </c>
      <c r="B1229" s="2" t="s">
        <v>60</v>
      </c>
      <c r="C1229" s="2" t="s">
        <v>66</v>
      </c>
      <c r="D1229" s="3">
        <v>43221</v>
      </c>
      <c r="E1229" s="4">
        <v>389797.87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389797.87</v>
      </c>
    </row>
    <row r="1230" spans="1:11">
      <c r="A1230" s="2" t="s">
        <v>16</v>
      </c>
      <c r="B1230" s="2" t="s">
        <v>60</v>
      </c>
      <c r="C1230" s="2" t="s">
        <v>67</v>
      </c>
      <c r="D1230" s="3">
        <v>43221</v>
      </c>
      <c r="E1230" s="4">
        <v>96290.22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96290.22</v>
      </c>
    </row>
    <row r="1231" spans="1:11">
      <c r="A1231" s="2" t="s">
        <v>16</v>
      </c>
      <c r="B1231" s="2" t="s">
        <v>60</v>
      </c>
      <c r="C1231" s="2" t="s">
        <v>156</v>
      </c>
      <c r="D1231" s="3">
        <v>43221</v>
      </c>
      <c r="E1231" s="4">
        <v>402176.59</v>
      </c>
      <c r="F1231" s="4">
        <v>11309.58</v>
      </c>
      <c r="G1231" s="4">
        <v>0</v>
      </c>
      <c r="H1231" s="4">
        <v>0</v>
      </c>
      <c r="I1231" s="4">
        <v>0</v>
      </c>
      <c r="J1231" s="4">
        <v>0</v>
      </c>
      <c r="K1231" s="4">
        <v>413486.17</v>
      </c>
    </row>
    <row r="1232" spans="1:11">
      <c r="A1232" s="2" t="s">
        <v>16</v>
      </c>
      <c r="B1232" s="2" t="s">
        <v>60</v>
      </c>
      <c r="C1232" s="2" t="s">
        <v>160</v>
      </c>
      <c r="D1232" s="3">
        <v>43221</v>
      </c>
      <c r="E1232" s="4">
        <v>23632.07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23632.07</v>
      </c>
    </row>
    <row r="1233" spans="1:11">
      <c r="A1233" s="2" t="s">
        <v>16</v>
      </c>
      <c r="B1233" s="2" t="s">
        <v>60</v>
      </c>
      <c r="C1233" s="2" t="s">
        <v>61</v>
      </c>
      <c r="D1233" s="3">
        <v>43221</v>
      </c>
      <c r="E1233" s="4">
        <v>1913117.11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1913117.11</v>
      </c>
    </row>
    <row r="1234" spans="1:11">
      <c r="A1234" s="2" t="s">
        <v>16</v>
      </c>
      <c r="B1234" s="2" t="s">
        <v>60</v>
      </c>
      <c r="C1234" s="2" t="s">
        <v>65</v>
      </c>
      <c r="D1234" s="3">
        <v>43221</v>
      </c>
      <c r="E1234" s="4">
        <v>291500.62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291500.62</v>
      </c>
    </row>
    <row r="1235" spans="1:11">
      <c r="A1235" s="2" t="s">
        <v>16</v>
      </c>
      <c r="B1235" s="2" t="s">
        <v>60</v>
      </c>
      <c r="C1235" s="2" t="s">
        <v>155</v>
      </c>
      <c r="D1235" s="3">
        <v>43221</v>
      </c>
      <c r="E1235" s="4">
        <v>70015.66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70015.66</v>
      </c>
    </row>
    <row r="1236" spans="1:11">
      <c r="A1236" s="2" t="s">
        <v>16</v>
      </c>
      <c r="B1236" s="2" t="s">
        <v>60</v>
      </c>
      <c r="C1236" s="2" t="s">
        <v>105</v>
      </c>
      <c r="D1236" s="3">
        <v>43221</v>
      </c>
      <c r="E1236" s="4">
        <v>509282.85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509282.85</v>
      </c>
    </row>
    <row r="1237" spans="1:11">
      <c r="A1237" s="2" t="s">
        <v>16</v>
      </c>
      <c r="B1237" s="2" t="s">
        <v>60</v>
      </c>
      <c r="C1237" s="2" t="s">
        <v>100</v>
      </c>
      <c r="D1237" s="3">
        <v>43221</v>
      </c>
      <c r="E1237" s="4">
        <v>629166.46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629166.46</v>
      </c>
    </row>
    <row r="1238" spans="1:11">
      <c r="A1238" s="2" t="s">
        <v>16</v>
      </c>
      <c r="B1238" s="2" t="s">
        <v>60</v>
      </c>
      <c r="C1238" s="2" t="s">
        <v>130</v>
      </c>
      <c r="D1238" s="3">
        <v>43221</v>
      </c>
      <c r="E1238" s="4">
        <v>10343248.640000001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10343248.640000001</v>
      </c>
    </row>
    <row r="1239" spans="1:11">
      <c r="A1239" s="2" t="s">
        <v>16</v>
      </c>
      <c r="B1239" s="2" t="s">
        <v>60</v>
      </c>
      <c r="C1239" s="2" t="s">
        <v>62</v>
      </c>
      <c r="D1239" s="3">
        <v>43221</v>
      </c>
      <c r="E1239" s="4">
        <v>2023936.45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2023936.45</v>
      </c>
    </row>
    <row r="1240" spans="1:11">
      <c r="A1240" s="2" t="s">
        <v>16</v>
      </c>
      <c r="B1240" s="2" t="s">
        <v>60</v>
      </c>
      <c r="C1240" s="2" t="s">
        <v>63</v>
      </c>
      <c r="D1240" s="3">
        <v>43221</v>
      </c>
      <c r="E1240" s="4">
        <v>629225.62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629225.62</v>
      </c>
    </row>
    <row r="1241" spans="1:11">
      <c r="A1241" s="2" t="s">
        <v>16</v>
      </c>
      <c r="B1241" s="2" t="s">
        <v>60</v>
      </c>
      <c r="C1241" s="2" t="s">
        <v>101</v>
      </c>
      <c r="D1241" s="3">
        <v>43221</v>
      </c>
      <c r="E1241" s="4">
        <v>999474.14</v>
      </c>
      <c r="F1241" s="4">
        <v>3501.43</v>
      </c>
      <c r="G1241" s="4">
        <v>0</v>
      </c>
      <c r="H1241" s="4">
        <v>0</v>
      </c>
      <c r="I1241" s="4">
        <v>0</v>
      </c>
      <c r="J1241" s="4">
        <v>0</v>
      </c>
      <c r="K1241" s="4">
        <v>1002975.57</v>
      </c>
    </row>
    <row r="1242" spans="1:11">
      <c r="A1242" s="2" t="s">
        <v>16</v>
      </c>
      <c r="B1242" s="2" t="s">
        <v>60</v>
      </c>
      <c r="C1242" s="2" t="s">
        <v>131</v>
      </c>
      <c r="D1242" s="3">
        <v>43221</v>
      </c>
      <c r="E1242" s="4">
        <v>190246.97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190246.97</v>
      </c>
    </row>
    <row r="1243" spans="1:11">
      <c r="A1243" s="2" t="s">
        <v>16</v>
      </c>
      <c r="B1243" s="2" t="s">
        <v>60</v>
      </c>
      <c r="C1243" s="2" t="s">
        <v>102</v>
      </c>
      <c r="D1243" s="3">
        <v>43221</v>
      </c>
      <c r="E1243" s="4">
        <v>90220221.349999994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90220221.349999994</v>
      </c>
    </row>
    <row r="1244" spans="1:11">
      <c r="A1244" s="2" t="s">
        <v>16</v>
      </c>
      <c r="B1244" s="2" t="s">
        <v>60</v>
      </c>
      <c r="C1244" s="2" t="s">
        <v>132</v>
      </c>
      <c r="D1244" s="3">
        <v>43221</v>
      </c>
      <c r="E1244" s="4">
        <v>339657.73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339657.73</v>
      </c>
    </row>
    <row r="1245" spans="1:11">
      <c r="A1245" s="2" t="s">
        <v>16</v>
      </c>
      <c r="B1245" s="2" t="s">
        <v>60</v>
      </c>
      <c r="C1245" s="2" t="s">
        <v>146</v>
      </c>
      <c r="D1245" s="3">
        <v>43221</v>
      </c>
      <c r="E1245" s="4">
        <v>260318.54</v>
      </c>
      <c r="F1245" s="4">
        <v>9795.6</v>
      </c>
      <c r="G1245" s="4">
        <v>0</v>
      </c>
      <c r="H1245" s="4">
        <v>0</v>
      </c>
      <c r="I1245" s="4">
        <v>0</v>
      </c>
      <c r="J1245" s="4">
        <v>0</v>
      </c>
      <c r="K1245" s="4">
        <v>270114.14</v>
      </c>
    </row>
    <row r="1246" spans="1:11">
      <c r="A1246" s="2" t="s">
        <v>16</v>
      </c>
      <c r="B1246" s="2" t="s">
        <v>60</v>
      </c>
      <c r="C1246" s="2" t="s">
        <v>104</v>
      </c>
      <c r="D1246" s="3">
        <v>43221</v>
      </c>
      <c r="E1246" s="4">
        <v>103891.78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103891.78</v>
      </c>
    </row>
    <row r="1247" spans="1:11">
      <c r="A1247" s="2" t="s">
        <v>16</v>
      </c>
      <c r="B1247" s="2" t="s">
        <v>60</v>
      </c>
      <c r="C1247" s="2" t="s">
        <v>148</v>
      </c>
      <c r="D1247" s="3">
        <v>43221</v>
      </c>
      <c r="E1247" s="4">
        <v>20560.16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20560.16</v>
      </c>
    </row>
    <row r="1248" spans="1:11">
      <c r="A1248" s="2" t="s">
        <v>33</v>
      </c>
      <c r="B1248" s="2" t="s">
        <v>34</v>
      </c>
      <c r="C1248" s="2" t="s">
        <v>43</v>
      </c>
      <c r="D1248" s="3">
        <v>43221</v>
      </c>
      <c r="E1248" s="4">
        <v>8329.7199999999993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8329.7199999999993</v>
      </c>
    </row>
    <row r="1249" spans="1:11">
      <c r="A1249" s="2" t="s">
        <v>33</v>
      </c>
      <c r="B1249" s="2" t="s">
        <v>34</v>
      </c>
      <c r="C1249" s="2" t="s">
        <v>44</v>
      </c>
      <c r="D1249" s="3">
        <v>43221</v>
      </c>
      <c r="E1249" s="4">
        <v>119852.69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119852.69</v>
      </c>
    </row>
    <row r="1250" spans="1:11">
      <c r="A1250" s="2" t="s">
        <v>33</v>
      </c>
      <c r="B1250" s="2" t="s">
        <v>34</v>
      </c>
      <c r="C1250" s="2" t="s">
        <v>45</v>
      </c>
      <c r="D1250" s="3">
        <v>43221</v>
      </c>
      <c r="E1250" s="4">
        <v>261126.69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261126.69</v>
      </c>
    </row>
    <row r="1251" spans="1:11">
      <c r="A1251" s="2" t="s">
        <v>33</v>
      </c>
      <c r="B1251" s="2" t="s">
        <v>34</v>
      </c>
      <c r="C1251" s="2" t="s">
        <v>95</v>
      </c>
      <c r="D1251" s="3">
        <v>43221</v>
      </c>
      <c r="E1251" s="4">
        <v>4681.58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4681.58</v>
      </c>
    </row>
    <row r="1252" spans="1:11">
      <c r="A1252" s="2" t="s">
        <v>33</v>
      </c>
      <c r="B1252" s="2" t="s">
        <v>34</v>
      </c>
      <c r="C1252" s="2" t="s">
        <v>96</v>
      </c>
      <c r="D1252" s="3">
        <v>43221</v>
      </c>
      <c r="E1252" s="4">
        <v>17916.189999999999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17916.189999999999</v>
      </c>
    </row>
    <row r="1253" spans="1:11">
      <c r="A1253" s="2" t="s">
        <v>33</v>
      </c>
      <c r="B1253" s="2" t="s">
        <v>34</v>
      </c>
      <c r="C1253" s="2" t="s">
        <v>120</v>
      </c>
      <c r="D1253" s="3">
        <v>43221</v>
      </c>
      <c r="E1253" s="4">
        <v>153261.29999999999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153261.29999999999</v>
      </c>
    </row>
    <row r="1254" spans="1:11">
      <c r="A1254" s="2" t="s">
        <v>33</v>
      </c>
      <c r="B1254" s="2" t="s">
        <v>34</v>
      </c>
      <c r="C1254" s="2" t="s">
        <v>121</v>
      </c>
      <c r="D1254" s="3">
        <v>43221</v>
      </c>
      <c r="E1254" s="4">
        <v>23138.38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23138.38</v>
      </c>
    </row>
    <row r="1255" spans="1:11">
      <c r="A1255" s="2" t="s">
        <v>33</v>
      </c>
      <c r="B1255" s="2" t="s">
        <v>34</v>
      </c>
      <c r="C1255" s="2" t="s">
        <v>153</v>
      </c>
      <c r="D1255" s="3">
        <v>43221</v>
      </c>
      <c r="E1255" s="4">
        <v>137442.53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137442.53</v>
      </c>
    </row>
    <row r="1256" spans="1:11">
      <c r="A1256" s="2" t="s">
        <v>33</v>
      </c>
      <c r="B1256" s="2" t="s">
        <v>34</v>
      </c>
      <c r="C1256" s="2" t="s">
        <v>135</v>
      </c>
      <c r="D1256" s="3">
        <v>43221</v>
      </c>
      <c r="E1256" s="4">
        <v>8352191.2300000004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8352191.2300000004</v>
      </c>
    </row>
    <row r="1257" spans="1:11">
      <c r="A1257" s="2" t="s">
        <v>33</v>
      </c>
      <c r="B1257" s="2" t="s">
        <v>34</v>
      </c>
      <c r="C1257" s="2" t="s">
        <v>159</v>
      </c>
      <c r="D1257" s="3">
        <v>43221</v>
      </c>
      <c r="E1257" s="4">
        <v>1699998.54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1699998.54</v>
      </c>
    </row>
    <row r="1258" spans="1:11">
      <c r="A1258" s="2" t="s">
        <v>33</v>
      </c>
      <c r="B1258" s="2" t="s">
        <v>34</v>
      </c>
      <c r="C1258" s="2" t="s">
        <v>46</v>
      </c>
      <c r="D1258" s="3">
        <v>43221</v>
      </c>
      <c r="E1258" s="4">
        <v>449309.06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449309.06</v>
      </c>
    </row>
    <row r="1259" spans="1:11">
      <c r="A1259" s="2" t="s">
        <v>33</v>
      </c>
      <c r="B1259" s="2" t="s">
        <v>34</v>
      </c>
      <c r="C1259" s="2" t="s">
        <v>122</v>
      </c>
      <c r="D1259" s="3">
        <v>43221</v>
      </c>
      <c r="E1259" s="4">
        <v>1694832.96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1694832.96</v>
      </c>
    </row>
    <row r="1260" spans="1:11">
      <c r="A1260" s="2" t="s">
        <v>33</v>
      </c>
      <c r="B1260" s="2" t="s">
        <v>34</v>
      </c>
      <c r="C1260" s="2" t="s">
        <v>47</v>
      </c>
      <c r="D1260" s="3">
        <v>43221</v>
      </c>
      <c r="E1260" s="4">
        <v>178530.09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178530.09</v>
      </c>
    </row>
    <row r="1261" spans="1:11">
      <c r="A1261" s="2" t="s">
        <v>33</v>
      </c>
      <c r="B1261" s="2" t="s">
        <v>34</v>
      </c>
      <c r="C1261" s="2" t="s">
        <v>154</v>
      </c>
      <c r="D1261" s="3">
        <v>43221</v>
      </c>
      <c r="E1261" s="4">
        <v>54614.27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54614.27</v>
      </c>
    </row>
    <row r="1262" spans="1:11">
      <c r="A1262" s="2" t="s">
        <v>33</v>
      </c>
      <c r="B1262" s="2" t="s">
        <v>34</v>
      </c>
      <c r="C1262" s="2" t="s">
        <v>123</v>
      </c>
      <c r="D1262" s="3">
        <v>43221</v>
      </c>
      <c r="E1262" s="4">
        <v>175350.37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175350.37</v>
      </c>
    </row>
    <row r="1263" spans="1:11">
      <c r="A1263" s="2" t="s">
        <v>33</v>
      </c>
      <c r="B1263" s="2" t="s">
        <v>34</v>
      </c>
      <c r="C1263" s="2" t="s">
        <v>136</v>
      </c>
      <c r="D1263" s="3">
        <v>43221</v>
      </c>
      <c r="E1263" s="4">
        <v>209318.9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209318.9</v>
      </c>
    </row>
    <row r="1264" spans="1:11">
      <c r="A1264" s="2" t="s">
        <v>33</v>
      </c>
      <c r="B1264" s="2" t="s">
        <v>34</v>
      </c>
      <c r="C1264" s="2" t="s">
        <v>48</v>
      </c>
      <c r="D1264" s="3">
        <v>43221</v>
      </c>
      <c r="E1264" s="4">
        <v>923446.05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923446.05</v>
      </c>
    </row>
    <row r="1265" spans="1:11">
      <c r="A1265" s="2" t="s">
        <v>33</v>
      </c>
      <c r="B1265" s="2" t="s">
        <v>34</v>
      </c>
      <c r="C1265" s="2" t="s">
        <v>118</v>
      </c>
      <c r="D1265" s="3">
        <v>43221</v>
      </c>
      <c r="E1265" s="4">
        <v>273084.38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273084.38</v>
      </c>
    </row>
    <row r="1266" spans="1:11">
      <c r="A1266" s="2" t="s">
        <v>33</v>
      </c>
      <c r="B1266" s="2" t="s">
        <v>34</v>
      </c>
      <c r="C1266" s="2" t="s">
        <v>137</v>
      </c>
      <c r="D1266" s="3">
        <v>43221</v>
      </c>
      <c r="E1266" s="4">
        <v>414663.45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414663.45</v>
      </c>
    </row>
    <row r="1267" spans="1:11">
      <c r="A1267" s="2" t="s">
        <v>33</v>
      </c>
      <c r="B1267" s="2" t="s">
        <v>34</v>
      </c>
      <c r="C1267" s="2" t="s">
        <v>97</v>
      </c>
      <c r="D1267" s="3">
        <v>43221</v>
      </c>
      <c r="E1267" s="4">
        <v>26970.37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26970.37</v>
      </c>
    </row>
    <row r="1268" spans="1:11">
      <c r="A1268" s="2" t="s">
        <v>33</v>
      </c>
      <c r="B1268" s="2" t="s">
        <v>34</v>
      </c>
      <c r="C1268" s="2" t="s">
        <v>49</v>
      </c>
      <c r="D1268" s="3">
        <v>43221</v>
      </c>
      <c r="E1268" s="4">
        <v>867772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867772</v>
      </c>
    </row>
    <row r="1269" spans="1:11">
      <c r="A1269" s="2" t="s">
        <v>33</v>
      </c>
      <c r="B1269" s="2" t="s">
        <v>34</v>
      </c>
      <c r="C1269" s="2" t="s">
        <v>50</v>
      </c>
      <c r="D1269" s="3">
        <v>43221</v>
      </c>
      <c r="E1269" s="4">
        <v>49001.72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49001.72</v>
      </c>
    </row>
    <row r="1270" spans="1:11">
      <c r="A1270" s="2" t="s">
        <v>33</v>
      </c>
      <c r="B1270" s="2" t="s">
        <v>34</v>
      </c>
      <c r="C1270" s="2" t="s">
        <v>138</v>
      </c>
      <c r="D1270" s="3">
        <v>43221</v>
      </c>
      <c r="E1270" s="4">
        <v>60826.29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60826.29</v>
      </c>
    </row>
    <row r="1271" spans="1:11">
      <c r="A1271" s="2" t="s">
        <v>33</v>
      </c>
      <c r="B1271" s="2" t="s">
        <v>34</v>
      </c>
      <c r="C1271" s="2" t="s">
        <v>124</v>
      </c>
      <c r="D1271" s="3">
        <v>43221</v>
      </c>
      <c r="E1271" s="4">
        <v>139637.68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139637.68</v>
      </c>
    </row>
    <row r="1272" spans="1:11">
      <c r="A1272" s="2" t="s">
        <v>33</v>
      </c>
      <c r="B1272" s="2" t="s">
        <v>34</v>
      </c>
      <c r="C1272" s="2" t="s">
        <v>125</v>
      </c>
      <c r="D1272" s="3">
        <v>43221</v>
      </c>
      <c r="E1272" s="4">
        <v>27187106.440000001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27187106.440000001</v>
      </c>
    </row>
    <row r="1273" spans="1:11">
      <c r="A1273" s="2" t="s">
        <v>33</v>
      </c>
      <c r="B1273" s="2" t="s">
        <v>34</v>
      </c>
      <c r="C1273" s="2" t="s">
        <v>126</v>
      </c>
      <c r="D1273" s="3">
        <v>43221</v>
      </c>
      <c r="E1273" s="4">
        <v>731466.64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731466.64</v>
      </c>
    </row>
    <row r="1274" spans="1:11">
      <c r="A1274" s="2" t="s">
        <v>33</v>
      </c>
      <c r="B1274" s="2" t="s">
        <v>34</v>
      </c>
      <c r="C1274" s="2" t="s">
        <v>51</v>
      </c>
      <c r="D1274" s="3">
        <v>43221</v>
      </c>
      <c r="E1274" s="4">
        <v>2269555.91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2269555.91</v>
      </c>
    </row>
    <row r="1275" spans="1:11">
      <c r="A1275" s="2" t="s">
        <v>33</v>
      </c>
      <c r="B1275" s="2" t="s">
        <v>34</v>
      </c>
      <c r="C1275" s="2" t="s">
        <v>98</v>
      </c>
      <c r="D1275" s="3">
        <v>43221</v>
      </c>
      <c r="E1275" s="4">
        <v>531166.79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531166.79</v>
      </c>
    </row>
    <row r="1276" spans="1:11">
      <c r="A1276" s="2" t="s">
        <v>33</v>
      </c>
      <c r="B1276" s="2" t="s">
        <v>34</v>
      </c>
      <c r="C1276" s="2" t="s">
        <v>52</v>
      </c>
      <c r="D1276" s="3">
        <v>43221</v>
      </c>
      <c r="E1276" s="4">
        <v>37326.42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37326.42</v>
      </c>
    </row>
    <row r="1277" spans="1:11">
      <c r="A1277" s="2" t="s">
        <v>33</v>
      </c>
      <c r="B1277" s="2" t="s">
        <v>34</v>
      </c>
      <c r="C1277" s="2" t="s">
        <v>127</v>
      </c>
      <c r="D1277" s="3">
        <v>43221</v>
      </c>
      <c r="E1277" s="4">
        <v>2847044.5</v>
      </c>
      <c r="F1277" s="4">
        <v>16.600000000000001</v>
      </c>
      <c r="G1277" s="4">
        <v>0</v>
      </c>
      <c r="H1277" s="4">
        <v>0</v>
      </c>
      <c r="I1277" s="4">
        <v>0</v>
      </c>
      <c r="J1277" s="4">
        <v>0</v>
      </c>
      <c r="K1277" s="4">
        <v>2847061.1</v>
      </c>
    </row>
    <row r="1278" spans="1:11">
      <c r="A1278" s="2" t="s">
        <v>33</v>
      </c>
      <c r="B1278" s="2" t="s">
        <v>34</v>
      </c>
      <c r="C1278" s="2" t="s">
        <v>139</v>
      </c>
      <c r="D1278" s="3">
        <v>43221</v>
      </c>
      <c r="E1278" s="4">
        <v>2783.89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2783.89</v>
      </c>
    </row>
    <row r="1279" spans="1:11">
      <c r="A1279" s="2" t="s">
        <v>33</v>
      </c>
      <c r="B1279" s="2" t="s">
        <v>34</v>
      </c>
      <c r="C1279" s="2" t="s">
        <v>53</v>
      </c>
      <c r="D1279" s="3">
        <v>43221</v>
      </c>
      <c r="E1279" s="4">
        <v>336167.54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336167.54</v>
      </c>
    </row>
    <row r="1280" spans="1:11">
      <c r="A1280" s="2" t="s">
        <v>33</v>
      </c>
      <c r="B1280" s="2" t="s">
        <v>34</v>
      </c>
      <c r="C1280" s="2" t="s">
        <v>54</v>
      </c>
      <c r="D1280" s="3">
        <v>43221</v>
      </c>
      <c r="E1280" s="4">
        <v>99818.13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99818.13</v>
      </c>
    </row>
    <row r="1281" spans="1:11">
      <c r="A1281" s="2" t="s">
        <v>33</v>
      </c>
      <c r="B1281" s="2" t="s">
        <v>34</v>
      </c>
      <c r="C1281" s="2" t="s">
        <v>128</v>
      </c>
      <c r="D1281" s="3">
        <v>43221</v>
      </c>
      <c r="E1281" s="4">
        <v>46264.19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46264.19</v>
      </c>
    </row>
    <row r="1282" spans="1:11">
      <c r="A1282" s="2" t="s">
        <v>33</v>
      </c>
      <c r="B1282" s="2" t="s">
        <v>34</v>
      </c>
      <c r="C1282" s="2" t="s">
        <v>55</v>
      </c>
      <c r="D1282" s="3">
        <v>43221</v>
      </c>
      <c r="E1282" s="4">
        <v>4005.08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4005.08</v>
      </c>
    </row>
    <row r="1283" spans="1:11">
      <c r="A1283" s="2" t="s">
        <v>33</v>
      </c>
      <c r="B1283" s="2" t="s">
        <v>34</v>
      </c>
      <c r="C1283" s="2" t="s">
        <v>56</v>
      </c>
      <c r="D1283" s="3">
        <v>43221</v>
      </c>
      <c r="E1283" s="4">
        <v>20920831.02</v>
      </c>
      <c r="F1283" s="4">
        <v>19987.05</v>
      </c>
      <c r="G1283" s="4">
        <v>-23361.040000000001</v>
      </c>
      <c r="H1283" s="4">
        <v>0</v>
      </c>
      <c r="I1283" s="4">
        <v>0</v>
      </c>
      <c r="J1283" s="4">
        <v>0</v>
      </c>
      <c r="K1283" s="4">
        <v>20917457.030000001</v>
      </c>
    </row>
    <row r="1284" spans="1:11">
      <c r="A1284" s="2" t="s">
        <v>33</v>
      </c>
      <c r="B1284" s="2" t="s">
        <v>34</v>
      </c>
      <c r="C1284" s="2" t="s">
        <v>140</v>
      </c>
      <c r="D1284" s="3">
        <v>43221</v>
      </c>
      <c r="E1284" s="4">
        <v>150016034.18000001</v>
      </c>
      <c r="F1284" s="4">
        <v>1213485.3700000001</v>
      </c>
      <c r="G1284" s="4">
        <v>-5589.52</v>
      </c>
      <c r="H1284" s="4">
        <v>0</v>
      </c>
      <c r="I1284" s="4">
        <v>0</v>
      </c>
      <c r="J1284" s="4">
        <v>0</v>
      </c>
      <c r="K1284" s="4">
        <v>151223930.03</v>
      </c>
    </row>
    <row r="1285" spans="1:11">
      <c r="A1285" s="2" t="s">
        <v>33</v>
      </c>
      <c r="B1285" s="2" t="s">
        <v>34</v>
      </c>
      <c r="C1285" s="2" t="s">
        <v>99</v>
      </c>
      <c r="D1285" s="3">
        <v>43221</v>
      </c>
      <c r="E1285" s="4">
        <v>108399208.03</v>
      </c>
      <c r="F1285" s="4">
        <v>259966.86</v>
      </c>
      <c r="G1285" s="4">
        <v>-117.47</v>
      </c>
      <c r="H1285" s="4">
        <v>0</v>
      </c>
      <c r="I1285" s="4">
        <v>0</v>
      </c>
      <c r="J1285" s="4">
        <v>0</v>
      </c>
      <c r="K1285" s="4">
        <v>108659057.42</v>
      </c>
    </row>
    <row r="1286" spans="1:11">
      <c r="A1286" s="2" t="s">
        <v>33</v>
      </c>
      <c r="B1286" s="2" t="s">
        <v>34</v>
      </c>
      <c r="C1286" s="2" t="s">
        <v>141</v>
      </c>
      <c r="D1286" s="3">
        <v>43221</v>
      </c>
      <c r="E1286" s="4">
        <v>15569217.810000001</v>
      </c>
      <c r="F1286" s="4">
        <v>20182.86</v>
      </c>
      <c r="G1286" s="4">
        <v>0</v>
      </c>
      <c r="H1286" s="4">
        <v>0</v>
      </c>
      <c r="I1286" s="4">
        <v>0</v>
      </c>
      <c r="J1286" s="4">
        <v>0</v>
      </c>
      <c r="K1286" s="4">
        <v>15589400.67</v>
      </c>
    </row>
    <row r="1287" spans="1:11">
      <c r="A1287" s="2" t="s">
        <v>33</v>
      </c>
      <c r="B1287" s="2" t="s">
        <v>34</v>
      </c>
      <c r="C1287" s="2" t="s">
        <v>57</v>
      </c>
      <c r="D1287" s="3">
        <v>43221</v>
      </c>
      <c r="E1287" s="4">
        <v>4169011.27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4169011.27</v>
      </c>
    </row>
    <row r="1288" spans="1:11">
      <c r="A1288" s="2" t="s">
        <v>33</v>
      </c>
      <c r="B1288" s="2" t="s">
        <v>34</v>
      </c>
      <c r="C1288" s="2" t="s">
        <v>142</v>
      </c>
      <c r="D1288" s="3">
        <v>43221</v>
      </c>
      <c r="E1288" s="4">
        <v>1652258.54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1652258.54</v>
      </c>
    </row>
    <row r="1289" spans="1:11">
      <c r="A1289" s="2" t="s">
        <v>33</v>
      </c>
      <c r="B1289" s="2" t="s">
        <v>34</v>
      </c>
      <c r="C1289" s="2" t="s">
        <v>143</v>
      </c>
      <c r="D1289" s="3">
        <v>43221</v>
      </c>
      <c r="E1289" s="4">
        <v>123344859.15000001</v>
      </c>
      <c r="F1289" s="4">
        <v>1337656.1599999999</v>
      </c>
      <c r="G1289" s="4">
        <v>-58143.9</v>
      </c>
      <c r="H1289" s="4">
        <v>0</v>
      </c>
      <c r="I1289" s="4">
        <v>0</v>
      </c>
      <c r="J1289" s="4">
        <v>0</v>
      </c>
      <c r="K1289" s="4">
        <v>124624371.41</v>
      </c>
    </row>
    <row r="1290" spans="1:11">
      <c r="A1290" s="2" t="s">
        <v>33</v>
      </c>
      <c r="B1290" s="2" t="s">
        <v>34</v>
      </c>
      <c r="C1290" s="2" t="s">
        <v>58</v>
      </c>
      <c r="D1290" s="3">
        <v>43221</v>
      </c>
      <c r="E1290" s="4">
        <v>32740659.949999999</v>
      </c>
      <c r="F1290" s="4">
        <v>215656.04</v>
      </c>
      <c r="G1290" s="4">
        <v>-20329.18</v>
      </c>
      <c r="H1290" s="4">
        <v>0</v>
      </c>
      <c r="I1290" s="4">
        <v>0</v>
      </c>
      <c r="J1290" s="4">
        <v>0</v>
      </c>
      <c r="K1290" s="4">
        <v>32935986.809999999</v>
      </c>
    </row>
    <row r="1291" spans="1:11">
      <c r="A1291" s="2" t="s">
        <v>33</v>
      </c>
      <c r="B1291" s="2" t="s">
        <v>34</v>
      </c>
      <c r="C1291" s="2" t="s">
        <v>59</v>
      </c>
      <c r="D1291" s="3">
        <v>43221</v>
      </c>
      <c r="E1291" s="4">
        <v>55605954.32</v>
      </c>
      <c r="F1291" s="4">
        <v>155147.35</v>
      </c>
      <c r="G1291" s="4">
        <v>-44427.89</v>
      </c>
      <c r="H1291" s="4">
        <v>0</v>
      </c>
      <c r="I1291" s="4">
        <v>0</v>
      </c>
      <c r="J1291" s="4">
        <v>0</v>
      </c>
      <c r="K1291" s="4">
        <v>55716673.780000001</v>
      </c>
    </row>
    <row r="1292" spans="1:11">
      <c r="A1292" s="2" t="s">
        <v>33</v>
      </c>
      <c r="B1292" s="2" t="s">
        <v>34</v>
      </c>
      <c r="C1292" s="2" t="s">
        <v>93</v>
      </c>
      <c r="D1292" s="3">
        <v>43221</v>
      </c>
      <c r="E1292" s="4">
        <v>11162177.359999999</v>
      </c>
      <c r="F1292" s="4">
        <v>37393.83</v>
      </c>
      <c r="G1292" s="4">
        <v>0</v>
      </c>
      <c r="H1292" s="4">
        <v>0</v>
      </c>
      <c r="I1292" s="4">
        <v>0</v>
      </c>
      <c r="J1292" s="4">
        <v>0</v>
      </c>
      <c r="K1292" s="4">
        <v>11199571.189999999</v>
      </c>
    </row>
    <row r="1293" spans="1:11">
      <c r="A1293" s="2" t="s">
        <v>33</v>
      </c>
      <c r="B1293" s="2" t="s">
        <v>34</v>
      </c>
      <c r="C1293" s="2" t="s">
        <v>94</v>
      </c>
      <c r="D1293" s="3">
        <v>43221</v>
      </c>
      <c r="E1293" s="4">
        <v>211071.01</v>
      </c>
      <c r="F1293" s="4">
        <v>1114</v>
      </c>
      <c r="G1293" s="4">
        <v>0</v>
      </c>
      <c r="H1293" s="4">
        <v>0</v>
      </c>
      <c r="I1293" s="4">
        <v>0</v>
      </c>
      <c r="J1293" s="4">
        <v>0</v>
      </c>
      <c r="K1293" s="4">
        <v>212185.01</v>
      </c>
    </row>
    <row r="1294" spans="1:11">
      <c r="A1294" s="2" t="s">
        <v>33</v>
      </c>
      <c r="B1294" s="2" t="s">
        <v>34</v>
      </c>
      <c r="C1294" s="2" t="s">
        <v>119</v>
      </c>
      <c r="D1294" s="3">
        <v>43221</v>
      </c>
      <c r="E1294" s="4">
        <v>5185754.3499999996</v>
      </c>
      <c r="F1294" s="4">
        <v>4660.41</v>
      </c>
      <c r="G1294" s="4">
        <v>0</v>
      </c>
      <c r="H1294" s="4">
        <v>0</v>
      </c>
      <c r="I1294" s="4">
        <v>0</v>
      </c>
      <c r="J1294" s="4">
        <v>0</v>
      </c>
      <c r="K1294" s="4">
        <v>5190414.76</v>
      </c>
    </row>
    <row r="1295" spans="1:11">
      <c r="A1295" s="2" t="s">
        <v>33</v>
      </c>
      <c r="B1295" s="2" t="s">
        <v>34</v>
      </c>
      <c r="C1295" s="2" t="s">
        <v>85</v>
      </c>
      <c r="D1295" s="3">
        <v>43221</v>
      </c>
      <c r="E1295" s="4">
        <v>1211697.3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1211697.3</v>
      </c>
    </row>
    <row r="1296" spans="1:11">
      <c r="A1296" s="2" t="s">
        <v>33</v>
      </c>
      <c r="B1296" s="2" t="s">
        <v>34</v>
      </c>
      <c r="C1296" s="2" t="s">
        <v>134</v>
      </c>
      <c r="D1296" s="3">
        <v>43221</v>
      </c>
      <c r="E1296" s="4">
        <v>7209780.6299999999</v>
      </c>
      <c r="F1296" s="4">
        <v>14434.58</v>
      </c>
      <c r="G1296" s="4">
        <v>0</v>
      </c>
      <c r="H1296" s="4">
        <v>0</v>
      </c>
      <c r="I1296" s="4">
        <v>0</v>
      </c>
      <c r="J1296" s="4">
        <v>0</v>
      </c>
      <c r="K1296" s="4">
        <v>7224215.21</v>
      </c>
    </row>
    <row r="1297" spans="1:11">
      <c r="A1297" s="2" t="s">
        <v>33</v>
      </c>
      <c r="B1297" s="2" t="s">
        <v>34</v>
      </c>
      <c r="C1297" s="2" t="s">
        <v>86</v>
      </c>
      <c r="D1297" s="3">
        <v>43221</v>
      </c>
      <c r="E1297" s="4">
        <v>173114.85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173114.85</v>
      </c>
    </row>
    <row r="1298" spans="1:11">
      <c r="A1298" s="2" t="s">
        <v>33</v>
      </c>
      <c r="B1298" s="2" t="s">
        <v>34</v>
      </c>
      <c r="C1298" s="2" t="s">
        <v>87</v>
      </c>
      <c r="D1298" s="3">
        <v>43221</v>
      </c>
      <c r="E1298" s="4">
        <v>709199.18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709199.18</v>
      </c>
    </row>
    <row r="1299" spans="1:11">
      <c r="A1299" s="2" t="s">
        <v>33</v>
      </c>
      <c r="B1299" s="2" t="s">
        <v>34</v>
      </c>
      <c r="C1299" s="2" t="s">
        <v>117</v>
      </c>
      <c r="D1299" s="3">
        <v>43221</v>
      </c>
      <c r="E1299" s="4">
        <v>12954.74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12954.74</v>
      </c>
    </row>
    <row r="1300" spans="1:11">
      <c r="A1300" s="2" t="s">
        <v>33</v>
      </c>
      <c r="B1300" s="2" t="s">
        <v>34</v>
      </c>
      <c r="C1300" s="2" t="s">
        <v>35</v>
      </c>
      <c r="D1300" s="3">
        <v>43221</v>
      </c>
      <c r="E1300" s="4">
        <v>1246194.18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1246194.18</v>
      </c>
    </row>
    <row r="1301" spans="1:11">
      <c r="A1301" s="2" t="s">
        <v>33</v>
      </c>
      <c r="B1301" s="2" t="s">
        <v>34</v>
      </c>
      <c r="C1301" s="2" t="s">
        <v>88</v>
      </c>
      <c r="D1301" s="3">
        <v>43221</v>
      </c>
      <c r="E1301" s="4">
        <v>1749085.61</v>
      </c>
      <c r="F1301" s="4">
        <v>21386.16</v>
      </c>
      <c r="G1301" s="4">
        <v>0</v>
      </c>
      <c r="H1301" s="4">
        <v>0</v>
      </c>
      <c r="I1301" s="4">
        <v>0</v>
      </c>
      <c r="J1301" s="4">
        <v>0</v>
      </c>
      <c r="K1301" s="4">
        <v>1770471.77</v>
      </c>
    </row>
    <row r="1302" spans="1:11">
      <c r="A1302" s="2" t="s">
        <v>33</v>
      </c>
      <c r="B1302" s="2" t="s">
        <v>34</v>
      </c>
      <c r="C1302" s="2" t="s">
        <v>36</v>
      </c>
      <c r="D1302" s="3">
        <v>43221</v>
      </c>
      <c r="E1302" s="4">
        <v>220986.9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220986.9</v>
      </c>
    </row>
    <row r="1303" spans="1:11">
      <c r="A1303" s="2" t="s">
        <v>33</v>
      </c>
      <c r="B1303" s="2" t="s">
        <v>34</v>
      </c>
      <c r="C1303" s="2" t="s">
        <v>37</v>
      </c>
      <c r="D1303" s="3">
        <v>43221</v>
      </c>
      <c r="E1303" s="4">
        <v>3405484.36</v>
      </c>
      <c r="F1303" s="4">
        <v>2293.6799999999998</v>
      </c>
      <c r="G1303" s="4">
        <v>0</v>
      </c>
      <c r="H1303" s="4">
        <v>0</v>
      </c>
      <c r="I1303" s="4">
        <v>0</v>
      </c>
      <c r="J1303" s="4">
        <v>0</v>
      </c>
      <c r="K1303" s="4">
        <v>3407778.04</v>
      </c>
    </row>
    <row r="1304" spans="1:11">
      <c r="A1304" s="2" t="s">
        <v>33</v>
      </c>
      <c r="B1304" s="2" t="s">
        <v>34</v>
      </c>
      <c r="C1304" s="2" t="s">
        <v>90</v>
      </c>
      <c r="D1304" s="3">
        <v>43221</v>
      </c>
      <c r="E1304" s="4">
        <v>39610.080000000002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39610.080000000002</v>
      </c>
    </row>
    <row r="1305" spans="1:11">
      <c r="A1305" s="2" t="s">
        <v>33</v>
      </c>
      <c r="B1305" s="2" t="s">
        <v>34</v>
      </c>
      <c r="C1305" s="2" t="s">
        <v>152</v>
      </c>
      <c r="D1305" s="3">
        <v>43221</v>
      </c>
      <c r="E1305" s="4">
        <v>62747.29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62747.29</v>
      </c>
    </row>
    <row r="1306" spans="1:11">
      <c r="A1306" s="2" t="s">
        <v>33</v>
      </c>
      <c r="B1306" s="2" t="s">
        <v>34</v>
      </c>
      <c r="C1306" s="2" t="s">
        <v>91</v>
      </c>
      <c r="D1306" s="3">
        <v>43221</v>
      </c>
      <c r="E1306" s="4">
        <v>19427.23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19427.23</v>
      </c>
    </row>
    <row r="1307" spans="1:11">
      <c r="A1307" s="2" t="s">
        <v>33</v>
      </c>
      <c r="B1307" s="2" t="s">
        <v>34</v>
      </c>
      <c r="C1307" s="2" t="s">
        <v>38</v>
      </c>
      <c r="D1307" s="3">
        <v>43221</v>
      </c>
      <c r="E1307" s="4">
        <v>524257.15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524257.15</v>
      </c>
    </row>
    <row r="1308" spans="1:11">
      <c r="A1308" s="2" t="s">
        <v>33</v>
      </c>
      <c r="B1308" s="2" t="s">
        <v>34</v>
      </c>
      <c r="C1308" s="2" t="s">
        <v>39</v>
      </c>
      <c r="D1308" s="3">
        <v>43221</v>
      </c>
      <c r="E1308" s="4">
        <v>3891771.09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3891771.09</v>
      </c>
    </row>
    <row r="1309" spans="1:11">
      <c r="A1309" s="2" t="s">
        <v>33</v>
      </c>
      <c r="B1309" s="2" t="s">
        <v>34</v>
      </c>
      <c r="C1309" s="2" t="s">
        <v>92</v>
      </c>
      <c r="D1309" s="3">
        <v>43221</v>
      </c>
      <c r="E1309" s="4">
        <v>14389.76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14389.76</v>
      </c>
    </row>
    <row r="1310" spans="1:11">
      <c r="A1310" s="2" t="s">
        <v>33</v>
      </c>
      <c r="B1310" s="2" t="s">
        <v>34</v>
      </c>
      <c r="C1310" s="2" t="s">
        <v>40</v>
      </c>
      <c r="D1310" s="3">
        <v>43221</v>
      </c>
      <c r="E1310" s="4">
        <v>134598.85999999999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134598.85999999999</v>
      </c>
    </row>
    <row r="1311" spans="1:11">
      <c r="A1311" s="2" t="s">
        <v>33</v>
      </c>
      <c r="B1311" s="2" t="s">
        <v>34</v>
      </c>
      <c r="C1311" s="2" t="s">
        <v>41</v>
      </c>
      <c r="D1311" s="3">
        <v>43221</v>
      </c>
      <c r="E1311" s="4">
        <v>957291.66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957291.66</v>
      </c>
    </row>
    <row r="1312" spans="1:11">
      <c r="A1312" s="2" t="s">
        <v>33</v>
      </c>
      <c r="B1312" s="2" t="s">
        <v>34</v>
      </c>
      <c r="C1312" s="2" t="s">
        <v>42</v>
      </c>
      <c r="D1312" s="3">
        <v>43221</v>
      </c>
      <c r="E1312" s="4">
        <v>123514.83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123514.83</v>
      </c>
    </row>
    <row r="1313" spans="1:11">
      <c r="A1313" s="2" t="s">
        <v>33</v>
      </c>
      <c r="B1313" s="2" t="s">
        <v>68</v>
      </c>
      <c r="C1313" s="2" t="s">
        <v>69</v>
      </c>
      <c r="D1313" s="3">
        <v>43221</v>
      </c>
      <c r="E1313" s="4">
        <v>185309.27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185309.27</v>
      </c>
    </row>
    <row r="1314" spans="1:11">
      <c r="A1314" s="2" t="s">
        <v>33</v>
      </c>
      <c r="B1314" s="2" t="s">
        <v>68</v>
      </c>
      <c r="C1314" s="2" t="s">
        <v>107</v>
      </c>
      <c r="D1314" s="3">
        <v>43221</v>
      </c>
      <c r="E1314" s="4">
        <v>1109551.68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1109551.68</v>
      </c>
    </row>
    <row r="1315" spans="1:11">
      <c r="A1315" s="2" t="s">
        <v>33</v>
      </c>
      <c r="B1315" s="2" t="s">
        <v>68</v>
      </c>
      <c r="C1315" s="2" t="s">
        <v>70</v>
      </c>
      <c r="D1315" s="3">
        <v>43221</v>
      </c>
      <c r="E1315" s="4">
        <v>179338.52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179338.52</v>
      </c>
    </row>
    <row r="1316" spans="1:11">
      <c r="A1316" s="2" t="s">
        <v>33</v>
      </c>
      <c r="B1316" s="2" t="s">
        <v>68</v>
      </c>
      <c r="C1316" s="2" t="s">
        <v>108</v>
      </c>
      <c r="D1316" s="3">
        <v>43221</v>
      </c>
      <c r="E1316" s="4">
        <v>15383.91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15383.91</v>
      </c>
    </row>
    <row r="1317" spans="1:11">
      <c r="A1317" s="2" t="s">
        <v>33</v>
      </c>
      <c r="B1317" s="2" t="s">
        <v>68</v>
      </c>
      <c r="C1317" s="2" t="s">
        <v>133</v>
      </c>
      <c r="D1317" s="3">
        <v>43221</v>
      </c>
      <c r="E1317" s="4">
        <v>38834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38834</v>
      </c>
    </row>
    <row r="1318" spans="1:11">
      <c r="A1318" s="2" t="s">
        <v>33</v>
      </c>
      <c r="B1318" s="2" t="s">
        <v>68</v>
      </c>
      <c r="C1318" s="2" t="s">
        <v>109</v>
      </c>
      <c r="D1318" s="3">
        <v>43221</v>
      </c>
      <c r="E1318" s="4">
        <v>38609.33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38609.33</v>
      </c>
    </row>
    <row r="1319" spans="1:11">
      <c r="A1319" s="2" t="s">
        <v>33</v>
      </c>
      <c r="B1319" s="2" t="s">
        <v>68</v>
      </c>
      <c r="C1319" s="2" t="s">
        <v>71</v>
      </c>
      <c r="D1319" s="3">
        <v>43221</v>
      </c>
      <c r="E1319" s="4">
        <v>27284.69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27284.69</v>
      </c>
    </row>
    <row r="1320" spans="1:11">
      <c r="A1320" s="2" t="s">
        <v>33</v>
      </c>
      <c r="B1320" s="2" t="s">
        <v>68</v>
      </c>
      <c r="C1320" s="2" t="s">
        <v>73</v>
      </c>
      <c r="D1320" s="3">
        <v>43221</v>
      </c>
      <c r="E1320" s="4">
        <v>175867.44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175867.44</v>
      </c>
    </row>
    <row r="1321" spans="1:11">
      <c r="A1321" s="2" t="s">
        <v>33</v>
      </c>
      <c r="B1321" s="2" t="s">
        <v>68</v>
      </c>
      <c r="C1321" s="2" t="s">
        <v>72</v>
      </c>
      <c r="D1321" s="3">
        <v>43221</v>
      </c>
      <c r="E1321" s="4">
        <v>20515.689999999999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20515.689999999999</v>
      </c>
    </row>
    <row r="1322" spans="1:11">
      <c r="A1322" s="2" t="s">
        <v>33</v>
      </c>
      <c r="B1322" s="2" t="s">
        <v>68</v>
      </c>
      <c r="C1322" s="2" t="s">
        <v>149</v>
      </c>
      <c r="D1322" s="3">
        <v>43221</v>
      </c>
      <c r="E1322" s="4">
        <v>37541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37541</v>
      </c>
    </row>
    <row r="1323" spans="1:11">
      <c r="A1323" s="2" t="s">
        <v>33</v>
      </c>
      <c r="B1323" s="2" t="s">
        <v>68</v>
      </c>
      <c r="C1323" s="2" t="s">
        <v>151</v>
      </c>
      <c r="D1323" s="3">
        <v>43221</v>
      </c>
      <c r="E1323" s="4">
        <v>814166.88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814166.88</v>
      </c>
    </row>
    <row r="1324" spans="1:11">
      <c r="A1324" s="2" t="s">
        <v>33</v>
      </c>
      <c r="B1324" s="2" t="s">
        <v>68</v>
      </c>
      <c r="C1324" s="2" t="s">
        <v>110</v>
      </c>
      <c r="D1324" s="3">
        <v>43221</v>
      </c>
      <c r="E1324" s="4">
        <v>70177.67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70177.67</v>
      </c>
    </row>
    <row r="1325" spans="1:11">
      <c r="A1325" s="2" t="s">
        <v>33</v>
      </c>
      <c r="B1325" s="2" t="s">
        <v>68</v>
      </c>
      <c r="C1325" s="2" t="s">
        <v>106</v>
      </c>
      <c r="D1325" s="3">
        <v>43221</v>
      </c>
      <c r="E1325" s="4">
        <v>78273.289999999994</v>
      </c>
      <c r="F1325" s="4">
        <v>311.82</v>
      </c>
      <c r="G1325" s="4">
        <v>0</v>
      </c>
      <c r="H1325" s="4">
        <v>0</v>
      </c>
      <c r="I1325" s="4">
        <v>0</v>
      </c>
      <c r="J1325" s="4">
        <v>0</v>
      </c>
      <c r="K1325" s="4">
        <v>78585.11</v>
      </c>
    </row>
    <row r="1326" spans="1:11">
      <c r="A1326" s="2" t="s">
        <v>33</v>
      </c>
      <c r="B1326" s="2" t="s">
        <v>68</v>
      </c>
      <c r="C1326" s="2" t="s">
        <v>74</v>
      </c>
      <c r="D1326" s="3">
        <v>43221</v>
      </c>
      <c r="E1326" s="4">
        <v>828509.36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828509.36</v>
      </c>
    </row>
    <row r="1327" spans="1:11">
      <c r="A1327" s="2" t="s">
        <v>16</v>
      </c>
      <c r="B1327" s="2" t="s">
        <v>17</v>
      </c>
      <c r="C1327" s="2" t="s">
        <v>18</v>
      </c>
      <c r="D1327" s="3">
        <v>43252</v>
      </c>
      <c r="E1327" s="4">
        <v>1411389.93</v>
      </c>
      <c r="F1327" s="4">
        <v>31446.18</v>
      </c>
      <c r="G1327" s="4">
        <v>0</v>
      </c>
      <c r="H1327" s="4">
        <v>0</v>
      </c>
      <c r="I1327" s="4">
        <v>0</v>
      </c>
      <c r="J1327" s="4">
        <v>0</v>
      </c>
      <c r="K1327" s="4">
        <v>1442836.11</v>
      </c>
    </row>
    <row r="1328" spans="1:11">
      <c r="A1328" s="2" t="s">
        <v>16</v>
      </c>
      <c r="B1328" s="2" t="s">
        <v>17</v>
      </c>
      <c r="C1328" s="2" t="s">
        <v>19</v>
      </c>
      <c r="D1328" s="3">
        <v>43252</v>
      </c>
      <c r="E1328" s="4">
        <v>9187141.9700000007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9187141.9700000007</v>
      </c>
    </row>
    <row r="1329" spans="1:11">
      <c r="A1329" s="2" t="s">
        <v>16</v>
      </c>
      <c r="B1329" s="2" t="s">
        <v>17</v>
      </c>
      <c r="C1329" s="2" t="s">
        <v>158</v>
      </c>
      <c r="D1329" s="3">
        <v>43252</v>
      </c>
      <c r="E1329" s="4">
        <v>9316001.1799999997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9316001.1799999997</v>
      </c>
    </row>
    <row r="1330" spans="1:11">
      <c r="A1330" s="2" t="s">
        <v>16</v>
      </c>
      <c r="B1330" s="2" t="s">
        <v>17</v>
      </c>
      <c r="C1330" s="2" t="s">
        <v>23</v>
      </c>
      <c r="D1330" s="3">
        <v>43252</v>
      </c>
      <c r="E1330" s="4">
        <v>1815.2</v>
      </c>
      <c r="F1330" s="4">
        <v>-396.34</v>
      </c>
      <c r="G1330" s="4">
        <v>0</v>
      </c>
      <c r="H1330" s="4">
        <v>0</v>
      </c>
      <c r="I1330" s="4">
        <v>0</v>
      </c>
      <c r="J1330" s="4">
        <v>0</v>
      </c>
      <c r="K1330" s="4">
        <v>1418.86</v>
      </c>
    </row>
    <row r="1331" spans="1:11">
      <c r="A1331" s="2" t="s">
        <v>16</v>
      </c>
      <c r="B1331" s="2" t="s">
        <v>17</v>
      </c>
      <c r="C1331" s="2" t="s">
        <v>83</v>
      </c>
      <c r="D1331" s="3">
        <v>43252</v>
      </c>
      <c r="E1331" s="4">
        <v>5123447.5999999996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5123447.5999999996</v>
      </c>
    </row>
    <row r="1332" spans="1:11">
      <c r="A1332" s="2" t="s">
        <v>16</v>
      </c>
      <c r="B1332" s="2" t="s">
        <v>17</v>
      </c>
      <c r="C1332" s="2" t="s">
        <v>20</v>
      </c>
      <c r="D1332" s="3">
        <v>43252</v>
      </c>
      <c r="E1332" s="4">
        <v>71036.47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71036.47</v>
      </c>
    </row>
    <row r="1333" spans="1:11">
      <c r="A1333" s="2" t="s">
        <v>16</v>
      </c>
      <c r="B1333" s="2" t="s">
        <v>17</v>
      </c>
      <c r="C1333" s="2" t="s">
        <v>22</v>
      </c>
      <c r="D1333" s="3">
        <v>43252</v>
      </c>
      <c r="E1333" s="4">
        <v>263337.89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263337.89</v>
      </c>
    </row>
    <row r="1334" spans="1:11">
      <c r="A1334" s="2" t="s">
        <v>16</v>
      </c>
      <c r="B1334" s="2" t="s">
        <v>17</v>
      </c>
      <c r="C1334" s="2" t="s">
        <v>111</v>
      </c>
      <c r="D1334" s="3">
        <v>43252</v>
      </c>
      <c r="E1334" s="4">
        <v>7125.41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7125.41</v>
      </c>
    </row>
    <row r="1335" spans="1:11">
      <c r="A1335" s="2" t="s">
        <v>16</v>
      </c>
      <c r="B1335" s="2" t="s">
        <v>17</v>
      </c>
      <c r="C1335" s="2" t="s">
        <v>114</v>
      </c>
      <c r="D1335" s="3">
        <v>43252</v>
      </c>
      <c r="E1335" s="4">
        <v>76071.34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76071.34</v>
      </c>
    </row>
    <row r="1336" spans="1:11">
      <c r="A1336" s="2" t="s">
        <v>16</v>
      </c>
      <c r="B1336" s="2" t="s">
        <v>17</v>
      </c>
      <c r="C1336" s="2" t="s">
        <v>31</v>
      </c>
      <c r="D1336" s="3">
        <v>43252</v>
      </c>
      <c r="E1336" s="4">
        <v>1039344.41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1039344.41</v>
      </c>
    </row>
    <row r="1337" spans="1:11">
      <c r="A1337" s="2" t="s">
        <v>16</v>
      </c>
      <c r="B1337" s="2" t="s">
        <v>17</v>
      </c>
      <c r="C1337" s="2" t="s">
        <v>24</v>
      </c>
      <c r="D1337" s="3">
        <v>43252</v>
      </c>
      <c r="E1337" s="4">
        <v>8824.34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8824.34</v>
      </c>
    </row>
    <row r="1338" spans="1:11">
      <c r="A1338" s="2" t="s">
        <v>16</v>
      </c>
      <c r="B1338" s="2" t="s">
        <v>17</v>
      </c>
      <c r="C1338" s="2" t="s">
        <v>81</v>
      </c>
      <c r="D1338" s="3">
        <v>43252</v>
      </c>
      <c r="E1338" s="4">
        <v>136509.51999999999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136509.51999999999</v>
      </c>
    </row>
    <row r="1339" spans="1:11">
      <c r="A1339" s="2" t="s">
        <v>16</v>
      </c>
      <c r="B1339" s="2" t="s">
        <v>17</v>
      </c>
      <c r="C1339" s="2" t="s">
        <v>25</v>
      </c>
      <c r="D1339" s="3">
        <v>43252</v>
      </c>
      <c r="E1339" s="4">
        <v>7388.39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7388.39</v>
      </c>
    </row>
    <row r="1340" spans="1:11">
      <c r="A1340" s="2" t="s">
        <v>16</v>
      </c>
      <c r="B1340" s="2" t="s">
        <v>17</v>
      </c>
      <c r="C1340" s="2" t="s">
        <v>116</v>
      </c>
      <c r="D1340" s="3">
        <v>43252</v>
      </c>
      <c r="E1340" s="4">
        <v>162267.97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162267.97</v>
      </c>
    </row>
    <row r="1341" spans="1:11">
      <c r="A1341" s="2" t="s">
        <v>16</v>
      </c>
      <c r="B1341" s="2" t="s">
        <v>17</v>
      </c>
      <c r="C1341" s="2" t="s">
        <v>115</v>
      </c>
      <c r="D1341" s="3">
        <v>43252</v>
      </c>
      <c r="E1341" s="4">
        <v>37003945.939999998</v>
      </c>
      <c r="F1341" s="4">
        <v>499204.81</v>
      </c>
      <c r="G1341" s="4">
        <v>0</v>
      </c>
      <c r="H1341" s="4">
        <v>0</v>
      </c>
      <c r="I1341" s="4">
        <v>0</v>
      </c>
      <c r="J1341" s="4">
        <v>0</v>
      </c>
      <c r="K1341" s="4">
        <v>37503150.75</v>
      </c>
    </row>
    <row r="1342" spans="1:11">
      <c r="A1342" s="2" t="s">
        <v>16</v>
      </c>
      <c r="B1342" s="2" t="s">
        <v>17</v>
      </c>
      <c r="C1342" s="2" t="s">
        <v>27</v>
      </c>
      <c r="D1342" s="3">
        <v>43252</v>
      </c>
      <c r="E1342" s="4">
        <v>19021549.82</v>
      </c>
      <c r="F1342" s="4">
        <v>573602.9</v>
      </c>
      <c r="G1342" s="4">
        <v>0</v>
      </c>
      <c r="H1342" s="4">
        <v>0</v>
      </c>
      <c r="I1342" s="4">
        <v>0</v>
      </c>
      <c r="J1342" s="4">
        <v>0</v>
      </c>
      <c r="K1342" s="4">
        <v>19595152.719999999</v>
      </c>
    </row>
    <row r="1343" spans="1:11">
      <c r="A1343" s="2" t="s">
        <v>16</v>
      </c>
      <c r="B1343" s="2" t="s">
        <v>17</v>
      </c>
      <c r="C1343" s="2" t="s">
        <v>82</v>
      </c>
      <c r="D1343" s="3">
        <v>43252</v>
      </c>
      <c r="E1343" s="4">
        <v>3548953.23</v>
      </c>
      <c r="F1343" s="4">
        <v>420313.82</v>
      </c>
      <c r="G1343" s="4">
        <v>0</v>
      </c>
      <c r="H1343" s="4">
        <v>0</v>
      </c>
      <c r="I1343" s="4">
        <v>0</v>
      </c>
      <c r="J1343" s="4">
        <v>0</v>
      </c>
      <c r="K1343" s="4">
        <v>3969267.05</v>
      </c>
    </row>
    <row r="1344" spans="1:11">
      <c r="A1344" s="2" t="s">
        <v>16</v>
      </c>
      <c r="B1344" s="2" t="s">
        <v>17</v>
      </c>
      <c r="C1344" s="2" t="s">
        <v>84</v>
      </c>
      <c r="D1344" s="3">
        <v>43252</v>
      </c>
      <c r="E1344" s="4">
        <v>2472306.87</v>
      </c>
      <c r="F1344" s="4">
        <v>-66.13</v>
      </c>
      <c r="G1344" s="4">
        <v>0</v>
      </c>
      <c r="H1344" s="4">
        <v>0</v>
      </c>
      <c r="I1344" s="4">
        <v>0</v>
      </c>
      <c r="J1344" s="4">
        <v>0</v>
      </c>
      <c r="K1344" s="4">
        <v>2472240.7400000002</v>
      </c>
    </row>
    <row r="1345" spans="1:11">
      <c r="A1345" s="2" t="s">
        <v>16</v>
      </c>
      <c r="B1345" s="2" t="s">
        <v>17</v>
      </c>
      <c r="C1345" s="2" t="s">
        <v>29</v>
      </c>
      <c r="D1345" s="3">
        <v>43252</v>
      </c>
      <c r="E1345" s="4">
        <v>1489667.96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1489667.96</v>
      </c>
    </row>
    <row r="1346" spans="1:11">
      <c r="A1346" s="2" t="s">
        <v>16</v>
      </c>
      <c r="B1346" s="2" t="s">
        <v>17</v>
      </c>
      <c r="C1346" s="2" t="s">
        <v>157</v>
      </c>
      <c r="D1346" s="3">
        <v>43252</v>
      </c>
      <c r="E1346" s="4">
        <v>67246831.430000007</v>
      </c>
      <c r="F1346" s="4">
        <v>627757.61</v>
      </c>
      <c r="G1346" s="4">
        <v>0</v>
      </c>
      <c r="H1346" s="4">
        <v>0</v>
      </c>
      <c r="I1346" s="4">
        <v>0</v>
      </c>
      <c r="J1346" s="4">
        <v>0</v>
      </c>
      <c r="K1346" s="4">
        <v>67874589.040000007</v>
      </c>
    </row>
    <row r="1347" spans="1:11">
      <c r="A1347" s="2" t="s">
        <v>16</v>
      </c>
      <c r="B1347" s="2" t="s">
        <v>17</v>
      </c>
      <c r="C1347" s="2" t="s">
        <v>32</v>
      </c>
      <c r="D1347" s="3">
        <v>43252</v>
      </c>
      <c r="E1347" s="4">
        <v>39251.620000000003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39251.620000000003</v>
      </c>
    </row>
    <row r="1348" spans="1:11">
      <c r="A1348" s="2" t="s">
        <v>16</v>
      </c>
      <c r="B1348" s="2" t="s">
        <v>17</v>
      </c>
      <c r="C1348" s="2" t="s">
        <v>80</v>
      </c>
      <c r="D1348" s="3">
        <v>43252</v>
      </c>
      <c r="E1348" s="4">
        <v>1628899.91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1628899.91</v>
      </c>
    </row>
    <row r="1349" spans="1:11">
      <c r="A1349" s="2" t="s">
        <v>16</v>
      </c>
      <c r="B1349" s="2" t="s">
        <v>17</v>
      </c>
      <c r="C1349" s="2" t="s">
        <v>26</v>
      </c>
      <c r="D1349" s="3">
        <v>43252</v>
      </c>
      <c r="E1349" s="4">
        <v>961255.64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961255.64</v>
      </c>
    </row>
    <row r="1350" spans="1:11">
      <c r="A1350" s="2" t="s">
        <v>16</v>
      </c>
      <c r="B1350" s="2" t="s">
        <v>17</v>
      </c>
      <c r="C1350" s="2" t="s">
        <v>21</v>
      </c>
      <c r="D1350" s="3">
        <v>43252</v>
      </c>
      <c r="E1350" s="4">
        <v>60170.36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60170.36</v>
      </c>
    </row>
    <row r="1351" spans="1:11">
      <c r="A1351" s="2" t="s">
        <v>16</v>
      </c>
      <c r="B1351" s="2" t="s">
        <v>17</v>
      </c>
      <c r="C1351" s="2" t="s">
        <v>75</v>
      </c>
      <c r="D1351" s="3">
        <v>43252</v>
      </c>
      <c r="E1351" s="4">
        <v>314379.42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314379.42</v>
      </c>
    </row>
    <row r="1352" spans="1:11">
      <c r="A1352" s="2" t="s">
        <v>16</v>
      </c>
      <c r="B1352" s="2" t="s">
        <v>17</v>
      </c>
      <c r="C1352" s="2" t="s">
        <v>112</v>
      </c>
      <c r="D1352" s="3">
        <v>43252</v>
      </c>
      <c r="E1352" s="4">
        <v>20683295.5</v>
      </c>
      <c r="F1352" s="4">
        <v>-37.659999999999997</v>
      </c>
      <c r="G1352" s="4">
        <v>0</v>
      </c>
      <c r="H1352" s="4">
        <v>0</v>
      </c>
      <c r="I1352" s="4">
        <v>0</v>
      </c>
      <c r="J1352" s="4">
        <v>0</v>
      </c>
      <c r="K1352" s="4">
        <v>20683257.84</v>
      </c>
    </row>
    <row r="1353" spans="1:11">
      <c r="A1353" s="2" t="s">
        <v>16</v>
      </c>
      <c r="B1353" s="2" t="s">
        <v>17</v>
      </c>
      <c r="C1353" s="2" t="s">
        <v>77</v>
      </c>
      <c r="D1353" s="3">
        <v>43252</v>
      </c>
      <c r="E1353" s="4">
        <v>297266.61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297266.61</v>
      </c>
    </row>
    <row r="1354" spans="1:11">
      <c r="A1354" s="2" t="s">
        <v>16</v>
      </c>
      <c r="B1354" s="2" t="s">
        <v>17</v>
      </c>
      <c r="C1354" s="2" t="s">
        <v>78</v>
      </c>
      <c r="D1354" s="3">
        <v>43252</v>
      </c>
      <c r="E1354" s="4">
        <v>345729.64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345729.64</v>
      </c>
    </row>
    <row r="1355" spans="1:11">
      <c r="A1355" s="2" t="s">
        <v>16</v>
      </c>
      <c r="B1355" s="2" t="s">
        <v>17</v>
      </c>
      <c r="C1355" s="2" t="s">
        <v>113</v>
      </c>
      <c r="D1355" s="3">
        <v>43252</v>
      </c>
      <c r="E1355" s="4">
        <v>17739511.960000001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17739511.960000001</v>
      </c>
    </row>
    <row r="1356" spans="1:11">
      <c r="A1356" s="2" t="s">
        <v>16</v>
      </c>
      <c r="B1356" s="2" t="s">
        <v>60</v>
      </c>
      <c r="C1356" s="2" t="s">
        <v>64</v>
      </c>
      <c r="D1356" s="3">
        <v>43252</v>
      </c>
      <c r="E1356" s="4">
        <v>2874239.86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2874239.86</v>
      </c>
    </row>
    <row r="1357" spans="1:11">
      <c r="A1357" s="2" t="s">
        <v>16</v>
      </c>
      <c r="B1357" s="2" t="s">
        <v>60</v>
      </c>
      <c r="C1357" s="2" t="s">
        <v>103</v>
      </c>
      <c r="D1357" s="3">
        <v>43252</v>
      </c>
      <c r="E1357" s="4">
        <v>1886442.92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1886442.92</v>
      </c>
    </row>
    <row r="1358" spans="1:11">
      <c r="A1358" s="2" t="s">
        <v>16</v>
      </c>
      <c r="B1358" s="2" t="s">
        <v>60</v>
      </c>
      <c r="C1358" s="2" t="s">
        <v>147</v>
      </c>
      <c r="D1358" s="3">
        <v>43252</v>
      </c>
      <c r="E1358" s="4">
        <v>12669002.609999999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12669002.609999999</v>
      </c>
    </row>
    <row r="1359" spans="1:11">
      <c r="A1359" s="2" t="s">
        <v>16</v>
      </c>
      <c r="B1359" s="2" t="s">
        <v>60</v>
      </c>
      <c r="C1359" s="2" t="s">
        <v>144</v>
      </c>
      <c r="D1359" s="3">
        <v>43252</v>
      </c>
      <c r="E1359" s="4">
        <v>2820613.55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2820613.55</v>
      </c>
    </row>
    <row r="1360" spans="1:11">
      <c r="A1360" s="2" t="s">
        <v>16</v>
      </c>
      <c r="B1360" s="2" t="s">
        <v>60</v>
      </c>
      <c r="C1360" s="2" t="s">
        <v>145</v>
      </c>
      <c r="D1360" s="3">
        <v>43252</v>
      </c>
      <c r="E1360" s="4">
        <v>12305840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12305840</v>
      </c>
    </row>
    <row r="1361" spans="1:11">
      <c r="A1361" s="2" t="s">
        <v>16</v>
      </c>
      <c r="B1361" s="2" t="s">
        <v>60</v>
      </c>
      <c r="C1361" s="2" t="s">
        <v>129</v>
      </c>
      <c r="D1361" s="3">
        <v>43252</v>
      </c>
      <c r="E1361" s="4">
        <v>2376524.13</v>
      </c>
      <c r="F1361" s="4">
        <v>10249.26</v>
      </c>
      <c r="G1361" s="4">
        <v>0</v>
      </c>
      <c r="H1361" s="4">
        <v>0</v>
      </c>
      <c r="I1361" s="4">
        <v>0</v>
      </c>
      <c r="J1361" s="4">
        <v>0</v>
      </c>
      <c r="K1361" s="4">
        <v>2386773.39</v>
      </c>
    </row>
    <row r="1362" spans="1:11">
      <c r="A1362" s="2" t="s">
        <v>16</v>
      </c>
      <c r="B1362" s="2" t="s">
        <v>60</v>
      </c>
      <c r="C1362" s="2" t="s">
        <v>66</v>
      </c>
      <c r="D1362" s="3">
        <v>43252</v>
      </c>
      <c r="E1362" s="4">
        <v>389797.87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389797.87</v>
      </c>
    </row>
    <row r="1363" spans="1:11">
      <c r="A1363" s="2" t="s">
        <v>16</v>
      </c>
      <c r="B1363" s="2" t="s">
        <v>60</v>
      </c>
      <c r="C1363" s="2" t="s">
        <v>67</v>
      </c>
      <c r="D1363" s="3">
        <v>43252</v>
      </c>
      <c r="E1363" s="4">
        <v>96290.22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96290.22</v>
      </c>
    </row>
    <row r="1364" spans="1:11">
      <c r="A1364" s="2" t="s">
        <v>16</v>
      </c>
      <c r="B1364" s="2" t="s">
        <v>60</v>
      </c>
      <c r="C1364" s="2" t="s">
        <v>156</v>
      </c>
      <c r="D1364" s="3">
        <v>43252</v>
      </c>
      <c r="E1364" s="4">
        <v>413486.17</v>
      </c>
      <c r="F1364" s="4">
        <v>2410.87</v>
      </c>
      <c r="G1364" s="4">
        <v>0</v>
      </c>
      <c r="H1364" s="4">
        <v>0</v>
      </c>
      <c r="I1364" s="4">
        <v>0</v>
      </c>
      <c r="J1364" s="4">
        <v>0</v>
      </c>
      <c r="K1364" s="4">
        <v>415897.04</v>
      </c>
    </row>
    <row r="1365" spans="1:11">
      <c r="A1365" s="2" t="s">
        <v>16</v>
      </c>
      <c r="B1365" s="2" t="s">
        <v>60</v>
      </c>
      <c r="C1365" s="2" t="s">
        <v>160</v>
      </c>
      <c r="D1365" s="3">
        <v>43252</v>
      </c>
      <c r="E1365" s="4">
        <v>23632.07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23632.07</v>
      </c>
    </row>
    <row r="1366" spans="1:11">
      <c r="A1366" s="2" t="s">
        <v>16</v>
      </c>
      <c r="B1366" s="2" t="s">
        <v>60</v>
      </c>
      <c r="C1366" s="2" t="s">
        <v>61</v>
      </c>
      <c r="D1366" s="3">
        <v>43252</v>
      </c>
      <c r="E1366" s="4">
        <v>1913117.11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1913117.11</v>
      </c>
    </row>
    <row r="1367" spans="1:11">
      <c r="A1367" s="2" t="s">
        <v>16</v>
      </c>
      <c r="B1367" s="2" t="s">
        <v>60</v>
      </c>
      <c r="C1367" s="2" t="s">
        <v>65</v>
      </c>
      <c r="D1367" s="3">
        <v>43252</v>
      </c>
      <c r="E1367" s="4">
        <v>291500.62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291500.62</v>
      </c>
    </row>
    <row r="1368" spans="1:11">
      <c r="A1368" s="2" t="s">
        <v>16</v>
      </c>
      <c r="B1368" s="2" t="s">
        <v>60</v>
      </c>
      <c r="C1368" s="2" t="s">
        <v>155</v>
      </c>
      <c r="D1368" s="3">
        <v>43252</v>
      </c>
      <c r="E1368" s="4">
        <v>70015.66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70015.66</v>
      </c>
    </row>
    <row r="1369" spans="1:11">
      <c r="A1369" s="2" t="s">
        <v>16</v>
      </c>
      <c r="B1369" s="2" t="s">
        <v>60</v>
      </c>
      <c r="C1369" s="2" t="s">
        <v>105</v>
      </c>
      <c r="D1369" s="3">
        <v>43252</v>
      </c>
      <c r="E1369" s="4">
        <v>509282.85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509282.85</v>
      </c>
    </row>
    <row r="1370" spans="1:11">
      <c r="A1370" s="2" t="s">
        <v>16</v>
      </c>
      <c r="B1370" s="2" t="s">
        <v>60</v>
      </c>
      <c r="C1370" s="2" t="s">
        <v>100</v>
      </c>
      <c r="D1370" s="3">
        <v>43252</v>
      </c>
      <c r="E1370" s="4">
        <v>629166.46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629166.46</v>
      </c>
    </row>
    <row r="1371" spans="1:11">
      <c r="A1371" s="2" t="s">
        <v>16</v>
      </c>
      <c r="B1371" s="2" t="s">
        <v>60</v>
      </c>
      <c r="C1371" s="2" t="s">
        <v>130</v>
      </c>
      <c r="D1371" s="3">
        <v>43252</v>
      </c>
      <c r="E1371" s="4">
        <v>10343248.640000001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10343248.640000001</v>
      </c>
    </row>
    <row r="1372" spans="1:11">
      <c r="A1372" s="2" t="s">
        <v>16</v>
      </c>
      <c r="B1372" s="2" t="s">
        <v>60</v>
      </c>
      <c r="C1372" s="2" t="s">
        <v>62</v>
      </c>
      <c r="D1372" s="3">
        <v>43252</v>
      </c>
      <c r="E1372" s="4">
        <v>2023936.45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2023936.45</v>
      </c>
    </row>
    <row r="1373" spans="1:11">
      <c r="A1373" s="2" t="s">
        <v>16</v>
      </c>
      <c r="B1373" s="2" t="s">
        <v>60</v>
      </c>
      <c r="C1373" s="2" t="s">
        <v>63</v>
      </c>
      <c r="D1373" s="3">
        <v>43252</v>
      </c>
      <c r="E1373" s="4">
        <v>629225.62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629225.62</v>
      </c>
    </row>
    <row r="1374" spans="1:11">
      <c r="A1374" s="2" t="s">
        <v>16</v>
      </c>
      <c r="B1374" s="2" t="s">
        <v>60</v>
      </c>
      <c r="C1374" s="2" t="s">
        <v>101</v>
      </c>
      <c r="D1374" s="3">
        <v>43252</v>
      </c>
      <c r="E1374" s="4">
        <v>1002975.57</v>
      </c>
      <c r="F1374" s="4">
        <v>-18.27</v>
      </c>
      <c r="G1374" s="4">
        <v>0</v>
      </c>
      <c r="H1374" s="4">
        <v>0</v>
      </c>
      <c r="I1374" s="4">
        <v>0</v>
      </c>
      <c r="J1374" s="4">
        <v>0</v>
      </c>
      <c r="K1374" s="4">
        <v>1002957.3</v>
      </c>
    </row>
    <row r="1375" spans="1:11">
      <c r="A1375" s="2" t="s">
        <v>16</v>
      </c>
      <c r="B1375" s="2" t="s">
        <v>60</v>
      </c>
      <c r="C1375" s="2" t="s">
        <v>131</v>
      </c>
      <c r="D1375" s="3">
        <v>43252</v>
      </c>
      <c r="E1375" s="4">
        <v>190246.97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190246.97</v>
      </c>
    </row>
    <row r="1376" spans="1:11">
      <c r="A1376" s="2" t="s">
        <v>16</v>
      </c>
      <c r="B1376" s="2" t="s">
        <v>60</v>
      </c>
      <c r="C1376" s="2" t="s">
        <v>102</v>
      </c>
      <c r="D1376" s="3">
        <v>43252</v>
      </c>
      <c r="E1376" s="4">
        <v>90220221.349999994</v>
      </c>
      <c r="F1376" s="4">
        <v>108519.39</v>
      </c>
      <c r="G1376" s="4">
        <v>0</v>
      </c>
      <c r="H1376" s="4">
        <v>0</v>
      </c>
      <c r="I1376" s="4">
        <v>0</v>
      </c>
      <c r="J1376" s="4">
        <v>0</v>
      </c>
      <c r="K1376" s="4">
        <v>90328740.739999995</v>
      </c>
    </row>
    <row r="1377" spans="1:11">
      <c r="A1377" s="2" t="s">
        <v>16</v>
      </c>
      <c r="B1377" s="2" t="s">
        <v>60</v>
      </c>
      <c r="C1377" s="2" t="s">
        <v>132</v>
      </c>
      <c r="D1377" s="3">
        <v>43252</v>
      </c>
      <c r="E1377" s="4">
        <v>339657.73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339657.73</v>
      </c>
    </row>
    <row r="1378" spans="1:11">
      <c r="A1378" s="2" t="s">
        <v>16</v>
      </c>
      <c r="B1378" s="2" t="s">
        <v>60</v>
      </c>
      <c r="C1378" s="2" t="s">
        <v>146</v>
      </c>
      <c r="D1378" s="3">
        <v>43252</v>
      </c>
      <c r="E1378" s="4">
        <v>270114.14</v>
      </c>
      <c r="F1378" s="4">
        <v>-1.23</v>
      </c>
      <c r="G1378" s="4">
        <v>0</v>
      </c>
      <c r="H1378" s="4">
        <v>0</v>
      </c>
      <c r="I1378" s="4">
        <v>0</v>
      </c>
      <c r="J1378" s="4">
        <v>0</v>
      </c>
      <c r="K1378" s="4">
        <v>270112.90999999997</v>
      </c>
    </row>
    <row r="1379" spans="1:11">
      <c r="A1379" s="2" t="s">
        <v>16</v>
      </c>
      <c r="B1379" s="2" t="s">
        <v>60</v>
      </c>
      <c r="C1379" s="2" t="s">
        <v>104</v>
      </c>
      <c r="D1379" s="3">
        <v>43252</v>
      </c>
      <c r="E1379" s="4">
        <v>103891.78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103891.78</v>
      </c>
    </row>
    <row r="1380" spans="1:11">
      <c r="A1380" s="2" t="s">
        <v>16</v>
      </c>
      <c r="B1380" s="2" t="s">
        <v>60</v>
      </c>
      <c r="C1380" s="2" t="s">
        <v>148</v>
      </c>
      <c r="D1380" s="3">
        <v>43252</v>
      </c>
      <c r="E1380" s="4">
        <v>20560.16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20560.16</v>
      </c>
    </row>
    <row r="1381" spans="1:11">
      <c r="A1381" s="2" t="s">
        <v>33</v>
      </c>
      <c r="B1381" s="2" t="s">
        <v>34</v>
      </c>
      <c r="C1381" s="2" t="s">
        <v>43</v>
      </c>
      <c r="D1381" s="3">
        <v>43252</v>
      </c>
      <c r="E1381" s="4">
        <v>8329.7199999999993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8329.7199999999993</v>
      </c>
    </row>
    <row r="1382" spans="1:11">
      <c r="A1382" s="2" t="s">
        <v>33</v>
      </c>
      <c r="B1382" s="2" t="s">
        <v>34</v>
      </c>
      <c r="C1382" s="2" t="s">
        <v>44</v>
      </c>
      <c r="D1382" s="3">
        <v>43252</v>
      </c>
      <c r="E1382" s="4">
        <v>119852.69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119852.69</v>
      </c>
    </row>
    <row r="1383" spans="1:11">
      <c r="A1383" s="2" t="s">
        <v>33</v>
      </c>
      <c r="B1383" s="2" t="s">
        <v>34</v>
      </c>
      <c r="C1383" s="2" t="s">
        <v>45</v>
      </c>
      <c r="D1383" s="3">
        <v>43252</v>
      </c>
      <c r="E1383" s="4">
        <v>261126.69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261126.69</v>
      </c>
    </row>
    <row r="1384" spans="1:11">
      <c r="A1384" s="2" t="s">
        <v>33</v>
      </c>
      <c r="B1384" s="2" t="s">
        <v>34</v>
      </c>
      <c r="C1384" s="2" t="s">
        <v>95</v>
      </c>
      <c r="D1384" s="3">
        <v>43252</v>
      </c>
      <c r="E1384" s="4">
        <v>4681.58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4681.58</v>
      </c>
    </row>
    <row r="1385" spans="1:11">
      <c r="A1385" s="2" t="s">
        <v>33</v>
      </c>
      <c r="B1385" s="2" t="s">
        <v>34</v>
      </c>
      <c r="C1385" s="2" t="s">
        <v>96</v>
      </c>
      <c r="D1385" s="3">
        <v>43252</v>
      </c>
      <c r="E1385" s="4">
        <v>17916.189999999999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17916.189999999999</v>
      </c>
    </row>
    <row r="1386" spans="1:11">
      <c r="A1386" s="2" t="s">
        <v>33</v>
      </c>
      <c r="B1386" s="2" t="s">
        <v>34</v>
      </c>
      <c r="C1386" s="2" t="s">
        <v>120</v>
      </c>
      <c r="D1386" s="3">
        <v>43252</v>
      </c>
      <c r="E1386" s="4">
        <v>153261.29999999999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153261.29999999999</v>
      </c>
    </row>
    <row r="1387" spans="1:11">
      <c r="A1387" s="2" t="s">
        <v>33</v>
      </c>
      <c r="B1387" s="2" t="s">
        <v>34</v>
      </c>
      <c r="C1387" s="2" t="s">
        <v>121</v>
      </c>
      <c r="D1387" s="3">
        <v>43252</v>
      </c>
      <c r="E1387" s="4">
        <v>23138.38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23138.38</v>
      </c>
    </row>
    <row r="1388" spans="1:11">
      <c r="A1388" s="2" t="s">
        <v>33</v>
      </c>
      <c r="B1388" s="2" t="s">
        <v>34</v>
      </c>
      <c r="C1388" s="2" t="s">
        <v>153</v>
      </c>
      <c r="D1388" s="3">
        <v>43252</v>
      </c>
      <c r="E1388" s="4">
        <v>137442.53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137442.53</v>
      </c>
    </row>
    <row r="1389" spans="1:11">
      <c r="A1389" s="2" t="s">
        <v>33</v>
      </c>
      <c r="B1389" s="2" t="s">
        <v>34</v>
      </c>
      <c r="C1389" s="2" t="s">
        <v>135</v>
      </c>
      <c r="D1389" s="3">
        <v>43252</v>
      </c>
      <c r="E1389" s="4">
        <v>8352191.2300000004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8352191.2300000004</v>
      </c>
    </row>
    <row r="1390" spans="1:11">
      <c r="A1390" s="2" t="s">
        <v>33</v>
      </c>
      <c r="B1390" s="2" t="s">
        <v>34</v>
      </c>
      <c r="C1390" s="2" t="s">
        <v>159</v>
      </c>
      <c r="D1390" s="3">
        <v>43252</v>
      </c>
      <c r="E1390" s="4">
        <v>1699998.54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1699998.54</v>
      </c>
    </row>
    <row r="1391" spans="1:11">
      <c r="A1391" s="2" t="s">
        <v>33</v>
      </c>
      <c r="B1391" s="2" t="s">
        <v>34</v>
      </c>
      <c r="C1391" s="2" t="s">
        <v>46</v>
      </c>
      <c r="D1391" s="3">
        <v>43252</v>
      </c>
      <c r="E1391" s="4">
        <v>449309.06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449309.06</v>
      </c>
    </row>
    <row r="1392" spans="1:11">
      <c r="A1392" s="2" t="s">
        <v>33</v>
      </c>
      <c r="B1392" s="2" t="s">
        <v>34</v>
      </c>
      <c r="C1392" s="2" t="s">
        <v>122</v>
      </c>
      <c r="D1392" s="3">
        <v>43252</v>
      </c>
      <c r="E1392" s="4">
        <v>1694832.96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1694832.96</v>
      </c>
    </row>
    <row r="1393" spans="1:11">
      <c r="A1393" s="2" t="s">
        <v>33</v>
      </c>
      <c r="B1393" s="2" t="s">
        <v>34</v>
      </c>
      <c r="C1393" s="2" t="s">
        <v>47</v>
      </c>
      <c r="D1393" s="3">
        <v>43252</v>
      </c>
      <c r="E1393" s="4">
        <v>178530.09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178530.09</v>
      </c>
    </row>
    <row r="1394" spans="1:11">
      <c r="A1394" s="2" t="s">
        <v>33</v>
      </c>
      <c r="B1394" s="2" t="s">
        <v>34</v>
      </c>
      <c r="C1394" s="2" t="s">
        <v>154</v>
      </c>
      <c r="D1394" s="3">
        <v>43252</v>
      </c>
      <c r="E1394" s="4">
        <v>54614.27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54614.27</v>
      </c>
    </row>
    <row r="1395" spans="1:11">
      <c r="A1395" s="2" t="s">
        <v>33</v>
      </c>
      <c r="B1395" s="2" t="s">
        <v>34</v>
      </c>
      <c r="C1395" s="2" t="s">
        <v>123</v>
      </c>
      <c r="D1395" s="3">
        <v>43252</v>
      </c>
      <c r="E1395" s="4">
        <v>175350.37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175350.37</v>
      </c>
    </row>
    <row r="1396" spans="1:11">
      <c r="A1396" s="2" t="s">
        <v>33</v>
      </c>
      <c r="B1396" s="2" t="s">
        <v>34</v>
      </c>
      <c r="C1396" s="2" t="s">
        <v>136</v>
      </c>
      <c r="D1396" s="3">
        <v>43252</v>
      </c>
      <c r="E1396" s="4">
        <v>209318.9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209318.9</v>
      </c>
    </row>
    <row r="1397" spans="1:11">
      <c r="A1397" s="2" t="s">
        <v>33</v>
      </c>
      <c r="B1397" s="2" t="s">
        <v>34</v>
      </c>
      <c r="C1397" s="2" t="s">
        <v>48</v>
      </c>
      <c r="D1397" s="3">
        <v>43252</v>
      </c>
      <c r="E1397" s="4">
        <v>923446.05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923446.05</v>
      </c>
    </row>
    <row r="1398" spans="1:11">
      <c r="A1398" s="2" t="s">
        <v>33</v>
      </c>
      <c r="B1398" s="2" t="s">
        <v>34</v>
      </c>
      <c r="C1398" s="2" t="s">
        <v>118</v>
      </c>
      <c r="D1398" s="3">
        <v>43252</v>
      </c>
      <c r="E1398" s="4">
        <v>273084.38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273084.38</v>
      </c>
    </row>
    <row r="1399" spans="1:11">
      <c r="A1399" s="2" t="s">
        <v>33</v>
      </c>
      <c r="B1399" s="2" t="s">
        <v>34</v>
      </c>
      <c r="C1399" s="2" t="s">
        <v>137</v>
      </c>
      <c r="D1399" s="3">
        <v>43252</v>
      </c>
      <c r="E1399" s="4">
        <v>414663.45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414663.45</v>
      </c>
    </row>
    <row r="1400" spans="1:11">
      <c r="A1400" s="2" t="s">
        <v>33</v>
      </c>
      <c r="B1400" s="2" t="s">
        <v>34</v>
      </c>
      <c r="C1400" s="2" t="s">
        <v>97</v>
      </c>
      <c r="D1400" s="3">
        <v>43252</v>
      </c>
      <c r="E1400" s="4">
        <v>26970.37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26970.37</v>
      </c>
    </row>
    <row r="1401" spans="1:11">
      <c r="A1401" s="2" t="s">
        <v>33</v>
      </c>
      <c r="B1401" s="2" t="s">
        <v>34</v>
      </c>
      <c r="C1401" s="2" t="s">
        <v>49</v>
      </c>
      <c r="D1401" s="3">
        <v>43252</v>
      </c>
      <c r="E1401" s="4">
        <v>867772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867772</v>
      </c>
    </row>
    <row r="1402" spans="1:11">
      <c r="A1402" s="2" t="s">
        <v>33</v>
      </c>
      <c r="B1402" s="2" t="s">
        <v>34</v>
      </c>
      <c r="C1402" s="2" t="s">
        <v>50</v>
      </c>
      <c r="D1402" s="3">
        <v>43252</v>
      </c>
      <c r="E1402" s="4">
        <v>49001.72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49001.72</v>
      </c>
    </row>
    <row r="1403" spans="1:11">
      <c r="A1403" s="2" t="s">
        <v>33</v>
      </c>
      <c r="B1403" s="2" t="s">
        <v>34</v>
      </c>
      <c r="C1403" s="2" t="s">
        <v>138</v>
      </c>
      <c r="D1403" s="3">
        <v>43252</v>
      </c>
      <c r="E1403" s="4">
        <v>60826.29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60826.29</v>
      </c>
    </row>
    <row r="1404" spans="1:11">
      <c r="A1404" s="2" t="s">
        <v>33</v>
      </c>
      <c r="B1404" s="2" t="s">
        <v>34</v>
      </c>
      <c r="C1404" s="2" t="s">
        <v>124</v>
      </c>
      <c r="D1404" s="3">
        <v>43252</v>
      </c>
      <c r="E1404" s="4">
        <v>139637.68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139637.68</v>
      </c>
    </row>
    <row r="1405" spans="1:11">
      <c r="A1405" s="2" t="s">
        <v>33</v>
      </c>
      <c r="B1405" s="2" t="s">
        <v>34</v>
      </c>
      <c r="C1405" s="2" t="s">
        <v>125</v>
      </c>
      <c r="D1405" s="3">
        <v>43252</v>
      </c>
      <c r="E1405" s="4">
        <v>27187106.440000001</v>
      </c>
      <c r="F1405" s="4">
        <v>343180.02</v>
      </c>
      <c r="G1405" s="4">
        <v>0</v>
      </c>
      <c r="H1405" s="4">
        <v>0</v>
      </c>
      <c r="I1405" s="4">
        <v>0</v>
      </c>
      <c r="J1405" s="4">
        <v>0</v>
      </c>
      <c r="K1405" s="4">
        <v>27530286.460000001</v>
      </c>
    </row>
    <row r="1406" spans="1:11">
      <c r="A1406" s="2" t="s">
        <v>33</v>
      </c>
      <c r="B1406" s="2" t="s">
        <v>34</v>
      </c>
      <c r="C1406" s="2" t="s">
        <v>126</v>
      </c>
      <c r="D1406" s="3">
        <v>43252</v>
      </c>
      <c r="E1406" s="4">
        <v>731466.64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731466.64</v>
      </c>
    </row>
    <row r="1407" spans="1:11">
      <c r="A1407" s="2" t="s">
        <v>33</v>
      </c>
      <c r="B1407" s="2" t="s">
        <v>34</v>
      </c>
      <c r="C1407" s="2" t="s">
        <v>51</v>
      </c>
      <c r="D1407" s="3">
        <v>43252</v>
      </c>
      <c r="E1407" s="4">
        <v>2269555.91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2269555.91</v>
      </c>
    </row>
    <row r="1408" spans="1:11">
      <c r="A1408" s="2" t="s">
        <v>33</v>
      </c>
      <c r="B1408" s="2" t="s">
        <v>34</v>
      </c>
      <c r="C1408" s="2" t="s">
        <v>98</v>
      </c>
      <c r="D1408" s="3">
        <v>43252</v>
      </c>
      <c r="E1408" s="4">
        <v>531166.79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531166.79</v>
      </c>
    </row>
    <row r="1409" spans="1:11">
      <c r="A1409" s="2" t="s">
        <v>33</v>
      </c>
      <c r="B1409" s="2" t="s">
        <v>34</v>
      </c>
      <c r="C1409" s="2" t="s">
        <v>52</v>
      </c>
      <c r="D1409" s="3">
        <v>43252</v>
      </c>
      <c r="E1409" s="4">
        <v>37326.42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37326.42</v>
      </c>
    </row>
    <row r="1410" spans="1:11">
      <c r="A1410" s="2" t="s">
        <v>33</v>
      </c>
      <c r="B1410" s="2" t="s">
        <v>34</v>
      </c>
      <c r="C1410" s="2" t="s">
        <v>127</v>
      </c>
      <c r="D1410" s="3">
        <v>43252</v>
      </c>
      <c r="E1410" s="4">
        <v>2847061.1</v>
      </c>
      <c r="F1410" s="4">
        <v>14906.25</v>
      </c>
      <c r="G1410" s="4">
        <v>0</v>
      </c>
      <c r="H1410" s="4">
        <v>0</v>
      </c>
      <c r="I1410" s="4">
        <v>0</v>
      </c>
      <c r="J1410" s="4">
        <v>0</v>
      </c>
      <c r="K1410" s="4">
        <v>2861967.35</v>
      </c>
    </row>
    <row r="1411" spans="1:11">
      <c r="A1411" s="2" t="s">
        <v>33</v>
      </c>
      <c r="B1411" s="2" t="s">
        <v>34</v>
      </c>
      <c r="C1411" s="2" t="s">
        <v>139</v>
      </c>
      <c r="D1411" s="3">
        <v>43252</v>
      </c>
      <c r="E1411" s="4">
        <v>2783.89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2783.89</v>
      </c>
    </row>
    <row r="1412" spans="1:11">
      <c r="A1412" s="2" t="s">
        <v>33</v>
      </c>
      <c r="B1412" s="2" t="s">
        <v>34</v>
      </c>
      <c r="C1412" s="2" t="s">
        <v>53</v>
      </c>
      <c r="D1412" s="3">
        <v>43252</v>
      </c>
      <c r="E1412" s="4">
        <v>336167.54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336167.54</v>
      </c>
    </row>
    <row r="1413" spans="1:11">
      <c r="A1413" s="2" t="s">
        <v>33</v>
      </c>
      <c r="B1413" s="2" t="s">
        <v>34</v>
      </c>
      <c r="C1413" s="2" t="s">
        <v>54</v>
      </c>
      <c r="D1413" s="3">
        <v>43252</v>
      </c>
      <c r="E1413" s="4">
        <v>99818.13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99818.13</v>
      </c>
    </row>
    <row r="1414" spans="1:11">
      <c r="A1414" s="2" t="s">
        <v>33</v>
      </c>
      <c r="B1414" s="2" t="s">
        <v>34</v>
      </c>
      <c r="C1414" s="2" t="s">
        <v>128</v>
      </c>
      <c r="D1414" s="3">
        <v>43252</v>
      </c>
      <c r="E1414" s="4">
        <v>46264.19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46264.19</v>
      </c>
    </row>
    <row r="1415" spans="1:11">
      <c r="A1415" s="2" t="s">
        <v>33</v>
      </c>
      <c r="B1415" s="2" t="s">
        <v>34</v>
      </c>
      <c r="C1415" s="2" t="s">
        <v>55</v>
      </c>
      <c r="D1415" s="3">
        <v>43252</v>
      </c>
      <c r="E1415" s="4">
        <v>4005.08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4005.08</v>
      </c>
    </row>
    <row r="1416" spans="1:11">
      <c r="A1416" s="2" t="s">
        <v>33</v>
      </c>
      <c r="B1416" s="2" t="s">
        <v>34</v>
      </c>
      <c r="C1416" s="2" t="s">
        <v>56</v>
      </c>
      <c r="D1416" s="3">
        <v>43252</v>
      </c>
      <c r="E1416" s="4">
        <v>20917457.030000001</v>
      </c>
      <c r="F1416" s="4">
        <v>19159</v>
      </c>
      <c r="G1416" s="4">
        <v>-26174.3</v>
      </c>
      <c r="H1416" s="4">
        <v>0</v>
      </c>
      <c r="I1416" s="4">
        <v>0</v>
      </c>
      <c r="J1416" s="4">
        <v>0</v>
      </c>
      <c r="K1416" s="4">
        <v>20910441.73</v>
      </c>
    </row>
    <row r="1417" spans="1:11">
      <c r="A1417" s="2" t="s">
        <v>33</v>
      </c>
      <c r="B1417" s="2" t="s">
        <v>34</v>
      </c>
      <c r="C1417" s="2" t="s">
        <v>140</v>
      </c>
      <c r="D1417" s="3">
        <v>43252</v>
      </c>
      <c r="E1417" s="4">
        <v>151223930.03</v>
      </c>
      <c r="F1417" s="4">
        <v>163758.38</v>
      </c>
      <c r="G1417" s="4">
        <v>-42120.1</v>
      </c>
      <c r="H1417" s="4">
        <v>0</v>
      </c>
      <c r="I1417" s="4">
        <v>0</v>
      </c>
      <c r="J1417" s="4">
        <v>0</v>
      </c>
      <c r="K1417" s="4">
        <v>151345568.31</v>
      </c>
    </row>
    <row r="1418" spans="1:11">
      <c r="A1418" s="2" t="s">
        <v>33</v>
      </c>
      <c r="B1418" s="2" t="s">
        <v>34</v>
      </c>
      <c r="C1418" s="2" t="s">
        <v>99</v>
      </c>
      <c r="D1418" s="3">
        <v>43252</v>
      </c>
      <c r="E1418" s="4">
        <v>108659057.42</v>
      </c>
      <c r="F1418" s="4">
        <v>1271610.93</v>
      </c>
      <c r="G1418" s="4">
        <v>-50513.599999999999</v>
      </c>
      <c r="H1418" s="4">
        <v>0</v>
      </c>
      <c r="I1418" s="4">
        <v>0</v>
      </c>
      <c r="J1418" s="4">
        <v>0</v>
      </c>
      <c r="K1418" s="4">
        <v>109880154.75</v>
      </c>
    </row>
    <row r="1419" spans="1:11">
      <c r="A1419" s="2" t="s">
        <v>33</v>
      </c>
      <c r="B1419" s="2" t="s">
        <v>34</v>
      </c>
      <c r="C1419" s="2" t="s">
        <v>141</v>
      </c>
      <c r="D1419" s="3">
        <v>43252</v>
      </c>
      <c r="E1419" s="4">
        <v>15589400.67</v>
      </c>
      <c r="F1419" s="4">
        <v>20651.05</v>
      </c>
      <c r="G1419" s="4">
        <v>-1073.8499999999999</v>
      </c>
      <c r="H1419" s="4">
        <v>0</v>
      </c>
      <c r="I1419" s="4">
        <v>0</v>
      </c>
      <c r="J1419" s="4">
        <v>0</v>
      </c>
      <c r="K1419" s="4">
        <v>15608977.869999999</v>
      </c>
    </row>
    <row r="1420" spans="1:11">
      <c r="A1420" s="2" t="s">
        <v>33</v>
      </c>
      <c r="B1420" s="2" t="s">
        <v>34</v>
      </c>
      <c r="C1420" s="2" t="s">
        <v>57</v>
      </c>
      <c r="D1420" s="3">
        <v>43252</v>
      </c>
      <c r="E1420" s="4">
        <v>4169011.27</v>
      </c>
      <c r="F1420" s="4">
        <v>0</v>
      </c>
      <c r="G1420" s="4">
        <v>-10796.5</v>
      </c>
      <c r="H1420" s="4">
        <v>0</v>
      </c>
      <c r="I1420" s="4">
        <v>0</v>
      </c>
      <c r="J1420" s="4">
        <v>0</v>
      </c>
      <c r="K1420" s="4">
        <v>4158214.77</v>
      </c>
    </row>
    <row r="1421" spans="1:11">
      <c r="A1421" s="2" t="s">
        <v>33</v>
      </c>
      <c r="B1421" s="2" t="s">
        <v>34</v>
      </c>
      <c r="C1421" s="2" t="s">
        <v>142</v>
      </c>
      <c r="D1421" s="3">
        <v>43252</v>
      </c>
      <c r="E1421" s="4">
        <v>1652258.54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1652258.54</v>
      </c>
    </row>
    <row r="1422" spans="1:11">
      <c r="A1422" s="2" t="s">
        <v>33</v>
      </c>
      <c r="B1422" s="2" t="s">
        <v>34</v>
      </c>
      <c r="C1422" s="2" t="s">
        <v>143</v>
      </c>
      <c r="D1422" s="3">
        <v>43252</v>
      </c>
      <c r="E1422" s="4">
        <v>124624371.41</v>
      </c>
      <c r="F1422" s="4">
        <v>1655091.85</v>
      </c>
      <c r="G1422" s="4">
        <v>-461024.26</v>
      </c>
      <c r="H1422" s="4">
        <v>0</v>
      </c>
      <c r="I1422" s="4">
        <v>0</v>
      </c>
      <c r="J1422" s="4">
        <v>0</v>
      </c>
      <c r="K1422" s="4">
        <v>125818439</v>
      </c>
    </row>
    <row r="1423" spans="1:11">
      <c r="A1423" s="2" t="s">
        <v>33</v>
      </c>
      <c r="B1423" s="2" t="s">
        <v>34</v>
      </c>
      <c r="C1423" s="2" t="s">
        <v>58</v>
      </c>
      <c r="D1423" s="3">
        <v>43252</v>
      </c>
      <c r="E1423" s="4">
        <v>32935986.809999999</v>
      </c>
      <c r="F1423" s="4">
        <v>313203.18</v>
      </c>
      <c r="G1423" s="4">
        <v>-27609.03</v>
      </c>
      <c r="H1423" s="4">
        <v>0</v>
      </c>
      <c r="I1423" s="4">
        <v>0</v>
      </c>
      <c r="J1423" s="4">
        <v>0</v>
      </c>
      <c r="K1423" s="4">
        <v>33221580.960000001</v>
      </c>
    </row>
    <row r="1424" spans="1:11">
      <c r="A1424" s="2" t="s">
        <v>33</v>
      </c>
      <c r="B1424" s="2" t="s">
        <v>34</v>
      </c>
      <c r="C1424" s="2" t="s">
        <v>59</v>
      </c>
      <c r="D1424" s="3">
        <v>43252</v>
      </c>
      <c r="E1424" s="4">
        <v>55716673.780000001</v>
      </c>
      <c r="F1424" s="4">
        <v>71436.2</v>
      </c>
      <c r="G1424" s="4">
        <v>-69678.44</v>
      </c>
      <c r="H1424" s="4">
        <v>0</v>
      </c>
      <c r="I1424" s="4">
        <v>0</v>
      </c>
      <c r="J1424" s="4">
        <v>0</v>
      </c>
      <c r="K1424" s="4">
        <v>55718431.539999999</v>
      </c>
    </row>
    <row r="1425" spans="1:11">
      <c r="A1425" s="2" t="s">
        <v>33</v>
      </c>
      <c r="B1425" s="2" t="s">
        <v>34</v>
      </c>
      <c r="C1425" s="2" t="s">
        <v>93</v>
      </c>
      <c r="D1425" s="3">
        <v>43252</v>
      </c>
      <c r="E1425" s="4">
        <v>11199571.189999999</v>
      </c>
      <c r="F1425" s="4">
        <v>46328.55</v>
      </c>
      <c r="G1425" s="4">
        <v>0</v>
      </c>
      <c r="H1425" s="4">
        <v>0</v>
      </c>
      <c r="I1425" s="4">
        <v>0</v>
      </c>
      <c r="J1425" s="4">
        <v>0</v>
      </c>
      <c r="K1425" s="4">
        <v>11245899.74</v>
      </c>
    </row>
    <row r="1426" spans="1:11">
      <c r="A1426" s="2" t="s">
        <v>33</v>
      </c>
      <c r="B1426" s="2" t="s">
        <v>34</v>
      </c>
      <c r="C1426" s="2" t="s">
        <v>94</v>
      </c>
      <c r="D1426" s="3">
        <v>43252</v>
      </c>
      <c r="E1426" s="4">
        <v>212185.01</v>
      </c>
      <c r="F1426" s="4">
        <v>837.63</v>
      </c>
      <c r="G1426" s="4">
        <v>0</v>
      </c>
      <c r="H1426" s="4">
        <v>0</v>
      </c>
      <c r="I1426" s="4">
        <v>0</v>
      </c>
      <c r="J1426" s="4">
        <v>0</v>
      </c>
      <c r="K1426" s="4">
        <v>213022.64</v>
      </c>
    </row>
    <row r="1427" spans="1:11">
      <c r="A1427" s="2" t="s">
        <v>33</v>
      </c>
      <c r="B1427" s="2" t="s">
        <v>34</v>
      </c>
      <c r="C1427" s="2" t="s">
        <v>119</v>
      </c>
      <c r="D1427" s="3">
        <v>43252</v>
      </c>
      <c r="E1427" s="4">
        <v>5190414.76</v>
      </c>
      <c r="F1427" s="4">
        <v>-4532.47</v>
      </c>
      <c r="G1427" s="4">
        <v>0</v>
      </c>
      <c r="H1427" s="4">
        <v>0</v>
      </c>
      <c r="I1427" s="4">
        <v>0</v>
      </c>
      <c r="J1427" s="4">
        <v>0</v>
      </c>
      <c r="K1427" s="4">
        <v>5185882.29</v>
      </c>
    </row>
    <row r="1428" spans="1:11">
      <c r="A1428" s="2" t="s">
        <v>33</v>
      </c>
      <c r="B1428" s="2" t="s">
        <v>34</v>
      </c>
      <c r="C1428" s="2" t="s">
        <v>85</v>
      </c>
      <c r="D1428" s="3">
        <v>43252</v>
      </c>
      <c r="E1428" s="4">
        <v>1211697.3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1211697.3</v>
      </c>
    </row>
    <row r="1429" spans="1:11">
      <c r="A1429" s="2" t="s">
        <v>33</v>
      </c>
      <c r="B1429" s="2" t="s">
        <v>34</v>
      </c>
      <c r="C1429" s="2" t="s">
        <v>134</v>
      </c>
      <c r="D1429" s="3">
        <v>43252</v>
      </c>
      <c r="E1429" s="4">
        <v>7224215.21</v>
      </c>
      <c r="F1429" s="4">
        <v>56245.919999999998</v>
      </c>
      <c r="G1429" s="4">
        <v>0</v>
      </c>
      <c r="H1429" s="4">
        <v>0</v>
      </c>
      <c r="I1429" s="4">
        <v>0</v>
      </c>
      <c r="J1429" s="4">
        <v>0</v>
      </c>
      <c r="K1429" s="4">
        <v>7280461.1299999999</v>
      </c>
    </row>
    <row r="1430" spans="1:11">
      <c r="A1430" s="2" t="s">
        <v>33</v>
      </c>
      <c r="B1430" s="2" t="s">
        <v>34</v>
      </c>
      <c r="C1430" s="2" t="s">
        <v>86</v>
      </c>
      <c r="D1430" s="3">
        <v>43252</v>
      </c>
      <c r="E1430" s="4">
        <v>173114.85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173114.85</v>
      </c>
    </row>
    <row r="1431" spans="1:11">
      <c r="A1431" s="2" t="s">
        <v>33</v>
      </c>
      <c r="B1431" s="2" t="s">
        <v>34</v>
      </c>
      <c r="C1431" s="2" t="s">
        <v>87</v>
      </c>
      <c r="D1431" s="3">
        <v>43252</v>
      </c>
      <c r="E1431" s="4">
        <v>709199.18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709199.18</v>
      </c>
    </row>
    <row r="1432" spans="1:11">
      <c r="A1432" s="2" t="s">
        <v>33</v>
      </c>
      <c r="B1432" s="2" t="s">
        <v>34</v>
      </c>
      <c r="C1432" s="2" t="s">
        <v>117</v>
      </c>
      <c r="D1432" s="3">
        <v>43252</v>
      </c>
      <c r="E1432" s="4">
        <v>12954.74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12954.74</v>
      </c>
    </row>
    <row r="1433" spans="1:11">
      <c r="A1433" s="2" t="s">
        <v>33</v>
      </c>
      <c r="B1433" s="2" t="s">
        <v>34</v>
      </c>
      <c r="C1433" s="2" t="s">
        <v>35</v>
      </c>
      <c r="D1433" s="3">
        <v>43252</v>
      </c>
      <c r="E1433" s="4">
        <v>1246194.18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1246194.18</v>
      </c>
    </row>
    <row r="1434" spans="1:11">
      <c r="A1434" s="2" t="s">
        <v>33</v>
      </c>
      <c r="B1434" s="2" t="s">
        <v>34</v>
      </c>
      <c r="C1434" s="2" t="s">
        <v>88</v>
      </c>
      <c r="D1434" s="3">
        <v>43252</v>
      </c>
      <c r="E1434" s="4">
        <v>1770471.77</v>
      </c>
      <c r="F1434" s="4">
        <v>39.07</v>
      </c>
      <c r="G1434" s="4">
        <v>0</v>
      </c>
      <c r="H1434" s="4">
        <v>0</v>
      </c>
      <c r="I1434" s="4">
        <v>0</v>
      </c>
      <c r="J1434" s="4">
        <v>0</v>
      </c>
      <c r="K1434" s="4">
        <v>1770510.84</v>
      </c>
    </row>
    <row r="1435" spans="1:11">
      <c r="A1435" s="2" t="s">
        <v>33</v>
      </c>
      <c r="B1435" s="2" t="s">
        <v>34</v>
      </c>
      <c r="C1435" s="2" t="s">
        <v>36</v>
      </c>
      <c r="D1435" s="3">
        <v>43252</v>
      </c>
      <c r="E1435" s="4">
        <v>220986.9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220986.9</v>
      </c>
    </row>
    <row r="1436" spans="1:11">
      <c r="A1436" s="2" t="s">
        <v>33</v>
      </c>
      <c r="B1436" s="2" t="s">
        <v>34</v>
      </c>
      <c r="C1436" s="2" t="s">
        <v>37</v>
      </c>
      <c r="D1436" s="3">
        <v>43252</v>
      </c>
      <c r="E1436" s="4">
        <v>3407778.04</v>
      </c>
      <c r="F1436" s="4">
        <v>5.08</v>
      </c>
      <c r="G1436" s="4">
        <v>0</v>
      </c>
      <c r="H1436" s="4">
        <v>0</v>
      </c>
      <c r="I1436" s="4">
        <v>0</v>
      </c>
      <c r="J1436" s="4">
        <v>0</v>
      </c>
      <c r="K1436" s="4">
        <v>3407783.12</v>
      </c>
    </row>
    <row r="1437" spans="1:11">
      <c r="A1437" s="2" t="s">
        <v>33</v>
      </c>
      <c r="B1437" s="2" t="s">
        <v>34</v>
      </c>
      <c r="C1437" s="2" t="s">
        <v>90</v>
      </c>
      <c r="D1437" s="3">
        <v>43252</v>
      </c>
      <c r="E1437" s="4">
        <v>39610.080000000002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39610.080000000002</v>
      </c>
    </row>
    <row r="1438" spans="1:11">
      <c r="A1438" s="2" t="s">
        <v>33</v>
      </c>
      <c r="B1438" s="2" t="s">
        <v>34</v>
      </c>
      <c r="C1438" s="2" t="s">
        <v>152</v>
      </c>
      <c r="D1438" s="3">
        <v>43252</v>
      </c>
      <c r="E1438" s="4">
        <v>62747.29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62747.29</v>
      </c>
    </row>
    <row r="1439" spans="1:11">
      <c r="A1439" s="2" t="s">
        <v>33</v>
      </c>
      <c r="B1439" s="2" t="s">
        <v>34</v>
      </c>
      <c r="C1439" s="2" t="s">
        <v>91</v>
      </c>
      <c r="D1439" s="3">
        <v>43252</v>
      </c>
      <c r="E1439" s="4">
        <v>19427.23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19427.23</v>
      </c>
    </row>
    <row r="1440" spans="1:11">
      <c r="A1440" s="2" t="s">
        <v>33</v>
      </c>
      <c r="B1440" s="2" t="s">
        <v>34</v>
      </c>
      <c r="C1440" s="2" t="s">
        <v>38</v>
      </c>
      <c r="D1440" s="3">
        <v>43252</v>
      </c>
      <c r="E1440" s="4">
        <v>524257.15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524257.15</v>
      </c>
    </row>
    <row r="1441" spans="1:11">
      <c r="A1441" s="2" t="s">
        <v>33</v>
      </c>
      <c r="B1441" s="2" t="s">
        <v>34</v>
      </c>
      <c r="C1441" s="2" t="s">
        <v>39</v>
      </c>
      <c r="D1441" s="3">
        <v>43252</v>
      </c>
      <c r="E1441" s="4">
        <v>3891771.09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3891771.09</v>
      </c>
    </row>
    <row r="1442" spans="1:11">
      <c r="A1442" s="2" t="s">
        <v>33</v>
      </c>
      <c r="B1442" s="2" t="s">
        <v>34</v>
      </c>
      <c r="C1442" s="2" t="s">
        <v>92</v>
      </c>
      <c r="D1442" s="3">
        <v>43252</v>
      </c>
      <c r="E1442" s="4">
        <v>14389.76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14389.76</v>
      </c>
    </row>
    <row r="1443" spans="1:11">
      <c r="A1443" s="2" t="s">
        <v>33</v>
      </c>
      <c r="B1443" s="2" t="s">
        <v>34</v>
      </c>
      <c r="C1443" s="2" t="s">
        <v>40</v>
      </c>
      <c r="D1443" s="3">
        <v>43252</v>
      </c>
      <c r="E1443" s="4">
        <v>134598.85999999999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134598.85999999999</v>
      </c>
    </row>
    <row r="1444" spans="1:11">
      <c r="A1444" s="2" t="s">
        <v>33</v>
      </c>
      <c r="B1444" s="2" t="s">
        <v>34</v>
      </c>
      <c r="C1444" s="2" t="s">
        <v>41</v>
      </c>
      <c r="D1444" s="3">
        <v>43252</v>
      </c>
      <c r="E1444" s="4">
        <v>957291.66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957291.66</v>
      </c>
    </row>
    <row r="1445" spans="1:11">
      <c r="A1445" s="2" t="s">
        <v>33</v>
      </c>
      <c r="B1445" s="2" t="s">
        <v>34</v>
      </c>
      <c r="C1445" s="2" t="s">
        <v>42</v>
      </c>
      <c r="D1445" s="3">
        <v>43252</v>
      </c>
      <c r="E1445" s="4">
        <v>123514.83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123514.83</v>
      </c>
    </row>
    <row r="1446" spans="1:11">
      <c r="A1446" s="2" t="s">
        <v>33</v>
      </c>
      <c r="B1446" s="2" t="s">
        <v>68</v>
      </c>
      <c r="C1446" s="2" t="s">
        <v>69</v>
      </c>
      <c r="D1446" s="3">
        <v>43252</v>
      </c>
      <c r="E1446" s="4">
        <v>185309.27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185309.27</v>
      </c>
    </row>
    <row r="1447" spans="1:11">
      <c r="A1447" s="2" t="s">
        <v>33</v>
      </c>
      <c r="B1447" s="2" t="s">
        <v>68</v>
      </c>
      <c r="C1447" s="2" t="s">
        <v>107</v>
      </c>
      <c r="D1447" s="3">
        <v>43252</v>
      </c>
      <c r="E1447" s="4">
        <v>1109551.68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1109551.68</v>
      </c>
    </row>
    <row r="1448" spans="1:11">
      <c r="A1448" s="2" t="s">
        <v>33</v>
      </c>
      <c r="B1448" s="2" t="s">
        <v>68</v>
      </c>
      <c r="C1448" s="2" t="s">
        <v>70</v>
      </c>
      <c r="D1448" s="3">
        <v>43252</v>
      </c>
      <c r="E1448" s="4">
        <v>179338.52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179338.52</v>
      </c>
    </row>
    <row r="1449" spans="1:11">
      <c r="A1449" s="2" t="s">
        <v>33</v>
      </c>
      <c r="B1449" s="2" t="s">
        <v>68</v>
      </c>
      <c r="C1449" s="2" t="s">
        <v>108</v>
      </c>
      <c r="D1449" s="3">
        <v>43252</v>
      </c>
      <c r="E1449" s="4">
        <v>15383.91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15383.91</v>
      </c>
    </row>
    <row r="1450" spans="1:11">
      <c r="A1450" s="2" t="s">
        <v>33</v>
      </c>
      <c r="B1450" s="2" t="s">
        <v>68</v>
      </c>
      <c r="C1450" s="2" t="s">
        <v>133</v>
      </c>
      <c r="D1450" s="3">
        <v>43252</v>
      </c>
      <c r="E1450" s="4">
        <v>38834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38834</v>
      </c>
    </row>
    <row r="1451" spans="1:11">
      <c r="A1451" s="2" t="s">
        <v>33</v>
      </c>
      <c r="B1451" s="2" t="s">
        <v>68</v>
      </c>
      <c r="C1451" s="2" t="s">
        <v>109</v>
      </c>
      <c r="D1451" s="3">
        <v>43252</v>
      </c>
      <c r="E1451" s="4">
        <v>38609.33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38609.33</v>
      </c>
    </row>
    <row r="1452" spans="1:11">
      <c r="A1452" s="2" t="s">
        <v>33</v>
      </c>
      <c r="B1452" s="2" t="s">
        <v>68</v>
      </c>
      <c r="C1452" s="2" t="s">
        <v>71</v>
      </c>
      <c r="D1452" s="3">
        <v>43252</v>
      </c>
      <c r="E1452" s="4">
        <v>27284.69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27284.69</v>
      </c>
    </row>
    <row r="1453" spans="1:11">
      <c r="A1453" s="2" t="s">
        <v>33</v>
      </c>
      <c r="B1453" s="2" t="s">
        <v>68</v>
      </c>
      <c r="C1453" s="2" t="s">
        <v>73</v>
      </c>
      <c r="D1453" s="3">
        <v>43252</v>
      </c>
      <c r="E1453" s="4">
        <v>175867.44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175867.44</v>
      </c>
    </row>
    <row r="1454" spans="1:11">
      <c r="A1454" s="2" t="s">
        <v>33</v>
      </c>
      <c r="B1454" s="2" t="s">
        <v>68</v>
      </c>
      <c r="C1454" s="2" t="s">
        <v>72</v>
      </c>
      <c r="D1454" s="3">
        <v>43252</v>
      </c>
      <c r="E1454" s="4">
        <v>20515.689999999999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20515.689999999999</v>
      </c>
    </row>
    <row r="1455" spans="1:11">
      <c r="A1455" s="2" t="s">
        <v>33</v>
      </c>
      <c r="B1455" s="2" t="s">
        <v>68</v>
      </c>
      <c r="C1455" s="2" t="s">
        <v>149</v>
      </c>
      <c r="D1455" s="3">
        <v>43252</v>
      </c>
      <c r="E1455" s="4">
        <v>37541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37541</v>
      </c>
    </row>
    <row r="1456" spans="1:11">
      <c r="A1456" s="2" t="s">
        <v>33</v>
      </c>
      <c r="B1456" s="2" t="s">
        <v>68</v>
      </c>
      <c r="C1456" s="2" t="s">
        <v>151</v>
      </c>
      <c r="D1456" s="3">
        <v>43252</v>
      </c>
      <c r="E1456" s="4">
        <v>814166.88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814166.88</v>
      </c>
    </row>
    <row r="1457" spans="1:11">
      <c r="A1457" s="2" t="s">
        <v>33</v>
      </c>
      <c r="B1457" s="2" t="s">
        <v>68</v>
      </c>
      <c r="C1457" s="2" t="s">
        <v>110</v>
      </c>
      <c r="D1457" s="3">
        <v>43252</v>
      </c>
      <c r="E1457" s="4">
        <v>70177.67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70177.67</v>
      </c>
    </row>
    <row r="1458" spans="1:11">
      <c r="A1458" s="2" t="s">
        <v>33</v>
      </c>
      <c r="B1458" s="2" t="s">
        <v>68</v>
      </c>
      <c r="C1458" s="2" t="s">
        <v>106</v>
      </c>
      <c r="D1458" s="3">
        <v>43252</v>
      </c>
      <c r="E1458" s="4">
        <v>78585.11</v>
      </c>
      <c r="F1458" s="4">
        <v>0.56999999999999995</v>
      </c>
      <c r="G1458" s="4">
        <v>0</v>
      </c>
      <c r="H1458" s="4">
        <v>0</v>
      </c>
      <c r="I1458" s="4">
        <v>0</v>
      </c>
      <c r="J1458" s="4">
        <v>0</v>
      </c>
      <c r="K1458" s="4">
        <v>78585.679999999993</v>
      </c>
    </row>
    <row r="1459" spans="1:11">
      <c r="A1459" s="2" t="s">
        <v>33</v>
      </c>
      <c r="B1459" s="2" t="s">
        <v>68</v>
      </c>
      <c r="C1459" s="2" t="s">
        <v>74</v>
      </c>
      <c r="D1459" s="3">
        <v>43252</v>
      </c>
      <c r="E1459" s="4">
        <v>828509.36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828509.36</v>
      </c>
    </row>
    <row r="1460" spans="1:11">
      <c r="A1460" s="2" t="s">
        <v>16</v>
      </c>
      <c r="B1460" s="2" t="s">
        <v>17</v>
      </c>
      <c r="C1460" s="2" t="s">
        <v>18</v>
      </c>
      <c r="D1460" s="3">
        <v>43405</v>
      </c>
      <c r="E1460" s="4">
        <v>1411389.93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1411389.93</v>
      </c>
    </row>
    <row r="1461" spans="1:11">
      <c r="A1461" s="2" t="s">
        <v>16</v>
      </c>
      <c r="B1461" s="2" t="s">
        <v>17</v>
      </c>
      <c r="C1461" s="2" t="s">
        <v>19</v>
      </c>
      <c r="D1461" s="3">
        <v>43405</v>
      </c>
      <c r="E1461" s="4">
        <v>9187141.9700000007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9187141.9700000007</v>
      </c>
    </row>
    <row r="1462" spans="1:11">
      <c r="A1462" s="2" t="s">
        <v>16</v>
      </c>
      <c r="B1462" s="2" t="s">
        <v>17</v>
      </c>
      <c r="C1462" s="2" t="s">
        <v>158</v>
      </c>
      <c r="D1462" s="3">
        <v>43405</v>
      </c>
      <c r="E1462" s="4">
        <v>9437418.9199999999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9437418.9199999999</v>
      </c>
    </row>
    <row r="1463" spans="1:11">
      <c r="A1463" s="2" t="s">
        <v>16</v>
      </c>
      <c r="B1463" s="2" t="s">
        <v>17</v>
      </c>
      <c r="C1463" s="2" t="s">
        <v>76</v>
      </c>
      <c r="D1463" s="3">
        <v>43405</v>
      </c>
      <c r="E1463" s="4">
        <v>2116.08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2116.08</v>
      </c>
    </row>
    <row r="1464" spans="1:11">
      <c r="A1464" s="2" t="s">
        <v>16</v>
      </c>
      <c r="B1464" s="2" t="s">
        <v>17</v>
      </c>
      <c r="C1464" s="2" t="s">
        <v>23</v>
      </c>
      <c r="D1464" s="3">
        <v>43405</v>
      </c>
      <c r="E1464" s="4">
        <v>1418.86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1418.86</v>
      </c>
    </row>
    <row r="1465" spans="1:11">
      <c r="A1465" s="2" t="s">
        <v>16</v>
      </c>
      <c r="B1465" s="2" t="s">
        <v>17</v>
      </c>
      <c r="C1465" s="2" t="s">
        <v>83</v>
      </c>
      <c r="D1465" s="3">
        <v>43405</v>
      </c>
      <c r="E1465" s="4">
        <v>5421229.2300000004</v>
      </c>
      <c r="F1465" s="4">
        <v>1137.8800000000001</v>
      </c>
      <c r="G1465" s="4">
        <v>0</v>
      </c>
      <c r="H1465" s="4">
        <v>0</v>
      </c>
      <c r="I1465" s="4">
        <v>0</v>
      </c>
      <c r="J1465" s="4">
        <v>0</v>
      </c>
      <c r="K1465" s="4">
        <v>5422367.1100000003</v>
      </c>
    </row>
    <row r="1466" spans="1:11">
      <c r="A1466" s="2" t="s">
        <v>16</v>
      </c>
      <c r="B1466" s="2" t="s">
        <v>17</v>
      </c>
      <c r="C1466" s="2" t="s">
        <v>20</v>
      </c>
      <c r="D1466" s="3">
        <v>43405</v>
      </c>
      <c r="E1466" s="4">
        <v>71036.47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71036.47</v>
      </c>
    </row>
    <row r="1467" spans="1:11">
      <c r="A1467" s="2" t="s">
        <v>16</v>
      </c>
      <c r="B1467" s="2" t="s">
        <v>17</v>
      </c>
      <c r="C1467" s="2" t="s">
        <v>22</v>
      </c>
      <c r="D1467" s="3">
        <v>43405</v>
      </c>
      <c r="E1467" s="4">
        <v>263337.89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263337.89</v>
      </c>
    </row>
    <row r="1468" spans="1:11">
      <c r="A1468" s="2" t="s">
        <v>16</v>
      </c>
      <c r="B1468" s="2" t="s">
        <v>17</v>
      </c>
      <c r="C1468" s="2" t="s">
        <v>111</v>
      </c>
      <c r="D1468" s="3">
        <v>43405</v>
      </c>
      <c r="E1468" s="4">
        <v>7125.41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7125.41</v>
      </c>
    </row>
    <row r="1469" spans="1:11">
      <c r="A1469" s="2" t="s">
        <v>16</v>
      </c>
      <c r="B1469" s="2" t="s">
        <v>17</v>
      </c>
      <c r="C1469" s="2" t="s">
        <v>114</v>
      </c>
      <c r="D1469" s="3">
        <v>43405</v>
      </c>
      <c r="E1469" s="4">
        <v>76071.34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76071.34</v>
      </c>
    </row>
    <row r="1470" spans="1:11">
      <c r="A1470" s="2" t="s">
        <v>16</v>
      </c>
      <c r="B1470" s="2" t="s">
        <v>17</v>
      </c>
      <c r="C1470" s="2" t="s">
        <v>31</v>
      </c>
      <c r="D1470" s="3">
        <v>43405</v>
      </c>
      <c r="E1470" s="4">
        <v>1039344.41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1039344.41</v>
      </c>
    </row>
    <row r="1471" spans="1:11">
      <c r="A1471" s="2" t="s">
        <v>16</v>
      </c>
      <c r="B1471" s="2" t="s">
        <v>17</v>
      </c>
      <c r="C1471" s="2" t="s">
        <v>24</v>
      </c>
      <c r="D1471" s="3">
        <v>43405</v>
      </c>
      <c r="E1471" s="4">
        <v>8824.34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8824.34</v>
      </c>
    </row>
    <row r="1472" spans="1:11">
      <c r="A1472" s="2" t="s">
        <v>16</v>
      </c>
      <c r="B1472" s="2" t="s">
        <v>17</v>
      </c>
      <c r="C1472" s="2" t="s">
        <v>81</v>
      </c>
      <c r="D1472" s="3">
        <v>43405</v>
      </c>
      <c r="E1472" s="4">
        <v>136509.51999999999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136509.51999999999</v>
      </c>
    </row>
    <row r="1473" spans="1:11">
      <c r="A1473" s="2" t="s">
        <v>16</v>
      </c>
      <c r="B1473" s="2" t="s">
        <v>17</v>
      </c>
      <c r="C1473" s="2" t="s">
        <v>25</v>
      </c>
      <c r="D1473" s="3">
        <v>43405</v>
      </c>
      <c r="E1473" s="4">
        <v>7388.39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7388.39</v>
      </c>
    </row>
    <row r="1474" spans="1:11">
      <c r="A1474" s="2" t="s">
        <v>16</v>
      </c>
      <c r="B1474" s="2" t="s">
        <v>17</v>
      </c>
      <c r="C1474" s="2" t="s">
        <v>116</v>
      </c>
      <c r="D1474" s="3">
        <v>43405</v>
      </c>
      <c r="E1474" s="4">
        <v>162267.97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162267.97</v>
      </c>
    </row>
    <row r="1475" spans="1:11">
      <c r="A1475" s="2" t="s">
        <v>16</v>
      </c>
      <c r="B1475" s="2" t="s">
        <v>17</v>
      </c>
      <c r="C1475" s="2" t="s">
        <v>115</v>
      </c>
      <c r="D1475" s="3">
        <v>43405</v>
      </c>
      <c r="E1475" s="4">
        <v>19501844.550000001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19501844.550000001</v>
      </c>
    </row>
    <row r="1476" spans="1:11">
      <c r="A1476" s="2" t="s">
        <v>16</v>
      </c>
      <c r="B1476" s="2" t="s">
        <v>17</v>
      </c>
      <c r="C1476" s="2" t="s">
        <v>27</v>
      </c>
      <c r="D1476" s="3">
        <v>43405</v>
      </c>
      <c r="E1476" s="4">
        <v>18049775.219999999</v>
      </c>
      <c r="F1476" s="4">
        <v>-89.21</v>
      </c>
      <c r="G1476" s="4">
        <v>0</v>
      </c>
      <c r="H1476" s="4">
        <v>0</v>
      </c>
      <c r="I1476" s="4">
        <v>0</v>
      </c>
      <c r="J1476" s="4">
        <v>0</v>
      </c>
      <c r="K1476" s="4">
        <v>18049686.010000002</v>
      </c>
    </row>
    <row r="1477" spans="1:11">
      <c r="A1477" s="2" t="s">
        <v>16</v>
      </c>
      <c r="B1477" s="2" t="s">
        <v>17</v>
      </c>
      <c r="C1477" s="2" t="s">
        <v>82</v>
      </c>
      <c r="D1477" s="3">
        <v>43405</v>
      </c>
      <c r="E1477" s="4">
        <v>3969267.05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3969267.05</v>
      </c>
    </row>
    <row r="1478" spans="1:11">
      <c r="A1478" s="2" t="s">
        <v>16</v>
      </c>
      <c r="B1478" s="2" t="s">
        <v>17</v>
      </c>
      <c r="C1478" s="2" t="s">
        <v>84</v>
      </c>
      <c r="D1478" s="3">
        <v>43405</v>
      </c>
      <c r="E1478" s="4">
        <v>1526372.95</v>
      </c>
      <c r="F1478" s="4">
        <v>3420.63</v>
      </c>
      <c r="G1478" s="4">
        <v>0</v>
      </c>
      <c r="H1478" s="4">
        <v>0</v>
      </c>
      <c r="I1478" s="4">
        <v>0</v>
      </c>
      <c r="J1478" s="4">
        <v>0</v>
      </c>
      <c r="K1478" s="4">
        <v>1529793.58</v>
      </c>
    </row>
    <row r="1479" spans="1:11">
      <c r="A1479" s="2" t="s">
        <v>16</v>
      </c>
      <c r="B1479" s="2" t="s">
        <v>17</v>
      </c>
      <c r="C1479" s="2" t="s">
        <v>29</v>
      </c>
      <c r="D1479" s="3">
        <v>43405</v>
      </c>
      <c r="E1479" s="4">
        <v>1487685.7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1487685.7</v>
      </c>
    </row>
    <row r="1480" spans="1:11">
      <c r="A1480" s="2" t="s">
        <v>16</v>
      </c>
      <c r="B1480" s="2" t="s">
        <v>17</v>
      </c>
      <c r="C1480" s="2" t="s">
        <v>157</v>
      </c>
      <c r="D1480" s="3">
        <v>43405</v>
      </c>
      <c r="E1480" s="4">
        <v>70536154.180000007</v>
      </c>
      <c r="F1480" s="4">
        <v>471936.69</v>
      </c>
      <c r="G1480" s="4">
        <v>0</v>
      </c>
      <c r="H1480" s="4">
        <v>0</v>
      </c>
      <c r="I1480" s="4">
        <v>0</v>
      </c>
      <c r="J1480" s="4">
        <v>0</v>
      </c>
      <c r="K1480" s="4">
        <v>71008090.870000005</v>
      </c>
    </row>
    <row r="1481" spans="1:11">
      <c r="A1481" s="2" t="s">
        <v>16</v>
      </c>
      <c r="B1481" s="2" t="s">
        <v>17</v>
      </c>
      <c r="C1481" s="2" t="s">
        <v>32</v>
      </c>
      <c r="D1481" s="3">
        <v>43405</v>
      </c>
      <c r="E1481" s="4">
        <v>39251.620000000003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39251.620000000003</v>
      </c>
    </row>
    <row r="1482" spans="1:11">
      <c r="A1482" s="2" t="s">
        <v>16</v>
      </c>
      <c r="B1482" s="2" t="s">
        <v>17</v>
      </c>
      <c r="C1482" s="2" t="s">
        <v>80</v>
      </c>
      <c r="D1482" s="3">
        <v>43405</v>
      </c>
      <c r="E1482" s="4">
        <v>1063472.95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1063472.95</v>
      </c>
    </row>
    <row r="1483" spans="1:11">
      <c r="A1483" s="2" t="s">
        <v>16</v>
      </c>
      <c r="B1483" s="2" t="s">
        <v>17</v>
      </c>
      <c r="C1483" s="2" t="s">
        <v>26</v>
      </c>
      <c r="D1483" s="3">
        <v>43405</v>
      </c>
      <c r="E1483" s="4">
        <v>1461672.01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1461672.01</v>
      </c>
    </row>
    <row r="1484" spans="1:11">
      <c r="A1484" s="2" t="s">
        <v>16</v>
      </c>
      <c r="B1484" s="2" t="s">
        <v>17</v>
      </c>
      <c r="C1484" s="2" t="s">
        <v>21</v>
      </c>
      <c r="D1484" s="3">
        <v>43405</v>
      </c>
      <c r="E1484" s="4">
        <v>60170.36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60170.36</v>
      </c>
    </row>
    <row r="1485" spans="1:11">
      <c r="A1485" s="2" t="s">
        <v>16</v>
      </c>
      <c r="B1485" s="2" t="s">
        <v>17</v>
      </c>
      <c r="C1485" s="2" t="s">
        <v>75</v>
      </c>
      <c r="D1485" s="3">
        <v>43405</v>
      </c>
      <c r="E1485" s="4">
        <v>314379.42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314379.42</v>
      </c>
    </row>
    <row r="1486" spans="1:11">
      <c r="A1486" s="2" t="s">
        <v>16</v>
      </c>
      <c r="B1486" s="2" t="s">
        <v>17</v>
      </c>
      <c r="C1486" s="2" t="s">
        <v>112</v>
      </c>
      <c r="D1486" s="3">
        <v>43405</v>
      </c>
      <c r="E1486" s="4">
        <v>22032213.469999999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22032213.469999999</v>
      </c>
    </row>
    <row r="1487" spans="1:11">
      <c r="A1487" s="2" t="s">
        <v>16</v>
      </c>
      <c r="B1487" s="2" t="s">
        <v>17</v>
      </c>
      <c r="C1487" s="2" t="s">
        <v>77</v>
      </c>
      <c r="D1487" s="3">
        <v>43405</v>
      </c>
      <c r="E1487" s="4">
        <v>297266.61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297266.61</v>
      </c>
    </row>
    <row r="1488" spans="1:11">
      <c r="A1488" s="2" t="s">
        <v>16</v>
      </c>
      <c r="B1488" s="2" t="s">
        <v>17</v>
      </c>
      <c r="C1488" s="2" t="s">
        <v>78</v>
      </c>
      <c r="D1488" s="3">
        <v>43405</v>
      </c>
      <c r="E1488" s="4">
        <v>345729.64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345729.64</v>
      </c>
    </row>
    <row r="1489" spans="1:11">
      <c r="A1489" s="2" t="s">
        <v>16</v>
      </c>
      <c r="B1489" s="2" t="s">
        <v>17</v>
      </c>
      <c r="C1489" s="2" t="s">
        <v>113</v>
      </c>
      <c r="D1489" s="3">
        <v>43405</v>
      </c>
      <c r="E1489" s="4">
        <v>18427998.530000001</v>
      </c>
      <c r="F1489" s="4">
        <v>3490.82</v>
      </c>
      <c r="G1489" s="4">
        <v>0</v>
      </c>
      <c r="H1489" s="4">
        <v>0</v>
      </c>
      <c r="I1489" s="4">
        <v>0</v>
      </c>
      <c r="J1489" s="4">
        <v>0</v>
      </c>
      <c r="K1489" s="4">
        <v>18431489.350000001</v>
      </c>
    </row>
    <row r="1490" spans="1:11">
      <c r="A1490" s="2" t="s">
        <v>16</v>
      </c>
      <c r="B1490" s="2" t="s">
        <v>17</v>
      </c>
      <c r="C1490" s="2" t="s">
        <v>18</v>
      </c>
      <c r="D1490" s="3">
        <v>43435</v>
      </c>
      <c r="E1490" s="4">
        <v>1411389.93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1411389.93</v>
      </c>
    </row>
    <row r="1491" spans="1:11">
      <c r="A1491" s="2" t="s">
        <v>16</v>
      </c>
      <c r="B1491" s="2" t="s">
        <v>17</v>
      </c>
      <c r="C1491" s="2" t="s">
        <v>19</v>
      </c>
      <c r="D1491" s="3">
        <v>43435</v>
      </c>
      <c r="E1491" s="4">
        <v>9187141.9700000007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9187141.9700000007</v>
      </c>
    </row>
    <row r="1492" spans="1:11">
      <c r="A1492" s="2" t="s">
        <v>16</v>
      </c>
      <c r="B1492" s="2" t="s">
        <v>17</v>
      </c>
      <c r="C1492" s="2" t="s">
        <v>158</v>
      </c>
      <c r="D1492" s="3">
        <v>43435</v>
      </c>
      <c r="E1492" s="4">
        <v>9437418.9199999999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9437418.9199999999</v>
      </c>
    </row>
    <row r="1493" spans="1:11">
      <c r="A1493" s="2" t="s">
        <v>16</v>
      </c>
      <c r="B1493" s="2" t="s">
        <v>17</v>
      </c>
      <c r="C1493" s="2" t="s">
        <v>76</v>
      </c>
      <c r="D1493" s="3">
        <v>43435</v>
      </c>
      <c r="E1493" s="4">
        <v>2116.08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2116.08</v>
      </c>
    </row>
    <row r="1494" spans="1:11">
      <c r="A1494" s="2" t="s">
        <v>16</v>
      </c>
      <c r="B1494" s="2" t="s">
        <v>17</v>
      </c>
      <c r="C1494" s="2" t="s">
        <v>23</v>
      </c>
      <c r="D1494" s="3">
        <v>43435</v>
      </c>
      <c r="E1494" s="4">
        <v>1418.86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1418.86</v>
      </c>
    </row>
    <row r="1495" spans="1:11">
      <c r="A1495" s="2" t="s">
        <v>16</v>
      </c>
      <c r="B1495" s="2" t="s">
        <v>17</v>
      </c>
      <c r="C1495" s="2" t="s">
        <v>83</v>
      </c>
      <c r="D1495" s="3">
        <v>43435</v>
      </c>
      <c r="E1495" s="4">
        <v>5422367.1100000003</v>
      </c>
      <c r="F1495" s="4">
        <v>13889.84</v>
      </c>
      <c r="G1495" s="4">
        <v>0</v>
      </c>
      <c r="H1495" s="4">
        <v>0</v>
      </c>
      <c r="I1495" s="4">
        <v>0</v>
      </c>
      <c r="J1495" s="4">
        <v>0</v>
      </c>
      <c r="K1495" s="4">
        <v>5436256.9500000002</v>
      </c>
    </row>
    <row r="1496" spans="1:11">
      <c r="A1496" s="2" t="s">
        <v>16</v>
      </c>
      <c r="B1496" s="2" t="s">
        <v>17</v>
      </c>
      <c r="C1496" s="2" t="s">
        <v>20</v>
      </c>
      <c r="D1496" s="3">
        <v>43435</v>
      </c>
      <c r="E1496" s="4">
        <v>71036.47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71036.47</v>
      </c>
    </row>
    <row r="1497" spans="1:11">
      <c r="A1497" s="2" t="s">
        <v>16</v>
      </c>
      <c r="B1497" s="2" t="s">
        <v>17</v>
      </c>
      <c r="C1497" s="2" t="s">
        <v>22</v>
      </c>
      <c r="D1497" s="3">
        <v>43435</v>
      </c>
      <c r="E1497" s="4">
        <v>263337.89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263337.89</v>
      </c>
    </row>
    <row r="1498" spans="1:11">
      <c r="A1498" s="2" t="s">
        <v>16</v>
      </c>
      <c r="B1498" s="2" t="s">
        <v>17</v>
      </c>
      <c r="C1498" s="2" t="s">
        <v>111</v>
      </c>
      <c r="D1498" s="3">
        <v>43435</v>
      </c>
      <c r="E1498" s="4">
        <v>7125.41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7125.41</v>
      </c>
    </row>
    <row r="1499" spans="1:11">
      <c r="A1499" s="2" t="s">
        <v>16</v>
      </c>
      <c r="B1499" s="2" t="s">
        <v>17</v>
      </c>
      <c r="C1499" s="2" t="s">
        <v>114</v>
      </c>
      <c r="D1499" s="3">
        <v>43435</v>
      </c>
      <c r="E1499" s="4">
        <v>76071.34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76071.34</v>
      </c>
    </row>
    <row r="1500" spans="1:11">
      <c r="A1500" s="2" t="s">
        <v>16</v>
      </c>
      <c r="B1500" s="2" t="s">
        <v>17</v>
      </c>
      <c r="C1500" s="2" t="s">
        <v>31</v>
      </c>
      <c r="D1500" s="3">
        <v>43435</v>
      </c>
      <c r="E1500" s="4">
        <v>1039344.41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1039344.41</v>
      </c>
    </row>
    <row r="1501" spans="1:11">
      <c r="A1501" s="2" t="s">
        <v>16</v>
      </c>
      <c r="B1501" s="2" t="s">
        <v>17</v>
      </c>
      <c r="C1501" s="2" t="s">
        <v>24</v>
      </c>
      <c r="D1501" s="3">
        <v>43435</v>
      </c>
      <c r="E1501" s="4">
        <v>8824.34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8824.34</v>
      </c>
    </row>
    <row r="1502" spans="1:11">
      <c r="A1502" s="2" t="s">
        <v>16</v>
      </c>
      <c r="B1502" s="2" t="s">
        <v>17</v>
      </c>
      <c r="C1502" s="2" t="s">
        <v>81</v>
      </c>
      <c r="D1502" s="3">
        <v>43435</v>
      </c>
      <c r="E1502" s="4">
        <v>136509.51999999999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136509.51999999999</v>
      </c>
    </row>
    <row r="1503" spans="1:11">
      <c r="A1503" s="2" t="s">
        <v>16</v>
      </c>
      <c r="B1503" s="2" t="s">
        <v>17</v>
      </c>
      <c r="C1503" s="2" t="s">
        <v>25</v>
      </c>
      <c r="D1503" s="3">
        <v>43435</v>
      </c>
      <c r="E1503" s="4">
        <v>7388.39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7388.39</v>
      </c>
    </row>
    <row r="1504" spans="1:11">
      <c r="A1504" s="2" t="s">
        <v>16</v>
      </c>
      <c r="B1504" s="2" t="s">
        <v>17</v>
      </c>
      <c r="C1504" s="2" t="s">
        <v>116</v>
      </c>
      <c r="D1504" s="3">
        <v>43435</v>
      </c>
      <c r="E1504" s="4">
        <v>162267.97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162267.97</v>
      </c>
    </row>
    <row r="1505" spans="1:11">
      <c r="A1505" s="2" t="s">
        <v>16</v>
      </c>
      <c r="B1505" s="2" t="s">
        <v>17</v>
      </c>
      <c r="C1505" s="2" t="s">
        <v>115</v>
      </c>
      <c r="D1505" s="3">
        <v>43435</v>
      </c>
      <c r="E1505" s="4">
        <v>19501844.550000001</v>
      </c>
      <c r="F1505" s="4">
        <v>970548.23</v>
      </c>
      <c r="G1505" s="4">
        <v>0</v>
      </c>
      <c r="H1505" s="4">
        <v>0</v>
      </c>
      <c r="I1505" s="4">
        <v>0</v>
      </c>
      <c r="J1505" s="4">
        <v>0</v>
      </c>
      <c r="K1505" s="4">
        <v>20472392.780000001</v>
      </c>
    </row>
    <row r="1506" spans="1:11">
      <c r="A1506" s="2" t="s">
        <v>16</v>
      </c>
      <c r="B1506" s="2" t="s">
        <v>17</v>
      </c>
      <c r="C1506" s="2" t="s">
        <v>27</v>
      </c>
      <c r="D1506" s="3">
        <v>43435</v>
      </c>
      <c r="E1506" s="4">
        <v>18049686.010000002</v>
      </c>
      <c r="F1506" s="4">
        <v>398412.49</v>
      </c>
      <c r="G1506" s="4">
        <v>-1459889.17</v>
      </c>
      <c r="H1506" s="4">
        <v>0</v>
      </c>
      <c r="I1506" s="4">
        <v>0</v>
      </c>
      <c r="J1506" s="4">
        <v>0</v>
      </c>
      <c r="K1506" s="4">
        <v>16988209.329999998</v>
      </c>
    </row>
    <row r="1507" spans="1:11">
      <c r="A1507" s="2" t="s">
        <v>16</v>
      </c>
      <c r="B1507" s="2" t="s">
        <v>17</v>
      </c>
      <c r="C1507" s="2" t="s">
        <v>82</v>
      </c>
      <c r="D1507" s="3">
        <v>43435</v>
      </c>
      <c r="E1507" s="4">
        <v>3969267.05</v>
      </c>
      <c r="F1507" s="4">
        <v>810451.53</v>
      </c>
      <c r="G1507" s="4">
        <v>-47131.69</v>
      </c>
      <c r="H1507" s="4">
        <v>0</v>
      </c>
      <c r="I1507" s="4">
        <v>0</v>
      </c>
      <c r="J1507" s="4">
        <v>0</v>
      </c>
      <c r="K1507" s="4">
        <v>4732586.8899999997</v>
      </c>
    </row>
    <row r="1508" spans="1:11">
      <c r="A1508" s="2" t="s">
        <v>16</v>
      </c>
      <c r="B1508" s="2" t="s">
        <v>17</v>
      </c>
      <c r="C1508" s="2" t="s">
        <v>84</v>
      </c>
      <c r="D1508" s="3">
        <v>43435</v>
      </c>
      <c r="E1508" s="4">
        <v>1529793.58</v>
      </c>
      <c r="F1508" s="4">
        <v>760701.67</v>
      </c>
      <c r="G1508" s="4">
        <v>0</v>
      </c>
      <c r="H1508" s="4">
        <v>0</v>
      </c>
      <c r="I1508" s="4">
        <v>0</v>
      </c>
      <c r="J1508" s="4">
        <v>0</v>
      </c>
      <c r="K1508" s="4">
        <v>2290495.25</v>
      </c>
    </row>
    <row r="1509" spans="1:11">
      <c r="A1509" s="2" t="s">
        <v>16</v>
      </c>
      <c r="B1509" s="2" t="s">
        <v>17</v>
      </c>
      <c r="C1509" s="2" t="s">
        <v>29</v>
      </c>
      <c r="D1509" s="3">
        <v>43435</v>
      </c>
      <c r="E1509" s="4">
        <v>1487685.7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1487685.7</v>
      </c>
    </row>
    <row r="1510" spans="1:11">
      <c r="A1510" s="2" t="s">
        <v>16</v>
      </c>
      <c r="B1510" s="2" t="s">
        <v>17</v>
      </c>
      <c r="C1510" s="2" t="s">
        <v>157</v>
      </c>
      <c r="D1510" s="3">
        <v>43435</v>
      </c>
      <c r="E1510" s="4">
        <v>71008090.870000005</v>
      </c>
      <c r="F1510" s="4">
        <v>3810146.56</v>
      </c>
      <c r="G1510" s="4">
        <v>-3612552.62</v>
      </c>
      <c r="H1510" s="4">
        <v>0</v>
      </c>
      <c r="I1510" s="4">
        <v>0</v>
      </c>
      <c r="J1510" s="4">
        <v>0</v>
      </c>
      <c r="K1510" s="4">
        <v>71205684.810000002</v>
      </c>
    </row>
    <row r="1511" spans="1:11">
      <c r="A1511" s="2" t="s">
        <v>16</v>
      </c>
      <c r="B1511" s="2" t="s">
        <v>17</v>
      </c>
      <c r="C1511" s="2" t="s">
        <v>32</v>
      </c>
      <c r="D1511" s="3">
        <v>43435</v>
      </c>
      <c r="E1511" s="4">
        <v>39251.620000000003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39251.620000000003</v>
      </c>
    </row>
    <row r="1512" spans="1:11">
      <c r="A1512" s="2" t="s">
        <v>16</v>
      </c>
      <c r="B1512" s="2" t="s">
        <v>17</v>
      </c>
      <c r="C1512" s="2" t="s">
        <v>80</v>
      </c>
      <c r="D1512" s="3">
        <v>43435</v>
      </c>
      <c r="E1512" s="4">
        <v>1063472.95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1063472.95</v>
      </c>
    </row>
    <row r="1513" spans="1:11">
      <c r="A1513" s="2" t="s">
        <v>16</v>
      </c>
      <c r="B1513" s="2" t="s">
        <v>17</v>
      </c>
      <c r="C1513" s="2" t="s">
        <v>26</v>
      </c>
      <c r="D1513" s="3">
        <v>43435</v>
      </c>
      <c r="E1513" s="4">
        <v>1461672.01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1461672.01</v>
      </c>
    </row>
    <row r="1514" spans="1:11">
      <c r="A1514" s="2" t="s">
        <v>16</v>
      </c>
      <c r="B1514" s="2" t="s">
        <v>17</v>
      </c>
      <c r="C1514" s="2" t="s">
        <v>21</v>
      </c>
      <c r="D1514" s="3">
        <v>43435</v>
      </c>
      <c r="E1514" s="4">
        <v>60170.36</v>
      </c>
      <c r="F1514" s="4">
        <v>0</v>
      </c>
      <c r="G1514" s="4">
        <v>-37965.129999999997</v>
      </c>
      <c r="H1514" s="4">
        <v>0</v>
      </c>
      <c r="I1514" s="4">
        <v>0</v>
      </c>
      <c r="J1514" s="4">
        <v>0</v>
      </c>
      <c r="K1514" s="4">
        <v>22205.23</v>
      </c>
    </row>
    <row r="1515" spans="1:11">
      <c r="A1515" s="2" t="s">
        <v>16</v>
      </c>
      <c r="B1515" s="2" t="s">
        <v>17</v>
      </c>
      <c r="C1515" s="2" t="s">
        <v>75</v>
      </c>
      <c r="D1515" s="3">
        <v>43435</v>
      </c>
      <c r="E1515" s="4">
        <v>314379.42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314379.42</v>
      </c>
    </row>
    <row r="1516" spans="1:11">
      <c r="A1516" s="2" t="s">
        <v>16</v>
      </c>
      <c r="B1516" s="2" t="s">
        <v>17</v>
      </c>
      <c r="C1516" s="2" t="s">
        <v>112</v>
      </c>
      <c r="D1516" s="3">
        <v>43435</v>
      </c>
      <c r="E1516" s="4">
        <v>22032213.469999999</v>
      </c>
      <c r="F1516" s="4">
        <v>0</v>
      </c>
      <c r="G1516" s="4">
        <v>-1350853.66</v>
      </c>
      <c r="H1516" s="4">
        <v>0</v>
      </c>
      <c r="I1516" s="4">
        <v>0</v>
      </c>
      <c r="J1516" s="4">
        <v>0</v>
      </c>
      <c r="K1516" s="4">
        <v>20681359.809999999</v>
      </c>
    </row>
    <row r="1517" spans="1:11">
      <c r="A1517" s="2" t="s">
        <v>16</v>
      </c>
      <c r="B1517" s="2" t="s">
        <v>17</v>
      </c>
      <c r="C1517" s="2" t="s">
        <v>77</v>
      </c>
      <c r="D1517" s="3">
        <v>43435</v>
      </c>
      <c r="E1517" s="4">
        <v>297266.61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297266.61</v>
      </c>
    </row>
    <row r="1518" spans="1:11">
      <c r="A1518" s="2" t="s">
        <v>16</v>
      </c>
      <c r="B1518" s="2" t="s">
        <v>17</v>
      </c>
      <c r="C1518" s="2" t="s">
        <v>78</v>
      </c>
      <c r="D1518" s="3">
        <v>43435</v>
      </c>
      <c r="E1518" s="4">
        <v>345729.64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345729.64</v>
      </c>
    </row>
    <row r="1519" spans="1:11">
      <c r="A1519" s="2" t="s">
        <v>16</v>
      </c>
      <c r="B1519" s="2" t="s">
        <v>17</v>
      </c>
      <c r="C1519" s="2" t="s">
        <v>113</v>
      </c>
      <c r="D1519" s="3">
        <v>43435</v>
      </c>
      <c r="E1519" s="4">
        <v>18431489.350000001</v>
      </c>
      <c r="F1519" s="4">
        <v>1121881.1100000001</v>
      </c>
      <c r="G1519" s="4">
        <v>0</v>
      </c>
      <c r="H1519" s="4">
        <v>0</v>
      </c>
      <c r="I1519" s="4">
        <v>0</v>
      </c>
      <c r="J1519" s="4">
        <v>0</v>
      </c>
      <c r="K1519" s="4">
        <v>19553370.460000001</v>
      </c>
    </row>
    <row r="1520" spans="1:11">
      <c r="A1520" s="2" t="s">
        <v>16</v>
      </c>
      <c r="B1520" s="2" t="s">
        <v>60</v>
      </c>
      <c r="C1520" s="2" t="s">
        <v>64</v>
      </c>
      <c r="D1520" s="3">
        <v>43405</v>
      </c>
      <c r="E1520" s="4">
        <v>2874239.86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2874239.86</v>
      </c>
    </row>
    <row r="1521" spans="1:11">
      <c r="A1521" s="2" t="s">
        <v>16</v>
      </c>
      <c r="B1521" s="2" t="s">
        <v>60</v>
      </c>
      <c r="C1521" s="2" t="s">
        <v>103</v>
      </c>
      <c r="D1521" s="3">
        <v>43405</v>
      </c>
      <c r="E1521" s="4">
        <v>1886442.92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1886442.92</v>
      </c>
    </row>
    <row r="1522" spans="1:11">
      <c r="A1522" s="2" t="s">
        <v>16</v>
      </c>
      <c r="B1522" s="2" t="s">
        <v>60</v>
      </c>
      <c r="C1522" s="2" t="s">
        <v>147</v>
      </c>
      <c r="D1522" s="3">
        <v>43405</v>
      </c>
      <c r="E1522" s="4">
        <v>12700448.789999999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12700448.789999999</v>
      </c>
    </row>
    <row r="1523" spans="1:11">
      <c r="A1523" s="2" t="s">
        <v>16</v>
      </c>
      <c r="B1523" s="2" t="s">
        <v>60</v>
      </c>
      <c r="C1523" s="2" t="s">
        <v>144</v>
      </c>
      <c r="D1523" s="3">
        <v>43405</v>
      </c>
      <c r="E1523" s="4">
        <v>2820613.55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2820613.55</v>
      </c>
    </row>
    <row r="1524" spans="1:11">
      <c r="A1524" s="2" t="s">
        <v>16</v>
      </c>
      <c r="B1524" s="2" t="s">
        <v>60</v>
      </c>
      <c r="C1524" s="2" t="s">
        <v>145</v>
      </c>
      <c r="D1524" s="3">
        <v>43405</v>
      </c>
      <c r="E1524" s="4">
        <v>12505540.800000001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12505540.800000001</v>
      </c>
    </row>
    <row r="1525" spans="1:11">
      <c r="A1525" s="2" t="s">
        <v>16</v>
      </c>
      <c r="B1525" s="2" t="s">
        <v>60</v>
      </c>
      <c r="C1525" s="2" t="s">
        <v>129</v>
      </c>
      <c r="D1525" s="3">
        <v>43405</v>
      </c>
      <c r="E1525" s="4">
        <v>2395182.5699999998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2395182.5699999998</v>
      </c>
    </row>
    <row r="1526" spans="1:11">
      <c r="A1526" s="2" t="s">
        <v>16</v>
      </c>
      <c r="B1526" s="2" t="s">
        <v>60</v>
      </c>
      <c r="C1526" s="2" t="s">
        <v>66</v>
      </c>
      <c r="D1526" s="3">
        <v>43405</v>
      </c>
      <c r="E1526" s="4">
        <v>467518.93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467518.93</v>
      </c>
    </row>
    <row r="1527" spans="1:11">
      <c r="A1527" s="2" t="s">
        <v>16</v>
      </c>
      <c r="B1527" s="2" t="s">
        <v>60</v>
      </c>
      <c r="C1527" s="2" t="s">
        <v>67</v>
      </c>
      <c r="D1527" s="3">
        <v>43405</v>
      </c>
      <c r="E1527" s="4">
        <v>96290.22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96290.22</v>
      </c>
    </row>
    <row r="1528" spans="1:11">
      <c r="A1528" s="2" t="s">
        <v>16</v>
      </c>
      <c r="B1528" s="2" t="s">
        <v>60</v>
      </c>
      <c r="C1528" s="2" t="s">
        <v>156</v>
      </c>
      <c r="D1528" s="3">
        <v>43405</v>
      </c>
      <c r="E1528" s="4">
        <v>463210.79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463210.79</v>
      </c>
    </row>
    <row r="1529" spans="1:11">
      <c r="A1529" s="2" t="s">
        <v>16</v>
      </c>
      <c r="B1529" s="2" t="s">
        <v>60</v>
      </c>
      <c r="C1529" s="2" t="s">
        <v>160</v>
      </c>
      <c r="D1529" s="3">
        <v>43405</v>
      </c>
      <c r="E1529" s="4">
        <v>23632.07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23632.07</v>
      </c>
    </row>
    <row r="1530" spans="1:11">
      <c r="A1530" s="2" t="s">
        <v>16</v>
      </c>
      <c r="B1530" s="2" t="s">
        <v>60</v>
      </c>
      <c r="C1530" s="2" t="s">
        <v>61</v>
      </c>
      <c r="D1530" s="3">
        <v>43405</v>
      </c>
      <c r="E1530" s="4">
        <v>1913117.11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1913117.11</v>
      </c>
    </row>
    <row r="1531" spans="1:11">
      <c r="A1531" s="2" t="s">
        <v>16</v>
      </c>
      <c r="B1531" s="2" t="s">
        <v>60</v>
      </c>
      <c r="C1531" s="2" t="s">
        <v>65</v>
      </c>
      <c r="D1531" s="3">
        <v>43405</v>
      </c>
      <c r="E1531" s="4">
        <v>291500.62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291500.62</v>
      </c>
    </row>
    <row r="1532" spans="1:11">
      <c r="A1532" s="2" t="s">
        <v>16</v>
      </c>
      <c r="B1532" s="2" t="s">
        <v>60</v>
      </c>
      <c r="C1532" s="2" t="s">
        <v>155</v>
      </c>
      <c r="D1532" s="3">
        <v>43405</v>
      </c>
      <c r="E1532" s="4">
        <v>70015.66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70015.66</v>
      </c>
    </row>
    <row r="1533" spans="1:11">
      <c r="A1533" s="2" t="s">
        <v>16</v>
      </c>
      <c r="B1533" s="2" t="s">
        <v>60</v>
      </c>
      <c r="C1533" s="2" t="s">
        <v>105</v>
      </c>
      <c r="D1533" s="3">
        <v>43405</v>
      </c>
      <c r="E1533" s="4">
        <v>509282.85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509282.85</v>
      </c>
    </row>
    <row r="1534" spans="1:11">
      <c r="A1534" s="2" t="s">
        <v>16</v>
      </c>
      <c r="B1534" s="2" t="s">
        <v>60</v>
      </c>
      <c r="C1534" s="2" t="s">
        <v>130</v>
      </c>
      <c r="D1534" s="3">
        <v>43405</v>
      </c>
      <c r="E1534" s="4">
        <v>9405132.9600000009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9405132.9600000009</v>
      </c>
    </row>
    <row r="1535" spans="1:11">
      <c r="A1535" s="2" t="s">
        <v>16</v>
      </c>
      <c r="B1535" s="2" t="s">
        <v>60</v>
      </c>
      <c r="C1535" s="2" t="s">
        <v>62</v>
      </c>
      <c r="D1535" s="3">
        <v>43405</v>
      </c>
      <c r="E1535" s="4">
        <v>2022697.93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2022697.93</v>
      </c>
    </row>
    <row r="1536" spans="1:11">
      <c r="A1536" s="2" t="s">
        <v>16</v>
      </c>
      <c r="B1536" s="2" t="s">
        <v>60</v>
      </c>
      <c r="C1536" s="2" t="s">
        <v>63</v>
      </c>
      <c r="D1536" s="3">
        <v>43405</v>
      </c>
      <c r="E1536" s="4">
        <v>629225.62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629225.62</v>
      </c>
    </row>
    <row r="1537" spans="1:11">
      <c r="A1537" s="2" t="s">
        <v>16</v>
      </c>
      <c r="B1537" s="2" t="s">
        <v>60</v>
      </c>
      <c r="C1537" s="2" t="s">
        <v>101</v>
      </c>
      <c r="D1537" s="3">
        <v>43405</v>
      </c>
      <c r="E1537" s="4">
        <v>411740.58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411740.58</v>
      </c>
    </row>
    <row r="1538" spans="1:11">
      <c r="A1538" s="2" t="s">
        <v>16</v>
      </c>
      <c r="B1538" s="2" t="s">
        <v>60</v>
      </c>
      <c r="C1538" s="2" t="s">
        <v>102</v>
      </c>
      <c r="D1538" s="3">
        <v>43405</v>
      </c>
      <c r="E1538" s="4">
        <v>90333749.189999998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90333749.189999998</v>
      </c>
    </row>
    <row r="1539" spans="1:11">
      <c r="A1539" s="2" t="s">
        <v>16</v>
      </c>
      <c r="B1539" s="2" t="s">
        <v>60</v>
      </c>
      <c r="C1539" s="2" t="s">
        <v>132</v>
      </c>
      <c r="D1539" s="3">
        <v>43405</v>
      </c>
      <c r="E1539" s="4">
        <v>366016.67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366016.67</v>
      </c>
    </row>
    <row r="1540" spans="1:11">
      <c r="A1540" s="2" t="s">
        <v>16</v>
      </c>
      <c r="B1540" s="2" t="s">
        <v>60</v>
      </c>
      <c r="C1540" s="2" t="s">
        <v>146</v>
      </c>
      <c r="D1540" s="3">
        <v>43405</v>
      </c>
      <c r="E1540" s="4">
        <v>69028.100000000006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69028.100000000006</v>
      </c>
    </row>
    <row r="1541" spans="1:11">
      <c r="A1541" s="2" t="s">
        <v>16</v>
      </c>
      <c r="B1541" s="2" t="s">
        <v>60</v>
      </c>
      <c r="C1541" s="2" t="s">
        <v>104</v>
      </c>
      <c r="D1541" s="3">
        <v>43405</v>
      </c>
      <c r="E1541" s="4">
        <v>3299.04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3299.04</v>
      </c>
    </row>
    <row r="1542" spans="1:11">
      <c r="A1542" s="2" t="s">
        <v>16</v>
      </c>
      <c r="B1542" s="2" t="s">
        <v>60</v>
      </c>
      <c r="C1542" s="2" t="s">
        <v>64</v>
      </c>
      <c r="D1542" s="3">
        <v>43435</v>
      </c>
      <c r="E1542" s="4">
        <v>2874239.86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2874239.86</v>
      </c>
    </row>
    <row r="1543" spans="1:11">
      <c r="A1543" s="2" t="s">
        <v>16</v>
      </c>
      <c r="B1543" s="2" t="s">
        <v>60</v>
      </c>
      <c r="C1543" s="2" t="s">
        <v>103</v>
      </c>
      <c r="D1543" s="3">
        <v>43435</v>
      </c>
      <c r="E1543" s="4">
        <v>1886442.92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1886442.92</v>
      </c>
    </row>
    <row r="1544" spans="1:11">
      <c r="A1544" s="2" t="s">
        <v>16</v>
      </c>
      <c r="B1544" s="2" t="s">
        <v>60</v>
      </c>
      <c r="C1544" s="2" t="s">
        <v>147</v>
      </c>
      <c r="D1544" s="3">
        <v>43435</v>
      </c>
      <c r="E1544" s="4">
        <v>12700448.789999999</v>
      </c>
      <c r="F1544" s="4">
        <v>30918.37</v>
      </c>
      <c r="G1544" s="4">
        <v>0</v>
      </c>
      <c r="H1544" s="4">
        <v>0</v>
      </c>
      <c r="I1544" s="4">
        <v>0</v>
      </c>
      <c r="J1544" s="4">
        <v>0</v>
      </c>
      <c r="K1544" s="4">
        <v>12731367.16</v>
      </c>
    </row>
    <row r="1545" spans="1:11">
      <c r="A1545" s="2" t="s">
        <v>16</v>
      </c>
      <c r="B1545" s="2" t="s">
        <v>60</v>
      </c>
      <c r="C1545" s="2" t="s">
        <v>144</v>
      </c>
      <c r="D1545" s="3">
        <v>43435</v>
      </c>
      <c r="E1545" s="4">
        <v>2820613.55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2820613.55</v>
      </c>
    </row>
    <row r="1546" spans="1:11">
      <c r="A1546" s="2" t="s">
        <v>16</v>
      </c>
      <c r="B1546" s="2" t="s">
        <v>60</v>
      </c>
      <c r="C1546" s="2" t="s">
        <v>145</v>
      </c>
      <c r="D1546" s="3">
        <v>43435</v>
      </c>
      <c r="E1546" s="4">
        <v>12505540.800000001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12505540.800000001</v>
      </c>
    </row>
    <row r="1547" spans="1:11">
      <c r="A1547" s="2" t="s">
        <v>16</v>
      </c>
      <c r="B1547" s="2" t="s">
        <v>60</v>
      </c>
      <c r="C1547" s="2" t="s">
        <v>129</v>
      </c>
      <c r="D1547" s="3">
        <v>43435</v>
      </c>
      <c r="E1547" s="4">
        <v>2395182.5699999998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2395182.5699999998</v>
      </c>
    </row>
    <row r="1548" spans="1:11">
      <c r="A1548" s="2" t="s">
        <v>16</v>
      </c>
      <c r="B1548" s="2" t="s">
        <v>60</v>
      </c>
      <c r="C1548" s="2" t="s">
        <v>66</v>
      </c>
      <c r="D1548" s="3">
        <v>43435</v>
      </c>
      <c r="E1548" s="4">
        <v>467518.93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467518.93</v>
      </c>
    </row>
    <row r="1549" spans="1:11">
      <c r="A1549" s="2" t="s">
        <v>16</v>
      </c>
      <c r="B1549" s="2" t="s">
        <v>60</v>
      </c>
      <c r="C1549" s="2" t="s">
        <v>67</v>
      </c>
      <c r="D1549" s="3">
        <v>43435</v>
      </c>
      <c r="E1549" s="4">
        <v>96290.22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96290.22</v>
      </c>
    </row>
    <row r="1550" spans="1:11">
      <c r="A1550" s="2" t="s">
        <v>16</v>
      </c>
      <c r="B1550" s="2" t="s">
        <v>60</v>
      </c>
      <c r="C1550" s="2" t="s">
        <v>156</v>
      </c>
      <c r="D1550" s="3">
        <v>43435</v>
      </c>
      <c r="E1550" s="4">
        <v>463210.79</v>
      </c>
      <c r="F1550" s="4">
        <v>54542.86</v>
      </c>
      <c r="G1550" s="4">
        <v>0</v>
      </c>
      <c r="H1550" s="4">
        <v>0</v>
      </c>
      <c r="I1550" s="4">
        <v>0</v>
      </c>
      <c r="J1550" s="4">
        <v>0</v>
      </c>
      <c r="K1550" s="4">
        <v>517753.65</v>
      </c>
    </row>
    <row r="1551" spans="1:11">
      <c r="A1551" s="2" t="s">
        <v>16</v>
      </c>
      <c r="B1551" s="2" t="s">
        <v>60</v>
      </c>
      <c r="C1551" s="2" t="s">
        <v>160</v>
      </c>
      <c r="D1551" s="3">
        <v>43435</v>
      </c>
      <c r="E1551" s="4">
        <v>23632.07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23632.07</v>
      </c>
    </row>
    <row r="1552" spans="1:11">
      <c r="A1552" s="2" t="s">
        <v>16</v>
      </c>
      <c r="B1552" s="2" t="s">
        <v>60</v>
      </c>
      <c r="C1552" s="2" t="s">
        <v>61</v>
      </c>
      <c r="D1552" s="3">
        <v>43435</v>
      </c>
      <c r="E1552" s="4">
        <v>1913117.11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1913117.11</v>
      </c>
    </row>
    <row r="1553" spans="1:11">
      <c r="A1553" s="2" t="s">
        <v>16</v>
      </c>
      <c r="B1553" s="2" t="s">
        <v>60</v>
      </c>
      <c r="C1553" s="2" t="s">
        <v>65</v>
      </c>
      <c r="D1553" s="3">
        <v>43435</v>
      </c>
      <c r="E1553" s="4">
        <v>291500.62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291500.62</v>
      </c>
    </row>
    <row r="1554" spans="1:11">
      <c r="A1554" s="2" t="s">
        <v>16</v>
      </c>
      <c r="B1554" s="2" t="s">
        <v>60</v>
      </c>
      <c r="C1554" s="2" t="s">
        <v>155</v>
      </c>
      <c r="D1554" s="3">
        <v>43435</v>
      </c>
      <c r="E1554" s="4">
        <v>70015.66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70015.66</v>
      </c>
    </row>
    <row r="1555" spans="1:11">
      <c r="A1555" s="2" t="s">
        <v>16</v>
      </c>
      <c r="B1555" s="2" t="s">
        <v>60</v>
      </c>
      <c r="C1555" s="2" t="s">
        <v>105</v>
      </c>
      <c r="D1555" s="3">
        <v>43435</v>
      </c>
      <c r="E1555" s="4">
        <v>509282.85</v>
      </c>
      <c r="F1555" s="4">
        <v>17242.3</v>
      </c>
      <c r="G1555" s="4">
        <v>0</v>
      </c>
      <c r="H1555" s="4">
        <v>0</v>
      </c>
      <c r="I1555" s="4">
        <v>0</v>
      </c>
      <c r="J1555" s="4">
        <v>0</v>
      </c>
      <c r="K1555" s="4">
        <v>526525.15</v>
      </c>
    </row>
    <row r="1556" spans="1:11">
      <c r="A1556" s="2" t="s">
        <v>16</v>
      </c>
      <c r="B1556" s="2" t="s">
        <v>60</v>
      </c>
      <c r="C1556" s="2" t="s">
        <v>130</v>
      </c>
      <c r="D1556" s="3">
        <v>43435</v>
      </c>
      <c r="E1556" s="4">
        <v>9405132.9600000009</v>
      </c>
      <c r="F1556" s="4">
        <v>345589.65</v>
      </c>
      <c r="G1556" s="4">
        <v>0</v>
      </c>
      <c r="H1556" s="4">
        <v>0</v>
      </c>
      <c r="I1556" s="4">
        <v>0</v>
      </c>
      <c r="J1556" s="4">
        <v>0</v>
      </c>
      <c r="K1556" s="4">
        <v>9750722.6099999994</v>
      </c>
    </row>
    <row r="1557" spans="1:11">
      <c r="A1557" s="2" t="s">
        <v>16</v>
      </c>
      <c r="B1557" s="2" t="s">
        <v>60</v>
      </c>
      <c r="C1557" s="2" t="s">
        <v>62</v>
      </c>
      <c r="D1557" s="3">
        <v>43435</v>
      </c>
      <c r="E1557" s="4">
        <v>2022697.93</v>
      </c>
      <c r="F1557" s="4">
        <v>188128.03</v>
      </c>
      <c r="G1557" s="4">
        <v>0</v>
      </c>
      <c r="H1557" s="4">
        <v>0</v>
      </c>
      <c r="I1557" s="4">
        <v>0</v>
      </c>
      <c r="J1557" s="4">
        <v>0</v>
      </c>
      <c r="K1557" s="4">
        <v>2210825.96</v>
      </c>
    </row>
    <row r="1558" spans="1:11">
      <c r="A1558" s="2" t="s">
        <v>16</v>
      </c>
      <c r="B1558" s="2" t="s">
        <v>60</v>
      </c>
      <c r="C1558" s="2" t="s">
        <v>63</v>
      </c>
      <c r="D1558" s="3">
        <v>43435</v>
      </c>
      <c r="E1558" s="4">
        <v>629225.62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629225.62</v>
      </c>
    </row>
    <row r="1559" spans="1:11">
      <c r="A1559" s="2" t="s">
        <v>16</v>
      </c>
      <c r="B1559" s="2" t="s">
        <v>60</v>
      </c>
      <c r="C1559" s="2" t="s">
        <v>101</v>
      </c>
      <c r="D1559" s="3">
        <v>43435</v>
      </c>
      <c r="E1559" s="4">
        <v>411740.58</v>
      </c>
      <c r="F1559" s="4">
        <v>202641.69</v>
      </c>
      <c r="G1559" s="4">
        <v>0</v>
      </c>
      <c r="H1559" s="4">
        <v>0</v>
      </c>
      <c r="I1559" s="4">
        <v>0</v>
      </c>
      <c r="J1559" s="4">
        <v>0</v>
      </c>
      <c r="K1559" s="4">
        <v>614382.27</v>
      </c>
    </row>
    <row r="1560" spans="1:11">
      <c r="A1560" s="2" t="s">
        <v>16</v>
      </c>
      <c r="B1560" s="2" t="s">
        <v>60</v>
      </c>
      <c r="C1560" s="2" t="s">
        <v>102</v>
      </c>
      <c r="D1560" s="3">
        <v>43435</v>
      </c>
      <c r="E1560" s="4">
        <v>90333749.189999998</v>
      </c>
      <c r="F1560" s="4">
        <v>4714634.5</v>
      </c>
      <c r="G1560" s="4">
        <v>0</v>
      </c>
      <c r="H1560" s="4">
        <v>0</v>
      </c>
      <c r="I1560" s="4">
        <v>0</v>
      </c>
      <c r="J1560" s="4">
        <v>0</v>
      </c>
      <c r="K1560" s="4">
        <v>95048383.689999998</v>
      </c>
    </row>
    <row r="1561" spans="1:11">
      <c r="A1561" s="2" t="s">
        <v>16</v>
      </c>
      <c r="B1561" s="2" t="s">
        <v>60</v>
      </c>
      <c r="C1561" s="2" t="s">
        <v>132</v>
      </c>
      <c r="D1561" s="3">
        <v>43435</v>
      </c>
      <c r="E1561" s="4">
        <v>366016.67</v>
      </c>
      <c r="F1561" s="4">
        <v>12316.15</v>
      </c>
      <c r="G1561" s="4">
        <v>0</v>
      </c>
      <c r="H1561" s="4">
        <v>0</v>
      </c>
      <c r="I1561" s="4">
        <v>0</v>
      </c>
      <c r="J1561" s="4">
        <v>0</v>
      </c>
      <c r="K1561" s="4">
        <v>378332.82</v>
      </c>
    </row>
    <row r="1562" spans="1:11">
      <c r="A1562" s="2" t="s">
        <v>16</v>
      </c>
      <c r="B1562" s="2" t="s">
        <v>60</v>
      </c>
      <c r="C1562" s="2" t="s">
        <v>146</v>
      </c>
      <c r="D1562" s="3">
        <v>43435</v>
      </c>
      <c r="E1562" s="4">
        <v>69028.100000000006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69028.100000000006</v>
      </c>
    </row>
    <row r="1563" spans="1:11">
      <c r="A1563" s="2" t="s">
        <v>16</v>
      </c>
      <c r="B1563" s="2" t="s">
        <v>60</v>
      </c>
      <c r="C1563" s="2" t="s">
        <v>104</v>
      </c>
      <c r="D1563" s="3">
        <v>43435</v>
      </c>
      <c r="E1563" s="4">
        <v>3299.04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3299.04</v>
      </c>
    </row>
    <row r="1564" spans="1:11">
      <c r="A1564" s="2" t="s">
        <v>33</v>
      </c>
      <c r="B1564" s="2" t="s">
        <v>34</v>
      </c>
      <c r="C1564" s="2" t="s">
        <v>43</v>
      </c>
      <c r="D1564" s="3">
        <v>43405</v>
      </c>
      <c r="E1564" s="4">
        <v>8329.7199999999993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8329.7199999999993</v>
      </c>
    </row>
    <row r="1565" spans="1:11">
      <c r="A1565" s="2" t="s">
        <v>33</v>
      </c>
      <c r="B1565" s="2" t="s">
        <v>34</v>
      </c>
      <c r="C1565" s="2" t="s">
        <v>44</v>
      </c>
      <c r="D1565" s="3">
        <v>43405</v>
      </c>
      <c r="E1565" s="4">
        <v>119852.69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119852.69</v>
      </c>
    </row>
    <row r="1566" spans="1:11">
      <c r="A1566" s="2" t="s">
        <v>33</v>
      </c>
      <c r="B1566" s="2" t="s">
        <v>34</v>
      </c>
      <c r="C1566" s="2" t="s">
        <v>45</v>
      </c>
      <c r="D1566" s="3">
        <v>43405</v>
      </c>
      <c r="E1566" s="4">
        <v>261126.69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261126.69</v>
      </c>
    </row>
    <row r="1567" spans="1:11">
      <c r="A1567" s="2" t="s">
        <v>33</v>
      </c>
      <c r="B1567" s="2" t="s">
        <v>34</v>
      </c>
      <c r="C1567" s="2" t="s">
        <v>95</v>
      </c>
      <c r="D1567" s="3">
        <v>43405</v>
      </c>
      <c r="E1567" s="4">
        <v>4681.58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4681.58</v>
      </c>
    </row>
    <row r="1568" spans="1:11">
      <c r="A1568" s="2" t="s">
        <v>33</v>
      </c>
      <c r="B1568" s="2" t="s">
        <v>34</v>
      </c>
      <c r="C1568" s="2" t="s">
        <v>96</v>
      </c>
      <c r="D1568" s="3">
        <v>43405</v>
      </c>
      <c r="E1568" s="4">
        <v>17916.189999999999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17916.189999999999</v>
      </c>
    </row>
    <row r="1569" spans="1:11">
      <c r="A1569" s="2" t="s">
        <v>33</v>
      </c>
      <c r="B1569" s="2" t="s">
        <v>34</v>
      </c>
      <c r="C1569" s="2" t="s">
        <v>120</v>
      </c>
      <c r="D1569" s="3">
        <v>43405</v>
      </c>
      <c r="E1569" s="4">
        <v>153261.29999999999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153261.29999999999</v>
      </c>
    </row>
    <row r="1570" spans="1:11">
      <c r="A1570" s="2" t="s">
        <v>33</v>
      </c>
      <c r="B1570" s="2" t="s">
        <v>34</v>
      </c>
      <c r="C1570" s="2" t="s">
        <v>121</v>
      </c>
      <c r="D1570" s="3">
        <v>43405</v>
      </c>
      <c r="E1570" s="4">
        <v>23138.38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23138.38</v>
      </c>
    </row>
    <row r="1571" spans="1:11">
      <c r="A1571" s="2" t="s">
        <v>33</v>
      </c>
      <c r="B1571" s="2" t="s">
        <v>34</v>
      </c>
      <c r="C1571" s="2" t="s">
        <v>153</v>
      </c>
      <c r="D1571" s="3">
        <v>43405</v>
      </c>
      <c r="E1571" s="4">
        <v>137442.53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137442.53</v>
      </c>
    </row>
    <row r="1572" spans="1:11">
      <c r="A1572" s="2" t="s">
        <v>33</v>
      </c>
      <c r="B1572" s="2" t="s">
        <v>34</v>
      </c>
      <c r="C1572" s="2" t="s">
        <v>135</v>
      </c>
      <c r="D1572" s="3">
        <v>43405</v>
      </c>
      <c r="E1572" s="4">
        <v>8352191.2300000004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8352191.2300000004</v>
      </c>
    </row>
    <row r="1573" spans="1:11">
      <c r="A1573" s="2" t="s">
        <v>33</v>
      </c>
      <c r="B1573" s="2" t="s">
        <v>34</v>
      </c>
      <c r="C1573" s="2" t="s">
        <v>159</v>
      </c>
      <c r="D1573" s="3">
        <v>43405</v>
      </c>
      <c r="E1573" s="4">
        <v>1699998.54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1699998.54</v>
      </c>
    </row>
    <row r="1574" spans="1:11">
      <c r="A1574" s="2" t="s">
        <v>33</v>
      </c>
      <c r="B1574" s="2" t="s">
        <v>34</v>
      </c>
      <c r="C1574" s="2" t="s">
        <v>46</v>
      </c>
      <c r="D1574" s="3">
        <v>43405</v>
      </c>
      <c r="E1574" s="4">
        <v>449309.06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449309.06</v>
      </c>
    </row>
    <row r="1575" spans="1:11">
      <c r="A1575" s="2" t="s">
        <v>33</v>
      </c>
      <c r="B1575" s="2" t="s">
        <v>34</v>
      </c>
      <c r="C1575" s="2" t="s">
        <v>122</v>
      </c>
      <c r="D1575" s="3">
        <v>43405</v>
      </c>
      <c r="E1575" s="4">
        <v>1694832.96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1694832.96</v>
      </c>
    </row>
    <row r="1576" spans="1:11">
      <c r="A1576" s="2" t="s">
        <v>33</v>
      </c>
      <c r="B1576" s="2" t="s">
        <v>34</v>
      </c>
      <c r="C1576" s="2" t="s">
        <v>47</v>
      </c>
      <c r="D1576" s="3">
        <v>43405</v>
      </c>
      <c r="E1576" s="4">
        <v>178530.09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178530.09</v>
      </c>
    </row>
    <row r="1577" spans="1:11">
      <c r="A1577" s="2" t="s">
        <v>33</v>
      </c>
      <c r="B1577" s="2" t="s">
        <v>34</v>
      </c>
      <c r="C1577" s="2" t="s">
        <v>154</v>
      </c>
      <c r="D1577" s="3">
        <v>43405</v>
      </c>
      <c r="E1577" s="4">
        <v>54614.27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54614.27</v>
      </c>
    </row>
    <row r="1578" spans="1:11">
      <c r="A1578" s="2" t="s">
        <v>33</v>
      </c>
      <c r="B1578" s="2" t="s">
        <v>34</v>
      </c>
      <c r="C1578" s="2" t="s">
        <v>123</v>
      </c>
      <c r="D1578" s="3">
        <v>43405</v>
      </c>
      <c r="E1578" s="4">
        <v>175350.37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175350.37</v>
      </c>
    </row>
    <row r="1579" spans="1:11">
      <c r="A1579" s="2" t="s">
        <v>33</v>
      </c>
      <c r="B1579" s="2" t="s">
        <v>34</v>
      </c>
      <c r="C1579" s="2" t="s">
        <v>136</v>
      </c>
      <c r="D1579" s="3">
        <v>43405</v>
      </c>
      <c r="E1579" s="4">
        <v>209318.9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209318.9</v>
      </c>
    </row>
    <row r="1580" spans="1:11">
      <c r="A1580" s="2" t="s">
        <v>33</v>
      </c>
      <c r="B1580" s="2" t="s">
        <v>34</v>
      </c>
      <c r="C1580" s="2" t="s">
        <v>48</v>
      </c>
      <c r="D1580" s="3">
        <v>43405</v>
      </c>
      <c r="E1580" s="4">
        <v>923446.05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923446.05</v>
      </c>
    </row>
    <row r="1581" spans="1:11">
      <c r="A1581" s="2" t="s">
        <v>33</v>
      </c>
      <c r="B1581" s="2" t="s">
        <v>34</v>
      </c>
      <c r="C1581" s="2" t="s">
        <v>118</v>
      </c>
      <c r="D1581" s="3">
        <v>43405</v>
      </c>
      <c r="E1581" s="4">
        <v>273084.38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273084.38</v>
      </c>
    </row>
    <row r="1582" spans="1:11">
      <c r="A1582" s="2" t="s">
        <v>33</v>
      </c>
      <c r="B1582" s="2" t="s">
        <v>34</v>
      </c>
      <c r="C1582" s="2" t="s">
        <v>137</v>
      </c>
      <c r="D1582" s="3">
        <v>43405</v>
      </c>
      <c r="E1582" s="4">
        <v>414663.45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414663.45</v>
      </c>
    </row>
    <row r="1583" spans="1:11">
      <c r="A1583" s="2" t="s">
        <v>33</v>
      </c>
      <c r="B1583" s="2" t="s">
        <v>34</v>
      </c>
      <c r="C1583" s="2" t="s">
        <v>97</v>
      </c>
      <c r="D1583" s="3">
        <v>43405</v>
      </c>
      <c r="E1583" s="4">
        <v>26970.37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26970.37</v>
      </c>
    </row>
    <row r="1584" spans="1:11">
      <c r="A1584" s="2" t="s">
        <v>33</v>
      </c>
      <c r="B1584" s="2" t="s">
        <v>34</v>
      </c>
      <c r="C1584" s="2" t="s">
        <v>49</v>
      </c>
      <c r="D1584" s="3">
        <v>43405</v>
      </c>
      <c r="E1584" s="4">
        <v>867772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867772</v>
      </c>
    </row>
    <row r="1585" spans="1:11">
      <c r="A1585" s="2" t="s">
        <v>33</v>
      </c>
      <c r="B1585" s="2" t="s">
        <v>34</v>
      </c>
      <c r="C1585" s="2" t="s">
        <v>50</v>
      </c>
      <c r="D1585" s="3">
        <v>43405</v>
      </c>
      <c r="E1585" s="4">
        <v>49001.72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49001.72</v>
      </c>
    </row>
    <row r="1586" spans="1:11">
      <c r="A1586" s="2" t="s">
        <v>33</v>
      </c>
      <c r="B1586" s="2" t="s">
        <v>34</v>
      </c>
      <c r="C1586" s="2" t="s">
        <v>138</v>
      </c>
      <c r="D1586" s="3">
        <v>43405</v>
      </c>
      <c r="E1586" s="4">
        <v>60826.29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60826.29</v>
      </c>
    </row>
    <row r="1587" spans="1:11">
      <c r="A1587" s="2" t="s">
        <v>33</v>
      </c>
      <c r="B1587" s="2" t="s">
        <v>34</v>
      </c>
      <c r="C1587" s="2" t="s">
        <v>124</v>
      </c>
      <c r="D1587" s="3">
        <v>43405</v>
      </c>
      <c r="E1587" s="4">
        <v>132744.54999999999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132744.54999999999</v>
      </c>
    </row>
    <row r="1588" spans="1:11">
      <c r="A1588" s="2" t="s">
        <v>33</v>
      </c>
      <c r="B1588" s="2" t="s">
        <v>34</v>
      </c>
      <c r="C1588" s="2" t="s">
        <v>125</v>
      </c>
      <c r="D1588" s="3">
        <v>43405</v>
      </c>
      <c r="E1588" s="4">
        <v>27302158.66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27302158.66</v>
      </c>
    </row>
    <row r="1589" spans="1:11">
      <c r="A1589" s="2" t="s">
        <v>33</v>
      </c>
      <c r="B1589" s="2" t="s">
        <v>34</v>
      </c>
      <c r="C1589" s="2" t="s">
        <v>126</v>
      </c>
      <c r="D1589" s="3">
        <v>43405</v>
      </c>
      <c r="E1589" s="4">
        <v>787078.54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787078.54</v>
      </c>
    </row>
    <row r="1590" spans="1:11">
      <c r="A1590" s="2" t="s">
        <v>33</v>
      </c>
      <c r="B1590" s="2" t="s">
        <v>34</v>
      </c>
      <c r="C1590" s="2" t="s">
        <v>51</v>
      </c>
      <c r="D1590" s="3">
        <v>43405</v>
      </c>
      <c r="E1590" s="4">
        <v>2269506.86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2269506.86</v>
      </c>
    </row>
    <row r="1591" spans="1:11">
      <c r="A1591" s="2" t="s">
        <v>33</v>
      </c>
      <c r="B1591" s="2" t="s">
        <v>34</v>
      </c>
      <c r="C1591" s="2" t="s">
        <v>98</v>
      </c>
      <c r="D1591" s="3">
        <v>43405</v>
      </c>
      <c r="E1591" s="4">
        <v>531166.79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531166.79</v>
      </c>
    </row>
    <row r="1592" spans="1:11">
      <c r="A1592" s="2" t="s">
        <v>33</v>
      </c>
      <c r="B1592" s="2" t="s">
        <v>34</v>
      </c>
      <c r="C1592" s="2" t="s">
        <v>52</v>
      </c>
      <c r="D1592" s="3">
        <v>43405</v>
      </c>
      <c r="E1592" s="4">
        <v>37326.42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37326.42</v>
      </c>
    </row>
    <row r="1593" spans="1:11">
      <c r="A1593" s="2" t="s">
        <v>33</v>
      </c>
      <c r="B1593" s="2" t="s">
        <v>34</v>
      </c>
      <c r="C1593" s="2" t="s">
        <v>127</v>
      </c>
      <c r="D1593" s="3">
        <v>43405</v>
      </c>
      <c r="E1593" s="4">
        <v>3517714.32</v>
      </c>
      <c r="F1593" s="4">
        <v>12861.22</v>
      </c>
      <c r="G1593" s="4">
        <v>0</v>
      </c>
      <c r="H1593" s="4">
        <v>0</v>
      </c>
      <c r="I1593" s="4">
        <v>0</v>
      </c>
      <c r="J1593" s="4">
        <v>0</v>
      </c>
      <c r="K1593" s="4">
        <v>3530575.54</v>
      </c>
    </row>
    <row r="1594" spans="1:11">
      <c r="A1594" s="2" t="s">
        <v>33</v>
      </c>
      <c r="B1594" s="2" t="s">
        <v>34</v>
      </c>
      <c r="C1594" s="2" t="s">
        <v>139</v>
      </c>
      <c r="D1594" s="3">
        <v>43405</v>
      </c>
      <c r="E1594" s="4">
        <v>2783.89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2783.89</v>
      </c>
    </row>
    <row r="1595" spans="1:11">
      <c r="A1595" s="2" t="s">
        <v>33</v>
      </c>
      <c r="B1595" s="2" t="s">
        <v>34</v>
      </c>
      <c r="C1595" s="2" t="s">
        <v>53</v>
      </c>
      <c r="D1595" s="3">
        <v>43405</v>
      </c>
      <c r="E1595" s="4">
        <v>336167.54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336167.54</v>
      </c>
    </row>
    <row r="1596" spans="1:11">
      <c r="A1596" s="2" t="s">
        <v>33</v>
      </c>
      <c r="B1596" s="2" t="s">
        <v>34</v>
      </c>
      <c r="C1596" s="2" t="s">
        <v>54</v>
      </c>
      <c r="D1596" s="3">
        <v>43405</v>
      </c>
      <c r="E1596" s="4">
        <v>99818.13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99818.13</v>
      </c>
    </row>
    <row r="1597" spans="1:11">
      <c r="A1597" s="2" t="s">
        <v>33</v>
      </c>
      <c r="B1597" s="2" t="s">
        <v>34</v>
      </c>
      <c r="C1597" s="2" t="s">
        <v>128</v>
      </c>
      <c r="D1597" s="3">
        <v>43405</v>
      </c>
      <c r="E1597" s="4">
        <v>46264.19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46264.19</v>
      </c>
    </row>
    <row r="1598" spans="1:11">
      <c r="A1598" s="2" t="s">
        <v>33</v>
      </c>
      <c r="B1598" s="2" t="s">
        <v>34</v>
      </c>
      <c r="C1598" s="2" t="s">
        <v>55</v>
      </c>
      <c r="D1598" s="3">
        <v>43405</v>
      </c>
      <c r="E1598" s="4">
        <v>4005.08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4005.08</v>
      </c>
    </row>
    <row r="1599" spans="1:11">
      <c r="A1599" s="2" t="s">
        <v>33</v>
      </c>
      <c r="B1599" s="2" t="s">
        <v>34</v>
      </c>
      <c r="C1599" s="2" t="s">
        <v>56</v>
      </c>
      <c r="D1599" s="3">
        <v>43405</v>
      </c>
      <c r="E1599" s="4">
        <v>18148632.170000002</v>
      </c>
      <c r="F1599" s="4">
        <v>25697.13</v>
      </c>
      <c r="G1599" s="4">
        <v>-31438.06</v>
      </c>
      <c r="H1599" s="4">
        <v>0</v>
      </c>
      <c r="I1599" s="4">
        <v>0</v>
      </c>
      <c r="J1599" s="4">
        <v>0</v>
      </c>
      <c r="K1599" s="4">
        <v>18142891.239999998</v>
      </c>
    </row>
    <row r="1600" spans="1:11">
      <c r="A1600" s="2" t="s">
        <v>33</v>
      </c>
      <c r="B1600" s="2" t="s">
        <v>34</v>
      </c>
      <c r="C1600" s="2" t="s">
        <v>140</v>
      </c>
      <c r="D1600" s="3">
        <v>43405</v>
      </c>
      <c r="E1600" s="4">
        <v>158834955.02000001</v>
      </c>
      <c r="F1600" s="4">
        <v>106048.54</v>
      </c>
      <c r="G1600" s="4">
        <v>-83476.259999999995</v>
      </c>
      <c r="H1600" s="4">
        <v>0</v>
      </c>
      <c r="I1600" s="4">
        <v>0</v>
      </c>
      <c r="J1600" s="4">
        <v>0</v>
      </c>
      <c r="K1600" s="4">
        <v>158857527.30000001</v>
      </c>
    </row>
    <row r="1601" spans="1:11">
      <c r="A1601" s="2" t="s">
        <v>33</v>
      </c>
      <c r="B1601" s="2" t="s">
        <v>34</v>
      </c>
      <c r="C1601" s="2" t="s">
        <v>99</v>
      </c>
      <c r="D1601" s="3">
        <v>43405</v>
      </c>
      <c r="E1601" s="4">
        <v>125492750.31999999</v>
      </c>
      <c r="F1601" s="4">
        <v>670173.15</v>
      </c>
      <c r="G1601" s="4">
        <v>-9738.2000000000007</v>
      </c>
      <c r="H1601" s="4">
        <v>0</v>
      </c>
      <c r="I1601" s="4">
        <v>0</v>
      </c>
      <c r="J1601" s="4">
        <v>0</v>
      </c>
      <c r="K1601" s="4">
        <v>126153185.27</v>
      </c>
    </row>
    <row r="1602" spans="1:11">
      <c r="A1602" s="2" t="s">
        <v>33</v>
      </c>
      <c r="B1602" s="2" t="s">
        <v>34</v>
      </c>
      <c r="C1602" s="2" t="s">
        <v>141</v>
      </c>
      <c r="D1602" s="3">
        <v>43405</v>
      </c>
      <c r="E1602" s="4">
        <v>16406203.800000001</v>
      </c>
      <c r="F1602" s="4">
        <v>2478.08</v>
      </c>
      <c r="G1602" s="4">
        <v>-1646.38</v>
      </c>
      <c r="H1602" s="4">
        <v>0</v>
      </c>
      <c r="I1602" s="4">
        <v>0</v>
      </c>
      <c r="J1602" s="4">
        <v>0</v>
      </c>
      <c r="K1602" s="4">
        <v>16407035.5</v>
      </c>
    </row>
    <row r="1603" spans="1:11">
      <c r="A1603" s="2" t="s">
        <v>33</v>
      </c>
      <c r="B1603" s="2" t="s">
        <v>34</v>
      </c>
      <c r="C1603" s="2" t="s">
        <v>57</v>
      </c>
      <c r="D1603" s="3">
        <v>43405</v>
      </c>
      <c r="E1603" s="4">
        <v>4323911.55</v>
      </c>
      <c r="F1603" s="4">
        <v>236.63</v>
      </c>
      <c r="G1603" s="4">
        <v>-17479.64</v>
      </c>
      <c r="H1603" s="4">
        <v>0</v>
      </c>
      <c r="I1603" s="4">
        <v>0</v>
      </c>
      <c r="J1603" s="4">
        <v>0</v>
      </c>
      <c r="K1603" s="4">
        <v>4306668.54</v>
      </c>
    </row>
    <row r="1604" spans="1:11">
      <c r="A1604" s="2" t="s">
        <v>33</v>
      </c>
      <c r="B1604" s="2" t="s">
        <v>34</v>
      </c>
      <c r="C1604" s="2" t="s">
        <v>142</v>
      </c>
      <c r="D1604" s="3">
        <v>43405</v>
      </c>
      <c r="E1604" s="4">
        <v>1670282.03</v>
      </c>
      <c r="F1604" s="4">
        <v>28.83</v>
      </c>
      <c r="G1604" s="4">
        <v>-1051.23</v>
      </c>
      <c r="H1604" s="4">
        <v>0</v>
      </c>
      <c r="I1604" s="4">
        <v>0</v>
      </c>
      <c r="J1604" s="4">
        <v>0</v>
      </c>
      <c r="K1604" s="4">
        <v>1669259.63</v>
      </c>
    </row>
    <row r="1605" spans="1:11">
      <c r="A1605" s="2" t="s">
        <v>33</v>
      </c>
      <c r="B1605" s="2" t="s">
        <v>34</v>
      </c>
      <c r="C1605" s="2" t="s">
        <v>143</v>
      </c>
      <c r="D1605" s="3">
        <v>43405</v>
      </c>
      <c r="E1605" s="4">
        <v>130407362.31</v>
      </c>
      <c r="F1605" s="4">
        <v>1071784.8899999999</v>
      </c>
      <c r="G1605" s="4">
        <v>-88899.199999999997</v>
      </c>
      <c r="H1605" s="4">
        <v>0</v>
      </c>
      <c r="I1605" s="4">
        <v>0</v>
      </c>
      <c r="J1605" s="4">
        <v>0</v>
      </c>
      <c r="K1605" s="4">
        <v>131390248</v>
      </c>
    </row>
    <row r="1606" spans="1:11">
      <c r="A1606" s="2" t="s">
        <v>33</v>
      </c>
      <c r="B1606" s="2" t="s">
        <v>34</v>
      </c>
      <c r="C1606" s="2" t="s">
        <v>58</v>
      </c>
      <c r="D1606" s="3">
        <v>43405</v>
      </c>
      <c r="E1606" s="4">
        <v>35585776.350000001</v>
      </c>
      <c r="F1606" s="4">
        <v>179956.52</v>
      </c>
      <c r="G1606" s="4">
        <v>-79086.87</v>
      </c>
      <c r="H1606" s="4">
        <v>0</v>
      </c>
      <c r="I1606" s="4">
        <v>0</v>
      </c>
      <c r="J1606" s="4">
        <v>0</v>
      </c>
      <c r="K1606" s="4">
        <v>35686646</v>
      </c>
    </row>
    <row r="1607" spans="1:11">
      <c r="A1607" s="2" t="s">
        <v>33</v>
      </c>
      <c r="B1607" s="2" t="s">
        <v>34</v>
      </c>
      <c r="C1607" s="2" t="s">
        <v>59</v>
      </c>
      <c r="D1607" s="3">
        <v>43405</v>
      </c>
      <c r="E1607" s="4">
        <v>55935908.030000001</v>
      </c>
      <c r="F1607" s="4">
        <v>163972.44</v>
      </c>
      <c r="G1607" s="4">
        <v>-88634.97</v>
      </c>
      <c r="H1607" s="4">
        <v>0</v>
      </c>
      <c r="I1607" s="4">
        <v>0</v>
      </c>
      <c r="J1607" s="4">
        <v>0</v>
      </c>
      <c r="K1607" s="4">
        <v>56011245.5</v>
      </c>
    </row>
    <row r="1608" spans="1:11">
      <c r="A1608" s="2" t="s">
        <v>33</v>
      </c>
      <c r="B1608" s="2" t="s">
        <v>34</v>
      </c>
      <c r="C1608" s="2" t="s">
        <v>93</v>
      </c>
      <c r="D1608" s="3">
        <v>43405</v>
      </c>
      <c r="E1608" s="4">
        <v>11421302.32</v>
      </c>
      <c r="F1608" s="4">
        <v>12657.76</v>
      </c>
      <c r="G1608" s="4">
        <v>0</v>
      </c>
      <c r="H1608" s="4">
        <v>0</v>
      </c>
      <c r="I1608" s="4">
        <v>0</v>
      </c>
      <c r="J1608" s="4">
        <v>0</v>
      </c>
      <c r="K1608" s="4">
        <v>11433960.08</v>
      </c>
    </row>
    <row r="1609" spans="1:11">
      <c r="A1609" s="2" t="s">
        <v>33</v>
      </c>
      <c r="B1609" s="2" t="s">
        <v>34</v>
      </c>
      <c r="C1609" s="2" t="s">
        <v>94</v>
      </c>
      <c r="D1609" s="3">
        <v>43405</v>
      </c>
      <c r="E1609" s="4">
        <v>216334.1</v>
      </c>
      <c r="F1609" s="4">
        <v>1880.89</v>
      </c>
      <c r="G1609" s="4">
        <v>0</v>
      </c>
      <c r="H1609" s="4">
        <v>0</v>
      </c>
      <c r="I1609" s="4">
        <v>0</v>
      </c>
      <c r="J1609" s="4">
        <v>0</v>
      </c>
      <c r="K1609" s="4">
        <v>218214.99</v>
      </c>
    </row>
    <row r="1610" spans="1:11">
      <c r="A1610" s="2" t="s">
        <v>33</v>
      </c>
      <c r="B1610" s="2" t="s">
        <v>34</v>
      </c>
      <c r="C1610" s="2" t="s">
        <v>119</v>
      </c>
      <c r="D1610" s="3">
        <v>43405</v>
      </c>
      <c r="E1610" s="4">
        <v>5202028.62</v>
      </c>
      <c r="F1610" s="4">
        <v>3970.87</v>
      </c>
      <c r="G1610" s="4">
        <v>0</v>
      </c>
      <c r="H1610" s="4">
        <v>0</v>
      </c>
      <c r="I1610" s="4">
        <v>0</v>
      </c>
      <c r="J1610" s="4">
        <v>0</v>
      </c>
      <c r="K1610" s="4">
        <v>5205999.49</v>
      </c>
    </row>
    <row r="1611" spans="1:11">
      <c r="A1611" s="2" t="s">
        <v>33</v>
      </c>
      <c r="B1611" s="2" t="s">
        <v>34</v>
      </c>
      <c r="C1611" s="2" t="s">
        <v>85</v>
      </c>
      <c r="D1611" s="3">
        <v>43405</v>
      </c>
      <c r="E1611" s="4">
        <v>1211697.3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1211697.3</v>
      </c>
    </row>
    <row r="1612" spans="1:11">
      <c r="A1612" s="2" t="s">
        <v>33</v>
      </c>
      <c r="B1612" s="2" t="s">
        <v>34</v>
      </c>
      <c r="C1612" s="2" t="s">
        <v>134</v>
      </c>
      <c r="D1612" s="3">
        <v>43405</v>
      </c>
      <c r="E1612" s="4">
        <v>7927625.1699999999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7927625.1699999999</v>
      </c>
    </row>
    <row r="1613" spans="1:11">
      <c r="A1613" s="2" t="s">
        <v>33</v>
      </c>
      <c r="B1613" s="2" t="s">
        <v>34</v>
      </c>
      <c r="C1613" s="2" t="s">
        <v>86</v>
      </c>
      <c r="D1613" s="3">
        <v>43405</v>
      </c>
      <c r="E1613" s="4">
        <v>173114.85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173114.85</v>
      </c>
    </row>
    <row r="1614" spans="1:11">
      <c r="A1614" s="2" t="s">
        <v>33</v>
      </c>
      <c r="B1614" s="2" t="s">
        <v>34</v>
      </c>
      <c r="C1614" s="2" t="s">
        <v>87</v>
      </c>
      <c r="D1614" s="3">
        <v>43405</v>
      </c>
      <c r="E1614" s="4">
        <v>709199.18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709199.18</v>
      </c>
    </row>
    <row r="1615" spans="1:11">
      <c r="A1615" s="2" t="s">
        <v>33</v>
      </c>
      <c r="B1615" s="2" t="s">
        <v>34</v>
      </c>
      <c r="C1615" s="2" t="s">
        <v>117</v>
      </c>
      <c r="D1615" s="3">
        <v>43405</v>
      </c>
      <c r="E1615" s="4">
        <v>12954.74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12954.74</v>
      </c>
    </row>
    <row r="1616" spans="1:11">
      <c r="A1616" s="2" t="s">
        <v>33</v>
      </c>
      <c r="B1616" s="2" t="s">
        <v>34</v>
      </c>
      <c r="C1616" s="2" t="s">
        <v>35</v>
      </c>
      <c r="D1616" s="3">
        <v>43405</v>
      </c>
      <c r="E1616" s="4">
        <v>1246194.18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1246194.18</v>
      </c>
    </row>
    <row r="1617" spans="1:11">
      <c r="A1617" s="2" t="s">
        <v>33</v>
      </c>
      <c r="B1617" s="2" t="s">
        <v>34</v>
      </c>
      <c r="C1617" s="2" t="s">
        <v>88</v>
      </c>
      <c r="D1617" s="3">
        <v>43405</v>
      </c>
      <c r="E1617" s="4">
        <v>1738748.48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1738748.48</v>
      </c>
    </row>
    <row r="1618" spans="1:11">
      <c r="A1618" s="2" t="s">
        <v>33</v>
      </c>
      <c r="B1618" s="2" t="s">
        <v>34</v>
      </c>
      <c r="C1618" s="2" t="s">
        <v>36</v>
      </c>
      <c r="D1618" s="3">
        <v>43405</v>
      </c>
      <c r="E1618" s="4">
        <v>220986.9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220986.9</v>
      </c>
    </row>
    <row r="1619" spans="1:11">
      <c r="A1619" s="2" t="s">
        <v>33</v>
      </c>
      <c r="B1619" s="2" t="s">
        <v>34</v>
      </c>
      <c r="C1619" s="2" t="s">
        <v>89</v>
      </c>
      <c r="D1619" s="3">
        <v>43405</v>
      </c>
      <c r="E1619" s="4">
        <v>15749.78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15749.78</v>
      </c>
    </row>
    <row r="1620" spans="1:11">
      <c r="A1620" s="2" t="s">
        <v>33</v>
      </c>
      <c r="B1620" s="2" t="s">
        <v>34</v>
      </c>
      <c r="C1620" s="2" t="s">
        <v>37</v>
      </c>
      <c r="D1620" s="3">
        <v>43405</v>
      </c>
      <c r="E1620" s="4">
        <v>3632912.95</v>
      </c>
      <c r="F1620" s="4">
        <v>58885.41</v>
      </c>
      <c r="G1620" s="4">
        <v>0</v>
      </c>
      <c r="H1620" s="4">
        <v>0</v>
      </c>
      <c r="I1620" s="4">
        <v>0</v>
      </c>
      <c r="J1620" s="4">
        <v>0</v>
      </c>
      <c r="K1620" s="4">
        <v>3691798.36</v>
      </c>
    </row>
    <row r="1621" spans="1:11">
      <c r="A1621" s="2" t="s">
        <v>33</v>
      </c>
      <c r="B1621" s="2" t="s">
        <v>34</v>
      </c>
      <c r="C1621" s="2" t="s">
        <v>90</v>
      </c>
      <c r="D1621" s="3">
        <v>43405</v>
      </c>
      <c r="E1621" s="4">
        <v>39610.080000000002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39610.080000000002</v>
      </c>
    </row>
    <row r="1622" spans="1:11">
      <c r="A1622" s="2" t="s">
        <v>33</v>
      </c>
      <c r="B1622" s="2" t="s">
        <v>34</v>
      </c>
      <c r="C1622" s="2" t="s">
        <v>152</v>
      </c>
      <c r="D1622" s="3">
        <v>43405</v>
      </c>
      <c r="E1622" s="4">
        <v>62747.29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62747.29</v>
      </c>
    </row>
    <row r="1623" spans="1:11">
      <c r="A1623" s="2" t="s">
        <v>33</v>
      </c>
      <c r="B1623" s="2" t="s">
        <v>34</v>
      </c>
      <c r="C1623" s="2" t="s">
        <v>91</v>
      </c>
      <c r="D1623" s="3">
        <v>43405</v>
      </c>
      <c r="E1623" s="4">
        <v>19427.23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19427.23</v>
      </c>
    </row>
    <row r="1624" spans="1:11">
      <c r="A1624" s="2" t="s">
        <v>33</v>
      </c>
      <c r="B1624" s="2" t="s">
        <v>34</v>
      </c>
      <c r="C1624" s="2" t="s">
        <v>38</v>
      </c>
      <c r="D1624" s="3">
        <v>43405</v>
      </c>
      <c r="E1624" s="4">
        <v>524257.15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524257.15</v>
      </c>
    </row>
    <row r="1625" spans="1:11">
      <c r="A1625" s="2" t="s">
        <v>33</v>
      </c>
      <c r="B1625" s="2" t="s">
        <v>34</v>
      </c>
      <c r="C1625" s="2" t="s">
        <v>39</v>
      </c>
      <c r="D1625" s="3">
        <v>43405</v>
      </c>
      <c r="E1625" s="4">
        <v>3889659.04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3889659.04</v>
      </c>
    </row>
    <row r="1626" spans="1:11">
      <c r="A1626" s="2" t="s">
        <v>33</v>
      </c>
      <c r="B1626" s="2" t="s">
        <v>34</v>
      </c>
      <c r="C1626" s="2" t="s">
        <v>92</v>
      </c>
      <c r="D1626" s="3">
        <v>43405</v>
      </c>
      <c r="E1626" s="4">
        <v>14389.76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14389.76</v>
      </c>
    </row>
    <row r="1627" spans="1:11">
      <c r="A1627" s="2" t="s">
        <v>33</v>
      </c>
      <c r="B1627" s="2" t="s">
        <v>34</v>
      </c>
      <c r="C1627" s="2" t="s">
        <v>40</v>
      </c>
      <c r="D1627" s="3">
        <v>43405</v>
      </c>
      <c r="E1627" s="4">
        <v>134598.85999999999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134598.85999999999</v>
      </c>
    </row>
    <row r="1628" spans="1:11">
      <c r="A1628" s="2" t="s">
        <v>33</v>
      </c>
      <c r="B1628" s="2" t="s">
        <v>34</v>
      </c>
      <c r="C1628" s="2" t="s">
        <v>41</v>
      </c>
      <c r="D1628" s="3">
        <v>43405</v>
      </c>
      <c r="E1628" s="4">
        <v>985224.5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985224.5</v>
      </c>
    </row>
    <row r="1629" spans="1:11">
      <c r="A1629" s="2" t="s">
        <v>33</v>
      </c>
      <c r="B1629" s="2" t="s">
        <v>34</v>
      </c>
      <c r="C1629" s="2" t="s">
        <v>42</v>
      </c>
      <c r="D1629" s="3">
        <v>43405</v>
      </c>
      <c r="E1629" s="4">
        <v>123514.83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123514.83</v>
      </c>
    </row>
    <row r="1630" spans="1:11">
      <c r="A1630" s="2" t="s">
        <v>33</v>
      </c>
      <c r="B1630" s="2" t="s">
        <v>34</v>
      </c>
      <c r="C1630" s="2" t="s">
        <v>43</v>
      </c>
      <c r="D1630" s="3">
        <v>43435</v>
      </c>
      <c r="E1630" s="4">
        <v>8329.7199999999993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8329.7199999999993</v>
      </c>
    </row>
    <row r="1631" spans="1:11">
      <c r="A1631" s="2" t="s">
        <v>33</v>
      </c>
      <c r="B1631" s="2" t="s">
        <v>34</v>
      </c>
      <c r="C1631" s="2" t="s">
        <v>44</v>
      </c>
      <c r="D1631" s="3">
        <v>43435</v>
      </c>
      <c r="E1631" s="4">
        <v>119852.69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119852.69</v>
      </c>
    </row>
    <row r="1632" spans="1:11">
      <c r="A1632" s="2" t="s">
        <v>33</v>
      </c>
      <c r="B1632" s="2" t="s">
        <v>34</v>
      </c>
      <c r="C1632" s="2" t="s">
        <v>45</v>
      </c>
      <c r="D1632" s="3">
        <v>43435</v>
      </c>
      <c r="E1632" s="4">
        <v>261126.69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261126.69</v>
      </c>
    </row>
    <row r="1633" spans="1:11">
      <c r="A1633" s="2" t="s">
        <v>33</v>
      </c>
      <c r="B1633" s="2" t="s">
        <v>34</v>
      </c>
      <c r="C1633" s="2" t="s">
        <v>95</v>
      </c>
      <c r="D1633" s="3">
        <v>43435</v>
      </c>
      <c r="E1633" s="4">
        <v>4681.58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4681.58</v>
      </c>
    </row>
    <row r="1634" spans="1:11">
      <c r="A1634" s="2" t="s">
        <v>33</v>
      </c>
      <c r="B1634" s="2" t="s">
        <v>34</v>
      </c>
      <c r="C1634" s="2" t="s">
        <v>96</v>
      </c>
      <c r="D1634" s="3">
        <v>43435</v>
      </c>
      <c r="E1634" s="4">
        <v>17916.189999999999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17916.189999999999</v>
      </c>
    </row>
    <row r="1635" spans="1:11">
      <c r="A1635" s="2" t="s">
        <v>33</v>
      </c>
      <c r="B1635" s="2" t="s">
        <v>34</v>
      </c>
      <c r="C1635" s="2" t="s">
        <v>120</v>
      </c>
      <c r="D1635" s="3">
        <v>43435</v>
      </c>
      <c r="E1635" s="4">
        <v>153261.29999999999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153261.29999999999</v>
      </c>
    </row>
    <row r="1636" spans="1:11">
      <c r="A1636" s="2" t="s">
        <v>33</v>
      </c>
      <c r="B1636" s="2" t="s">
        <v>34</v>
      </c>
      <c r="C1636" s="2" t="s">
        <v>121</v>
      </c>
      <c r="D1636" s="3">
        <v>43435</v>
      </c>
      <c r="E1636" s="4">
        <v>23138.38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23138.38</v>
      </c>
    </row>
    <row r="1637" spans="1:11">
      <c r="A1637" s="2" t="s">
        <v>33</v>
      </c>
      <c r="B1637" s="2" t="s">
        <v>34</v>
      </c>
      <c r="C1637" s="2" t="s">
        <v>153</v>
      </c>
      <c r="D1637" s="3">
        <v>43435</v>
      </c>
      <c r="E1637" s="4">
        <v>137442.53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137442.53</v>
      </c>
    </row>
    <row r="1638" spans="1:11">
      <c r="A1638" s="2" t="s">
        <v>33</v>
      </c>
      <c r="B1638" s="2" t="s">
        <v>34</v>
      </c>
      <c r="C1638" s="2" t="s">
        <v>135</v>
      </c>
      <c r="D1638" s="3">
        <v>43435</v>
      </c>
      <c r="E1638" s="4">
        <v>8352191.2300000004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8352191.2300000004</v>
      </c>
    </row>
    <row r="1639" spans="1:11">
      <c r="A1639" s="2" t="s">
        <v>33</v>
      </c>
      <c r="B1639" s="2" t="s">
        <v>34</v>
      </c>
      <c r="C1639" s="2" t="s">
        <v>159</v>
      </c>
      <c r="D1639" s="3">
        <v>43435</v>
      </c>
      <c r="E1639" s="4">
        <v>1699998.54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1699998.54</v>
      </c>
    </row>
    <row r="1640" spans="1:11">
      <c r="A1640" s="2" t="s">
        <v>33</v>
      </c>
      <c r="B1640" s="2" t="s">
        <v>34</v>
      </c>
      <c r="C1640" s="2" t="s">
        <v>46</v>
      </c>
      <c r="D1640" s="3">
        <v>43435</v>
      </c>
      <c r="E1640" s="4">
        <v>449309.06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449309.06</v>
      </c>
    </row>
    <row r="1641" spans="1:11">
      <c r="A1641" s="2" t="s">
        <v>33</v>
      </c>
      <c r="B1641" s="2" t="s">
        <v>34</v>
      </c>
      <c r="C1641" s="2" t="s">
        <v>122</v>
      </c>
      <c r="D1641" s="3">
        <v>43435</v>
      </c>
      <c r="E1641" s="4">
        <v>1694832.96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1694832.96</v>
      </c>
    </row>
    <row r="1642" spans="1:11">
      <c r="A1642" s="2" t="s">
        <v>33</v>
      </c>
      <c r="B1642" s="2" t="s">
        <v>34</v>
      </c>
      <c r="C1642" s="2" t="s">
        <v>47</v>
      </c>
      <c r="D1642" s="3">
        <v>43435</v>
      </c>
      <c r="E1642" s="4">
        <v>178530.09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178530.09</v>
      </c>
    </row>
    <row r="1643" spans="1:11">
      <c r="A1643" s="2" t="s">
        <v>33</v>
      </c>
      <c r="B1643" s="2" t="s">
        <v>34</v>
      </c>
      <c r="C1643" s="2" t="s">
        <v>154</v>
      </c>
      <c r="D1643" s="3">
        <v>43435</v>
      </c>
      <c r="E1643" s="4">
        <v>54614.27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54614.27</v>
      </c>
    </row>
    <row r="1644" spans="1:11">
      <c r="A1644" s="2" t="s">
        <v>33</v>
      </c>
      <c r="B1644" s="2" t="s">
        <v>34</v>
      </c>
      <c r="C1644" s="2" t="s">
        <v>123</v>
      </c>
      <c r="D1644" s="3">
        <v>43435</v>
      </c>
      <c r="E1644" s="4">
        <v>175350.37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175350.37</v>
      </c>
    </row>
    <row r="1645" spans="1:11">
      <c r="A1645" s="2" t="s">
        <v>33</v>
      </c>
      <c r="B1645" s="2" t="s">
        <v>34</v>
      </c>
      <c r="C1645" s="2" t="s">
        <v>136</v>
      </c>
      <c r="D1645" s="3">
        <v>43435</v>
      </c>
      <c r="E1645" s="4">
        <v>209318.9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209318.9</v>
      </c>
    </row>
    <row r="1646" spans="1:11">
      <c r="A1646" s="2" t="s">
        <v>33</v>
      </c>
      <c r="B1646" s="2" t="s">
        <v>34</v>
      </c>
      <c r="C1646" s="2" t="s">
        <v>48</v>
      </c>
      <c r="D1646" s="3">
        <v>43435</v>
      </c>
      <c r="E1646" s="4">
        <v>923446.05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923446.05</v>
      </c>
    </row>
    <row r="1647" spans="1:11">
      <c r="A1647" s="2" t="s">
        <v>33</v>
      </c>
      <c r="B1647" s="2" t="s">
        <v>34</v>
      </c>
      <c r="C1647" s="2" t="s">
        <v>118</v>
      </c>
      <c r="D1647" s="3">
        <v>43435</v>
      </c>
      <c r="E1647" s="4">
        <v>273084.38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273084.38</v>
      </c>
    </row>
    <row r="1648" spans="1:11">
      <c r="A1648" s="2" t="s">
        <v>33</v>
      </c>
      <c r="B1648" s="2" t="s">
        <v>34</v>
      </c>
      <c r="C1648" s="2" t="s">
        <v>137</v>
      </c>
      <c r="D1648" s="3">
        <v>43435</v>
      </c>
      <c r="E1648" s="4">
        <v>414663.45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414663.45</v>
      </c>
    </row>
    <row r="1649" spans="1:11">
      <c r="A1649" s="2" t="s">
        <v>33</v>
      </c>
      <c r="B1649" s="2" t="s">
        <v>34</v>
      </c>
      <c r="C1649" s="2" t="s">
        <v>97</v>
      </c>
      <c r="D1649" s="3">
        <v>43435</v>
      </c>
      <c r="E1649" s="4">
        <v>26970.37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26970.37</v>
      </c>
    </row>
    <row r="1650" spans="1:11">
      <c r="A1650" s="2" t="s">
        <v>33</v>
      </c>
      <c r="B1650" s="2" t="s">
        <v>34</v>
      </c>
      <c r="C1650" s="2" t="s">
        <v>49</v>
      </c>
      <c r="D1650" s="3">
        <v>43435</v>
      </c>
      <c r="E1650" s="4">
        <v>867772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867772</v>
      </c>
    </row>
    <row r="1651" spans="1:11">
      <c r="A1651" s="2" t="s">
        <v>33</v>
      </c>
      <c r="B1651" s="2" t="s">
        <v>34</v>
      </c>
      <c r="C1651" s="2" t="s">
        <v>50</v>
      </c>
      <c r="D1651" s="3">
        <v>43435</v>
      </c>
      <c r="E1651" s="4">
        <v>49001.72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49001.72</v>
      </c>
    </row>
    <row r="1652" spans="1:11">
      <c r="A1652" s="2" t="s">
        <v>33</v>
      </c>
      <c r="B1652" s="2" t="s">
        <v>34</v>
      </c>
      <c r="C1652" s="2" t="s">
        <v>138</v>
      </c>
      <c r="D1652" s="3">
        <v>43435</v>
      </c>
      <c r="E1652" s="4">
        <v>60826.29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60826.29</v>
      </c>
    </row>
    <row r="1653" spans="1:11">
      <c r="A1653" s="2" t="s">
        <v>33</v>
      </c>
      <c r="B1653" s="2" t="s">
        <v>34</v>
      </c>
      <c r="C1653" s="2" t="s">
        <v>124</v>
      </c>
      <c r="D1653" s="3">
        <v>43435</v>
      </c>
      <c r="E1653" s="4">
        <v>132744.54999999999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132744.54999999999</v>
      </c>
    </row>
    <row r="1654" spans="1:11">
      <c r="A1654" s="2" t="s">
        <v>33</v>
      </c>
      <c r="B1654" s="2" t="s">
        <v>34</v>
      </c>
      <c r="C1654" s="2" t="s">
        <v>125</v>
      </c>
      <c r="D1654" s="3">
        <v>43435</v>
      </c>
      <c r="E1654" s="4">
        <v>27302158.66</v>
      </c>
      <c r="F1654" s="4">
        <v>0</v>
      </c>
      <c r="G1654" s="4">
        <v>-33569.33</v>
      </c>
      <c r="H1654" s="4">
        <v>0</v>
      </c>
      <c r="I1654" s="4">
        <v>0</v>
      </c>
      <c r="J1654" s="4">
        <v>0</v>
      </c>
      <c r="K1654" s="4">
        <v>27268589.329999998</v>
      </c>
    </row>
    <row r="1655" spans="1:11">
      <c r="A1655" s="2" t="s">
        <v>33</v>
      </c>
      <c r="B1655" s="2" t="s">
        <v>34</v>
      </c>
      <c r="C1655" s="2" t="s">
        <v>126</v>
      </c>
      <c r="D1655" s="3">
        <v>43435</v>
      </c>
      <c r="E1655" s="4">
        <v>787078.54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787078.54</v>
      </c>
    </row>
    <row r="1656" spans="1:11">
      <c r="A1656" s="2" t="s">
        <v>33</v>
      </c>
      <c r="B1656" s="2" t="s">
        <v>34</v>
      </c>
      <c r="C1656" s="2" t="s">
        <v>51</v>
      </c>
      <c r="D1656" s="3">
        <v>43435</v>
      </c>
      <c r="E1656" s="4">
        <v>2269506.86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2269506.86</v>
      </c>
    </row>
    <row r="1657" spans="1:11">
      <c r="A1657" s="2" t="s">
        <v>33</v>
      </c>
      <c r="B1657" s="2" t="s">
        <v>34</v>
      </c>
      <c r="C1657" s="2" t="s">
        <v>98</v>
      </c>
      <c r="D1657" s="3">
        <v>43435</v>
      </c>
      <c r="E1657" s="4">
        <v>531166.79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531166.79</v>
      </c>
    </row>
    <row r="1658" spans="1:11">
      <c r="A1658" s="2" t="s">
        <v>33</v>
      </c>
      <c r="B1658" s="2" t="s">
        <v>34</v>
      </c>
      <c r="C1658" s="2" t="s">
        <v>52</v>
      </c>
      <c r="D1658" s="3">
        <v>43435</v>
      </c>
      <c r="E1658" s="4">
        <v>37326.42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37326.42</v>
      </c>
    </row>
    <row r="1659" spans="1:11">
      <c r="A1659" s="2" t="s">
        <v>33</v>
      </c>
      <c r="B1659" s="2" t="s">
        <v>34</v>
      </c>
      <c r="C1659" s="2" t="s">
        <v>127</v>
      </c>
      <c r="D1659" s="3">
        <v>43435</v>
      </c>
      <c r="E1659" s="4">
        <v>3530575.54</v>
      </c>
      <c r="F1659" s="4">
        <v>-646.54</v>
      </c>
      <c r="G1659" s="4">
        <v>0</v>
      </c>
      <c r="H1659" s="4">
        <v>0</v>
      </c>
      <c r="I1659" s="4">
        <v>0</v>
      </c>
      <c r="J1659" s="4">
        <v>0</v>
      </c>
      <c r="K1659" s="4">
        <v>3529929</v>
      </c>
    </row>
    <row r="1660" spans="1:11">
      <c r="A1660" s="2" t="s">
        <v>33</v>
      </c>
      <c r="B1660" s="2" t="s">
        <v>34</v>
      </c>
      <c r="C1660" s="2" t="s">
        <v>139</v>
      </c>
      <c r="D1660" s="3">
        <v>43435</v>
      </c>
      <c r="E1660" s="4">
        <v>2783.89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2783.89</v>
      </c>
    </row>
    <row r="1661" spans="1:11">
      <c r="A1661" s="2" t="s">
        <v>33</v>
      </c>
      <c r="B1661" s="2" t="s">
        <v>34</v>
      </c>
      <c r="C1661" s="2" t="s">
        <v>53</v>
      </c>
      <c r="D1661" s="3">
        <v>43435</v>
      </c>
      <c r="E1661" s="4">
        <v>336167.54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336167.54</v>
      </c>
    </row>
    <row r="1662" spans="1:11">
      <c r="A1662" s="2" t="s">
        <v>33</v>
      </c>
      <c r="B1662" s="2" t="s">
        <v>34</v>
      </c>
      <c r="C1662" s="2" t="s">
        <v>54</v>
      </c>
      <c r="D1662" s="3">
        <v>43435</v>
      </c>
      <c r="E1662" s="4">
        <v>99818.13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99818.13</v>
      </c>
    </row>
    <row r="1663" spans="1:11">
      <c r="A1663" s="2" t="s">
        <v>33</v>
      </c>
      <c r="B1663" s="2" t="s">
        <v>34</v>
      </c>
      <c r="C1663" s="2" t="s">
        <v>128</v>
      </c>
      <c r="D1663" s="3">
        <v>43435</v>
      </c>
      <c r="E1663" s="4">
        <v>46264.19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46264.19</v>
      </c>
    </row>
    <row r="1664" spans="1:11">
      <c r="A1664" s="2" t="s">
        <v>33</v>
      </c>
      <c r="B1664" s="2" t="s">
        <v>34</v>
      </c>
      <c r="C1664" s="2" t="s">
        <v>55</v>
      </c>
      <c r="D1664" s="3">
        <v>43435</v>
      </c>
      <c r="E1664" s="4">
        <v>4005.08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4005.08</v>
      </c>
    </row>
    <row r="1665" spans="1:11">
      <c r="A1665" s="2" t="s">
        <v>33</v>
      </c>
      <c r="B1665" s="2" t="s">
        <v>34</v>
      </c>
      <c r="C1665" s="2" t="s">
        <v>56</v>
      </c>
      <c r="D1665" s="3">
        <v>43435</v>
      </c>
      <c r="E1665" s="4">
        <v>18142891.239999998</v>
      </c>
      <c r="F1665" s="4">
        <v>13931.28</v>
      </c>
      <c r="G1665" s="4">
        <v>0</v>
      </c>
      <c r="H1665" s="4">
        <v>0</v>
      </c>
      <c r="I1665" s="4">
        <v>0</v>
      </c>
      <c r="J1665" s="4">
        <v>0</v>
      </c>
      <c r="K1665" s="4">
        <v>18156822.52</v>
      </c>
    </row>
    <row r="1666" spans="1:11">
      <c r="A1666" s="2" t="s">
        <v>33</v>
      </c>
      <c r="B1666" s="2" t="s">
        <v>34</v>
      </c>
      <c r="C1666" s="2" t="s">
        <v>140</v>
      </c>
      <c r="D1666" s="3">
        <v>43435</v>
      </c>
      <c r="E1666" s="4">
        <v>158857527.30000001</v>
      </c>
      <c r="F1666" s="4">
        <v>157930</v>
      </c>
      <c r="G1666" s="4">
        <v>-42966.83</v>
      </c>
      <c r="H1666" s="4">
        <v>0</v>
      </c>
      <c r="I1666" s="4">
        <v>0</v>
      </c>
      <c r="J1666" s="4">
        <v>0</v>
      </c>
      <c r="K1666" s="4">
        <v>158972490.47</v>
      </c>
    </row>
    <row r="1667" spans="1:11">
      <c r="A1667" s="2" t="s">
        <v>33</v>
      </c>
      <c r="B1667" s="2" t="s">
        <v>34</v>
      </c>
      <c r="C1667" s="2" t="s">
        <v>99</v>
      </c>
      <c r="D1667" s="3">
        <v>43435</v>
      </c>
      <c r="E1667" s="4">
        <v>126153185.27</v>
      </c>
      <c r="F1667" s="4">
        <v>884177.1</v>
      </c>
      <c r="G1667" s="4">
        <v>0</v>
      </c>
      <c r="H1667" s="4">
        <v>0</v>
      </c>
      <c r="I1667" s="4">
        <v>0</v>
      </c>
      <c r="J1667" s="4">
        <v>0</v>
      </c>
      <c r="K1667" s="4">
        <v>127037362.37</v>
      </c>
    </row>
    <row r="1668" spans="1:11">
      <c r="A1668" s="2" t="s">
        <v>33</v>
      </c>
      <c r="B1668" s="2" t="s">
        <v>34</v>
      </c>
      <c r="C1668" s="2" t="s">
        <v>141</v>
      </c>
      <c r="D1668" s="3">
        <v>43435</v>
      </c>
      <c r="E1668" s="4">
        <v>16407035.5</v>
      </c>
      <c r="F1668" s="4">
        <v>728510.15</v>
      </c>
      <c r="G1668" s="4">
        <v>-237.65</v>
      </c>
      <c r="H1668" s="4">
        <v>0</v>
      </c>
      <c r="I1668" s="4">
        <v>0</v>
      </c>
      <c r="J1668" s="4">
        <v>0</v>
      </c>
      <c r="K1668" s="4">
        <v>17135308</v>
      </c>
    </row>
    <row r="1669" spans="1:11">
      <c r="A1669" s="2" t="s">
        <v>33</v>
      </c>
      <c r="B1669" s="2" t="s">
        <v>34</v>
      </c>
      <c r="C1669" s="2" t="s">
        <v>57</v>
      </c>
      <c r="D1669" s="3">
        <v>43435</v>
      </c>
      <c r="E1669" s="4">
        <v>4306668.54</v>
      </c>
      <c r="F1669" s="4">
        <v>-11.74</v>
      </c>
      <c r="G1669" s="4">
        <v>0</v>
      </c>
      <c r="H1669" s="4">
        <v>0</v>
      </c>
      <c r="I1669" s="4">
        <v>0</v>
      </c>
      <c r="J1669" s="4">
        <v>0</v>
      </c>
      <c r="K1669" s="4">
        <v>4306656.8</v>
      </c>
    </row>
    <row r="1670" spans="1:11">
      <c r="A1670" s="2" t="s">
        <v>33</v>
      </c>
      <c r="B1670" s="2" t="s">
        <v>34</v>
      </c>
      <c r="C1670" s="2" t="s">
        <v>142</v>
      </c>
      <c r="D1670" s="3">
        <v>43435</v>
      </c>
      <c r="E1670" s="4">
        <v>1669259.63</v>
      </c>
      <c r="F1670" s="4">
        <v>-62.28</v>
      </c>
      <c r="G1670" s="4">
        <v>-3019.05</v>
      </c>
      <c r="H1670" s="4">
        <v>0</v>
      </c>
      <c r="I1670" s="4">
        <v>0</v>
      </c>
      <c r="J1670" s="4">
        <v>0</v>
      </c>
      <c r="K1670" s="4">
        <v>1666178.3</v>
      </c>
    </row>
    <row r="1671" spans="1:11">
      <c r="A1671" s="2" t="s">
        <v>33</v>
      </c>
      <c r="B1671" s="2" t="s">
        <v>34</v>
      </c>
      <c r="C1671" s="2" t="s">
        <v>143</v>
      </c>
      <c r="D1671" s="3">
        <v>43435</v>
      </c>
      <c r="E1671" s="4">
        <v>131390248</v>
      </c>
      <c r="F1671" s="4">
        <v>1446661.39</v>
      </c>
      <c r="G1671" s="4">
        <v>-211815.31</v>
      </c>
      <c r="H1671" s="4">
        <v>0</v>
      </c>
      <c r="I1671" s="4">
        <v>0</v>
      </c>
      <c r="J1671" s="4">
        <v>0</v>
      </c>
      <c r="K1671" s="4">
        <v>132625094.08</v>
      </c>
    </row>
    <row r="1672" spans="1:11">
      <c r="A1672" s="2" t="s">
        <v>33</v>
      </c>
      <c r="B1672" s="2" t="s">
        <v>34</v>
      </c>
      <c r="C1672" s="2" t="s">
        <v>58</v>
      </c>
      <c r="D1672" s="3">
        <v>43435</v>
      </c>
      <c r="E1672" s="4">
        <v>35686646</v>
      </c>
      <c r="F1672" s="4">
        <v>313754.38</v>
      </c>
      <c r="G1672" s="4">
        <v>-364.31</v>
      </c>
      <c r="H1672" s="4">
        <v>0</v>
      </c>
      <c r="I1672" s="4">
        <v>0</v>
      </c>
      <c r="J1672" s="4">
        <v>0</v>
      </c>
      <c r="K1672" s="4">
        <v>36000036.07</v>
      </c>
    </row>
    <row r="1673" spans="1:11">
      <c r="A1673" s="2" t="s">
        <v>33</v>
      </c>
      <c r="B1673" s="2" t="s">
        <v>34</v>
      </c>
      <c r="C1673" s="2" t="s">
        <v>59</v>
      </c>
      <c r="D1673" s="3">
        <v>43435</v>
      </c>
      <c r="E1673" s="4">
        <v>56011245.5</v>
      </c>
      <c r="F1673" s="4">
        <v>-30333.119999999999</v>
      </c>
      <c r="G1673" s="4">
        <v>-984.62</v>
      </c>
      <c r="H1673" s="4">
        <v>0</v>
      </c>
      <c r="I1673" s="4">
        <v>0</v>
      </c>
      <c r="J1673" s="4">
        <v>0</v>
      </c>
      <c r="K1673" s="4">
        <v>55979927.759999998</v>
      </c>
    </row>
    <row r="1674" spans="1:11">
      <c r="A1674" s="2" t="s">
        <v>33</v>
      </c>
      <c r="B1674" s="2" t="s">
        <v>34</v>
      </c>
      <c r="C1674" s="2" t="s">
        <v>93</v>
      </c>
      <c r="D1674" s="3">
        <v>43435</v>
      </c>
      <c r="E1674" s="4">
        <v>11433960.08</v>
      </c>
      <c r="F1674" s="4">
        <v>242950.73</v>
      </c>
      <c r="G1674" s="4">
        <v>0</v>
      </c>
      <c r="H1674" s="4">
        <v>0</v>
      </c>
      <c r="I1674" s="4">
        <v>0</v>
      </c>
      <c r="J1674" s="4">
        <v>0</v>
      </c>
      <c r="K1674" s="4">
        <v>11676910.810000001</v>
      </c>
    </row>
    <row r="1675" spans="1:11">
      <c r="A1675" s="2" t="s">
        <v>33</v>
      </c>
      <c r="B1675" s="2" t="s">
        <v>34</v>
      </c>
      <c r="C1675" s="2" t="s">
        <v>94</v>
      </c>
      <c r="D1675" s="3">
        <v>43435</v>
      </c>
      <c r="E1675" s="4">
        <v>218214.99</v>
      </c>
      <c r="F1675" s="4">
        <v>1570.05</v>
      </c>
      <c r="G1675" s="4">
        <v>0</v>
      </c>
      <c r="H1675" s="4">
        <v>0</v>
      </c>
      <c r="I1675" s="4">
        <v>0</v>
      </c>
      <c r="J1675" s="4">
        <v>0</v>
      </c>
      <c r="K1675" s="4">
        <v>219785.04</v>
      </c>
    </row>
    <row r="1676" spans="1:11">
      <c r="A1676" s="2" t="s">
        <v>33</v>
      </c>
      <c r="B1676" s="2" t="s">
        <v>34</v>
      </c>
      <c r="C1676" s="2" t="s">
        <v>119</v>
      </c>
      <c r="D1676" s="3">
        <v>43435</v>
      </c>
      <c r="E1676" s="4">
        <v>5205999.49</v>
      </c>
      <c r="F1676" s="4">
        <v>-2792.21</v>
      </c>
      <c r="G1676" s="4">
        <v>0</v>
      </c>
      <c r="H1676" s="4">
        <v>0</v>
      </c>
      <c r="I1676" s="4">
        <v>0</v>
      </c>
      <c r="J1676" s="4">
        <v>0</v>
      </c>
      <c r="K1676" s="4">
        <v>5203207.28</v>
      </c>
    </row>
    <row r="1677" spans="1:11">
      <c r="A1677" s="2" t="s">
        <v>33</v>
      </c>
      <c r="B1677" s="2" t="s">
        <v>34</v>
      </c>
      <c r="C1677" s="2" t="s">
        <v>85</v>
      </c>
      <c r="D1677" s="3">
        <v>43435</v>
      </c>
      <c r="E1677" s="4">
        <v>1211697.3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1211697.3</v>
      </c>
    </row>
    <row r="1678" spans="1:11">
      <c r="A1678" s="2" t="s">
        <v>33</v>
      </c>
      <c r="B1678" s="2" t="s">
        <v>34</v>
      </c>
      <c r="C1678" s="2" t="s">
        <v>134</v>
      </c>
      <c r="D1678" s="3">
        <v>43435</v>
      </c>
      <c r="E1678" s="4">
        <v>7927625.1699999999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7927625.1699999999</v>
      </c>
    </row>
    <row r="1679" spans="1:11">
      <c r="A1679" s="2" t="s">
        <v>33</v>
      </c>
      <c r="B1679" s="2" t="s">
        <v>34</v>
      </c>
      <c r="C1679" s="2" t="s">
        <v>86</v>
      </c>
      <c r="D1679" s="3">
        <v>43435</v>
      </c>
      <c r="E1679" s="4">
        <v>173114.85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173114.85</v>
      </c>
    </row>
    <row r="1680" spans="1:11">
      <c r="A1680" s="2" t="s">
        <v>33</v>
      </c>
      <c r="B1680" s="2" t="s">
        <v>34</v>
      </c>
      <c r="C1680" s="2" t="s">
        <v>87</v>
      </c>
      <c r="D1680" s="3">
        <v>43435</v>
      </c>
      <c r="E1680" s="4">
        <v>709199.18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709199.18</v>
      </c>
    </row>
    <row r="1681" spans="1:11">
      <c r="A1681" s="2" t="s">
        <v>33</v>
      </c>
      <c r="B1681" s="2" t="s">
        <v>34</v>
      </c>
      <c r="C1681" s="2" t="s">
        <v>117</v>
      </c>
      <c r="D1681" s="3">
        <v>43435</v>
      </c>
      <c r="E1681" s="4">
        <v>12954.74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12954.74</v>
      </c>
    </row>
    <row r="1682" spans="1:11">
      <c r="A1682" s="2" t="s">
        <v>33</v>
      </c>
      <c r="B1682" s="2" t="s">
        <v>34</v>
      </c>
      <c r="C1682" s="2" t="s">
        <v>35</v>
      </c>
      <c r="D1682" s="3">
        <v>43435</v>
      </c>
      <c r="E1682" s="4">
        <v>1246194.18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1246194.18</v>
      </c>
    </row>
    <row r="1683" spans="1:11">
      <c r="A1683" s="2" t="s">
        <v>33</v>
      </c>
      <c r="B1683" s="2" t="s">
        <v>34</v>
      </c>
      <c r="C1683" s="2" t="s">
        <v>88</v>
      </c>
      <c r="D1683" s="3">
        <v>43435</v>
      </c>
      <c r="E1683" s="4">
        <v>1738748.48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1738748.48</v>
      </c>
    </row>
    <row r="1684" spans="1:11">
      <c r="A1684" s="2" t="s">
        <v>33</v>
      </c>
      <c r="B1684" s="2" t="s">
        <v>34</v>
      </c>
      <c r="C1684" s="2" t="s">
        <v>36</v>
      </c>
      <c r="D1684" s="3">
        <v>43435</v>
      </c>
      <c r="E1684" s="4">
        <v>220986.9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220986.9</v>
      </c>
    </row>
    <row r="1685" spans="1:11">
      <c r="A1685" s="2" t="s">
        <v>33</v>
      </c>
      <c r="B1685" s="2" t="s">
        <v>34</v>
      </c>
      <c r="C1685" s="2" t="s">
        <v>89</v>
      </c>
      <c r="D1685" s="3">
        <v>43435</v>
      </c>
      <c r="E1685" s="4">
        <v>15749.78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15749.78</v>
      </c>
    </row>
    <row r="1686" spans="1:11">
      <c r="A1686" s="2" t="s">
        <v>33</v>
      </c>
      <c r="B1686" s="2" t="s">
        <v>34</v>
      </c>
      <c r="C1686" s="2" t="s">
        <v>37</v>
      </c>
      <c r="D1686" s="3">
        <v>43435</v>
      </c>
      <c r="E1686" s="4">
        <v>3691798.36</v>
      </c>
      <c r="F1686" s="4">
        <v>16644.48</v>
      </c>
      <c r="G1686" s="4">
        <v>0</v>
      </c>
      <c r="H1686" s="4">
        <v>0</v>
      </c>
      <c r="I1686" s="4">
        <v>0</v>
      </c>
      <c r="J1686" s="4">
        <v>0</v>
      </c>
      <c r="K1686" s="4">
        <v>3708442.84</v>
      </c>
    </row>
    <row r="1687" spans="1:11">
      <c r="A1687" s="2" t="s">
        <v>33</v>
      </c>
      <c r="B1687" s="2" t="s">
        <v>34</v>
      </c>
      <c r="C1687" s="2" t="s">
        <v>90</v>
      </c>
      <c r="D1687" s="3">
        <v>43435</v>
      </c>
      <c r="E1687" s="4">
        <v>39610.080000000002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39610.080000000002</v>
      </c>
    </row>
    <row r="1688" spans="1:11">
      <c r="A1688" s="2" t="s">
        <v>33</v>
      </c>
      <c r="B1688" s="2" t="s">
        <v>34</v>
      </c>
      <c r="C1688" s="2" t="s">
        <v>152</v>
      </c>
      <c r="D1688" s="3">
        <v>43435</v>
      </c>
      <c r="E1688" s="4">
        <v>62747.29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62747.29</v>
      </c>
    </row>
    <row r="1689" spans="1:11">
      <c r="A1689" s="2" t="s">
        <v>33</v>
      </c>
      <c r="B1689" s="2" t="s">
        <v>34</v>
      </c>
      <c r="C1689" s="2" t="s">
        <v>91</v>
      </c>
      <c r="D1689" s="3">
        <v>43435</v>
      </c>
      <c r="E1689" s="4">
        <v>19427.23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19427.23</v>
      </c>
    </row>
    <row r="1690" spans="1:11">
      <c r="A1690" s="2" t="s">
        <v>33</v>
      </c>
      <c r="B1690" s="2" t="s">
        <v>34</v>
      </c>
      <c r="C1690" s="2" t="s">
        <v>38</v>
      </c>
      <c r="D1690" s="3">
        <v>43435</v>
      </c>
      <c r="E1690" s="4">
        <v>524257.15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524257.15</v>
      </c>
    </row>
    <row r="1691" spans="1:11">
      <c r="A1691" s="2" t="s">
        <v>33</v>
      </c>
      <c r="B1691" s="2" t="s">
        <v>34</v>
      </c>
      <c r="C1691" s="2" t="s">
        <v>39</v>
      </c>
      <c r="D1691" s="3">
        <v>43435</v>
      </c>
      <c r="E1691" s="4">
        <v>3889659.04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3889659.04</v>
      </c>
    </row>
    <row r="1692" spans="1:11">
      <c r="A1692" s="2" t="s">
        <v>33</v>
      </c>
      <c r="B1692" s="2" t="s">
        <v>34</v>
      </c>
      <c r="C1692" s="2" t="s">
        <v>92</v>
      </c>
      <c r="D1692" s="3">
        <v>43435</v>
      </c>
      <c r="E1692" s="4">
        <v>14389.76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14389.76</v>
      </c>
    </row>
    <row r="1693" spans="1:11">
      <c r="A1693" s="2" t="s">
        <v>33</v>
      </c>
      <c r="B1693" s="2" t="s">
        <v>34</v>
      </c>
      <c r="C1693" s="2" t="s">
        <v>40</v>
      </c>
      <c r="D1693" s="3">
        <v>43435</v>
      </c>
      <c r="E1693" s="4">
        <v>134598.85999999999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134598.85999999999</v>
      </c>
    </row>
    <row r="1694" spans="1:11">
      <c r="A1694" s="2" t="s">
        <v>33</v>
      </c>
      <c r="B1694" s="2" t="s">
        <v>34</v>
      </c>
      <c r="C1694" s="2" t="s">
        <v>41</v>
      </c>
      <c r="D1694" s="3">
        <v>43435</v>
      </c>
      <c r="E1694" s="4">
        <v>985224.5</v>
      </c>
      <c r="F1694" s="4">
        <v>-102.84</v>
      </c>
      <c r="G1694" s="4">
        <v>0</v>
      </c>
      <c r="H1694" s="4">
        <v>0</v>
      </c>
      <c r="I1694" s="4">
        <v>0</v>
      </c>
      <c r="J1694" s="4">
        <v>0</v>
      </c>
      <c r="K1694" s="4">
        <v>985121.66</v>
      </c>
    </row>
    <row r="1695" spans="1:11">
      <c r="A1695" s="2" t="s">
        <v>33</v>
      </c>
      <c r="B1695" s="2" t="s">
        <v>34</v>
      </c>
      <c r="C1695" s="2" t="s">
        <v>42</v>
      </c>
      <c r="D1695" s="3">
        <v>43435</v>
      </c>
      <c r="E1695" s="4">
        <v>123514.83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123514.83</v>
      </c>
    </row>
    <row r="1696" spans="1:11">
      <c r="A1696" s="2" t="s">
        <v>33</v>
      </c>
      <c r="B1696" s="2" t="s">
        <v>68</v>
      </c>
      <c r="C1696" s="2" t="s">
        <v>69</v>
      </c>
      <c r="D1696" s="3">
        <v>43405</v>
      </c>
      <c r="E1696" s="4">
        <v>185309.27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185309.27</v>
      </c>
    </row>
    <row r="1697" spans="1:11">
      <c r="A1697" s="2" t="s">
        <v>33</v>
      </c>
      <c r="B1697" s="2" t="s">
        <v>68</v>
      </c>
      <c r="C1697" s="2" t="s">
        <v>107</v>
      </c>
      <c r="D1697" s="3">
        <v>43405</v>
      </c>
      <c r="E1697" s="4">
        <v>1109551.68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1109551.68</v>
      </c>
    </row>
    <row r="1698" spans="1:11">
      <c r="A1698" s="2" t="s">
        <v>33</v>
      </c>
      <c r="B1698" s="2" t="s">
        <v>68</v>
      </c>
      <c r="C1698" s="2" t="s">
        <v>70</v>
      </c>
      <c r="D1698" s="3">
        <v>43405</v>
      </c>
      <c r="E1698" s="4">
        <v>179338.52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179338.52</v>
      </c>
    </row>
    <row r="1699" spans="1:11">
      <c r="A1699" s="2" t="s">
        <v>33</v>
      </c>
      <c r="B1699" s="2" t="s">
        <v>68</v>
      </c>
      <c r="C1699" s="2" t="s">
        <v>108</v>
      </c>
      <c r="D1699" s="3">
        <v>43405</v>
      </c>
      <c r="E1699" s="4">
        <v>15383.91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15383.91</v>
      </c>
    </row>
    <row r="1700" spans="1:11">
      <c r="A1700" s="2" t="s">
        <v>33</v>
      </c>
      <c r="B1700" s="2" t="s">
        <v>68</v>
      </c>
      <c r="C1700" s="2" t="s">
        <v>133</v>
      </c>
      <c r="D1700" s="3">
        <v>43405</v>
      </c>
      <c r="E1700" s="4">
        <v>38834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38834</v>
      </c>
    </row>
    <row r="1701" spans="1:11">
      <c r="A1701" s="2" t="s">
        <v>33</v>
      </c>
      <c r="B1701" s="2" t="s">
        <v>68</v>
      </c>
      <c r="C1701" s="2" t="s">
        <v>109</v>
      </c>
      <c r="D1701" s="3">
        <v>43405</v>
      </c>
      <c r="E1701" s="4">
        <v>53753.13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53753.13</v>
      </c>
    </row>
    <row r="1702" spans="1:11">
      <c r="A1702" s="2" t="s">
        <v>33</v>
      </c>
      <c r="B1702" s="2" t="s">
        <v>68</v>
      </c>
      <c r="C1702" s="2" t="s">
        <v>71</v>
      </c>
      <c r="D1702" s="3">
        <v>43405</v>
      </c>
      <c r="E1702" s="4">
        <v>27284.69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27284.69</v>
      </c>
    </row>
    <row r="1703" spans="1:11">
      <c r="A1703" s="2" t="s">
        <v>33</v>
      </c>
      <c r="B1703" s="2" t="s">
        <v>68</v>
      </c>
      <c r="C1703" s="2" t="s">
        <v>73</v>
      </c>
      <c r="D1703" s="3">
        <v>43405</v>
      </c>
      <c r="E1703" s="4">
        <v>175867.44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175867.44</v>
      </c>
    </row>
    <row r="1704" spans="1:11">
      <c r="A1704" s="2" t="s">
        <v>33</v>
      </c>
      <c r="B1704" s="2" t="s">
        <v>68</v>
      </c>
      <c r="C1704" s="2" t="s">
        <v>72</v>
      </c>
      <c r="D1704" s="3">
        <v>43405</v>
      </c>
      <c r="E1704" s="4">
        <v>20515.689999999999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20515.689999999999</v>
      </c>
    </row>
    <row r="1705" spans="1:11">
      <c r="A1705" s="2" t="s">
        <v>33</v>
      </c>
      <c r="B1705" s="2" t="s">
        <v>68</v>
      </c>
      <c r="C1705" s="2" t="s">
        <v>149</v>
      </c>
      <c r="D1705" s="3">
        <v>43405</v>
      </c>
      <c r="E1705" s="4">
        <v>37541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37541</v>
      </c>
    </row>
    <row r="1706" spans="1:11">
      <c r="A1706" s="2" t="s">
        <v>33</v>
      </c>
      <c r="B1706" s="2" t="s">
        <v>68</v>
      </c>
      <c r="C1706" s="2" t="s">
        <v>151</v>
      </c>
      <c r="D1706" s="3">
        <v>43405</v>
      </c>
      <c r="E1706" s="4">
        <v>814166.88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814166.88</v>
      </c>
    </row>
    <row r="1707" spans="1:11">
      <c r="A1707" s="2" t="s">
        <v>33</v>
      </c>
      <c r="B1707" s="2" t="s">
        <v>68</v>
      </c>
      <c r="C1707" s="2" t="s">
        <v>110</v>
      </c>
      <c r="D1707" s="3">
        <v>43405</v>
      </c>
      <c r="E1707" s="4">
        <v>70177.67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70177.67</v>
      </c>
    </row>
    <row r="1708" spans="1:11">
      <c r="A1708" s="2" t="s">
        <v>33</v>
      </c>
      <c r="B1708" s="2" t="s">
        <v>68</v>
      </c>
      <c r="C1708" s="2" t="s">
        <v>106</v>
      </c>
      <c r="D1708" s="3">
        <v>43405</v>
      </c>
      <c r="E1708" s="4">
        <v>78585.679999999993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78585.679999999993</v>
      </c>
    </row>
    <row r="1709" spans="1:11">
      <c r="A1709" s="2" t="s">
        <v>33</v>
      </c>
      <c r="B1709" s="2" t="s">
        <v>68</v>
      </c>
      <c r="C1709" s="2" t="s">
        <v>74</v>
      </c>
      <c r="D1709" s="3">
        <v>43405</v>
      </c>
      <c r="E1709" s="4">
        <v>828509.36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828509.36</v>
      </c>
    </row>
    <row r="1710" spans="1:11">
      <c r="A1710" s="2" t="s">
        <v>33</v>
      </c>
      <c r="B1710" s="2" t="s">
        <v>68</v>
      </c>
      <c r="C1710" s="2" t="s">
        <v>69</v>
      </c>
      <c r="D1710" s="3">
        <v>43435</v>
      </c>
      <c r="E1710" s="4">
        <v>185309.27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185309.27</v>
      </c>
    </row>
    <row r="1711" spans="1:11">
      <c r="A1711" s="2" t="s">
        <v>33</v>
      </c>
      <c r="B1711" s="2" t="s">
        <v>68</v>
      </c>
      <c r="C1711" s="2" t="s">
        <v>107</v>
      </c>
      <c r="D1711" s="3">
        <v>43435</v>
      </c>
      <c r="E1711" s="4">
        <v>1109551.68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1109551.68</v>
      </c>
    </row>
    <row r="1712" spans="1:11">
      <c r="A1712" s="2" t="s">
        <v>33</v>
      </c>
      <c r="B1712" s="2" t="s">
        <v>68</v>
      </c>
      <c r="C1712" s="2" t="s">
        <v>70</v>
      </c>
      <c r="D1712" s="3">
        <v>43435</v>
      </c>
      <c r="E1712" s="4">
        <v>179338.52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179338.52</v>
      </c>
    </row>
    <row r="1713" spans="1:11">
      <c r="A1713" s="2" t="s">
        <v>33</v>
      </c>
      <c r="B1713" s="2" t="s">
        <v>68</v>
      </c>
      <c r="C1713" s="2" t="s">
        <v>108</v>
      </c>
      <c r="D1713" s="3">
        <v>43435</v>
      </c>
      <c r="E1713" s="4">
        <v>15383.91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15383.91</v>
      </c>
    </row>
    <row r="1714" spans="1:11">
      <c r="A1714" s="2" t="s">
        <v>33</v>
      </c>
      <c r="B1714" s="2" t="s">
        <v>68</v>
      </c>
      <c r="C1714" s="2" t="s">
        <v>133</v>
      </c>
      <c r="D1714" s="3">
        <v>43435</v>
      </c>
      <c r="E1714" s="4">
        <v>38834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38834</v>
      </c>
    </row>
    <row r="1715" spans="1:11">
      <c r="A1715" s="2" t="s">
        <v>33</v>
      </c>
      <c r="B1715" s="2" t="s">
        <v>68</v>
      </c>
      <c r="C1715" s="2" t="s">
        <v>109</v>
      </c>
      <c r="D1715" s="3">
        <v>43435</v>
      </c>
      <c r="E1715" s="4">
        <v>53753.13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53753.13</v>
      </c>
    </row>
    <row r="1716" spans="1:11">
      <c r="A1716" s="2" t="s">
        <v>33</v>
      </c>
      <c r="B1716" s="2" t="s">
        <v>68</v>
      </c>
      <c r="C1716" s="2" t="s">
        <v>71</v>
      </c>
      <c r="D1716" s="3">
        <v>43435</v>
      </c>
      <c r="E1716" s="4">
        <v>27284.69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27284.69</v>
      </c>
    </row>
    <row r="1717" spans="1:11">
      <c r="A1717" s="2" t="s">
        <v>33</v>
      </c>
      <c r="B1717" s="2" t="s">
        <v>68</v>
      </c>
      <c r="C1717" s="2" t="s">
        <v>73</v>
      </c>
      <c r="D1717" s="3">
        <v>43435</v>
      </c>
      <c r="E1717" s="4">
        <v>175867.44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175867.44</v>
      </c>
    </row>
    <row r="1718" spans="1:11">
      <c r="A1718" s="2" t="s">
        <v>33</v>
      </c>
      <c r="B1718" s="2" t="s">
        <v>68</v>
      </c>
      <c r="C1718" s="2" t="s">
        <v>72</v>
      </c>
      <c r="D1718" s="3">
        <v>43435</v>
      </c>
      <c r="E1718" s="4">
        <v>20515.689999999999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20515.689999999999</v>
      </c>
    </row>
    <row r="1719" spans="1:11">
      <c r="A1719" s="2" t="s">
        <v>33</v>
      </c>
      <c r="B1719" s="2" t="s">
        <v>68</v>
      </c>
      <c r="C1719" s="2" t="s">
        <v>149</v>
      </c>
      <c r="D1719" s="3">
        <v>43435</v>
      </c>
      <c r="E1719" s="4">
        <v>37541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37541</v>
      </c>
    </row>
    <row r="1720" spans="1:11">
      <c r="A1720" s="2" t="s">
        <v>33</v>
      </c>
      <c r="B1720" s="2" t="s">
        <v>68</v>
      </c>
      <c r="C1720" s="2" t="s">
        <v>151</v>
      </c>
      <c r="D1720" s="3">
        <v>43435</v>
      </c>
      <c r="E1720" s="4">
        <v>814166.88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814166.88</v>
      </c>
    </row>
    <row r="1721" spans="1:11">
      <c r="A1721" s="2" t="s">
        <v>33</v>
      </c>
      <c r="B1721" s="2" t="s">
        <v>68</v>
      </c>
      <c r="C1721" s="2" t="s">
        <v>110</v>
      </c>
      <c r="D1721" s="3">
        <v>43435</v>
      </c>
      <c r="E1721" s="4">
        <v>70177.67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70177.67</v>
      </c>
    </row>
    <row r="1722" spans="1:11">
      <c r="A1722" s="2" t="s">
        <v>33</v>
      </c>
      <c r="B1722" s="2" t="s">
        <v>68</v>
      </c>
      <c r="C1722" s="2" t="s">
        <v>106</v>
      </c>
      <c r="D1722" s="3">
        <v>43435</v>
      </c>
      <c r="E1722" s="4">
        <v>78585.679999999993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78585.679999999993</v>
      </c>
    </row>
    <row r="1723" spans="1:11">
      <c r="A1723" s="2" t="s">
        <v>33</v>
      </c>
      <c r="B1723" s="2" t="s">
        <v>68</v>
      </c>
      <c r="C1723" s="2" t="s">
        <v>74</v>
      </c>
      <c r="D1723" s="3">
        <v>43435</v>
      </c>
      <c r="E1723" s="4">
        <v>828509.36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828509.36</v>
      </c>
    </row>
    <row r="1724" spans="1:11">
      <c r="A1724" s="2" t="s">
        <v>16</v>
      </c>
      <c r="B1724" s="2" t="s">
        <v>17</v>
      </c>
      <c r="C1724" s="2" t="s">
        <v>18</v>
      </c>
      <c r="D1724" s="3">
        <v>43466</v>
      </c>
      <c r="E1724" s="4">
        <v>1411389.93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1411389.93</v>
      </c>
    </row>
    <row r="1725" spans="1:11">
      <c r="A1725" s="2" t="s">
        <v>16</v>
      </c>
      <c r="B1725" s="2" t="s">
        <v>17</v>
      </c>
      <c r="C1725" s="2" t="s">
        <v>19</v>
      </c>
      <c r="D1725" s="3">
        <v>43466</v>
      </c>
      <c r="E1725" s="4">
        <v>9187141.9700000007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9187141.9700000007</v>
      </c>
    </row>
    <row r="1726" spans="1:11">
      <c r="A1726" s="2" t="s">
        <v>16</v>
      </c>
      <c r="B1726" s="2" t="s">
        <v>17</v>
      </c>
      <c r="C1726" s="2" t="s">
        <v>158</v>
      </c>
      <c r="D1726" s="3">
        <v>43466</v>
      </c>
      <c r="E1726" s="4">
        <v>9437418.9199999999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9437418.9199999999</v>
      </c>
    </row>
    <row r="1727" spans="1:11">
      <c r="A1727" s="2" t="s">
        <v>16</v>
      </c>
      <c r="B1727" s="2" t="s">
        <v>17</v>
      </c>
      <c r="C1727" s="2" t="s">
        <v>76</v>
      </c>
      <c r="D1727" s="3">
        <v>43466</v>
      </c>
      <c r="E1727" s="4">
        <v>2116.08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2116.08</v>
      </c>
    </row>
    <row r="1728" spans="1:11">
      <c r="A1728" s="2" t="s">
        <v>16</v>
      </c>
      <c r="B1728" s="2" t="s">
        <v>17</v>
      </c>
      <c r="C1728" s="2" t="s">
        <v>23</v>
      </c>
      <c r="D1728" s="3">
        <v>43466</v>
      </c>
      <c r="E1728" s="4">
        <v>1418.86</v>
      </c>
      <c r="F1728" s="4">
        <v>50035.65</v>
      </c>
      <c r="G1728" s="4">
        <v>0</v>
      </c>
      <c r="H1728" s="4">
        <v>0</v>
      </c>
      <c r="I1728" s="4">
        <v>0</v>
      </c>
      <c r="J1728" s="4">
        <v>0</v>
      </c>
      <c r="K1728" s="4">
        <v>51454.51</v>
      </c>
    </row>
    <row r="1729" spans="1:11">
      <c r="A1729" s="2" t="s">
        <v>16</v>
      </c>
      <c r="B1729" s="2" t="s">
        <v>17</v>
      </c>
      <c r="C1729" s="2" t="s">
        <v>83</v>
      </c>
      <c r="D1729" s="3">
        <v>43466</v>
      </c>
      <c r="E1729" s="4">
        <v>5436256.9500000002</v>
      </c>
      <c r="F1729" s="4">
        <v>3702.05</v>
      </c>
      <c r="G1729" s="4">
        <v>0</v>
      </c>
      <c r="H1729" s="4">
        <v>0</v>
      </c>
      <c r="I1729" s="4">
        <v>-3702.05</v>
      </c>
      <c r="J1729" s="4">
        <v>0</v>
      </c>
      <c r="K1729" s="4">
        <v>5436256.9500000002</v>
      </c>
    </row>
    <row r="1730" spans="1:11">
      <c r="A1730" s="2" t="s">
        <v>16</v>
      </c>
      <c r="B1730" s="2" t="s">
        <v>17</v>
      </c>
      <c r="C1730" s="2" t="s">
        <v>20</v>
      </c>
      <c r="D1730" s="3">
        <v>43466</v>
      </c>
      <c r="E1730" s="4">
        <v>71036.47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71036.47</v>
      </c>
    </row>
    <row r="1731" spans="1:11">
      <c r="A1731" s="2" t="s">
        <v>16</v>
      </c>
      <c r="B1731" s="2" t="s">
        <v>17</v>
      </c>
      <c r="C1731" s="2" t="s">
        <v>22</v>
      </c>
      <c r="D1731" s="3">
        <v>43466</v>
      </c>
      <c r="E1731" s="4">
        <v>263337.89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263337.89</v>
      </c>
    </row>
    <row r="1732" spans="1:11">
      <c r="A1732" s="2" t="s">
        <v>16</v>
      </c>
      <c r="B1732" s="2" t="s">
        <v>17</v>
      </c>
      <c r="C1732" s="2" t="s">
        <v>111</v>
      </c>
      <c r="D1732" s="3">
        <v>43466</v>
      </c>
      <c r="E1732" s="4">
        <v>7125.41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7125.41</v>
      </c>
    </row>
    <row r="1733" spans="1:11">
      <c r="A1733" s="2" t="s">
        <v>16</v>
      </c>
      <c r="B1733" s="2" t="s">
        <v>17</v>
      </c>
      <c r="C1733" s="2" t="s">
        <v>114</v>
      </c>
      <c r="D1733" s="3">
        <v>43466</v>
      </c>
      <c r="E1733" s="4">
        <v>76071.34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76071.34</v>
      </c>
    </row>
    <row r="1734" spans="1:11">
      <c r="A1734" s="2" t="s">
        <v>16</v>
      </c>
      <c r="B1734" s="2" t="s">
        <v>17</v>
      </c>
      <c r="C1734" s="2" t="s">
        <v>31</v>
      </c>
      <c r="D1734" s="3">
        <v>43466</v>
      </c>
      <c r="E1734" s="4">
        <v>1039344.41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1039344.41</v>
      </c>
    </row>
    <row r="1735" spans="1:11">
      <c r="A1735" s="2" t="s">
        <v>16</v>
      </c>
      <c r="B1735" s="2" t="s">
        <v>17</v>
      </c>
      <c r="C1735" s="2" t="s">
        <v>24</v>
      </c>
      <c r="D1735" s="3">
        <v>43466</v>
      </c>
      <c r="E1735" s="4">
        <v>8824.34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8824.34</v>
      </c>
    </row>
    <row r="1736" spans="1:11">
      <c r="A1736" s="2" t="s">
        <v>16</v>
      </c>
      <c r="B1736" s="2" t="s">
        <v>17</v>
      </c>
      <c r="C1736" s="2" t="s">
        <v>81</v>
      </c>
      <c r="D1736" s="3">
        <v>43466</v>
      </c>
      <c r="E1736" s="4">
        <v>136509.51999999999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136509.51999999999</v>
      </c>
    </row>
    <row r="1737" spans="1:11">
      <c r="A1737" s="2" t="s">
        <v>16</v>
      </c>
      <c r="B1737" s="2" t="s">
        <v>17</v>
      </c>
      <c r="C1737" s="2" t="s">
        <v>25</v>
      </c>
      <c r="D1737" s="3">
        <v>43466</v>
      </c>
      <c r="E1737" s="4">
        <v>7388.39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7388.39</v>
      </c>
    </row>
    <row r="1738" spans="1:11">
      <c r="A1738" s="2" t="s">
        <v>16</v>
      </c>
      <c r="B1738" s="2" t="s">
        <v>17</v>
      </c>
      <c r="C1738" s="2" t="s">
        <v>116</v>
      </c>
      <c r="D1738" s="3">
        <v>43466</v>
      </c>
      <c r="E1738" s="4">
        <v>162267.97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162267.97</v>
      </c>
    </row>
    <row r="1739" spans="1:11">
      <c r="A1739" s="2" t="s">
        <v>16</v>
      </c>
      <c r="B1739" s="2" t="s">
        <v>17</v>
      </c>
      <c r="C1739" s="2" t="s">
        <v>115</v>
      </c>
      <c r="D1739" s="3">
        <v>43466</v>
      </c>
      <c r="E1739" s="4">
        <v>20472392.780000001</v>
      </c>
      <c r="F1739" s="4">
        <v>-39.18</v>
      </c>
      <c r="G1739" s="4">
        <v>0</v>
      </c>
      <c r="H1739" s="4">
        <v>0</v>
      </c>
      <c r="I1739" s="4">
        <v>0</v>
      </c>
      <c r="J1739" s="4">
        <v>0</v>
      </c>
      <c r="K1739" s="4">
        <v>20472353.600000001</v>
      </c>
    </row>
    <row r="1740" spans="1:11">
      <c r="A1740" s="2" t="s">
        <v>16</v>
      </c>
      <c r="B1740" s="2" t="s">
        <v>17</v>
      </c>
      <c r="C1740" s="2" t="s">
        <v>27</v>
      </c>
      <c r="D1740" s="3">
        <v>43466</v>
      </c>
      <c r="E1740" s="4">
        <v>16988209.329999998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16988209.329999998</v>
      </c>
    </row>
    <row r="1741" spans="1:11">
      <c r="A1741" s="2" t="s">
        <v>16</v>
      </c>
      <c r="B1741" s="2" t="s">
        <v>17</v>
      </c>
      <c r="C1741" s="2" t="s">
        <v>82</v>
      </c>
      <c r="D1741" s="3">
        <v>43466</v>
      </c>
      <c r="E1741" s="4">
        <v>4732586.8899999997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4732586.8899999997</v>
      </c>
    </row>
    <row r="1742" spans="1:11">
      <c r="A1742" s="2" t="s">
        <v>16</v>
      </c>
      <c r="B1742" s="2" t="s">
        <v>17</v>
      </c>
      <c r="C1742" s="2" t="s">
        <v>84</v>
      </c>
      <c r="D1742" s="3">
        <v>43466</v>
      </c>
      <c r="E1742" s="4">
        <v>2290495.25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2290495.25</v>
      </c>
    </row>
    <row r="1743" spans="1:11">
      <c r="A1743" s="2" t="s">
        <v>16</v>
      </c>
      <c r="B1743" s="2" t="s">
        <v>17</v>
      </c>
      <c r="C1743" s="2" t="s">
        <v>29</v>
      </c>
      <c r="D1743" s="3">
        <v>43466</v>
      </c>
      <c r="E1743" s="4">
        <v>1487685.7</v>
      </c>
      <c r="F1743" s="4">
        <v>19447.099999999999</v>
      </c>
      <c r="G1743" s="4">
        <v>0</v>
      </c>
      <c r="H1743" s="4">
        <v>0</v>
      </c>
      <c r="I1743" s="4">
        <v>0</v>
      </c>
      <c r="J1743" s="4">
        <v>0</v>
      </c>
      <c r="K1743" s="4">
        <v>1507132.8</v>
      </c>
    </row>
    <row r="1744" spans="1:11">
      <c r="A1744" s="2" t="s">
        <v>16</v>
      </c>
      <c r="B1744" s="2" t="s">
        <v>17</v>
      </c>
      <c r="C1744" s="2" t="s">
        <v>157</v>
      </c>
      <c r="D1744" s="3">
        <v>43466</v>
      </c>
      <c r="E1744" s="4">
        <v>71205684.810000002</v>
      </c>
      <c r="F1744" s="4">
        <v>69250.559999999998</v>
      </c>
      <c r="G1744" s="4">
        <v>0</v>
      </c>
      <c r="H1744" s="4">
        <v>0</v>
      </c>
      <c r="I1744" s="4">
        <v>0</v>
      </c>
      <c r="J1744" s="4">
        <v>0</v>
      </c>
      <c r="K1744" s="4">
        <v>71274935.370000005</v>
      </c>
    </row>
    <row r="1745" spans="1:11">
      <c r="A1745" s="2" t="s">
        <v>16</v>
      </c>
      <c r="B1745" s="2" t="s">
        <v>17</v>
      </c>
      <c r="C1745" s="2" t="s">
        <v>32</v>
      </c>
      <c r="D1745" s="3">
        <v>43466</v>
      </c>
      <c r="E1745" s="4">
        <v>39251.620000000003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39251.620000000003</v>
      </c>
    </row>
    <row r="1746" spans="1:11">
      <c r="A1746" s="2" t="s">
        <v>16</v>
      </c>
      <c r="B1746" s="2" t="s">
        <v>17</v>
      </c>
      <c r="C1746" s="2" t="s">
        <v>80</v>
      </c>
      <c r="D1746" s="3">
        <v>43466</v>
      </c>
      <c r="E1746" s="4">
        <v>1063472.95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1063472.95</v>
      </c>
    </row>
    <row r="1747" spans="1:11">
      <c r="A1747" s="2" t="s">
        <v>16</v>
      </c>
      <c r="B1747" s="2" t="s">
        <v>17</v>
      </c>
      <c r="C1747" s="2" t="s">
        <v>26</v>
      </c>
      <c r="D1747" s="3">
        <v>43466</v>
      </c>
      <c r="E1747" s="4">
        <v>1461672.01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1461672.01</v>
      </c>
    </row>
    <row r="1748" spans="1:11">
      <c r="A1748" s="2" t="s">
        <v>16</v>
      </c>
      <c r="B1748" s="2" t="s">
        <v>17</v>
      </c>
      <c r="C1748" s="2" t="s">
        <v>21</v>
      </c>
      <c r="D1748" s="3">
        <v>43466</v>
      </c>
      <c r="E1748" s="4">
        <v>22205.23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22205.23</v>
      </c>
    </row>
    <row r="1749" spans="1:11">
      <c r="A1749" s="2" t="s">
        <v>16</v>
      </c>
      <c r="B1749" s="2" t="s">
        <v>17</v>
      </c>
      <c r="C1749" s="2" t="s">
        <v>75</v>
      </c>
      <c r="D1749" s="3">
        <v>43466</v>
      </c>
      <c r="E1749" s="4">
        <v>314379.42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314379.42</v>
      </c>
    </row>
    <row r="1750" spans="1:11">
      <c r="A1750" s="2" t="s">
        <v>16</v>
      </c>
      <c r="B1750" s="2" t="s">
        <v>17</v>
      </c>
      <c r="C1750" s="2" t="s">
        <v>112</v>
      </c>
      <c r="D1750" s="3">
        <v>43466</v>
      </c>
      <c r="E1750" s="4">
        <v>20681359.809999999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20681359.809999999</v>
      </c>
    </row>
    <row r="1751" spans="1:11">
      <c r="A1751" s="2" t="s">
        <v>16</v>
      </c>
      <c r="B1751" s="2" t="s">
        <v>17</v>
      </c>
      <c r="C1751" s="2" t="s">
        <v>77</v>
      </c>
      <c r="D1751" s="3">
        <v>43466</v>
      </c>
      <c r="E1751" s="4">
        <v>297266.61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297266.61</v>
      </c>
    </row>
    <row r="1752" spans="1:11">
      <c r="A1752" s="2" t="s">
        <v>16</v>
      </c>
      <c r="B1752" s="2" t="s">
        <v>17</v>
      </c>
      <c r="C1752" s="2" t="s">
        <v>78</v>
      </c>
      <c r="D1752" s="3">
        <v>43466</v>
      </c>
      <c r="E1752" s="4">
        <v>345729.64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345729.64</v>
      </c>
    </row>
    <row r="1753" spans="1:11">
      <c r="A1753" s="2" t="s">
        <v>16</v>
      </c>
      <c r="B1753" s="2" t="s">
        <v>17</v>
      </c>
      <c r="C1753" s="2" t="s">
        <v>113</v>
      </c>
      <c r="D1753" s="3">
        <v>43466</v>
      </c>
      <c r="E1753" s="4">
        <v>19553370.460000001</v>
      </c>
      <c r="F1753" s="4">
        <v>92878.79</v>
      </c>
      <c r="G1753" s="4">
        <v>0</v>
      </c>
      <c r="H1753" s="4">
        <v>0</v>
      </c>
      <c r="I1753" s="4">
        <v>0</v>
      </c>
      <c r="J1753" s="4">
        <v>0</v>
      </c>
      <c r="K1753" s="4">
        <v>19646249.25</v>
      </c>
    </row>
    <row r="1754" spans="1:11">
      <c r="A1754" s="2" t="s">
        <v>33</v>
      </c>
      <c r="B1754" s="2" t="s">
        <v>34</v>
      </c>
      <c r="C1754" s="2" t="s">
        <v>43</v>
      </c>
      <c r="D1754" s="3">
        <v>43466</v>
      </c>
      <c r="E1754" s="4">
        <v>8329.7199999999993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8329.7199999999993</v>
      </c>
    </row>
    <row r="1755" spans="1:11">
      <c r="A1755" s="2" t="s">
        <v>33</v>
      </c>
      <c r="B1755" s="2" t="s">
        <v>34</v>
      </c>
      <c r="C1755" s="2" t="s">
        <v>44</v>
      </c>
      <c r="D1755" s="3">
        <v>43466</v>
      </c>
      <c r="E1755" s="4">
        <v>119852.69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119852.69</v>
      </c>
    </row>
    <row r="1756" spans="1:11">
      <c r="A1756" s="2" t="s">
        <v>33</v>
      </c>
      <c r="B1756" s="2" t="s">
        <v>34</v>
      </c>
      <c r="C1756" s="2" t="s">
        <v>45</v>
      </c>
      <c r="D1756" s="3">
        <v>43466</v>
      </c>
      <c r="E1756" s="4">
        <v>261126.69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261126.69</v>
      </c>
    </row>
    <row r="1757" spans="1:11">
      <c r="A1757" s="2" t="s">
        <v>33</v>
      </c>
      <c r="B1757" s="2" t="s">
        <v>34</v>
      </c>
      <c r="C1757" s="2" t="s">
        <v>95</v>
      </c>
      <c r="D1757" s="3">
        <v>43466</v>
      </c>
      <c r="E1757" s="4">
        <v>4681.58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4681.58</v>
      </c>
    </row>
    <row r="1758" spans="1:11">
      <c r="A1758" s="2" t="s">
        <v>33</v>
      </c>
      <c r="B1758" s="2" t="s">
        <v>34</v>
      </c>
      <c r="C1758" s="2" t="s">
        <v>96</v>
      </c>
      <c r="D1758" s="3">
        <v>43466</v>
      </c>
      <c r="E1758" s="4">
        <v>17916.189999999999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17916.189999999999</v>
      </c>
    </row>
    <row r="1759" spans="1:11">
      <c r="A1759" s="2" t="s">
        <v>33</v>
      </c>
      <c r="B1759" s="2" t="s">
        <v>34</v>
      </c>
      <c r="C1759" s="2" t="s">
        <v>120</v>
      </c>
      <c r="D1759" s="3">
        <v>43466</v>
      </c>
      <c r="E1759" s="4">
        <v>153261.29999999999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153261.29999999999</v>
      </c>
    </row>
    <row r="1760" spans="1:11">
      <c r="A1760" s="2" t="s">
        <v>33</v>
      </c>
      <c r="B1760" s="2" t="s">
        <v>34</v>
      </c>
      <c r="C1760" s="2" t="s">
        <v>121</v>
      </c>
      <c r="D1760" s="3">
        <v>43466</v>
      </c>
      <c r="E1760" s="4">
        <v>23138.38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23138.38</v>
      </c>
    </row>
    <row r="1761" spans="1:11">
      <c r="A1761" s="2" t="s">
        <v>33</v>
      </c>
      <c r="B1761" s="2" t="s">
        <v>34</v>
      </c>
      <c r="C1761" s="2" t="s">
        <v>153</v>
      </c>
      <c r="D1761" s="3">
        <v>43466</v>
      </c>
      <c r="E1761" s="4">
        <v>137442.53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137442.53</v>
      </c>
    </row>
    <row r="1762" spans="1:11">
      <c r="A1762" s="2" t="s">
        <v>33</v>
      </c>
      <c r="B1762" s="2" t="s">
        <v>34</v>
      </c>
      <c r="C1762" s="2" t="s">
        <v>135</v>
      </c>
      <c r="D1762" s="3">
        <v>43466</v>
      </c>
      <c r="E1762" s="4">
        <v>8352191.2300000004</v>
      </c>
      <c r="F1762" s="4">
        <v>679790.78</v>
      </c>
      <c r="G1762" s="4">
        <v>0</v>
      </c>
      <c r="H1762" s="4">
        <v>0</v>
      </c>
      <c r="I1762" s="4">
        <v>0</v>
      </c>
      <c r="J1762" s="4">
        <v>0</v>
      </c>
      <c r="K1762" s="4">
        <v>9031982.0099999998</v>
      </c>
    </row>
    <row r="1763" spans="1:11">
      <c r="A1763" s="2" t="s">
        <v>33</v>
      </c>
      <c r="B1763" s="2" t="s">
        <v>34</v>
      </c>
      <c r="C1763" s="2" t="s">
        <v>159</v>
      </c>
      <c r="D1763" s="3">
        <v>43466</v>
      </c>
      <c r="E1763" s="4">
        <v>1699998.54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1699998.54</v>
      </c>
    </row>
    <row r="1764" spans="1:11">
      <c r="A1764" s="2" t="s">
        <v>33</v>
      </c>
      <c r="B1764" s="2" t="s">
        <v>34</v>
      </c>
      <c r="C1764" s="2" t="s">
        <v>46</v>
      </c>
      <c r="D1764" s="3">
        <v>43466</v>
      </c>
      <c r="E1764" s="4">
        <v>449309.06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449309.06</v>
      </c>
    </row>
    <row r="1765" spans="1:11">
      <c r="A1765" s="2" t="s">
        <v>33</v>
      </c>
      <c r="B1765" s="2" t="s">
        <v>34</v>
      </c>
      <c r="C1765" s="2" t="s">
        <v>122</v>
      </c>
      <c r="D1765" s="3">
        <v>43466</v>
      </c>
      <c r="E1765" s="4">
        <v>1694832.96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1694832.96</v>
      </c>
    </row>
    <row r="1766" spans="1:11">
      <c r="A1766" s="2" t="s">
        <v>33</v>
      </c>
      <c r="B1766" s="2" t="s">
        <v>34</v>
      </c>
      <c r="C1766" s="2" t="s">
        <v>47</v>
      </c>
      <c r="D1766" s="3">
        <v>43466</v>
      </c>
      <c r="E1766" s="4">
        <v>178530.09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178530.09</v>
      </c>
    </row>
    <row r="1767" spans="1:11">
      <c r="A1767" s="2" t="s">
        <v>33</v>
      </c>
      <c r="B1767" s="2" t="s">
        <v>34</v>
      </c>
      <c r="C1767" s="2" t="s">
        <v>154</v>
      </c>
      <c r="D1767" s="3">
        <v>43466</v>
      </c>
      <c r="E1767" s="4">
        <v>54614.27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54614.27</v>
      </c>
    </row>
    <row r="1768" spans="1:11">
      <c r="A1768" s="2" t="s">
        <v>33</v>
      </c>
      <c r="B1768" s="2" t="s">
        <v>34</v>
      </c>
      <c r="C1768" s="2" t="s">
        <v>123</v>
      </c>
      <c r="D1768" s="3">
        <v>43466</v>
      </c>
      <c r="E1768" s="4">
        <v>175350.37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175350.37</v>
      </c>
    </row>
    <row r="1769" spans="1:11">
      <c r="A1769" s="2" t="s">
        <v>33</v>
      </c>
      <c r="B1769" s="2" t="s">
        <v>34</v>
      </c>
      <c r="C1769" s="2" t="s">
        <v>136</v>
      </c>
      <c r="D1769" s="3">
        <v>43466</v>
      </c>
      <c r="E1769" s="4">
        <v>209318.9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209318.9</v>
      </c>
    </row>
    <row r="1770" spans="1:11">
      <c r="A1770" s="2" t="s">
        <v>33</v>
      </c>
      <c r="B1770" s="2" t="s">
        <v>34</v>
      </c>
      <c r="C1770" s="2" t="s">
        <v>48</v>
      </c>
      <c r="D1770" s="3">
        <v>43466</v>
      </c>
      <c r="E1770" s="4">
        <v>923446.05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923446.05</v>
      </c>
    </row>
    <row r="1771" spans="1:11">
      <c r="A1771" s="2" t="s">
        <v>33</v>
      </c>
      <c r="B1771" s="2" t="s">
        <v>34</v>
      </c>
      <c r="C1771" s="2" t="s">
        <v>118</v>
      </c>
      <c r="D1771" s="3">
        <v>43466</v>
      </c>
      <c r="E1771" s="4">
        <v>273084.38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273084.38</v>
      </c>
    </row>
    <row r="1772" spans="1:11">
      <c r="A1772" s="2" t="s">
        <v>33</v>
      </c>
      <c r="B1772" s="2" t="s">
        <v>34</v>
      </c>
      <c r="C1772" s="2" t="s">
        <v>137</v>
      </c>
      <c r="D1772" s="3">
        <v>43466</v>
      </c>
      <c r="E1772" s="4">
        <v>414663.45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414663.45</v>
      </c>
    </row>
    <row r="1773" spans="1:11">
      <c r="A1773" s="2" t="s">
        <v>33</v>
      </c>
      <c r="B1773" s="2" t="s">
        <v>34</v>
      </c>
      <c r="C1773" s="2" t="s">
        <v>97</v>
      </c>
      <c r="D1773" s="3">
        <v>43466</v>
      </c>
      <c r="E1773" s="4">
        <v>26970.37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26970.37</v>
      </c>
    </row>
    <row r="1774" spans="1:11">
      <c r="A1774" s="2" t="s">
        <v>33</v>
      </c>
      <c r="B1774" s="2" t="s">
        <v>34</v>
      </c>
      <c r="C1774" s="2" t="s">
        <v>49</v>
      </c>
      <c r="D1774" s="3">
        <v>43466</v>
      </c>
      <c r="E1774" s="4">
        <v>867772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867772</v>
      </c>
    </row>
    <row r="1775" spans="1:11">
      <c r="A1775" s="2" t="s">
        <v>33</v>
      </c>
      <c r="B1775" s="2" t="s">
        <v>34</v>
      </c>
      <c r="C1775" s="2" t="s">
        <v>50</v>
      </c>
      <c r="D1775" s="3">
        <v>43466</v>
      </c>
      <c r="E1775" s="4">
        <v>49001.72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49001.72</v>
      </c>
    </row>
    <row r="1776" spans="1:11">
      <c r="A1776" s="2" t="s">
        <v>33</v>
      </c>
      <c r="B1776" s="2" t="s">
        <v>34</v>
      </c>
      <c r="C1776" s="2" t="s">
        <v>138</v>
      </c>
      <c r="D1776" s="3">
        <v>43466</v>
      </c>
      <c r="E1776" s="4">
        <v>60826.29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60826.29</v>
      </c>
    </row>
    <row r="1777" spans="1:11">
      <c r="A1777" s="2" t="s">
        <v>33</v>
      </c>
      <c r="B1777" s="2" t="s">
        <v>34</v>
      </c>
      <c r="C1777" s="2" t="s">
        <v>124</v>
      </c>
      <c r="D1777" s="3">
        <v>43466</v>
      </c>
      <c r="E1777" s="4">
        <v>132744.54999999999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132744.54999999999</v>
      </c>
    </row>
    <row r="1778" spans="1:11">
      <c r="A1778" s="2" t="s">
        <v>33</v>
      </c>
      <c r="B1778" s="2" t="s">
        <v>34</v>
      </c>
      <c r="C1778" s="2" t="s">
        <v>125</v>
      </c>
      <c r="D1778" s="3">
        <v>43466</v>
      </c>
      <c r="E1778" s="4">
        <v>27268589.329999998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27268589.329999998</v>
      </c>
    </row>
    <row r="1779" spans="1:11">
      <c r="A1779" s="2" t="s">
        <v>33</v>
      </c>
      <c r="B1779" s="2" t="s">
        <v>34</v>
      </c>
      <c r="C1779" s="2" t="s">
        <v>126</v>
      </c>
      <c r="D1779" s="3">
        <v>43466</v>
      </c>
      <c r="E1779" s="4">
        <v>787078.54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787078.54</v>
      </c>
    </row>
    <row r="1780" spans="1:11">
      <c r="A1780" s="2" t="s">
        <v>33</v>
      </c>
      <c r="B1780" s="2" t="s">
        <v>34</v>
      </c>
      <c r="C1780" s="2" t="s">
        <v>51</v>
      </c>
      <c r="D1780" s="3">
        <v>43466</v>
      </c>
      <c r="E1780" s="4">
        <v>2269506.86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2269506.86</v>
      </c>
    </row>
    <row r="1781" spans="1:11">
      <c r="A1781" s="2" t="s">
        <v>33</v>
      </c>
      <c r="B1781" s="2" t="s">
        <v>34</v>
      </c>
      <c r="C1781" s="2" t="s">
        <v>98</v>
      </c>
      <c r="D1781" s="3">
        <v>43466</v>
      </c>
      <c r="E1781" s="4">
        <v>531166.79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531166.79</v>
      </c>
    </row>
    <row r="1782" spans="1:11">
      <c r="A1782" s="2" t="s">
        <v>33</v>
      </c>
      <c r="B1782" s="2" t="s">
        <v>34</v>
      </c>
      <c r="C1782" s="2" t="s">
        <v>52</v>
      </c>
      <c r="D1782" s="3">
        <v>43466</v>
      </c>
      <c r="E1782" s="4">
        <v>37326.42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37326.42</v>
      </c>
    </row>
    <row r="1783" spans="1:11">
      <c r="A1783" s="2" t="s">
        <v>33</v>
      </c>
      <c r="B1783" s="2" t="s">
        <v>34</v>
      </c>
      <c r="C1783" s="2" t="s">
        <v>127</v>
      </c>
      <c r="D1783" s="3">
        <v>43466</v>
      </c>
      <c r="E1783" s="4">
        <v>3529929</v>
      </c>
      <c r="F1783" s="4">
        <v>-4740.18</v>
      </c>
      <c r="G1783" s="4">
        <v>0</v>
      </c>
      <c r="H1783" s="4">
        <v>0</v>
      </c>
      <c r="I1783" s="4">
        <v>0</v>
      </c>
      <c r="J1783" s="4">
        <v>0</v>
      </c>
      <c r="K1783" s="4">
        <v>3525188.82</v>
      </c>
    </row>
    <row r="1784" spans="1:11">
      <c r="A1784" s="2" t="s">
        <v>33</v>
      </c>
      <c r="B1784" s="2" t="s">
        <v>34</v>
      </c>
      <c r="C1784" s="2" t="s">
        <v>139</v>
      </c>
      <c r="D1784" s="3">
        <v>43466</v>
      </c>
      <c r="E1784" s="4">
        <v>2783.89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2783.89</v>
      </c>
    </row>
    <row r="1785" spans="1:11">
      <c r="A1785" s="2" t="s">
        <v>33</v>
      </c>
      <c r="B1785" s="2" t="s">
        <v>34</v>
      </c>
      <c r="C1785" s="2" t="s">
        <v>53</v>
      </c>
      <c r="D1785" s="3">
        <v>43466</v>
      </c>
      <c r="E1785" s="4">
        <v>336167.54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336167.54</v>
      </c>
    </row>
    <row r="1786" spans="1:11">
      <c r="A1786" s="2" t="s">
        <v>33</v>
      </c>
      <c r="B1786" s="2" t="s">
        <v>34</v>
      </c>
      <c r="C1786" s="2" t="s">
        <v>54</v>
      </c>
      <c r="D1786" s="3">
        <v>43466</v>
      </c>
      <c r="E1786" s="4">
        <v>99818.13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99818.13</v>
      </c>
    </row>
    <row r="1787" spans="1:11">
      <c r="A1787" s="2" t="s">
        <v>33</v>
      </c>
      <c r="B1787" s="2" t="s">
        <v>34</v>
      </c>
      <c r="C1787" s="2" t="s">
        <v>128</v>
      </c>
      <c r="D1787" s="3">
        <v>43466</v>
      </c>
      <c r="E1787" s="4">
        <v>46264.19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46264.19</v>
      </c>
    </row>
    <row r="1788" spans="1:11">
      <c r="A1788" s="2" t="s">
        <v>33</v>
      </c>
      <c r="B1788" s="2" t="s">
        <v>34</v>
      </c>
      <c r="C1788" s="2" t="s">
        <v>55</v>
      </c>
      <c r="D1788" s="3">
        <v>43466</v>
      </c>
      <c r="E1788" s="4">
        <v>4005.08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4005.08</v>
      </c>
    </row>
    <row r="1789" spans="1:11">
      <c r="A1789" s="2" t="s">
        <v>33</v>
      </c>
      <c r="B1789" s="2" t="s">
        <v>34</v>
      </c>
      <c r="C1789" s="2" t="s">
        <v>56</v>
      </c>
      <c r="D1789" s="3">
        <v>43466</v>
      </c>
      <c r="E1789" s="4">
        <v>18156822.52</v>
      </c>
      <c r="F1789" s="4">
        <v>13690.46</v>
      </c>
      <c r="G1789" s="4">
        <v>-23004.78</v>
      </c>
      <c r="H1789" s="4">
        <v>0</v>
      </c>
      <c r="I1789" s="4">
        <v>0</v>
      </c>
      <c r="J1789" s="4">
        <v>0</v>
      </c>
      <c r="K1789" s="4">
        <v>18147508.199999999</v>
      </c>
    </row>
    <row r="1790" spans="1:11">
      <c r="A1790" s="2" t="s">
        <v>33</v>
      </c>
      <c r="B1790" s="2" t="s">
        <v>34</v>
      </c>
      <c r="C1790" s="2" t="s">
        <v>140</v>
      </c>
      <c r="D1790" s="3">
        <v>43466</v>
      </c>
      <c r="E1790" s="4">
        <v>158972490.47</v>
      </c>
      <c r="F1790" s="4">
        <v>36673.4</v>
      </c>
      <c r="G1790" s="4">
        <v>-177040.22</v>
      </c>
      <c r="H1790" s="4">
        <v>0</v>
      </c>
      <c r="I1790" s="4">
        <v>0</v>
      </c>
      <c r="J1790" s="4">
        <v>0</v>
      </c>
      <c r="K1790" s="4">
        <v>158832123.65000001</v>
      </c>
    </row>
    <row r="1791" spans="1:11">
      <c r="A1791" s="2" t="s">
        <v>33</v>
      </c>
      <c r="B1791" s="2" t="s">
        <v>34</v>
      </c>
      <c r="C1791" s="2" t="s">
        <v>99</v>
      </c>
      <c r="D1791" s="3">
        <v>43466</v>
      </c>
      <c r="E1791" s="4">
        <v>127037362.37</v>
      </c>
      <c r="F1791" s="4">
        <v>3170398.5</v>
      </c>
      <c r="G1791" s="4">
        <v>-1803.64</v>
      </c>
      <c r="H1791" s="4">
        <v>0</v>
      </c>
      <c r="I1791" s="4">
        <v>0</v>
      </c>
      <c r="J1791" s="4">
        <v>0</v>
      </c>
      <c r="K1791" s="4">
        <v>130205957.23</v>
      </c>
    </row>
    <row r="1792" spans="1:11">
      <c r="A1792" s="2" t="s">
        <v>33</v>
      </c>
      <c r="B1792" s="2" t="s">
        <v>34</v>
      </c>
      <c r="C1792" s="2" t="s">
        <v>141</v>
      </c>
      <c r="D1792" s="3">
        <v>43466</v>
      </c>
      <c r="E1792" s="4">
        <v>17135308</v>
      </c>
      <c r="F1792" s="4">
        <v>1169599.4099999999</v>
      </c>
      <c r="G1792" s="4">
        <v>-894.98</v>
      </c>
      <c r="H1792" s="4">
        <v>0</v>
      </c>
      <c r="I1792" s="4">
        <v>0</v>
      </c>
      <c r="J1792" s="4">
        <v>0</v>
      </c>
      <c r="K1792" s="4">
        <v>18304012.43</v>
      </c>
    </row>
    <row r="1793" spans="1:11">
      <c r="A1793" s="2" t="s">
        <v>33</v>
      </c>
      <c r="B1793" s="2" t="s">
        <v>34</v>
      </c>
      <c r="C1793" s="2" t="s">
        <v>57</v>
      </c>
      <c r="D1793" s="3">
        <v>43466</v>
      </c>
      <c r="E1793" s="4">
        <v>4306656.8</v>
      </c>
      <c r="F1793" s="4">
        <v>-1972.18</v>
      </c>
      <c r="G1793" s="4">
        <v>0</v>
      </c>
      <c r="H1793" s="4">
        <v>0</v>
      </c>
      <c r="I1793" s="4">
        <v>0</v>
      </c>
      <c r="J1793" s="4">
        <v>0</v>
      </c>
      <c r="K1793" s="4">
        <v>4304684.62</v>
      </c>
    </row>
    <row r="1794" spans="1:11">
      <c r="A1794" s="2" t="s">
        <v>33</v>
      </c>
      <c r="B1794" s="2" t="s">
        <v>34</v>
      </c>
      <c r="C1794" s="2" t="s">
        <v>142</v>
      </c>
      <c r="D1794" s="3">
        <v>43466</v>
      </c>
      <c r="E1794" s="4">
        <v>1666178.3</v>
      </c>
      <c r="F1794" s="4">
        <v>-1.18</v>
      </c>
      <c r="G1794" s="4">
        <v>0</v>
      </c>
      <c r="H1794" s="4">
        <v>0</v>
      </c>
      <c r="I1794" s="4">
        <v>0</v>
      </c>
      <c r="J1794" s="4">
        <v>0</v>
      </c>
      <c r="K1794" s="4">
        <v>1666177.12</v>
      </c>
    </row>
    <row r="1795" spans="1:11">
      <c r="A1795" s="2" t="s">
        <v>33</v>
      </c>
      <c r="B1795" s="2" t="s">
        <v>34</v>
      </c>
      <c r="C1795" s="2" t="s">
        <v>143</v>
      </c>
      <c r="D1795" s="3">
        <v>43466</v>
      </c>
      <c r="E1795" s="4">
        <v>132625094.08</v>
      </c>
      <c r="F1795" s="4">
        <v>1134987.8799999999</v>
      </c>
      <c r="G1795" s="4">
        <v>-141613.4</v>
      </c>
      <c r="H1795" s="4">
        <v>0</v>
      </c>
      <c r="I1795" s="4">
        <v>0</v>
      </c>
      <c r="J1795" s="4">
        <v>0</v>
      </c>
      <c r="K1795" s="4">
        <v>133618468.56</v>
      </c>
    </row>
    <row r="1796" spans="1:11">
      <c r="A1796" s="2" t="s">
        <v>33</v>
      </c>
      <c r="B1796" s="2" t="s">
        <v>34</v>
      </c>
      <c r="C1796" s="2" t="s">
        <v>58</v>
      </c>
      <c r="D1796" s="3">
        <v>43466</v>
      </c>
      <c r="E1796" s="4">
        <v>36000036.07</v>
      </c>
      <c r="F1796" s="4">
        <v>229842.34</v>
      </c>
      <c r="G1796" s="4">
        <v>-17768.12</v>
      </c>
      <c r="H1796" s="4">
        <v>0</v>
      </c>
      <c r="I1796" s="4">
        <v>0</v>
      </c>
      <c r="J1796" s="4">
        <v>0</v>
      </c>
      <c r="K1796" s="4">
        <v>36212110.289999999</v>
      </c>
    </row>
    <row r="1797" spans="1:11">
      <c r="A1797" s="2" t="s">
        <v>33</v>
      </c>
      <c r="B1797" s="2" t="s">
        <v>34</v>
      </c>
      <c r="C1797" s="2" t="s">
        <v>59</v>
      </c>
      <c r="D1797" s="3">
        <v>43466</v>
      </c>
      <c r="E1797" s="4">
        <v>55979927.759999998</v>
      </c>
      <c r="F1797" s="4">
        <v>165783.85999999999</v>
      </c>
      <c r="G1797" s="4">
        <v>-18344.29</v>
      </c>
      <c r="H1797" s="4">
        <v>0</v>
      </c>
      <c r="I1797" s="4">
        <v>0</v>
      </c>
      <c r="J1797" s="4">
        <v>0</v>
      </c>
      <c r="K1797" s="4">
        <v>56127367.329999998</v>
      </c>
    </row>
    <row r="1798" spans="1:11">
      <c r="A1798" s="2" t="s">
        <v>33</v>
      </c>
      <c r="B1798" s="2" t="s">
        <v>34</v>
      </c>
      <c r="C1798" s="2" t="s">
        <v>93</v>
      </c>
      <c r="D1798" s="3">
        <v>43466</v>
      </c>
      <c r="E1798" s="4">
        <v>11676910.810000001</v>
      </c>
      <c r="F1798" s="4">
        <v>9447.44</v>
      </c>
      <c r="G1798" s="4">
        <v>0</v>
      </c>
      <c r="H1798" s="4">
        <v>0</v>
      </c>
      <c r="I1798" s="4">
        <v>0</v>
      </c>
      <c r="J1798" s="4">
        <v>0</v>
      </c>
      <c r="K1798" s="4">
        <v>11686358.25</v>
      </c>
    </row>
    <row r="1799" spans="1:11">
      <c r="A1799" s="2" t="s">
        <v>33</v>
      </c>
      <c r="B1799" s="2" t="s">
        <v>34</v>
      </c>
      <c r="C1799" s="2" t="s">
        <v>94</v>
      </c>
      <c r="D1799" s="3">
        <v>43466</v>
      </c>
      <c r="E1799" s="4">
        <v>219785.04</v>
      </c>
      <c r="F1799" s="4">
        <v>376.42</v>
      </c>
      <c r="G1799" s="4">
        <v>0</v>
      </c>
      <c r="H1799" s="4">
        <v>0</v>
      </c>
      <c r="I1799" s="4">
        <v>0</v>
      </c>
      <c r="J1799" s="4">
        <v>0</v>
      </c>
      <c r="K1799" s="4">
        <v>220161.46</v>
      </c>
    </row>
    <row r="1800" spans="1:11">
      <c r="A1800" s="2" t="s">
        <v>33</v>
      </c>
      <c r="B1800" s="2" t="s">
        <v>34</v>
      </c>
      <c r="C1800" s="2" t="s">
        <v>119</v>
      </c>
      <c r="D1800" s="3">
        <v>43466</v>
      </c>
      <c r="E1800" s="4">
        <v>5203207.28</v>
      </c>
      <c r="F1800" s="4">
        <v>5568.58</v>
      </c>
      <c r="G1800" s="4">
        <v>0</v>
      </c>
      <c r="H1800" s="4">
        <v>0</v>
      </c>
      <c r="I1800" s="4">
        <v>0</v>
      </c>
      <c r="J1800" s="4">
        <v>0</v>
      </c>
      <c r="K1800" s="4">
        <v>5208775.8600000003</v>
      </c>
    </row>
    <row r="1801" spans="1:11">
      <c r="A1801" s="2" t="s">
        <v>33</v>
      </c>
      <c r="B1801" s="2" t="s">
        <v>34</v>
      </c>
      <c r="C1801" s="2" t="s">
        <v>85</v>
      </c>
      <c r="D1801" s="3">
        <v>43466</v>
      </c>
      <c r="E1801" s="4">
        <v>1211697.3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1211697.3</v>
      </c>
    </row>
    <row r="1802" spans="1:11">
      <c r="A1802" s="2" t="s">
        <v>33</v>
      </c>
      <c r="B1802" s="2" t="s">
        <v>34</v>
      </c>
      <c r="C1802" s="2" t="s">
        <v>134</v>
      </c>
      <c r="D1802" s="3">
        <v>43466</v>
      </c>
      <c r="E1802" s="4">
        <v>7927625.1699999999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7927625.1699999999</v>
      </c>
    </row>
    <row r="1803" spans="1:11">
      <c r="A1803" s="2" t="s">
        <v>33</v>
      </c>
      <c r="B1803" s="2" t="s">
        <v>34</v>
      </c>
      <c r="C1803" s="2" t="s">
        <v>86</v>
      </c>
      <c r="D1803" s="3">
        <v>43466</v>
      </c>
      <c r="E1803" s="4">
        <v>173114.85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173114.85</v>
      </c>
    </row>
    <row r="1804" spans="1:11">
      <c r="A1804" s="2" t="s">
        <v>33</v>
      </c>
      <c r="B1804" s="2" t="s">
        <v>34</v>
      </c>
      <c r="C1804" s="2" t="s">
        <v>87</v>
      </c>
      <c r="D1804" s="3">
        <v>43466</v>
      </c>
      <c r="E1804" s="4">
        <v>709199.18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709199.18</v>
      </c>
    </row>
    <row r="1805" spans="1:11">
      <c r="A1805" s="2" t="s">
        <v>33</v>
      </c>
      <c r="B1805" s="2" t="s">
        <v>34</v>
      </c>
      <c r="C1805" s="2" t="s">
        <v>117</v>
      </c>
      <c r="D1805" s="3">
        <v>43466</v>
      </c>
      <c r="E1805" s="4">
        <v>12954.74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12954.74</v>
      </c>
    </row>
    <row r="1806" spans="1:11">
      <c r="A1806" s="2" t="s">
        <v>33</v>
      </c>
      <c r="B1806" s="2" t="s">
        <v>34</v>
      </c>
      <c r="C1806" s="2" t="s">
        <v>35</v>
      </c>
      <c r="D1806" s="3">
        <v>43466</v>
      </c>
      <c r="E1806" s="4">
        <v>1246194.18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1246194.18</v>
      </c>
    </row>
    <row r="1807" spans="1:11">
      <c r="A1807" s="2" t="s">
        <v>33</v>
      </c>
      <c r="B1807" s="2" t="s">
        <v>34</v>
      </c>
      <c r="C1807" s="2" t="s">
        <v>88</v>
      </c>
      <c r="D1807" s="3">
        <v>43466</v>
      </c>
      <c r="E1807" s="4">
        <v>1738748.48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1738748.48</v>
      </c>
    </row>
    <row r="1808" spans="1:11">
      <c r="A1808" s="2" t="s">
        <v>33</v>
      </c>
      <c r="B1808" s="2" t="s">
        <v>34</v>
      </c>
      <c r="C1808" s="2" t="s">
        <v>36</v>
      </c>
      <c r="D1808" s="3">
        <v>43466</v>
      </c>
      <c r="E1808" s="4">
        <v>220986.9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220986.9</v>
      </c>
    </row>
    <row r="1809" spans="1:11">
      <c r="A1809" s="2" t="s">
        <v>33</v>
      </c>
      <c r="B1809" s="2" t="s">
        <v>34</v>
      </c>
      <c r="C1809" s="2" t="s">
        <v>89</v>
      </c>
      <c r="D1809" s="3">
        <v>43466</v>
      </c>
      <c r="E1809" s="4">
        <v>15749.78</v>
      </c>
      <c r="F1809" s="4">
        <v>27422.959999999999</v>
      </c>
      <c r="G1809" s="4">
        <v>0</v>
      </c>
      <c r="H1809" s="4">
        <v>0</v>
      </c>
      <c r="I1809" s="4">
        <v>0</v>
      </c>
      <c r="J1809" s="4">
        <v>0</v>
      </c>
      <c r="K1809" s="4">
        <v>43172.74</v>
      </c>
    </row>
    <row r="1810" spans="1:11">
      <c r="A1810" s="2" t="s">
        <v>33</v>
      </c>
      <c r="B1810" s="2" t="s">
        <v>34</v>
      </c>
      <c r="C1810" s="2" t="s">
        <v>37</v>
      </c>
      <c r="D1810" s="3">
        <v>43466</v>
      </c>
      <c r="E1810" s="4">
        <v>3708442.84</v>
      </c>
      <c r="F1810" s="4">
        <v>215812.76</v>
      </c>
      <c r="G1810" s="4">
        <v>0</v>
      </c>
      <c r="H1810" s="4">
        <v>0</v>
      </c>
      <c r="I1810" s="4">
        <v>0</v>
      </c>
      <c r="J1810" s="4">
        <v>0</v>
      </c>
      <c r="K1810" s="4">
        <v>3924255.6</v>
      </c>
    </row>
    <row r="1811" spans="1:11">
      <c r="A1811" s="2" t="s">
        <v>33</v>
      </c>
      <c r="B1811" s="2" t="s">
        <v>34</v>
      </c>
      <c r="C1811" s="2" t="s">
        <v>90</v>
      </c>
      <c r="D1811" s="3">
        <v>43466</v>
      </c>
      <c r="E1811" s="4">
        <v>39610.080000000002</v>
      </c>
      <c r="F1811" s="4">
        <v>4816.4799999999996</v>
      </c>
      <c r="G1811" s="4">
        <v>0</v>
      </c>
      <c r="H1811" s="4">
        <v>0</v>
      </c>
      <c r="I1811" s="4">
        <v>0</v>
      </c>
      <c r="J1811" s="4">
        <v>0</v>
      </c>
      <c r="K1811" s="4">
        <v>44426.559999999998</v>
      </c>
    </row>
    <row r="1812" spans="1:11">
      <c r="A1812" s="2" t="s">
        <v>33</v>
      </c>
      <c r="B1812" s="2" t="s">
        <v>34</v>
      </c>
      <c r="C1812" s="2" t="s">
        <v>152</v>
      </c>
      <c r="D1812" s="3">
        <v>43466</v>
      </c>
      <c r="E1812" s="4">
        <v>62747.29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62747.29</v>
      </c>
    </row>
    <row r="1813" spans="1:11">
      <c r="A1813" s="2" t="s">
        <v>33</v>
      </c>
      <c r="B1813" s="2" t="s">
        <v>34</v>
      </c>
      <c r="C1813" s="2" t="s">
        <v>91</v>
      </c>
      <c r="D1813" s="3">
        <v>43466</v>
      </c>
      <c r="E1813" s="4">
        <v>19427.23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19427.23</v>
      </c>
    </row>
    <row r="1814" spans="1:11">
      <c r="A1814" s="2" t="s">
        <v>33</v>
      </c>
      <c r="B1814" s="2" t="s">
        <v>34</v>
      </c>
      <c r="C1814" s="2" t="s">
        <v>38</v>
      </c>
      <c r="D1814" s="3">
        <v>43466</v>
      </c>
      <c r="E1814" s="4">
        <v>524257.15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524257.15</v>
      </c>
    </row>
    <row r="1815" spans="1:11">
      <c r="A1815" s="2" t="s">
        <v>33</v>
      </c>
      <c r="B1815" s="2" t="s">
        <v>34</v>
      </c>
      <c r="C1815" s="2" t="s">
        <v>39</v>
      </c>
      <c r="D1815" s="3">
        <v>43466</v>
      </c>
      <c r="E1815" s="4">
        <v>3889659.04</v>
      </c>
      <c r="F1815" s="4">
        <v>7547.6</v>
      </c>
      <c r="G1815" s="4">
        <v>0</v>
      </c>
      <c r="H1815" s="4">
        <v>0</v>
      </c>
      <c r="I1815" s="4">
        <v>0</v>
      </c>
      <c r="J1815" s="4">
        <v>0</v>
      </c>
      <c r="K1815" s="4">
        <v>3897206.64</v>
      </c>
    </row>
    <row r="1816" spans="1:11">
      <c r="A1816" s="2" t="s">
        <v>33</v>
      </c>
      <c r="B1816" s="2" t="s">
        <v>34</v>
      </c>
      <c r="C1816" s="2" t="s">
        <v>92</v>
      </c>
      <c r="D1816" s="3">
        <v>43466</v>
      </c>
      <c r="E1816" s="4">
        <v>14389.76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14389.76</v>
      </c>
    </row>
    <row r="1817" spans="1:11">
      <c r="A1817" s="2" t="s">
        <v>33</v>
      </c>
      <c r="B1817" s="2" t="s">
        <v>34</v>
      </c>
      <c r="C1817" s="2" t="s">
        <v>40</v>
      </c>
      <c r="D1817" s="3">
        <v>43466</v>
      </c>
      <c r="E1817" s="4">
        <v>134598.85999999999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134598.85999999999</v>
      </c>
    </row>
    <row r="1818" spans="1:11">
      <c r="A1818" s="2" t="s">
        <v>33</v>
      </c>
      <c r="B1818" s="2" t="s">
        <v>34</v>
      </c>
      <c r="C1818" s="2" t="s">
        <v>41</v>
      </c>
      <c r="D1818" s="3">
        <v>43466</v>
      </c>
      <c r="E1818" s="4">
        <v>985121.66</v>
      </c>
      <c r="F1818" s="4">
        <v>76443.929999999993</v>
      </c>
      <c r="G1818" s="4">
        <v>0</v>
      </c>
      <c r="H1818" s="4">
        <v>0</v>
      </c>
      <c r="I1818" s="4">
        <v>0</v>
      </c>
      <c r="J1818" s="4">
        <v>0</v>
      </c>
      <c r="K1818" s="4">
        <v>1061565.5900000001</v>
      </c>
    </row>
    <row r="1819" spans="1:11">
      <c r="A1819" s="2" t="s">
        <v>33</v>
      </c>
      <c r="B1819" s="2" t="s">
        <v>34</v>
      </c>
      <c r="C1819" s="2" t="s">
        <v>42</v>
      </c>
      <c r="D1819" s="3">
        <v>43466</v>
      </c>
      <c r="E1819" s="4">
        <v>123514.83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123514.83</v>
      </c>
    </row>
    <row r="1820" spans="1:11">
      <c r="A1820" s="2" t="s">
        <v>16</v>
      </c>
      <c r="B1820" s="2" t="s">
        <v>60</v>
      </c>
      <c r="C1820" s="2" t="s">
        <v>64</v>
      </c>
      <c r="D1820" s="3">
        <v>43466</v>
      </c>
      <c r="E1820" s="4">
        <v>2874239.86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2874239.86</v>
      </c>
    </row>
    <row r="1821" spans="1:11">
      <c r="A1821" s="2" t="s">
        <v>16</v>
      </c>
      <c r="B1821" s="2" t="s">
        <v>60</v>
      </c>
      <c r="C1821" s="2" t="s">
        <v>103</v>
      </c>
      <c r="D1821" s="3">
        <v>43466</v>
      </c>
      <c r="E1821" s="4">
        <v>1886442.92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1886442.92</v>
      </c>
    </row>
    <row r="1822" spans="1:11">
      <c r="A1822" s="2" t="s">
        <v>16</v>
      </c>
      <c r="B1822" s="2" t="s">
        <v>60</v>
      </c>
      <c r="C1822" s="2" t="s">
        <v>147</v>
      </c>
      <c r="D1822" s="3">
        <v>43466</v>
      </c>
      <c r="E1822" s="4">
        <v>12731367.16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12731367.16</v>
      </c>
    </row>
    <row r="1823" spans="1:11">
      <c r="A1823" s="2" t="s">
        <v>16</v>
      </c>
      <c r="B1823" s="2" t="s">
        <v>60</v>
      </c>
      <c r="C1823" s="2" t="s">
        <v>144</v>
      </c>
      <c r="D1823" s="3">
        <v>43466</v>
      </c>
      <c r="E1823" s="4">
        <v>2820613.55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2820613.55</v>
      </c>
    </row>
    <row r="1824" spans="1:11">
      <c r="A1824" s="2" t="s">
        <v>16</v>
      </c>
      <c r="B1824" s="2" t="s">
        <v>60</v>
      </c>
      <c r="C1824" s="2" t="s">
        <v>145</v>
      </c>
      <c r="D1824" s="3">
        <v>43466</v>
      </c>
      <c r="E1824" s="4">
        <v>12505540.800000001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12505540.800000001</v>
      </c>
    </row>
    <row r="1825" spans="1:11">
      <c r="A1825" s="2" t="s">
        <v>16</v>
      </c>
      <c r="B1825" s="2" t="s">
        <v>60</v>
      </c>
      <c r="C1825" s="2" t="s">
        <v>129</v>
      </c>
      <c r="D1825" s="3">
        <v>43466</v>
      </c>
      <c r="E1825" s="4">
        <v>2395182.5699999998</v>
      </c>
      <c r="F1825" s="4">
        <v>0</v>
      </c>
      <c r="G1825" s="4">
        <v>0</v>
      </c>
      <c r="H1825" s="4">
        <v>3702.05</v>
      </c>
      <c r="I1825" s="4">
        <v>0</v>
      </c>
      <c r="J1825" s="4">
        <v>0</v>
      </c>
      <c r="K1825" s="4">
        <v>2398884.62</v>
      </c>
    </row>
    <row r="1826" spans="1:11">
      <c r="A1826" s="2" t="s">
        <v>16</v>
      </c>
      <c r="B1826" s="2" t="s">
        <v>60</v>
      </c>
      <c r="C1826" s="2" t="s">
        <v>66</v>
      </c>
      <c r="D1826" s="3">
        <v>43466</v>
      </c>
      <c r="E1826" s="4">
        <v>467518.93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467518.93</v>
      </c>
    </row>
    <row r="1827" spans="1:11">
      <c r="A1827" s="2" t="s">
        <v>16</v>
      </c>
      <c r="B1827" s="2" t="s">
        <v>60</v>
      </c>
      <c r="C1827" s="2" t="s">
        <v>67</v>
      </c>
      <c r="D1827" s="3">
        <v>43466</v>
      </c>
      <c r="E1827" s="4">
        <v>96290.22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96290.22</v>
      </c>
    </row>
    <row r="1828" spans="1:11">
      <c r="A1828" s="2" t="s">
        <v>16</v>
      </c>
      <c r="B1828" s="2" t="s">
        <v>60</v>
      </c>
      <c r="C1828" s="2" t="s">
        <v>156</v>
      </c>
      <c r="D1828" s="3">
        <v>43466</v>
      </c>
      <c r="E1828" s="4">
        <v>517753.65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517753.65</v>
      </c>
    </row>
    <row r="1829" spans="1:11">
      <c r="A1829" s="2" t="s">
        <v>16</v>
      </c>
      <c r="B1829" s="2" t="s">
        <v>60</v>
      </c>
      <c r="C1829" s="2" t="s">
        <v>160</v>
      </c>
      <c r="D1829" s="3">
        <v>43466</v>
      </c>
      <c r="E1829" s="4">
        <v>23632.07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23632.07</v>
      </c>
    </row>
    <row r="1830" spans="1:11">
      <c r="A1830" s="2" t="s">
        <v>16</v>
      </c>
      <c r="B1830" s="2" t="s">
        <v>60</v>
      </c>
      <c r="C1830" s="2" t="s">
        <v>61</v>
      </c>
      <c r="D1830" s="3">
        <v>43466</v>
      </c>
      <c r="E1830" s="4">
        <v>1913117.11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1913117.11</v>
      </c>
    </row>
    <row r="1831" spans="1:11">
      <c r="A1831" s="2" t="s">
        <v>16</v>
      </c>
      <c r="B1831" s="2" t="s">
        <v>60</v>
      </c>
      <c r="C1831" s="2" t="s">
        <v>65</v>
      </c>
      <c r="D1831" s="3">
        <v>43466</v>
      </c>
      <c r="E1831" s="4">
        <v>291500.62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291500.62</v>
      </c>
    </row>
    <row r="1832" spans="1:11">
      <c r="A1832" s="2" t="s">
        <v>16</v>
      </c>
      <c r="B1832" s="2" t="s">
        <v>60</v>
      </c>
      <c r="C1832" s="2" t="s">
        <v>155</v>
      </c>
      <c r="D1832" s="3">
        <v>43466</v>
      </c>
      <c r="E1832" s="4">
        <v>70015.66</v>
      </c>
      <c r="F1832" s="4">
        <v>1361.07</v>
      </c>
      <c r="G1832" s="4">
        <v>0</v>
      </c>
      <c r="H1832" s="4">
        <v>0</v>
      </c>
      <c r="I1832" s="4">
        <v>0</v>
      </c>
      <c r="J1832" s="4">
        <v>0</v>
      </c>
      <c r="K1832" s="4">
        <v>71376.73</v>
      </c>
    </row>
    <row r="1833" spans="1:11">
      <c r="A1833" s="2" t="s">
        <v>16</v>
      </c>
      <c r="B1833" s="2" t="s">
        <v>60</v>
      </c>
      <c r="C1833" s="2" t="s">
        <v>105</v>
      </c>
      <c r="D1833" s="3">
        <v>43466</v>
      </c>
      <c r="E1833" s="4">
        <v>526525.15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526525.15</v>
      </c>
    </row>
    <row r="1834" spans="1:11">
      <c r="A1834" s="2" t="s">
        <v>16</v>
      </c>
      <c r="B1834" s="2" t="s">
        <v>60</v>
      </c>
      <c r="C1834" s="2" t="s">
        <v>130</v>
      </c>
      <c r="D1834" s="3">
        <v>43466</v>
      </c>
      <c r="E1834" s="4">
        <v>9750722.6099999994</v>
      </c>
      <c r="F1834" s="4">
        <v>-1313.44</v>
      </c>
      <c r="G1834" s="4">
        <v>0</v>
      </c>
      <c r="H1834" s="4">
        <v>0</v>
      </c>
      <c r="I1834" s="4">
        <v>0</v>
      </c>
      <c r="J1834" s="4">
        <v>0</v>
      </c>
      <c r="K1834" s="4">
        <v>9749409.1699999999</v>
      </c>
    </row>
    <row r="1835" spans="1:11">
      <c r="A1835" s="2" t="s">
        <v>16</v>
      </c>
      <c r="B1835" s="2" t="s">
        <v>60</v>
      </c>
      <c r="C1835" s="2" t="s">
        <v>62</v>
      </c>
      <c r="D1835" s="3">
        <v>43466</v>
      </c>
      <c r="E1835" s="4">
        <v>2210825.96</v>
      </c>
      <c r="F1835" s="4">
        <v>-2142.9699999999998</v>
      </c>
      <c r="G1835" s="4">
        <v>0</v>
      </c>
      <c r="H1835" s="4">
        <v>0</v>
      </c>
      <c r="I1835" s="4">
        <v>0</v>
      </c>
      <c r="J1835" s="4">
        <v>0</v>
      </c>
      <c r="K1835" s="4">
        <v>2208682.9900000002</v>
      </c>
    </row>
    <row r="1836" spans="1:11">
      <c r="A1836" s="2" t="s">
        <v>16</v>
      </c>
      <c r="B1836" s="2" t="s">
        <v>60</v>
      </c>
      <c r="C1836" s="2" t="s">
        <v>63</v>
      </c>
      <c r="D1836" s="3">
        <v>43466</v>
      </c>
      <c r="E1836" s="4">
        <v>629225.62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629225.62</v>
      </c>
    </row>
    <row r="1837" spans="1:11">
      <c r="A1837" s="2" t="s">
        <v>16</v>
      </c>
      <c r="B1837" s="2" t="s">
        <v>60</v>
      </c>
      <c r="C1837" s="2" t="s">
        <v>101</v>
      </c>
      <c r="D1837" s="3">
        <v>43466</v>
      </c>
      <c r="E1837" s="4">
        <v>614382.27</v>
      </c>
      <c r="F1837" s="4">
        <v>22506.13</v>
      </c>
      <c r="G1837" s="4">
        <v>0</v>
      </c>
      <c r="H1837" s="4">
        <v>0</v>
      </c>
      <c r="I1837" s="4">
        <v>0</v>
      </c>
      <c r="J1837" s="4">
        <v>0</v>
      </c>
      <c r="K1837" s="4">
        <v>636888.4</v>
      </c>
    </row>
    <row r="1838" spans="1:11">
      <c r="A1838" s="2" t="s">
        <v>16</v>
      </c>
      <c r="B1838" s="2" t="s">
        <v>60</v>
      </c>
      <c r="C1838" s="2" t="s">
        <v>102</v>
      </c>
      <c r="D1838" s="3">
        <v>43466</v>
      </c>
      <c r="E1838" s="4">
        <v>95048383.689999998</v>
      </c>
      <c r="F1838" s="4">
        <v>-15404.12</v>
      </c>
      <c r="G1838" s="4">
        <v>0</v>
      </c>
      <c r="H1838" s="4">
        <v>0</v>
      </c>
      <c r="I1838" s="4">
        <v>0</v>
      </c>
      <c r="J1838" s="4">
        <v>0</v>
      </c>
      <c r="K1838" s="4">
        <v>95032979.569999993</v>
      </c>
    </row>
    <row r="1839" spans="1:11">
      <c r="A1839" s="2" t="s">
        <v>16</v>
      </c>
      <c r="B1839" s="2" t="s">
        <v>60</v>
      </c>
      <c r="C1839" s="2" t="s">
        <v>132</v>
      </c>
      <c r="D1839" s="3">
        <v>43466</v>
      </c>
      <c r="E1839" s="4">
        <v>378332.82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378332.82</v>
      </c>
    </row>
    <row r="1840" spans="1:11">
      <c r="A1840" s="2" t="s">
        <v>16</v>
      </c>
      <c r="B1840" s="2" t="s">
        <v>60</v>
      </c>
      <c r="C1840" s="2" t="s">
        <v>146</v>
      </c>
      <c r="D1840" s="3">
        <v>43466</v>
      </c>
      <c r="E1840" s="4">
        <v>69028.100000000006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69028.100000000006</v>
      </c>
    </row>
    <row r="1841" spans="1:11">
      <c r="A1841" s="2" t="s">
        <v>16</v>
      </c>
      <c r="B1841" s="2" t="s">
        <v>60</v>
      </c>
      <c r="C1841" s="2" t="s">
        <v>104</v>
      </c>
      <c r="D1841" s="3">
        <v>43466</v>
      </c>
      <c r="E1841" s="4">
        <v>3299.04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3299.04</v>
      </c>
    </row>
    <row r="1842" spans="1:11">
      <c r="A1842" s="2" t="s">
        <v>33</v>
      </c>
      <c r="B1842" s="2" t="s">
        <v>68</v>
      </c>
      <c r="C1842" s="2" t="s">
        <v>69</v>
      </c>
      <c r="D1842" s="3">
        <v>43466</v>
      </c>
      <c r="E1842" s="4">
        <v>185309.27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185309.27</v>
      </c>
    </row>
    <row r="1843" spans="1:11">
      <c r="A1843" s="2" t="s">
        <v>33</v>
      </c>
      <c r="B1843" s="2" t="s">
        <v>68</v>
      </c>
      <c r="C1843" s="2" t="s">
        <v>107</v>
      </c>
      <c r="D1843" s="3">
        <v>43466</v>
      </c>
      <c r="E1843" s="4">
        <v>1109551.68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1109551.68</v>
      </c>
    </row>
    <row r="1844" spans="1:11">
      <c r="A1844" s="2" t="s">
        <v>33</v>
      </c>
      <c r="B1844" s="2" t="s">
        <v>68</v>
      </c>
      <c r="C1844" s="2" t="s">
        <v>70</v>
      </c>
      <c r="D1844" s="3">
        <v>43466</v>
      </c>
      <c r="E1844" s="4">
        <v>179338.52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179338.52</v>
      </c>
    </row>
    <row r="1845" spans="1:11">
      <c r="A1845" s="2" t="s">
        <v>33</v>
      </c>
      <c r="B1845" s="2" t="s">
        <v>68</v>
      </c>
      <c r="C1845" s="2" t="s">
        <v>108</v>
      </c>
      <c r="D1845" s="3">
        <v>43466</v>
      </c>
      <c r="E1845" s="4">
        <v>15383.91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15383.91</v>
      </c>
    </row>
    <row r="1846" spans="1:11">
      <c r="A1846" s="2" t="s">
        <v>33</v>
      </c>
      <c r="B1846" s="2" t="s">
        <v>68</v>
      </c>
      <c r="C1846" s="2" t="s">
        <v>133</v>
      </c>
      <c r="D1846" s="3">
        <v>43466</v>
      </c>
      <c r="E1846" s="4">
        <v>38834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38834</v>
      </c>
    </row>
    <row r="1847" spans="1:11">
      <c r="A1847" s="2" t="s">
        <v>33</v>
      </c>
      <c r="B1847" s="2" t="s">
        <v>68</v>
      </c>
      <c r="C1847" s="2" t="s">
        <v>109</v>
      </c>
      <c r="D1847" s="3">
        <v>43466</v>
      </c>
      <c r="E1847" s="4">
        <v>53753.13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53753.13</v>
      </c>
    </row>
    <row r="1848" spans="1:11">
      <c r="A1848" s="2" t="s">
        <v>33</v>
      </c>
      <c r="B1848" s="2" t="s">
        <v>68</v>
      </c>
      <c r="C1848" s="2" t="s">
        <v>71</v>
      </c>
      <c r="D1848" s="3">
        <v>43466</v>
      </c>
      <c r="E1848" s="4">
        <v>27284.69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27284.69</v>
      </c>
    </row>
    <row r="1849" spans="1:11">
      <c r="A1849" s="2" t="s">
        <v>33</v>
      </c>
      <c r="B1849" s="2" t="s">
        <v>68</v>
      </c>
      <c r="C1849" s="2" t="s">
        <v>73</v>
      </c>
      <c r="D1849" s="3">
        <v>43466</v>
      </c>
      <c r="E1849" s="4">
        <v>175867.44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175867.44</v>
      </c>
    </row>
    <row r="1850" spans="1:11">
      <c r="A1850" s="2" t="s">
        <v>33</v>
      </c>
      <c r="B1850" s="2" t="s">
        <v>68</v>
      </c>
      <c r="C1850" s="2" t="s">
        <v>72</v>
      </c>
      <c r="D1850" s="3">
        <v>43466</v>
      </c>
      <c r="E1850" s="4">
        <v>20515.689999999999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20515.689999999999</v>
      </c>
    </row>
    <row r="1851" spans="1:11">
      <c r="A1851" s="2" t="s">
        <v>33</v>
      </c>
      <c r="B1851" s="2" t="s">
        <v>68</v>
      </c>
      <c r="C1851" s="2" t="s">
        <v>149</v>
      </c>
      <c r="D1851" s="3">
        <v>43466</v>
      </c>
      <c r="E1851" s="4">
        <v>37541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37541</v>
      </c>
    </row>
    <row r="1852" spans="1:11">
      <c r="A1852" s="2" t="s">
        <v>33</v>
      </c>
      <c r="B1852" s="2" t="s">
        <v>68</v>
      </c>
      <c r="C1852" s="2" t="s">
        <v>151</v>
      </c>
      <c r="D1852" s="3">
        <v>43466</v>
      </c>
      <c r="E1852" s="4">
        <v>814166.88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814166.88</v>
      </c>
    </row>
    <row r="1853" spans="1:11">
      <c r="A1853" s="2" t="s">
        <v>33</v>
      </c>
      <c r="B1853" s="2" t="s">
        <v>68</v>
      </c>
      <c r="C1853" s="2" t="s">
        <v>110</v>
      </c>
      <c r="D1853" s="3">
        <v>43466</v>
      </c>
      <c r="E1853" s="4">
        <v>70177.67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70177.67</v>
      </c>
    </row>
    <row r="1854" spans="1:11">
      <c r="A1854" s="2" t="s">
        <v>33</v>
      </c>
      <c r="B1854" s="2" t="s">
        <v>68</v>
      </c>
      <c r="C1854" s="2" t="s">
        <v>106</v>
      </c>
      <c r="D1854" s="3">
        <v>43466</v>
      </c>
      <c r="E1854" s="4">
        <v>78585.679999999993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78585.679999999993</v>
      </c>
    </row>
    <row r="1855" spans="1:11">
      <c r="A1855" s="2" t="s">
        <v>33</v>
      </c>
      <c r="B1855" s="2" t="s">
        <v>68</v>
      </c>
      <c r="C1855" s="2" t="s">
        <v>74</v>
      </c>
      <c r="D1855" s="3">
        <v>43466</v>
      </c>
      <c r="E1855" s="4">
        <v>828509.36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828509.36</v>
      </c>
    </row>
    <row r="1856" spans="1:11">
      <c r="A1856" s="2" t="s">
        <v>16</v>
      </c>
      <c r="B1856" s="2" t="s">
        <v>17</v>
      </c>
      <c r="C1856" s="2" t="s">
        <v>18</v>
      </c>
      <c r="D1856" s="3">
        <v>43497</v>
      </c>
      <c r="E1856" s="4">
        <v>1411389.93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1411389.93</v>
      </c>
    </row>
    <row r="1857" spans="1:11">
      <c r="A1857" s="2" t="s">
        <v>16</v>
      </c>
      <c r="B1857" s="2" t="s">
        <v>17</v>
      </c>
      <c r="C1857" s="2" t="s">
        <v>19</v>
      </c>
      <c r="D1857" s="3">
        <v>43497</v>
      </c>
      <c r="E1857" s="4">
        <v>9187141.9700000007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9187141.9700000007</v>
      </c>
    </row>
    <row r="1858" spans="1:11">
      <c r="A1858" s="2" t="s">
        <v>16</v>
      </c>
      <c r="B1858" s="2" t="s">
        <v>17</v>
      </c>
      <c r="C1858" s="2" t="s">
        <v>158</v>
      </c>
      <c r="D1858" s="3">
        <v>43497</v>
      </c>
      <c r="E1858" s="4">
        <v>9437418.9199999999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9437418.9199999999</v>
      </c>
    </row>
    <row r="1859" spans="1:11">
      <c r="A1859" s="2" t="s">
        <v>16</v>
      </c>
      <c r="B1859" s="2" t="s">
        <v>17</v>
      </c>
      <c r="C1859" s="2" t="s">
        <v>76</v>
      </c>
      <c r="D1859" s="3">
        <v>43497</v>
      </c>
      <c r="E1859" s="4">
        <v>2116.08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2116.08</v>
      </c>
    </row>
    <row r="1860" spans="1:11">
      <c r="A1860" s="2" t="s">
        <v>16</v>
      </c>
      <c r="B1860" s="2" t="s">
        <v>17</v>
      </c>
      <c r="C1860" s="2" t="s">
        <v>23</v>
      </c>
      <c r="D1860" s="3">
        <v>43497</v>
      </c>
      <c r="E1860" s="4">
        <v>51454.51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51454.51</v>
      </c>
    </row>
    <row r="1861" spans="1:11">
      <c r="A1861" s="2" t="s">
        <v>16</v>
      </c>
      <c r="B1861" s="2" t="s">
        <v>17</v>
      </c>
      <c r="C1861" s="2" t="s">
        <v>83</v>
      </c>
      <c r="D1861" s="3">
        <v>43497</v>
      </c>
      <c r="E1861" s="4">
        <v>5436256.9500000002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5436256.9500000002</v>
      </c>
    </row>
    <row r="1862" spans="1:11">
      <c r="A1862" s="2" t="s">
        <v>16</v>
      </c>
      <c r="B1862" s="2" t="s">
        <v>17</v>
      </c>
      <c r="C1862" s="2" t="s">
        <v>20</v>
      </c>
      <c r="D1862" s="3">
        <v>43497</v>
      </c>
      <c r="E1862" s="4">
        <v>71036.47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71036.47</v>
      </c>
    </row>
    <row r="1863" spans="1:11">
      <c r="A1863" s="2" t="s">
        <v>16</v>
      </c>
      <c r="B1863" s="2" t="s">
        <v>17</v>
      </c>
      <c r="C1863" s="2" t="s">
        <v>22</v>
      </c>
      <c r="D1863" s="3">
        <v>43497</v>
      </c>
      <c r="E1863" s="4">
        <v>263337.89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263337.89</v>
      </c>
    </row>
    <row r="1864" spans="1:11">
      <c r="A1864" s="2" t="s">
        <v>16</v>
      </c>
      <c r="B1864" s="2" t="s">
        <v>17</v>
      </c>
      <c r="C1864" s="2" t="s">
        <v>111</v>
      </c>
      <c r="D1864" s="3">
        <v>43497</v>
      </c>
      <c r="E1864" s="4">
        <v>7125.41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7125.41</v>
      </c>
    </row>
    <row r="1865" spans="1:11">
      <c r="A1865" s="2" t="s">
        <v>16</v>
      </c>
      <c r="B1865" s="2" t="s">
        <v>17</v>
      </c>
      <c r="C1865" s="2" t="s">
        <v>114</v>
      </c>
      <c r="D1865" s="3">
        <v>43497</v>
      </c>
      <c r="E1865" s="4">
        <v>76071.34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76071.34</v>
      </c>
    </row>
    <row r="1866" spans="1:11">
      <c r="A1866" s="2" t="s">
        <v>16</v>
      </c>
      <c r="B1866" s="2" t="s">
        <v>17</v>
      </c>
      <c r="C1866" s="2" t="s">
        <v>31</v>
      </c>
      <c r="D1866" s="3">
        <v>43497</v>
      </c>
      <c r="E1866" s="4">
        <v>1039344.41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1039344.41</v>
      </c>
    </row>
    <row r="1867" spans="1:11">
      <c r="A1867" s="2" t="s">
        <v>16</v>
      </c>
      <c r="B1867" s="2" t="s">
        <v>17</v>
      </c>
      <c r="C1867" s="2" t="s">
        <v>24</v>
      </c>
      <c r="D1867" s="3">
        <v>43497</v>
      </c>
      <c r="E1867" s="4">
        <v>8824.34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8824.34</v>
      </c>
    </row>
    <row r="1868" spans="1:11">
      <c r="A1868" s="2" t="s">
        <v>16</v>
      </c>
      <c r="B1868" s="2" t="s">
        <v>17</v>
      </c>
      <c r="C1868" s="2" t="s">
        <v>81</v>
      </c>
      <c r="D1868" s="3">
        <v>43497</v>
      </c>
      <c r="E1868" s="4">
        <v>136509.51999999999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136509.51999999999</v>
      </c>
    </row>
    <row r="1869" spans="1:11">
      <c r="A1869" s="2" t="s">
        <v>16</v>
      </c>
      <c r="B1869" s="2" t="s">
        <v>17</v>
      </c>
      <c r="C1869" s="2" t="s">
        <v>25</v>
      </c>
      <c r="D1869" s="3">
        <v>43497</v>
      </c>
      <c r="E1869" s="4">
        <v>7388.39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7388.39</v>
      </c>
    </row>
    <row r="1870" spans="1:11">
      <c r="A1870" s="2" t="s">
        <v>16</v>
      </c>
      <c r="B1870" s="2" t="s">
        <v>17</v>
      </c>
      <c r="C1870" s="2" t="s">
        <v>116</v>
      </c>
      <c r="D1870" s="3">
        <v>43497</v>
      </c>
      <c r="E1870" s="4">
        <v>162267.97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162267.97</v>
      </c>
    </row>
    <row r="1871" spans="1:11">
      <c r="A1871" s="2" t="s">
        <v>16</v>
      </c>
      <c r="B1871" s="2" t="s">
        <v>17</v>
      </c>
      <c r="C1871" s="2" t="s">
        <v>115</v>
      </c>
      <c r="D1871" s="3">
        <v>43497</v>
      </c>
      <c r="E1871" s="4">
        <v>20472353.600000001</v>
      </c>
      <c r="F1871" s="4">
        <v>183.09</v>
      </c>
      <c r="G1871" s="4">
        <v>0</v>
      </c>
      <c r="H1871" s="4">
        <v>0</v>
      </c>
      <c r="I1871" s="4">
        <v>0</v>
      </c>
      <c r="J1871" s="4">
        <v>0</v>
      </c>
      <c r="K1871" s="4">
        <v>20472536.690000001</v>
      </c>
    </row>
    <row r="1872" spans="1:11">
      <c r="A1872" s="2" t="s">
        <v>16</v>
      </c>
      <c r="B1872" s="2" t="s">
        <v>17</v>
      </c>
      <c r="C1872" s="2" t="s">
        <v>27</v>
      </c>
      <c r="D1872" s="3">
        <v>43497</v>
      </c>
      <c r="E1872" s="4">
        <v>16988209.329999998</v>
      </c>
      <c r="F1872" s="4">
        <v>1379.45</v>
      </c>
      <c r="G1872" s="4">
        <v>0</v>
      </c>
      <c r="H1872" s="4">
        <v>0</v>
      </c>
      <c r="I1872" s="4">
        <v>0</v>
      </c>
      <c r="J1872" s="4">
        <v>0</v>
      </c>
      <c r="K1872" s="4">
        <v>16989588.780000001</v>
      </c>
    </row>
    <row r="1873" spans="1:11">
      <c r="A1873" s="2" t="s">
        <v>16</v>
      </c>
      <c r="B1873" s="2" t="s">
        <v>17</v>
      </c>
      <c r="C1873" s="2" t="s">
        <v>82</v>
      </c>
      <c r="D1873" s="3">
        <v>43497</v>
      </c>
      <c r="E1873" s="4">
        <v>4732586.8899999997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4732586.8899999997</v>
      </c>
    </row>
    <row r="1874" spans="1:11">
      <c r="A1874" s="2" t="s">
        <v>16</v>
      </c>
      <c r="B1874" s="2" t="s">
        <v>17</v>
      </c>
      <c r="C1874" s="2" t="s">
        <v>84</v>
      </c>
      <c r="D1874" s="3">
        <v>43497</v>
      </c>
      <c r="E1874" s="4">
        <v>2290495.25</v>
      </c>
      <c r="F1874" s="4">
        <v>299.52</v>
      </c>
      <c r="G1874" s="4">
        <v>-148508.48000000001</v>
      </c>
      <c r="H1874" s="4">
        <v>0</v>
      </c>
      <c r="I1874" s="4">
        <v>0</v>
      </c>
      <c r="J1874" s="4">
        <v>0</v>
      </c>
      <c r="K1874" s="4">
        <v>2142286.29</v>
      </c>
    </row>
    <row r="1875" spans="1:11">
      <c r="A1875" s="2" t="s">
        <v>16</v>
      </c>
      <c r="B1875" s="2" t="s">
        <v>17</v>
      </c>
      <c r="C1875" s="2" t="s">
        <v>29</v>
      </c>
      <c r="D1875" s="3">
        <v>43497</v>
      </c>
      <c r="E1875" s="4">
        <v>1507132.8</v>
      </c>
      <c r="F1875" s="4">
        <v>1005.64</v>
      </c>
      <c r="G1875" s="4">
        <v>0</v>
      </c>
      <c r="H1875" s="4">
        <v>0</v>
      </c>
      <c r="I1875" s="4">
        <v>0</v>
      </c>
      <c r="J1875" s="4">
        <v>0</v>
      </c>
      <c r="K1875" s="4">
        <v>1508138.44</v>
      </c>
    </row>
    <row r="1876" spans="1:11">
      <c r="A1876" s="2" t="s">
        <v>16</v>
      </c>
      <c r="B1876" s="2" t="s">
        <v>17</v>
      </c>
      <c r="C1876" s="2" t="s">
        <v>157</v>
      </c>
      <c r="D1876" s="3">
        <v>43497</v>
      </c>
      <c r="E1876" s="4">
        <v>71274935.370000005</v>
      </c>
      <c r="F1876" s="4">
        <v>1228739.95</v>
      </c>
      <c r="G1876" s="4">
        <v>0</v>
      </c>
      <c r="H1876" s="4">
        <v>0</v>
      </c>
      <c r="I1876" s="4">
        <v>0</v>
      </c>
      <c r="J1876" s="4">
        <v>0</v>
      </c>
      <c r="K1876" s="4">
        <v>72503675.319999993</v>
      </c>
    </row>
    <row r="1877" spans="1:11">
      <c r="A1877" s="2" t="s">
        <v>16</v>
      </c>
      <c r="B1877" s="2" t="s">
        <v>17</v>
      </c>
      <c r="C1877" s="2" t="s">
        <v>32</v>
      </c>
      <c r="D1877" s="3">
        <v>43497</v>
      </c>
      <c r="E1877" s="4">
        <v>39251.620000000003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39251.620000000003</v>
      </c>
    </row>
    <row r="1878" spans="1:11">
      <c r="A1878" s="2" t="s">
        <v>16</v>
      </c>
      <c r="B1878" s="2" t="s">
        <v>17</v>
      </c>
      <c r="C1878" s="2" t="s">
        <v>80</v>
      </c>
      <c r="D1878" s="3">
        <v>43497</v>
      </c>
      <c r="E1878" s="4">
        <v>1063472.95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1063472.95</v>
      </c>
    </row>
    <row r="1879" spans="1:11">
      <c r="A1879" s="2" t="s">
        <v>16</v>
      </c>
      <c r="B1879" s="2" t="s">
        <v>17</v>
      </c>
      <c r="C1879" s="2" t="s">
        <v>26</v>
      </c>
      <c r="D1879" s="3">
        <v>43497</v>
      </c>
      <c r="E1879" s="4">
        <v>1461672.01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1461672.01</v>
      </c>
    </row>
    <row r="1880" spans="1:11">
      <c r="A1880" s="2" t="s">
        <v>16</v>
      </c>
      <c r="B1880" s="2" t="s">
        <v>17</v>
      </c>
      <c r="C1880" s="2" t="s">
        <v>21</v>
      </c>
      <c r="D1880" s="3">
        <v>43497</v>
      </c>
      <c r="E1880" s="4">
        <v>22205.23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22205.23</v>
      </c>
    </row>
    <row r="1881" spans="1:11">
      <c r="A1881" s="2" t="s">
        <v>16</v>
      </c>
      <c r="B1881" s="2" t="s">
        <v>17</v>
      </c>
      <c r="C1881" s="2" t="s">
        <v>75</v>
      </c>
      <c r="D1881" s="3">
        <v>43497</v>
      </c>
      <c r="E1881" s="4">
        <v>314379.42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314379.42</v>
      </c>
    </row>
    <row r="1882" spans="1:11">
      <c r="A1882" s="2" t="s">
        <v>16</v>
      </c>
      <c r="B1882" s="2" t="s">
        <v>17</v>
      </c>
      <c r="C1882" s="2" t="s">
        <v>112</v>
      </c>
      <c r="D1882" s="3">
        <v>43497</v>
      </c>
      <c r="E1882" s="4">
        <v>20681359.809999999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20681359.809999999</v>
      </c>
    </row>
    <row r="1883" spans="1:11">
      <c r="A1883" s="2" t="s">
        <v>16</v>
      </c>
      <c r="B1883" s="2" t="s">
        <v>17</v>
      </c>
      <c r="C1883" s="2" t="s">
        <v>77</v>
      </c>
      <c r="D1883" s="3">
        <v>43497</v>
      </c>
      <c r="E1883" s="4">
        <v>297266.61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297266.61</v>
      </c>
    </row>
    <row r="1884" spans="1:11">
      <c r="A1884" s="2" t="s">
        <v>16</v>
      </c>
      <c r="B1884" s="2" t="s">
        <v>17</v>
      </c>
      <c r="C1884" s="2" t="s">
        <v>78</v>
      </c>
      <c r="D1884" s="3">
        <v>43497</v>
      </c>
      <c r="E1884" s="4">
        <v>345729.64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345729.64</v>
      </c>
    </row>
    <row r="1885" spans="1:11">
      <c r="A1885" s="2" t="s">
        <v>16</v>
      </c>
      <c r="B1885" s="2" t="s">
        <v>17</v>
      </c>
      <c r="C1885" s="2" t="s">
        <v>113</v>
      </c>
      <c r="D1885" s="3">
        <v>43497</v>
      </c>
      <c r="E1885" s="4">
        <v>19646249.25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19646249.25</v>
      </c>
    </row>
    <row r="1886" spans="1:11">
      <c r="A1886" s="2" t="s">
        <v>33</v>
      </c>
      <c r="B1886" s="2" t="s">
        <v>34</v>
      </c>
      <c r="C1886" s="2" t="s">
        <v>43</v>
      </c>
      <c r="D1886" s="3">
        <v>43497</v>
      </c>
      <c r="E1886" s="4">
        <v>8329.7199999999993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8329.7199999999993</v>
      </c>
    </row>
    <row r="1887" spans="1:11">
      <c r="A1887" s="2" t="s">
        <v>33</v>
      </c>
      <c r="B1887" s="2" t="s">
        <v>34</v>
      </c>
      <c r="C1887" s="2" t="s">
        <v>44</v>
      </c>
      <c r="D1887" s="3">
        <v>43497</v>
      </c>
      <c r="E1887" s="4">
        <v>119852.69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119852.69</v>
      </c>
    </row>
    <row r="1888" spans="1:11">
      <c r="A1888" s="2" t="s">
        <v>33</v>
      </c>
      <c r="B1888" s="2" t="s">
        <v>34</v>
      </c>
      <c r="C1888" s="2" t="s">
        <v>45</v>
      </c>
      <c r="D1888" s="3">
        <v>43497</v>
      </c>
      <c r="E1888" s="4">
        <v>261126.69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261126.69</v>
      </c>
    </row>
    <row r="1889" spans="1:11">
      <c r="A1889" s="2" t="s">
        <v>33</v>
      </c>
      <c r="B1889" s="2" t="s">
        <v>34</v>
      </c>
      <c r="C1889" s="2" t="s">
        <v>95</v>
      </c>
      <c r="D1889" s="3">
        <v>43497</v>
      </c>
      <c r="E1889" s="4">
        <v>4681.58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4681.58</v>
      </c>
    </row>
    <row r="1890" spans="1:11">
      <c r="A1890" s="2" t="s">
        <v>33</v>
      </c>
      <c r="B1890" s="2" t="s">
        <v>34</v>
      </c>
      <c r="C1890" s="2" t="s">
        <v>96</v>
      </c>
      <c r="D1890" s="3">
        <v>43497</v>
      </c>
      <c r="E1890" s="4">
        <v>17916.189999999999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17916.189999999999</v>
      </c>
    </row>
    <row r="1891" spans="1:11">
      <c r="A1891" s="2" t="s">
        <v>33</v>
      </c>
      <c r="B1891" s="2" t="s">
        <v>34</v>
      </c>
      <c r="C1891" s="2" t="s">
        <v>120</v>
      </c>
      <c r="D1891" s="3">
        <v>43497</v>
      </c>
      <c r="E1891" s="4">
        <v>153261.29999999999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153261.29999999999</v>
      </c>
    </row>
    <row r="1892" spans="1:11">
      <c r="A1892" s="2" t="s">
        <v>33</v>
      </c>
      <c r="B1892" s="2" t="s">
        <v>34</v>
      </c>
      <c r="C1892" s="2" t="s">
        <v>121</v>
      </c>
      <c r="D1892" s="3">
        <v>43497</v>
      </c>
      <c r="E1892" s="4">
        <v>23138.38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23138.38</v>
      </c>
    </row>
    <row r="1893" spans="1:11">
      <c r="A1893" s="2" t="s">
        <v>33</v>
      </c>
      <c r="B1893" s="2" t="s">
        <v>34</v>
      </c>
      <c r="C1893" s="2" t="s">
        <v>153</v>
      </c>
      <c r="D1893" s="3">
        <v>43497</v>
      </c>
      <c r="E1893" s="4">
        <v>137442.53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137442.53</v>
      </c>
    </row>
    <row r="1894" spans="1:11">
      <c r="A1894" s="2" t="s">
        <v>33</v>
      </c>
      <c r="B1894" s="2" t="s">
        <v>34</v>
      </c>
      <c r="C1894" s="2" t="s">
        <v>135</v>
      </c>
      <c r="D1894" s="3">
        <v>43497</v>
      </c>
      <c r="E1894" s="4">
        <v>9031982.0099999998</v>
      </c>
      <c r="F1894" s="4">
        <v>26841.81</v>
      </c>
      <c r="G1894" s="4">
        <v>0</v>
      </c>
      <c r="H1894" s="4">
        <v>0</v>
      </c>
      <c r="I1894" s="4">
        <v>0</v>
      </c>
      <c r="J1894" s="4">
        <v>0</v>
      </c>
      <c r="K1894" s="4">
        <v>9058823.8200000003</v>
      </c>
    </row>
    <row r="1895" spans="1:11">
      <c r="A1895" s="2" t="s">
        <v>33</v>
      </c>
      <c r="B1895" s="2" t="s">
        <v>34</v>
      </c>
      <c r="C1895" s="2" t="s">
        <v>159</v>
      </c>
      <c r="D1895" s="3">
        <v>43497</v>
      </c>
      <c r="E1895" s="4">
        <v>1699998.54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1699998.54</v>
      </c>
    </row>
    <row r="1896" spans="1:11">
      <c r="A1896" s="2" t="s">
        <v>33</v>
      </c>
      <c r="B1896" s="2" t="s">
        <v>34</v>
      </c>
      <c r="C1896" s="2" t="s">
        <v>46</v>
      </c>
      <c r="D1896" s="3">
        <v>43497</v>
      </c>
      <c r="E1896" s="4">
        <v>449309.06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449309.06</v>
      </c>
    </row>
    <row r="1897" spans="1:11">
      <c r="A1897" s="2" t="s">
        <v>33</v>
      </c>
      <c r="B1897" s="2" t="s">
        <v>34</v>
      </c>
      <c r="C1897" s="2" t="s">
        <v>122</v>
      </c>
      <c r="D1897" s="3">
        <v>43497</v>
      </c>
      <c r="E1897" s="4">
        <v>1694832.96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1694832.96</v>
      </c>
    </row>
    <row r="1898" spans="1:11">
      <c r="A1898" s="2" t="s">
        <v>33</v>
      </c>
      <c r="B1898" s="2" t="s">
        <v>34</v>
      </c>
      <c r="C1898" s="2" t="s">
        <v>47</v>
      </c>
      <c r="D1898" s="3">
        <v>43497</v>
      </c>
      <c r="E1898" s="4">
        <v>178530.09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178530.09</v>
      </c>
    </row>
    <row r="1899" spans="1:11">
      <c r="A1899" s="2" t="s">
        <v>33</v>
      </c>
      <c r="B1899" s="2" t="s">
        <v>34</v>
      </c>
      <c r="C1899" s="2" t="s">
        <v>154</v>
      </c>
      <c r="D1899" s="3">
        <v>43497</v>
      </c>
      <c r="E1899" s="4">
        <v>54614.27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54614.27</v>
      </c>
    </row>
    <row r="1900" spans="1:11">
      <c r="A1900" s="2" t="s">
        <v>33</v>
      </c>
      <c r="B1900" s="2" t="s">
        <v>34</v>
      </c>
      <c r="C1900" s="2" t="s">
        <v>123</v>
      </c>
      <c r="D1900" s="3">
        <v>43497</v>
      </c>
      <c r="E1900" s="4">
        <v>175350.37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175350.37</v>
      </c>
    </row>
    <row r="1901" spans="1:11">
      <c r="A1901" s="2" t="s">
        <v>33</v>
      </c>
      <c r="B1901" s="2" t="s">
        <v>34</v>
      </c>
      <c r="C1901" s="2" t="s">
        <v>136</v>
      </c>
      <c r="D1901" s="3">
        <v>43497</v>
      </c>
      <c r="E1901" s="4">
        <v>209318.9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209318.9</v>
      </c>
    </row>
    <row r="1902" spans="1:11">
      <c r="A1902" s="2" t="s">
        <v>33</v>
      </c>
      <c r="B1902" s="2" t="s">
        <v>34</v>
      </c>
      <c r="C1902" s="2" t="s">
        <v>48</v>
      </c>
      <c r="D1902" s="3">
        <v>43497</v>
      </c>
      <c r="E1902" s="4">
        <v>923446.05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923446.05</v>
      </c>
    </row>
    <row r="1903" spans="1:11">
      <c r="A1903" s="2" t="s">
        <v>33</v>
      </c>
      <c r="B1903" s="2" t="s">
        <v>34</v>
      </c>
      <c r="C1903" s="2" t="s">
        <v>118</v>
      </c>
      <c r="D1903" s="3">
        <v>43497</v>
      </c>
      <c r="E1903" s="4">
        <v>273084.38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273084.38</v>
      </c>
    </row>
    <row r="1904" spans="1:11">
      <c r="A1904" s="2" t="s">
        <v>33</v>
      </c>
      <c r="B1904" s="2" t="s">
        <v>34</v>
      </c>
      <c r="C1904" s="2" t="s">
        <v>137</v>
      </c>
      <c r="D1904" s="3">
        <v>43497</v>
      </c>
      <c r="E1904" s="4">
        <v>414663.45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414663.45</v>
      </c>
    </row>
    <row r="1905" spans="1:11">
      <c r="A1905" s="2" t="s">
        <v>33</v>
      </c>
      <c r="B1905" s="2" t="s">
        <v>34</v>
      </c>
      <c r="C1905" s="2" t="s">
        <v>97</v>
      </c>
      <c r="D1905" s="3">
        <v>43497</v>
      </c>
      <c r="E1905" s="4">
        <v>26970.37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26970.37</v>
      </c>
    </row>
    <row r="1906" spans="1:11">
      <c r="A1906" s="2" t="s">
        <v>33</v>
      </c>
      <c r="B1906" s="2" t="s">
        <v>34</v>
      </c>
      <c r="C1906" s="2" t="s">
        <v>49</v>
      </c>
      <c r="D1906" s="3">
        <v>43497</v>
      </c>
      <c r="E1906" s="4">
        <v>867772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867772</v>
      </c>
    </row>
    <row r="1907" spans="1:11">
      <c r="A1907" s="2" t="s">
        <v>33</v>
      </c>
      <c r="B1907" s="2" t="s">
        <v>34</v>
      </c>
      <c r="C1907" s="2" t="s">
        <v>50</v>
      </c>
      <c r="D1907" s="3">
        <v>43497</v>
      </c>
      <c r="E1907" s="4">
        <v>49001.72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49001.72</v>
      </c>
    </row>
    <row r="1908" spans="1:11">
      <c r="A1908" s="2" t="s">
        <v>33</v>
      </c>
      <c r="B1908" s="2" t="s">
        <v>34</v>
      </c>
      <c r="C1908" s="2" t="s">
        <v>138</v>
      </c>
      <c r="D1908" s="3">
        <v>43497</v>
      </c>
      <c r="E1908" s="4">
        <v>60826.29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60826.29</v>
      </c>
    </row>
    <row r="1909" spans="1:11">
      <c r="A1909" s="2" t="s">
        <v>33</v>
      </c>
      <c r="B1909" s="2" t="s">
        <v>34</v>
      </c>
      <c r="C1909" s="2" t="s">
        <v>124</v>
      </c>
      <c r="D1909" s="3">
        <v>43497</v>
      </c>
      <c r="E1909" s="4">
        <v>132744.54999999999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132744.54999999999</v>
      </c>
    </row>
    <row r="1910" spans="1:11">
      <c r="A1910" s="2" t="s">
        <v>33</v>
      </c>
      <c r="B1910" s="2" t="s">
        <v>34</v>
      </c>
      <c r="C1910" s="2" t="s">
        <v>125</v>
      </c>
      <c r="D1910" s="3">
        <v>43497</v>
      </c>
      <c r="E1910" s="4">
        <v>27268589.329999998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27268589.329999998</v>
      </c>
    </row>
    <row r="1911" spans="1:11">
      <c r="A1911" s="2" t="s">
        <v>33</v>
      </c>
      <c r="B1911" s="2" t="s">
        <v>34</v>
      </c>
      <c r="C1911" s="2" t="s">
        <v>126</v>
      </c>
      <c r="D1911" s="3">
        <v>43497</v>
      </c>
      <c r="E1911" s="4">
        <v>787078.54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787078.54</v>
      </c>
    </row>
    <row r="1912" spans="1:11">
      <c r="A1912" s="2" t="s">
        <v>33</v>
      </c>
      <c r="B1912" s="2" t="s">
        <v>34</v>
      </c>
      <c r="C1912" s="2" t="s">
        <v>51</v>
      </c>
      <c r="D1912" s="3">
        <v>43497</v>
      </c>
      <c r="E1912" s="4">
        <v>2269506.86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2269506.86</v>
      </c>
    </row>
    <row r="1913" spans="1:11">
      <c r="A1913" s="2" t="s">
        <v>33</v>
      </c>
      <c r="B1913" s="2" t="s">
        <v>34</v>
      </c>
      <c r="C1913" s="2" t="s">
        <v>98</v>
      </c>
      <c r="D1913" s="3">
        <v>43497</v>
      </c>
      <c r="E1913" s="4">
        <v>531166.79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531166.79</v>
      </c>
    </row>
    <row r="1914" spans="1:11">
      <c r="A1914" s="2" t="s">
        <v>33</v>
      </c>
      <c r="B1914" s="2" t="s">
        <v>34</v>
      </c>
      <c r="C1914" s="2" t="s">
        <v>52</v>
      </c>
      <c r="D1914" s="3">
        <v>43497</v>
      </c>
      <c r="E1914" s="4">
        <v>37326.42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37326.42</v>
      </c>
    </row>
    <row r="1915" spans="1:11">
      <c r="A1915" s="2" t="s">
        <v>33</v>
      </c>
      <c r="B1915" s="2" t="s">
        <v>34</v>
      </c>
      <c r="C1915" s="2" t="s">
        <v>127</v>
      </c>
      <c r="D1915" s="3">
        <v>43497</v>
      </c>
      <c r="E1915" s="4">
        <v>3525188.82</v>
      </c>
      <c r="F1915" s="4">
        <v>58.87</v>
      </c>
      <c r="G1915" s="4">
        <v>0</v>
      </c>
      <c r="H1915" s="4">
        <v>0</v>
      </c>
      <c r="I1915" s="4">
        <v>0</v>
      </c>
      <c r="J1915" s="4">
        <v>0</v>
      </c>
      <c r="K1915" s="4">
        <v>3525247.69</v>
      </c>
    </row>
    <row r="1916" spans="1:11">
      <c r="A1916" s="2" t="s">
        <v>33</v>
      </c>
      <c r="B1916" s="2" t="s">
        <v>34</v>
      </c>
      <c r="C1916" s="2" t="s">
        <v>139</v>
      </c>
      <c r="D1916" s="3">
        <v>43497</v>
      </c>
      <c r="E1916" s="4">
        <v>2783.89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2783.89</v>
      </c>
    </row>
    <row r="1917" spans="1:11">
      <c r="A1917" s="2" t="s">
        <v>33</v>
      </c>
      <c r="B1917" s="2" t="s">
        <v>34</v>
      </c>
      <c r="C1917" s="2" t="s">
        <v>53</v>
      </c>
      <c r="D1917" s="3">
        <v>43497</v>
      </c>
      <c r="E1917" s="4">
        <v>336167.54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336167.54</v>
      </c>
    </row>
    <row r="1918" spans="1:11">
      <c r="A1918" s="2" t="s">
        <v>33</v>
      </c>
      <c r="B1918" s="2" t="s">
        <v>34</v>
      </c>
      <c r="C1918" s="2" t="s">
        <v>54</v>
      </c>
      <c r="D1918" s="3">
        <v>43497</v>
      </c>
      <c r="E1918" s="4">
        <v>99818.13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99818.13</v>
      </c>
    </row>
    <row r="1919" spans="1:11">
      <c r="A1919" s="2" t="s">
        <v>33</v>
      </c>
      <c r="B1919" s="2" t="s">
        <v>34</v>
      </c>
      <c r="C1919" s="2" t="s">
        <v>128</v>
      </c>
      <c r="D1919" s="3">
        <v>43497</v>
      </c>
      <c r="E1919" s="4">
        <v>46264.19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46264.19</v>
      </c>
    </row>
    <row r="1920" spans="1:11">
      <c r="A1920" s="2" t="s">
        <v>33</v>
      </c>
      <c r="B1920" s="2" t="s">
        <v>34</v>
      </c>
      <c r="C1920" s="2" t="s">
        <v>55</v>
      </c>
      <c r="D1920" s="3">
        <v>43497</v>
      </c>
      <c r="E1920" s="4">
        <v>4005.08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4005.08</v>
      </c>
    </row>
    <row r="1921" spans="1:11">
      <c r="A1921" s="2" t="s">
        <v>33</v>
      </c>
      <c r="B1921" s="2" t="s">
        <v>34</v>
      </c>
      <c r="C1921" s="2" t="s">
        <v>56</v>
      </c>
      <c r="D1921" s="3">
        <v>43497</v>
      </c>
      <c r="E1921" s="4">
        <v>18147508.199999999</v>
      </c>
      <c r="F1921" s="4">
        <v>24403.09</v>
      </c>
      <c r="G1921" s="4">
        <v>-7943.49</v>
      </c>
      <c r="H1921" s="4">
        <v>0</v>
      </c>
      <c r="I1921" s="4">
        <v>0</v>
      </c>
      <c r="J1921" s="4">
        <v>0</v>
      </c>
      <c r="K1921" s="4">
        <v>18163967.800000001</v>
      </c>
    </row>
    <row r="1922" spans="1:11">
      <c r="A1922" s="2" t="s">
        <v>33</v>
      </c>
      <c r="B1922" s="2" t="s">
        <v>34</v>
      </c>
      <c r="C1922" s="2" t="s">
        <v>140</v>
      </c>
      <c r="D1922" s="3">
        <v>43497</v>
      </c>
      <c r="E1922" s="4">
        <v>158832123.65000001</v>
      </c>
      <c r="F1922" s="4">
        <v>118063.6</v>
      </c>
      <c r="G1922" s="4">
        <v>-11018.59</v>
      </c>
      <c r="H1922" s="4">
        <v>0</v>
      </c>
      <c r="I1922" s="4">
        <v>0</v>
      </c>
      <c r="J1922" s="4">
        <v>0</v>
      </c>
      <c r="K1922" s="4">
        <v>158939168.66</v>
      </c>
    </row>
    <row r="1923" spans="1:11">
      <c r="A1923" s="2" t="s">
        <v>33</v>
      </c>
      <c r="B1923" s="2" t="s">
        <v>34</v>
      </c>
      <c r="C1923" s="2" t="s">
        <v>99</v>
      </c>
      <c r="D1923" s="3">
        <v>43497</v>
      </c>
      <c r="E1923" s="4">
        <v>130205957.23</v>
      </c>
      <c r="F1923" s="4">
        <v>407019</v>
      </c>
      <c r="G1923" s="4">
        <v>-39.97</v>
      </c>
      <c r="H1923" s="4">
        <v>0</v>
      </c>
      <c r="I1923" s="4">
        <v>0</v>
      </c>
      <c r="J1923" s="4">
        <v>0</v>
      </c>
      <c r="K1923" s="4">
        <v>130612936.26000001</v>
      </c>
    </row>
    <row r="1924" spans="1:11">
      <c r="A1924" s="2" t="s">
        <v>33</v>
      </c>
      <c r="B1924" s="2" t="s">
        <v>34</v>
      </c>
      <c r="C1924" s="2" t="s">
        <v>141</v>
      </c>
      <c r="D1924" s="3">
        <v>43497</v>
      </c>
      <c r="E1924" s="4">
        <v>18304012.43</v>
      </c>
      <c r="F1924" s="4">
        <v>-16628.03</v>
      </c>
      <c r="G1924" s="4">
        <v>0</v>
      </c>
      <c r="H1924" s="4">
        <v>0</v>
      </c>
      <c r="I1924" s="4">
        <v>0</v>
      </c>
      <c r="J1924" s="4">
        <v>0</v>
      </c>
      <c r="K1924" s="4">
        <v>18287384.399999999</v>
      </c>
    </row>
    <row r="1925" spans="1:11">
      <c r="A1925" s="2" t="s">
        <v>33</v>
      </c>
      <c r="B1925" s="2" t="s">
        <v>34</v>
      </c>
      <c r="C1925" s="2" t="s">
        <v>57</v>
      </c>
      <c r="D1925" s="3">
        <v>43497</v>
      </c>
      <c r="E1925" s="4">
        <v>4304684.62</v>
      </c>
      <c r="F1925" s="4">
        <v>6952.94</v>
      </c>
      <c r="G1925" s="4">
        <v>0</v>
      </c>
      <c r="H1925" s="4">
        <v>0</v>
      </c>
      <c r="I1925" s="4">
        <v>0</v>
      </c>
      <c r="J1925" s="4">
        <v>0</v>
      </c>
      <c r="K1925" s="4">
        <v>4311637.5599999996</v>
      </c>
    </row>
    <row r="1926" spans="1:11">
      <c r="A1926" s="2" t="s">
        <v>33</v>
      </c>
      <c r="B1926" s="2" t="s">
        <v>34</v>
      </c>
      <c r="C1926" s="2" t="s">
        <v>142</v>
      </c>
      <c r="D1926" s="3">
        <v>43497</v>
      </c>
      <c r="E1926" s="4">
        <v>1666177.12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1666177.12</v>
      </c>
    </row>
    <row r="1927" spans="1:11">
      <c r="A1927" s="2" t="s">
        <v>33</v>
      </c>
      <c r="B1927" s="2" t="s">
        <v>34</v>
      </c>
      <c r="C1927" s="2" t="s">
        <v>143</v>
      </c>
      <c r="D1927" s="3">
        <v>43497</v>
      </c>
      <c r="E1927" s="4">
        <v>133618468.56</v>
      </c>
      <c r="F1927" s="4">
        <v>1305576.53</v>
      </c>
      <c r="G1927" s="4">
        <v>-288059.14</v>
      </c>
      <c r="H1927" s="4">
        <v>0</v>
      </c>
      <c r="I1927" s="4">
        <v>0</v>
      </c>
      <c r="J1927" s="4">
        <v>0</v>
      </c>
      <c r="K1927" s="4">
        <v>134635985.94999999</v>
      </c>
    </row>
    <row r="1928" spans="1:11">
      <c r="A1928" s="2" t="s">
        <v>33</v>
      </c>
      <c r="B1928" s="2" t="s">
        <v>34</v>
      </c>
      <c r="C1928" s="2" t="s">
        <v>58</v>
      </c>
      <c r="D1928" s="3">
        <v>43497</v>
      </c>
      <c r="E1928" s="4">
        <v>36212110.289999999</v>
      </c>
      <c r="F1928" s="4">
        <v>313386.12</v>
      </c>
      <c r="G1928" s="4">
        <v>-229691.07</v>
      </c>
      <c r="H1928" s="4">
        <v>0</v>
      </c>
      <c r="I1928" s="4">
        <v>0</v>
      </c>
      <c r="J1928" s="4">
        <v>0</v>
      </c>
      <c r="K1928" s="4">
        <v>36295805.340000004</v>
      </c>
    </row>
    <row r="1929" spans="1:11">
      <c r="A1929" s="2" t="s">
        <v>33</v>
      </c>
      <c r="B1929" s="2" t="s">
        <v>34</v>
      </c>
      <c r="C1929" s="2" t="s">
        <v>59</v>
      </c>
      <c r="D1929" s="3">
        <v>43497</v>
      </c>
      <c r="E1929" s="4">
        <v>56127367.329999998</v>
      </c>
      <c r="F1929" s="4">
        <v>201344.21</v>
      </c>
      <c r="G1929" s="4">
        <v>-333541.51</v>
      </c>
      <c r="H1929" s="4">
        <v>0</v>
      </c>
      <c r="I1929" s="4">
        <v>0</v>
      </c>
      <c r="J1929" s="4">
        <v>0</v>
      </c>
      <c r="K1929" s="4">
        <v>55995170.030000001</v>
      </c>
    </row>
    <row r="1930" spans="1:11">
      <c r="A1930" s="2" t="s">
        <v>33</v>
      </c>
      <c r="B1930" s="2" t="s">
        <v>34</v>
      </c>
      <c r="C1930" s="2" t="s">
        <v>93</v>
      </c>
      <c r="D1930" s="3">
        <v>43497</v>
      </c>
      <c r="E1930" s="4">
        <v>11686358.25</v>
      </c>
      <c r="F1930" s="4">
        <v>40990.699999999997</v>
      </c>
      <c r="G1930" s="4">
        <v>0</v>
      </c>
      <c r="H1930" s="4">
        <v>0</v>
      </c>
      <c r="I1930" s="4">
        <v>0</v>
      </c>
      <c r="J1930" s="4">
        <v>0</v>
      </c>
      <c r="K1930" s="4">
        <v>11727348.949999999</v>
      </c>
    </row>
    <row r="1931" spans="1:11">
      <c r="A1931" s="2" t="s">
        <v>33</v>
      </c>
      <c r="B1931" s="2" t="s">
        <v>34</v>
      </c>
      <c r="C1931" s="2" t="s">
        <v>94</v>
      </c>
      <c r="D1931" s="3">
        <v>43497</v>
      </c>
      <c r="E1931" s="4">
        <v>220161.46</v>
      </c>
      <c r="F1931" s="4">
        <v>1795.99</v>
      </c>
      <c r="G1931" s="4">
        <v>0</v>
      </c>
      <c r="H1931" s="4">
        <v>0</v>
      </c>
      <c r="I1931" s="4">
        <v>0</v>
      </c>
      <c r="J1931" s="4">
        <v>0</v>
      </c>
      <c r="K1931" s="4">
        <v>221957.45</v>
      </c>
    </row>
    <row r="1932" spans="1:11">
      <c r="A1932" s="2" t="s">
        <v>33</v>
      </c>
      <c r="B1932" s="2" t="s">
        <v>34</v>
      </c>
      <c r="C1932" s="2" t="s">
        <v>119</v>
      </c>
      <c r="D1932" s="3">
        <v>43497</v>
      </c>
      <c r="E1932" s="4">
        <v>5208775.8600000003</v>
      </c>
      <c r="F1932" s="4">
        <v>12069.87</v>
      </c>
      <c r="G1932" s="4">
        <v>0</v>
      </c>
      <c r="H1932" s="4">
        <v>0</v>
      </c>
      <c r="I1932" s="4">
        <v>0</v>
      </c>
      <c r="J1932" s="4">
        <v>0</v>
      </c>
      <c r="K1932" s="4">
        <v>5220845.7300000004</v>
      </c>
    </row>
    <row r="1933" spans="1:11">
      <c r="A1933" s="2" t="s">
        <v>33</v>
      </c>
      <c r="B1933" s="2" t="s">
        <v>34</v>
      </c>
      <c r="C1933" s="2" t="s">
        <v>85</v>
      </c>
      <c r="D1933" s="3">
        <v>43497</v>
      </c>
      <c r="E1933" s="4">
        <v>1211697.3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1211697.3</v>
      </c>
    </row>
    <row r="1934" spans="1:11">
      <c r="A1934" s="2" t="s">
        <v>33</v>
      </c>
      <c r="B1934" s="2" t="s">
        <v>34</v>
      </c>
      <c r="C1934" s="2" t="s">
        <v>134</v>
      </c>
      <c r="D1934" s="3">
        <v>43497</v>
      </c>
      <c r="E1934" s="4">
        <v>7927625.1699999999</v>
      </c>
      <c r="F1934" s="4">
        <v>100716.15</v>
      </c>
      <c r="G1934" s="4">
        <v>0</v>
      </c>
      <c r="H1934" s="4">
        <v>0</v>
      </c>
      <c r="I1934" s="4">
        <v>0</v>
      </c>
      <c r="J1934" s="4">
        <v>0</v>
      </c>
      <c r="K1934" s="4">
        <v>8028341.3200000003</v>
      </c>
    </row>
    <row r="1935" spans="1:11">
      <c r="A1935" s="2" t="s">
        <v>33</v>
      </c>
      <c r="B1935" s="2" t="s">
        <v>34</v>
      </c>
      <c r="C1935" s="2" t="s">
        <v>86</v>
      </c>
      <c r="D1935" s="3">
        <v>43497</v>
      </c>
      <c r="E1935" s="4">
        <v>173114.85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173114.85</v>
      </c>
    </row>
    <row r="1936" spans="1:11">
      <c r="A1936" s="2" t="s">
        <v>33</v>
      </c>
      <c r="B1936" s="2" t="s">
        <v>34</v>
      </c>
      <c r="C1936" s="2" t="s">
        <v>87</v>
      </c>
      <c r="D1936" s="3">
        <v>43497</v>
      </c>
      <c r="E1936" s="4">
        <v>709199.18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709199.18</v>
      </c>
    </row>
    <row r="1937" spans="1:11">
      <c r="A1937" s="2" t="s">
        <v>33</v>
      </c>
      <c r="B1937" s="2" t="s">
        <v>34</v>
      </c>
      <c r="C1937" s="2" t="s">
        <v>117</v>
      </c>
      <c r="D1937" s="3">
        <v>43497</v>
      </c>
      <c r="E1937" s="4">
        <v>12954.74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12954.74</v>
      </c>
    </row>
    <row r="1938" spans="1:11">
      <c r="A1938" s="2" t="s">
        <v>33</v>
      </c>
      <c r="B1938" s="2" t="s">
        <v>34</v>
      </c>
      <c r="C1938" s="2" t="s">
        <v>35</v>
      </c>
      <c r="D1938" s="3">
        <v>43497</v>
      </c>
      <c r="E1938" s="4">
        <v>1246194.18</v>
      </c>
      <c r="F1938" s="4">
        <v>0</v>
      </c>
      <c r="G1938" s="4">
        <v>0</v>
      </c>
      <c r="H1938" s="4">
        <v>0</v>
      </c>
      <c r="I1938" s="4">
        <v>0</v>
      </c>
      <c r="J1938" s="4">
        <v>0</v>
      </c>
      <c r="K1938" s="4">
        <v>1246194.18</v>
      </c>
    </row>
    <row r="1939" spans="1:11">
      <c r="A1939" s="2" t="s">
        <v>33</v>
      </c>
      <c r="B1939" s="2" t="s">
        <v>34</v>
      </c>
      <c r="C1939" s="2" t="s">
        <v>88</v>
      </c>
      <c r="D1939" s="3">
        <v>43497</v>
      </c>
      <c r="E1939" s="4">
        <v>1738748.48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1738748.48</v>
      </c>
    </row>
    <row r="1940" spans="1:11">
      <c r="A1940" s="2" t="s">
        <v>33</v>
      </c>
      <c r="B1940" s="2" t="s">
        <v>34</v>
      </c>
      <c r="C1940" s="2" t="s">
        <v>36</v>
      </c>
      <c r="D1940" s="3">
        <v>43497</v>
      </c>
      <c r="E1940" s="4">
        <v>220986.9</v>
      </c>
      <c r="F1940" s="4">
        <v>0</v>
      </c>
      <c r="G1940" s="4">
        <v>0</v>
      </c>
      <c r="H1940" s="4">
        <v>0</v>
      </c>
      <c r="I1940" s="4">
        <v>0</v>
      </c>
      <c r="J1940" s="4">
        <v>0</v>
      </c>
      <c r="K1940" s="4">
        <v>220986.9</v>
      </c>
    </row>
    <row r="1941" spans="1:11">
      <c r="A1941" s="2" t="s">
        <v>33</v>
      </c>
      <c r="B1941" s="2" t="s">
        <v>34</v>
      </c>
      <c r="C1941" s="2" t="s">
        <v>89</v>
      </c>
      <c r="D1941" s="3">
        <v>43497</v>
      </c>
      <c r="E1941" s="4">
        <v>43172.74</v>
      </c>
      <c r="F1941" s="4">
        <v>0</v>
      </c>
      <c r="G1941" s="4">
        <v>0</v>
      </c>
      <c r="H1941" s="4">
        <v>0</v>
      </c>
      <c r="I1941" s="4">
        <v>0</v>
      </c>
      <c r="J1941" s="4">
        <v>0</v>
      </c>
      <c r="K1941" s="4">
        <v>43172.74</v>
      </c>
    </row>
    <row r="1942" spans="1:11">
      <c r="A1942" s="2" t="s">
        <v>33</v>
      </c>
      <c r="B1942" s="2" t="s">
        <v>34</v>
      </c>
      <c r="C1942" s="2" t="s">
        <v>37</v>
      </c>
      <c r="D1942" s="3">
        <v>43497</v>
      </c>
      <c r="E1942" s="4">
        <v>3924255.6</v>
      </c>
      <c r="F1942" s="4">
        <v>5385.66</v>
      </c>
      <c r="G1942" s="4">
        <v>-8073.77</v>
      </c>
      <c r="H1942" s="4">
        <v>0</v>
      </c>
      <c r="I1942" s="4">
        <v>0</v>
      </c>
      <c r="J1942" s="4">
        <v>0</v>
      </c>
      <c r="K1942" s="4">
        <v>3921567.49</v>
      </c>
    </row>
    <row r="1943" spans="1:11">
      <c r="A1943" s="2" t="s">
        <v>33</v>
      </c>
      <c r="B1943" s="2" t="s">
        <v>34</v>
      </c>
      <c r="C1943" s="2" t="s">
        <v>90</v>
      </c>
      <c r="D1943" s="3">
        <v>43497</v>
      </c>
      <c r="E1943" s="4">
        <v>44426.559999999998</v>
      </c>
      <c r="F1943" s="4">
        <v>0</v>
      </c>
      <c r="G1943" s="4">
        <v>0</v>
      </c>
      <c r="H1943" s="4">
        <v>0</v>
      </c>
      <c r="I1943" s="4">
        <v>0</v>
      </c>
      <c r="J1943" s="4">
        <v>0</v>
      </c>
      <c r="K1943" s="4">
        <v>44426.559999999998</v>
      </c>
    </row>
    <row r="1944" spans="1:11">
      <c r="A1944" s="2" t="s">
        <v>33</v>
      </c>
      <c r="B1944" s="2" t="s">
        <v>34</v>
      </c>
      <c r="C1944" s="2" t="s">
        <v>152</v>
      </c>
      <c r="D1944" s="3">
        <v>43497</v>
      </c>
      <c r="E1944" s="4">
        <v>62747.29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62747.29</v>
      </c>
    </row>
    <row r="1945" spans="1:11">
      <c r="A1945" s="2" t="s">
        <v>33</v>
      </c>
      <c r="B1945" s="2" t="s">
        <v>34</v>
      </c>
      <c r="C1945" s="2" t="s">
        <v>91</v>
      </c>
      <c r="D1945" s="3">
        <v>43497</v>
      </c>
      <c r="E1945" s="4">
        <v>19427.23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19427.23</v>
      </c>
    </row>
    <row r="1946" spans="1:11">
      <c r="A1946" s="2" t="s">
        <v>33</v>
      </c>
      <c r="B1946" s="2" t="s">
        <v>34</v>
      </c>
      <c r="C1946" s="2" t="s">
        <v>38</v>
      </c>
      <c r="D1946" s="3">
        <v>43497</v>
      </c>
      <c r="E1946" s="4">
        <v>524257.15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524257.15</v>
      </c>
    </row>
    <row r="1947" spans="1:11">
      <c r="A1947" s="2" t="s">
        <v>33</v>
      </c>
      <c r="B1947" s="2" t="s">
        <v>34</v>
      </c>
      <c r="C1947" s="2" t="s">
        <v>39</v>
      </c>
      <c r="D1947" s="3">
        <v>43497</v>
      </c>
      <c r="E1947" s="4">
        <v>3897206.64</v>
      </c>
      <c r="F1947" s="4">
        <v>381.17</v>
      </c>
      <c r="G1947" s="4">
        <v>-13948.68</v>
      </c>
      <c r="H1947" s="4">
        <v>0</v>
      </c>
      <c r="I1947" s="4">
        <v>0</v>
      </c>
      <c r="J1947" s="4">
        <v>0</v>
      </c>
      <c r="K1947" s="4">
        <v>3883639.13</v>
      </c>
    </row>
    <row r="1948" spans="1:11">
      <c r="A1948" s="2" t="s">
        <v>33</v>
      </c>
      <c r="B1948" s="2" t="s">
        <v>34</v>
      </c>
      <c r="C1948" s="2" t="s">
        <v>92</v>
      </c>
      <c r="D1948" s="3">
        <v>43497</v>
      </c>
      <c r="E1948" s="4">
        <v>14389.76</v>
      </c>
      <c r="F1948" s="4">
        <v>0</v>
      </c>
      <c r="G1948" s="4">
        <v>0</v>
      </c>
      <c r="H1948" s="4">
        <v>0</v>
      </c>
      <c r="I1948" s="4">
        <v>0</v>
      </c>
      <c r="J1948" s="4">
        <v>0</v>
      </c>
      <c r="K1948" s="4">
        <v>14389.76</v>
      </c>
    </row>
    <row r="1949" spans="1:11">
      <c r="A1949" s="2" t="s">
        <v>33</v>
      </c>
      <c r="B1949" s="2" t="s">
        <v>34</v>
      </c>
      <c r="C1949" s="2" t="s">
        <v>40</v>
      </c>
      <c r="D1949" s="3">
        <v>43497</v>
      </c>
      <c r="E1949" s="4">
        <v>134598.85999999999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134598.85999999999</v>
      </c>
    </row>
    <row r="1950" spans="1:11">
      <c r="A1950" s="2" t="s">
        <v>33</v>
      </c>
      <c r="B1950" s="2" t="s">
        <v>34</v>
      </c>
      <c r="C1950" s="2" t="s">
        <v>41</v>
      </c>
      <c r="D1950" s="3">
        <v>43497</v>
      </c>
      <c r="E1950" s="4">
        <v>1061565.5900000001</v>
      </c>
      <c r="F1950" s="4">
        <v>8113.97</v>
      </c>
      <c r="G1950" s="4">
        <v>0</v>
      </c>
      <c r="H1950" s="4">
        <v>0</v>
      </c>
      <c r="I1950" s="4">
        <v>0</v>
      </c>
      <c r="J1950" s="4">
        <v>0</v>
      </c>
      <c r="K1950" s="4">
        <v>1069679.56</v>
      </c>
    </row>
    <row r="1951" spans="1:11">
      <c r="A1951" s="2" t="s">
        <v>33</v>
      </c>
      <c r="B1951" s="2" t="s">
        <v>34</v>
      </c>
      <c r="C1951" s="2" t="s">
        <v>42</v>
      </c>
      <c r="D1951" s="3">
        <v>43497</v>
      </c>
      <c r="E1951" s="4">
        <v>123514.83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123514.83</v>
      </c>
    </row>
    <row r="1952" spans="1:11">
      <c r="A1952" s="2" t="s">
        <v>16</v>
      </c>
      <c r="B1952" s="2" t="s">
        <v>60</v>
      </c>
      <c r="C1952" s="2" t="s">
        <v>64</v>
      </c>
      <c r="D1952" s="3">
        <v>43497</v>
      </c>
      <c r="E1952" s="4">
        <v>2874239.86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2874239.86</v>
      </c>
    </row>
    <row r="1953" spans="1:11">
      <c r="A1953" s="2" t="s">
        <v>16</v>
      </c>
      <c r="B1953" s="2" t="s">
        <v>60</v>
      </c>
      <c r="C1953" s="2" t="s">
        <v>103</v>
      </c>
      <c r="D1953" s="3">
        <v>43497</v>
      </c>
      <c r="E1953" s="4">
        <v>1886442.92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1886442.92</v>
      </c>
    </row>
    <row r="1954" spans="1:11">
      <c r="A1954" s="2" t="s">
        <v>16</v>
      </c>
      <c r="B1954" s="2" t="s">
        <v>60</v>
      </c>
      <c r="C1954" s="2" t="s">
        <v>147</v>
      </c>
      <c r="D1954" s="3">
        <v>43497</v>
      </c>
      <c r="E1954" s="4">
        <v>12731367.16</v>
      </c>
      <c r="F1954" s="4">
        <v>0</v>
      </c>
      <c r="G1954" s="4">
        <v>0</v>
      </c>
      <c r="H1954" s="4">
        <v>0</v>
      </c>
      <c r="I1954" s="4">
        <v>0</v>
      </c>
      <c r="J1954" s="4">
        <v>0</v>
      </c>
      <c r="K1954" s="4">
        <v>12731367.16</v>
      </c>
    </row>
    <row r="1955" spans="1:11">
      <c r="A1955" s="2" t="s">
        <v>16</v>
      </c>
      <c r="B1955" s="2" t="s">
        <v>60</v>
      </c>
      <c r="C1955" s="2" t="s">
        <v>144</v>
      </c>
      <c r="D1955" s="3">
        <v>43497</v>
      </c>
      <c r="E1955" s="4">
        <v>2820613.55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2820613.55</v>
      </c>
    </row>
    <row r="1956" spans="1:11">
      <c r="A1956" s="2" t="s">
        <v>16</v>
      </c>
      <c r="B1956" s="2" t="s">
        <v>60</v>
      </c>
      <c r="C1956" s="2" t="s">
        <v>145</v>
      </c>
      <c r="D1956" s="3">
        <v>43497</v>
      </c>
      <c r="E1956" s="4">
        <v>12505540.800000001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12505540.800000001</v>
      </c>
    </row>
    <row r="1957" spans="1:11">
      <c r="A1957" s="2" t="s">
        <v>16</v>
      </c>
      <c r="B1957" s="2" t="s">
        <v>60</v>
      </c>
      <c r="C1957" s="2" t="s">
        <v>129</v>
      </c>
      <c r="D1957" s="3">
        <v>43497</v>
      </c>
      <c r="E1957" s="4">
        <v>2398884.62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2398884.62</v>
      </c>
    </row>
    <row r="1958" spans="1:11">
      <c r="A1958" s="2" t="s">
        <v>16</v>
      </c>
      <c r="B1958" s="2" t="s">
        <v>60</v>
      </c>
      <c r="C1958" s="2" t="s">
        <v>66</v>
      </c>
      <c r="D1958" s="3">
        <v>43497</v>
      </c>
      <c r="E1958" s="4">
        <v>467518.93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467518.93</v>
      </c>
    </row>
    <row r="1959" spans="1:11">
      <c r="A1959" s="2" t="s">
        <v>16</v>
      </c>
      <c r="B1959" s="2" t="s">
        <v>60</v>
      </c>
      <c r="C1959" s="2" t="s">
        <v>67</v>
      </c>
      <c r="D1959" s="3">
        <v>43497</v>
      </c>
      <c r="E1959" s="4">
        <v>96290.22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96290.22</v>
      </c>
    </row>
    <row r="1960" spans="1:11">
      <c r="A1960" s="2" t="s">
        <v>16</v>
      </c>
      <c r="B1960" s="2" t="s">
        <v>60</v>
      </c>
      <c r="C1960" s="2" t="s">
        <v>156</v>
      </c>
      <c r="D1960" s="3">
        <v>43497</v>
      </c>
      <c r="E1960" s="4">
        <v>517753.65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517753.65</v>
      </c>
    </row>
    <row r="1961" spans="1:11">
      <c r="A1961" s="2" t="s">
        <v>16</v>
      </c>
      <c r="B1961" s="2" t="s">
        <v>60</v>
      </c>
      <c r="C1961" s="2" t="s">
        <v>160</v>
      </c>
      <c r="D1961" s="3">
        <v>43497</v>
      </c>
      <c r="E1961" s="4">
        <v>23632.07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23632.07</v>
      </c>
    </row>
    <row r="1962" spans="1:11">
      <c r="A1962" s="2" t="s">
        <v>16</v>
      </c>
      <c r="B1962" s="2" t="s">
        <v>60</v>
      </c>
      <c r="C1962" s="2" t="s">
        <v>61</v>
      </c>
      <c r="D1962" s="3">
        <v>43497</v>
      </c>
      <c r="E1962" s="4">
        <v>1913117.11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1913117.11</v>
      </c>
    </row>
    <row r="1963" spans="1:11">
      <c r="A1963" s="2" t="s">
        <v>16</v>
      </c>
      <c r="B1963" s="2" t="s">
        <v>60</v>
      </c>
      <c r="C1963" s="2" t="s">
        <v>65</v>
      </c>
      <c r="D1963" s="3">
        <v>43497</v>
      </c>
      <c r="E1963" s="4">
        <v>291500.62</v>
      </c>
      <c r="F1963" s="4">
        <v>16406.439999999999</v>
      </c>
      <c r="G1963" s="4">
        <v>0</v>
      </c>
      <c r="H1963" s="4">
        <v>0</v>
      </c>
      <c r="I1963" s="4">
        <v>0</v>
      </c>
      <c r="J1963" s="4">
        <v>0</v>
      </c>
      <c r="K1963" s="4">
        <v>307907.06</v>
      </c>
    </row>
    <row r="1964" spans="1:11">
      <c r="A1964" s="2" t="s">
        <v>16</v>
      </c>
      <c r="B1964" s="2" t="s">
        <v>60</v>
      </c>
      <c r="C1964" s="2" t="s">
        <v>155</v>
      </c>
      <c r="D1964" s="3">
        <v>43497</v>
      </c>
      <c r="E1964" s="4">
        <v>71376.73</v>
      </c>
      <c r="F1964" s="4">
        <v>0</v>
      </c>
      <c r="G1964" s="4">
        <v>0</v>
      </c>
      <c r="H1964" s="4">
        <v>0</v>
      </c>
      <c r="I1964" s="4">
        <v>0</v>
      </c>
      <c r="J1964" s="4">
        <v>0</v>
      </c>
      <c r="K1964" s="4">
        <v>71376.73</v>
      </c>
    </row>
    <row r="1965" spans="1:11">
      <c r="A1965" s="2" t="s">
        <v>16</v>
      </c>
      <c r="B1965" s="2" t="s">
        <v>60</v>
      </c>
      <c r="C1965" s="2" t="s">
        <v>105</v>
      </c>
      <c r="D1965" s="3">
        <v>43497</v>
      </c>
      <c r="E1965" s="4">
        <v>526525.15</v>
      </c>
      <c r="F1965" s="4">
        <v>0</v>
      </c>
      <c r="G1965" s="4">
        <v>0</v>
      </c>
      <c r="H1965" s="4">
        <v>0</v>
      </c>
      <c r="I1965" s="4">
        <v>0</v>
      </c>
      <c r="J1965" s="4">
        <v>0</v>
      </c>
      <c r="K1965" s="4">
        <v>526525.15</v>
      </c>
    </row>
    <row r="1966" spans="1:11">
      <c r="A1966" s="2" t="s">
        <v>16</v>
      </c>
      <c r="B1966" s="2" t="s">
        <v>60</v>
      </c>
      <c r="C1966" s="2" t="s">
        <v>130</v>
      </c>
      <c r="D1966" s="3">
        <v>43497</v>
      </c>
      <c r="E1966" s="4">
        <v>9749409.1699999999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9749409.1699999999</v>
      </c>
    </row>
    <row r="1967" spans="1:11">
      <c r="A1967" s="2" t="s">
        <v>16</v>
      </c>
      <c r="B1967" s="2" t="s">
        <v>60</v>
      </c>
      <c r="C1967" s="2" t="s">
        <v>62</v>
      </c>
      <c r="D1967" s="3">
        <v>43497</v>
      </c>
      <c r="E1967" s="4">
        <v>2208682.9900000002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2208682.9900000002</v>
      </c>
    </row>
    <row r="1968" spans="1:11">
      <c r="A1968" s="2" t="s">
        <v>16</v>
      </c>
      <c r="B1968" s="2" t="s">
        <v>60</v>
      </c>
      <c r="C1968" s="2" t="s">
        <v>63</v>
      </c>
      <c r="D1968" s="3">
        <v>43497</v>
      </c>
      <c r="E1968" s="4">
        <v>629225.62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629225.62</v>
      </c>
    </row>
    <row r="1969" spans="1:11">
      <c r="A1969" s="2" t="s">
        <v>16</v>
      </c>
      <c r="B1969" s="2" t="s">
        <v>60</v>
      </c>
      <c r="C1969" s="2" t="s">
        <v>101</v>
      </c>
      <c r="D1969" s="3">
        <v>43497</v>
      </c>
      <c r="E1969" s="4">
        <v>636888.4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636888.4</v>
      </c>
    </row>
    <row r="1970" spans="1:11">
      <c r="A1970" s="2" t="s">
        <v>16</v>
      </c>
      <c r="B1970" s="2" t="s">
        <v>60</v>
      </c>
      <c r="C1970" s="2" t="s">
        <v>102</v>
      </c>
      <c r="D1970" s="3">
        <v>43497</v>
      </c>
      <c r="E1970" s="4">
        <v>95032979.569999993</v>
      </c>
      <c r="F1970" s="4">
        <v>12535.59</v>
      </c>
      <c r="G1970" s="4">
        <v>0</v>
      </c>
      <c r="H1970" s="4">
        <v>0</v>
      </c>
      <c r="I1970" s="4">
        <v>0</v>
      </c>
      <c r="J1970" s="4">
        <v>0</v>
      </c>
      <c r="K1970" s="4">
        <v>95045515.159999996</v>
      </c>
    </row>
    <row r="1971" spans="1:11">
      <c r="A1971" s="2" t="s">
        <v>16</v>
      </c>
      <c r="B1971" s="2" t="s">
        <v>60</v>
      </c>
      <c r="C1971" s="2" t="s">
        <v>132</v>
      </c>
      <c r="D1971" s="3">
        <v>43497</v>
      </c>
      <c r="E1971" s="4">
        <v>378332.82</v>
      </c>
      <c r="F1971" s="4">
        <v>7333.02</v>
      </c>
      <c r="G1971" s="4">
        <v>0</v>
      </c>
      <c r="H1971" s="4">
        <v>0</v>
      </c>
      <c r="I1971" s="4">
        <v>0</v>
      </c>
      <c r="J1971" s="4">
        <v>0</v>
      </c>
      <c r="K1971" s="4">
        <v>385665.84</v>
      </c>
    </row>
    <row r="1972" spans="1:11">
      <c r="A1972" s="2" t="s">
        <v>16</v>
      </c>
      <c r="B1972" s="2" t="s">
        <v>60</v>
      </c>
      <c r="C1972" s="2" t="s">
        <v>146</v>
      </c>
      <c r="D1972" s="3">
        <v>43497</v>
      </c>
      <c r="E1972" s="4">
        <v>69028.100000000006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69028.100000000006</v>
      </c>
    </row>
    <row r="1973" spans="1:11">
      <c r="A1973" s="2" t="s">
        <v>16</v>
      </c>
      <c r="B1973" s="2" t="s">
        <v>60</v>
      </c>
      <c r="C1973" s="2" t="s">
        <v>104</v>
      </c>
      <c r="D1973" s="3">
        <v>43497</v>
      </c>
      <c r="E1973" s="4">
        <v>3299.04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3299.04</v>
      </c>
    </row>
    <row r="1974" spans="1:11">
      <c r="A1974" s="2" t="s">
        <v>33</v>
      </c>
      <c r="B1974" s="2" t="s">
        <v>68</v>
      </c>
      <c r="C1974" s="2" t="s">
        <v>69</v>
      </c>
      <c r="D1974" s="3">
        <v>43497</v>
      </c>
      <c r="E1974" s="4">
        <v>185309.27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185309.27</v>
      </c>
    </row>
    <row r="1975" spans="1:11">
      <c r="A1975" s="2" t="s">
        <v>33</v>
      </c>
      <c r="B1975" s="2" t="s">
        <v>68</v>
      </c>
      <c r="C1975" s="2" t="s">
        <v>107</v>
      </c>
      <c r="D1975" s="3">
        <v>43497</v>
      </c>
      <c r="E1975" s="4">
        <v>1109551.68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1109551.68</v>
      </c>
    </row>
    <row r="1976" spans="1:11">
      <c r="A1976" s="2" t="s">
        <v>33</v>
      </c>
      <c r="B1976" s="2" t="s">
        <v>68</v>
      </c>
      <c r="C1976" s="2" t="s">
        <v>70</v>
      </c>
      <c r="D1976" s="3">
        <v>43497</v>
      </c>
      <c r="E1976" s="4">
        <v>179338.52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179338.52</v>
      </c>
    </row>
    <row r="1977" spans="1:11">
      <c r="A1977" s="2" t="s">
        <v>33</v>
      </c>
      <c r="B1977" s="2" t="s">
        <v>68</v>
      </c>
      <c r="C1977" s="2" t="s">
        <v>108</v>
      </c>
      <c r="D1977" s="3">
        <v>43497</v>
      </c>
      <c r="E1977" s="4">
        <v>15383.91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15383.91</v>
      </c>
    </row>
    <row r="1978" spans="1:11">
      <c r="A1978" s="2" t="s">
        <v>33</v>
      </c>
      <c r="B1978" s="2" t="s">
        <v>68</v>
      </c>
      <c r="C1978" s="2" t="s">
        <v>133</v>
      </c>
      <c r="D1978" s="3">
        <v>43497</v>
      </c>
      <c r="E1978" s="4">
        <v>38834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38834</v>
      </c>
    </row>
    <row r="1979" spans="1:11">
      <c r="A1979" s="2" t="s">
        <v>33</v>
      </c>
      <c r="B1979" s="2" t="s">
        <v>68</v>
      </c>
      <c r="C1979" s="2" t="s">
        <v>109</v>
      </c>
      <c r="D1979" s="3">
        <v>43497</v>
      </c>
      <c r="E1979" s="4">
        <v>53753.13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53753.13</v>
      </c>
    </row>
    <row r="1980" spans="1:11">
      <c r="A1980" s="2" t="s">
        <v>33</v>
      </c>
      <c r="B1980" s="2" t="s">
        <v>68</v>
      </c>
      <c r="C1980" s="2" t="s">
        <v>71</v>
      </c>
      <c r="D1980" s="3">
        <v>43497</v>
      </c>
      <c r="E1980" s="4">
        <v>27284.69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27284.69</v>
      </c>
    </row>
    <row r="1981" spans="1:11">
      <c r="A1981" s="2" t="s">
        <v>33</v>
      </c>
      <c r="B1981" s="2" t="s">
        <v>68</v>
      </c>
      <c r="C1981" s="2" t="s">
        <v>73</v>
      </c>
      <c r="D1981" s="3">
        <v>43497</v>
      </c>
      <c r="E1981" s="4">
        <v>175867.44</v>
      </c>
      <c r="F1981" s="4">
        <v>0</v>
      </c>
      <c r="G1981" s="4">
        <v>0</v>
      </c>
      <c r="H1981" s="4">
        <v>0</v>
      </c>
      <c r="I1981" s="4">
        <v>0</v>
      </c>
      <c r="J1981" s="4">
        <v>0</v>
      </c>
      <c r="K1981" s="4">
        <v>175867.44</v>
      </c>
    </row>
    <row r="1982" spans="1:11">
      <c r="A1982" s="2" t="s">
        <v>33</v>
      </c>
      <c r="B1982" s="2" t="s">
        <v>68</v>
      </c>
      <c r="C1982" s="2" t="s">
        <v>72</v>
      </c>
      <c r="D1982" s="3">
        <v>43497</v>
      </c>
      <c r="E1982" s="4">
        <v>20515.689999999999</v>
      </c>
      <c r="F1982" s="4">
        <v>0</v>
      </c>
      <c r="G1982" s="4">
        <v>0</v>
      </c>
      <c r="H1982" s="4">
        <v>0</v>
      </c>
      <c r="I1982" s="4">
        <v>0</v>
      </c>
      <c r="J1982" s="4">
        <v>0</v>
      </c>
      <c r="K1982" s="4">
        <v>20515.689999999999</v>
      </c>
    </row>
    <row r="1983" spans="1:11">
      <c r="A1983" s="2" t="s">
        <v>33</v>
      </c>
      <c r="B1983" s="2" t="s">
        <v>68</v>
      </c>
      <c r="C1983" s="2" t="s">
        <v>149</v>
      </c>
      <c r="D1983" s="3">
        <v>43497</v>
      </c>
      <c r="E1983" s="4">
        <v>37541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37541</v>
      </c>
    </row>
    <row r="1984" spans="1:11">
      <c r="A1984" s="2" t="s">
        <v>33</v>
      </c>
      <c r="B1984" s="2" t="s">
        <v>68</v>
      </c>
      <c r="C1984" s="2" t="s">
        <v>151</v>
      </c>
      <c r="D1984" s="3">
        <v>43497</v>
      </c>
      <c r="E1984" s="4">
        <v>814166.88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814166.88</v>
      </c>
    </row>
    <row r="1985" spans="1:11">
      <c r="A1985" s="2" t="s">
        <v>33</v>
      </c>
      <c r="B1985" s="2" t="s">
        <v>68</v>
      </c>
      <c r="C1985" s="2" t="s">
        <v>110</v>
      </c>
      <c r="D1985" s="3">
        <v>43497</v>
      </c>
      <c r="E1985" s="4">
        <v>70177.67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70177.67</v>
      </c>
    </row>
    <row r="1986" spans="1:11">
      <c r="A1986" s="2" t="s">
        <v>33</v>
      </c>
      <c r="B1986" s="2" t="s">
        <v>68</v>
      </c>
      <c r="C1986" s="2" t="s">
        <v>106</v>
      </c>
      <c r="D1986" s="3">
        <v>43497</v>
      </c>
      <c r="E1986" s="4">
        <v>78585.679999999993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78585.679999999993</v>
      </c>
    </row>
    <row r="1987" spans="1:11">
      <c r="A1987" s="2" t="s">
        <v>33</v>
      </c>
      <c r="B1987" s="2" t="s">
        <v>68</v>
      </c>
      <c r="C1987" s="2" t="s">
        <v>74</v>
      </c>
      <c r="D1987" s="3">
        <v>43497</v>
      </c>
      <c r="E1987" s="4">
        <v>828509.36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828509.36</v>
      </c>
    </row>
  </sheetData>
  <printOptions horizontalCentered="1"/>
  <pageMargins left="0.45" right="0.45" top="0.75" bottom="0.5" header="0.3" footer="0.3"/>
  <pageSetup scale="41" orientation="portrait" r:id="rId1"/>
  <headerFooter>
    <oddHeader>&amp;R&amp;14CASE NO. 2018-00281
ATTACHMENT 3
TO STAFF DR NO. 2-13
(SUPPLEMENT 02-13-19)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7"/>
  <sheetViews>
    <sheetView topLeftCell="A122" workbookViewId="0">
      <selection activeCell="O4" sqref="O4:P157"/>
    </sheetView>
  </sheetViews>
  <sheetFormatPr defaultRowHeight="15"/>
  <cols>
    <col min="1" max="1" width="41.140625" bestFit="1" customWidth="1"/>
    <col min="2" max="2" width="16.28515625" bestFit="1" customWidth="1"/>
    <col min="3" max="16" width="12" bestFit="1" customWidth="1"/>
    <col min="17" max="17" width="12.7109375" bestFit="1" customWidth="1"/>
  </cols>
  <sheetData>
    <row r="3" spans="1:17">
      <c r="A3" s="9" t="s">
        <v>168</v>
      </c>
      <c r="B3" s="9" t="s">
        <v>167</v>
      </c>
    </row>
    <row r="4" spans="1:17">
      <c r="A4" s="9" t="s">
        <v>164</v>
      </c>
      <c r="B4" s="3">
        <v>43070</v>
      </c>
      <c r="C4" s="3">
        <v>43101</v>
      </c>
      <c r="D4" s="3">
        <v>43132</v>
      </c>
      <c r="E4" s="3">
        <v>43160</v>
      </c>
      <c r="F4" s="3">
        <v>43191</v>
      </c>
      <c r="G4" s="3">
        <v>43221</v>
      </c>
      <c r="H4" s="3">
        <v>43252</v>
      </c>
      <c r="I4" s="3">
        <v>43282</v>
      </c>
      <c r="J4" s="3">
        <v>43313</v>
      </c>
      <c r="K4" s="3">
        <v>43344</v>
      </c>
      <c r="L4" s="3">
        <v>43374</v>
      </c>
      <c r="M4" s="3">
        <v>43405</v>
      </c>
      <c r="N4" s="3">
        <v>43435</v>
      </c>
      <c r="O4" s="3">
        <v>43466</v>
      </c>
      <c r="P4" s="3">
        <v>43497</v>
      </c>
      <c r="Q4" s="3" t="s">
        <v>165</v>
      </c>
    </row>
    <row r="5" spans="1:17">
      <c r="A5" s="10" t="s">
        <v>17</v>
      </c>
      <c r="B5" s="14">
        <v>103714234.94000001</v>
      </c>
      <c r="C5" s="14">
        <v>104802989.39</v>
      </c>
      <c r="D5" s="14">
        <v>105886340.06</v>
      </c>
      <c r="E5" s="14">
        <v>106968137.51999998</v>
      </c>
      <c r="F5" s="14">
        <v>108050000.95999999</v>
      </c>
      <c r="G5" s="14">
        <v>109131956.74999999</v>
      </c>
      <c r="H5" s="14">
        <v>110244991.28</v>
      </c>
      <c r="I5" s="14">
        <v>111369331.45999999</v>
      </c>
      <c r="J5" s="14">
        <v>112484255.26000001</v>
      </c>
      <c r="K5" s="14">
        <v>91762515.409999996</v>
      </c>
      <c r="L5" s="14">
        <v>92777536.150000006</v>
      </c>
      <c r="M5" s="14">
        <v>93797237.280000031</v>
      </c>
      <c r="N5" s="14">
        <v>88315114.679999992</v>
      </c>
      <c r="O5" s="14">
        <v>89326044.500000015</v>
      </c>
      <c r="P5" s="14">
        <v>90185101.390000015</v>
      </c>
      <c r="Q5" s="14">
        <v>1518815787.0300002</v>
      </c>
    </row>
    <row r="6" spans="1:17">
      <c r="A6" s="12" t="s">
        <v>18</v>
      </c>
      <c r="B6" s="14">
        <v>470718.95</v>
      </c>
      <c r="C6" s="14">
        <v>474473.95</v>
      </c>
      <c r="D6" s="14">
        <v>478228.95</v>
      </c>
      <c r="E6" s="14">
        <v>481983.95</v>
      </c>
      <c r="F6" s="14">
        <v>485738.95</v>
      </c>
      <c r="G6" s="14">
        <v>489493.95</v>
      </c>
      <c r="H6" s="14">
        <v>493374.45</v>
      </c>
      <c r="I6" s="14">
        <v>497254.95</v>
      </c>
      <c r="J6" s="14">
        <v>500839.15</v>
      </c>
      <c r="K6" s="14">
        <v>504669.76</v>
      </c>
      <c r="L6" s="14">
        <v>508399.49</v>
      </c>
      <c r="M6" s="14">
        <v>512147.74</v>
      </c>
      <c r="N6" s="14">
        <v>515895.99</v>
      </c>
      <c r="O6" s="14">
        <v>519644.24</v>
      </c>
      <c r="P6" s="14">
        <v>523392.49</v>
      </c>
      <c r="Q6" s="14">
        <v>7456256.9600000018</v>
      </c>
    </row>
    <row r="7" spans="1:17">
      <c r="A7" s="12" t="s">
        <v>19</v>
      </c>
      <c r="B7" s="14">
        <v>3468460.65</v>
      </c>
      <c r="C7" s="14">
        <v>3491942.68</v>
      </c>
      <c r="D7" s="14">
        <v>3515424.71</v>
      </c>
      <c r="E7" s="14">
        <v>3538906.74</v>
      </c>
      <c r="F7" s="14">
        <v>3562388.77</v>
      </c>
      <c r="G7" s="14">
        <v>3585913</v>
      </c>
      <c r="H7" s="14">
        <v>3609394.92</v>
      </c>
      <c r="I7" s="14">
        <v>3632876.84</v>
      </c>
      <c r="J7" s="14">
        <v>3656358.76</v>
      </c>
      <c r="K7" s="14">
        <v>3679840.68</v>
      </c>
      <c r="L7" s="14">
        <v>3703318.62</v>
      </c>
      <c r="M7" s="14">
        <v>3726796.56</v>
      </c>
      <c r="N7" s="14">
        <v>3750274.5</v>
      </c>
      <c r="O7" s="14">
        <v>3773752.44</v>
      </c>
      <c r="P7" s="14">
        <v>3797230.38</v>
      </c>
      <c r="Q7" s="14">
        <v>54492880.25</v>
      </c>
    </row>
    <row r="8" spans="1:17">
      <c r="A8" s="12" t="s">
        <v>158</v>
      </c>
      <c r="B8" s="14">
        <v>9311888.2699999996</v>
      </c>
      <c r="C8" s="14">
        <v>9315021.0899999999</v>
      </c>
      <c r="D8" s="14">
        <v>9315751.1500000004</v>
      </c>
      <c r="E8" s="14">
        <v>9316004.9499999993</v>
      </c>
      <c r="F8" s="14">
        <v>9316258.75</v>
      </c>
      <c r="G8" s="14">
        <v>9316512.5500000007</v>
      </c>
      <c r="H8" s="14">
        <v>9316766.3499999996</v>
      </c>
      <c r="I8" s="14">
        <v>9317020.1500000004</v>
      </c>
      <c r="J8" s="14">
        <v>9317273.9499999993</v>
      </c>
      <c r="K8" s="14">
        <v>9348368.6600000001</v>
      </c>
      <c r="L8" s="14">
        <v>9377596.3599999994</v>
      </c>
      <c r="M8" s="14">
        <v>9406795.2400000002</v>
      </c>
      <c r="N8" s="14">
        <v>9430447.4399999995</v>
      </c>
      <c r="O8" s="14">
        <v>9438256.9100000001</v>
      </c>
      <c r="P8" s="14">
        <v>9438443.9000000004</v>
      </c>
      <c r="Q8" s="14">
        <v>140282405.71999997</v>
      </c>
    </row>
    <row r="9" spans="1:17">
      <c r="A9" s="12" t="s">
        <v>76</v>
      </c>
      <c r="B9" s="14">
        <v>-0.04</v>
      </c>
      <c r="C9" s="14">
        <v>-0.04</v>
      </c>
      <c r="D9" s="14">
        <v>-0.04</v>
      </c>
      <c r="E9" s="14">
        <v>-0.04</v>
      </c>
      <c r="F9" s="14">
        <v>-0.04</v>
      </c>
      <c r="G9" s="14">
        <v>-0.04</v>
      </c>
      <c r="H9" s="14">
        <v>-0.04</v>
      </c>
      <c r="I9" s="14">
        <v>-0.04</v>
      </c>
      <c r="J9" s="14">
        <v>-0.04</v>
      </c>
      <c r="K9" s="14">
        <v>-0.04</v>
      </c>
      <c r="L9" s="14">
        <v>24.17</v>
      </c>
      <c r="M9" s="14">
        <v>29.86</v>
      </c>
      <c r="N9" s="14">
        <v>35.549999999999997</v>
      </c>
      <c r="O9" s="14">
        <v>41.24</v>
      </c>
      <c r="P9" s="14">
        <v>46.93</v>
      </c>
      <c r="Q9" s="14">
        <v>177.35000000000002</v>
      </c>
    </row>
    <row r="10" spans="1:17">
      <c r="A10" s="12" t="s">
        <v>23</v>
      </c>
      <c r="B10" s="14">
        <v>-0.08</v>
      </c>
      <c r="C10" s="14">
        <v>-0.08</v>
      </c>
      <c r="D10" s="14">
        <v>-0.08</v>
      </c>
      <c r="E10" s="14">
        <v>-0.08</v>
      </c>
      <c r="F10" s="14">
        <v>5.7</v>
      </c>
      <c r="G10" s="14">
        <v>11.48</v>
      </c>
      <c r="H10" s="14">
        <v>15.37</v>
      </c>
      <c r="I10" s="14">
        <v>19.260000000000002</v>
      </c>
      <c r="J10" s="14">
        <v>23.15</v>
      </c>
      <c r="K10" s="14">
        <v>27.04</v>
      </c>
      <c r="L10" s="14">
        <v>31.55</v>
      </c>
      <c r="M10" s="14">
        <v>36.06</v>
      </c>
      <c r="N10" s="14">
        <v>40.57</v>
      </c>
      <c r="O10" s="14">
        <v>151.15</v>
      </c>
      <c r="P10" s="14">
        <v>261.73</v>
      </c>
      <c r="Q10" s="14">
        <v>622.74</v>
      </c>
    </row>
    <row r="11" spans="1:17">
      <c r="A11" s="12" t="s">
        <v>83</v>
      </c>
      <c r="B11" s="14">
        <v>1747910.54</v>
      </c>
      <c r="C11" s="14">
        <v>1764936.27</v>
      </c>
      <c r="D11" s="14">
        <v>1781962</v>
      </c>
      <c r="E11" s="14">
        <v>1798984.37</v>
      </c>
      <c r="F11" s="14">
        <v>1816026.11</v>
      </c>
      <c r="G11" s="14">
        <v>1833067.85</v>
      </c>
      <c r="H11" s="14">
        <v>1850109.59</v>
      </c>
      <c r="I11" s="14">
        <v>1867151.33</v>
      </c>
      <c r="J11" s="14">
        <v>1884694.93</v>
      </c>
      <c r="K11" s="14">
        <v>1907180.74</v>
      </c>
      <c r="L11" s="14">
        <v>1925217.86</v>
      </c>
      <c r="M11" s="14">
        <v>1943257.04</v>
      </c>
      <c r="N11" s="14">
        <v>1961323.96</v>
      </c>
      <c r="O11" s="14">
        <v>1979136.22</v>
      </c>
      <c r="P11" s="14">
        <v>1997199.02</v>
      </c>
      <c r="Q11" s="14">
        <v>28058157.829999998</v>
      </c>
    </row>
    <row r="12" spans="1:17">
      <c r="A12" s="12" t="s">
        <v>28</v>
      </c>
      <c r="B12" s="14">
        <v>1.26</v>
      </c>
      <c r="C12" s="14">
        <v>1.26</v>
      </c>
      <c r="D12" s="14">
        <v>1.26</v>
      </c>
      <c r="E12" s="14">
        <v>1.26</v>
      </c>
      <c r="F12" s="14">
        <v>1.26</v>
      </c>
      <c r="G12" s="14">
        <v>1.26</v>
      </c>
      <c r="H12" s="14">
        <v>1.26</v>
      </c>
      <c r="I12" s="14">
        <v>1.26</v>
      </c>
      <c r="J12" s="14">
        <v>1.26</v>
      </c>
      <c r="K12" s="14">
        <v>1.26</v>
      </c>
      <c r="L12" s="14">
        <v>1.26</v>
      </c>
      <c r="M12" s="14">
        <v>1.26</v>
      </c>
      <c r="N12" s="14">
        <v>1.26</v>
      </c>
      <c r="O12" s="14">
        <v>1.26</v>
      </c>
      <c r="P12" s="14">
        <v>1.26</v>
      </c>
      <c r="Q12" s="14">
        <v>18.900000000000002</v>
      </c>
    </row>
    <row r="13" spans="1:17">
      <c r="A13" s="12" t="s">
        <v>30</v>
      </c>
      <c r="B13" s="14">
        <v>0.45</v>
      </c>
      <c r="C13" s="14">
        <v>0.45</v>
      </c>
      <c r="D13" s="14">
        <v>0.45</v>
      </c>
      <c r="E13" s="14">
        <v>0.45</v>
      </c>
      <c r="F13" s="14">
        <v>0.45</v>
      </c>
      <c r="G13" s="14">
        <v>0.45</v>
      </c>
      <c r="H13" s="14">
        <v>0.45</v>
      </c>
      <c r="I13" s="14">
        <v>0.45</v>
      </c>
      <c r="J13" s="14">
        <v>0.45</v>
      </c>
      <c r="K13" s="14">
        <v>0.45</v>
      </c>
      <c r="L13" s="14">
        <v>0.45</v>
      </c>
      <c r="M13" s="14">
        <v>0.45</v>
      </c>
      <c r="N13" s="14">
        <v>0.45</v>
      </c>
      <c r="O13" s="14">
        <v>0.45</v>
      </c>
      <c r="P13" s="14">
        <v>0.45</v>
      </c>
      <c r="Q13" s="14">
        <v>6.7500000000000018</v>
      </c>
    </row>
    <row r="14" spans="1:17">
      <c r="A14" s="12" t="s">
        <v>639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32713.71</v>
      </c>
      <c r="N14" s="14">
        <v>32948.730000000003</v>
      </c>
      <c r="O14" s="14"/>
      <c r="P14" s="14"/>
      <c r="Q14" s="14">
        <v>65662.44</v>
      </c>
    </row>
    <row r="15" spans="1:17">
      <c r="A15" s="12" t="s">
        <v>20</v>
      </c>
      <c r="B15" s="14">
        <v>30200.92</v>
      </c>
      <c r="C15" s="14">
        <v>30411.8</v>
      </c>
      <c r="D15" s="14">
        <v>30622.68</v>
      </c>
      <c r="E15" s="14">
        <v>30854.25</v>
      </c>
      <c r="F15" s="14">
        <v>31085.82</v>
      </c>
      <c r="G15" s="14">
        <v>31317.39</v>
      </c>
      <c r="H15" s="14">
        <v>31548.959999999999</v>
      </c>
      <c r="I15" s="14">
        <v>31780.53</v>
      </c>
      <c r="J15" s="14">
        <v>32012.1</v>
      </c>
      <c r="K15" s="14">
        <v>32243.67</v>
      </c>
      <c r="L15" s="14">
        <v>32478.69</v>
      </c>
      <c r="M15" s="14"/>
      <c r="N15" s="14"/>
      <c r="O15" s="14">
        <v>33183.75</v>
      </c>
      <c r="P15" s="14">
        <v>33418.769999999997</v>
      </c>
      <c r="Q15" s="14">
        <v>411159.32999999996</v>
      </c>
    </row>
    <row r="16" spans="1:17">
      <c r="A16" s="12" t="s">
        <v>22</v>
      </c>
      <c r="B16" s="14">
        <v>96871.18</v>
      </c>
      <c r="C16" s="14">
        <v>97749.2</v>
      </c>
      <c r="D16" s="14">
        <v>98627.22</v>
      </c>
      <c r="E16" s="14">
        <v>99505.24</v>
      </c>
      <c r="F16" s="14">
        <v>100383.26</v>
      </c>
      <c r="G16" s="14">
        <v>101261.28</v>
      </c>
      <c r="H16" s="14">
        <v>102139.3</v>
      </c>
      <c r="I16" s="14">
        <v>103017.32</v>
      </c>
      <c r="J16" s="14">
        <v>103895.34</v>
      </c>
      <c r="K16" s="14">
        <v>104773.36</v>
      </c>
      <c r="L16" s="14">
        <v>105651.13</v>
      </c>
      <c r="M16" s="14">
        <v>106528.9</v>
      </c>
      <c r="N16" s="14">
        <v>107406.67</v>
      </c>
      <c r="O16" s="14">
        <v>108284.44</v>
      </c>
      <c r="P16" s="14">
        <v>109162.21</v>
      </c>
      <c r="Q16" s="14">
        <v>1545256.0499999998</v>
      </c>
    </row>
    <row r="17" spans="1:17">
      <c r="A17" s="12" t="s">
        <v>111</v>
      </c>
      <c r="B17" s="14">
        <v>5079.45</v>
      </c>
      <c r="C17" s="14">
        <v>5180.18</v>
      </c>
      <c r="D17" s="14">
        <v>5280.91</v>
      </c>
      <c r="E17" s="14">
        <v>5381.64</v>
      </c>
      <c r="F17" s="14">
        <v>5432.52</v>
      </c>
      <c r="G17" s="14">
        <v>5463.76</v>
      </c>
      <c r="H17" s="14">
        <v>5495</v>
      </c>
      <c r="I17" s="14">
        <v>5526.2</v>
      </c>
      <c r="J17" s="14">
        <v>5557.33</v>
      </c>
      <c r="K17" s="14">
        <v>5588.46</v>
      </c>
      <c r="L17" s="14">
        <v>5619.2</v>
      </c>
      <c r="M17" s="14">
        <v>5666.32</v>
      </c>
      <c r="N17" s="14">
        <v>5697.02</v>
      </c>
      <c r="O17" s="14">
        <v>5727.64</v>
      </c>
      <c r="P17" s="14">
        <v>5758.26</v>
      </c>
      <c r="Q17" s="14">
        <v>82453.889999999985</v>
      </c>
    </row>
    <row r="18" spans="1:17">
      <c r="A18" s="12" t="s">
        <v>114</v>
      </c>
      <c r="B18" s="14">
        <v>29491.96</v>
      </c>
      <c r="C18" s="14">
        <v>30040.959999999999</v>
      </c>
      <c r="D18" s="14">
        <v>30589.96</v>
      </c>
      <c r="E18" s="14">
        <v>31138.959999999999</v>
      </c>
      <c r="F18" s="14">
        <v>31687.96</v>
      </c>
      <c r="G18" s="14">
        <v>32236.959999999999</v>
      </c>
      <c r="H18" s="14">
        <v>32785.96</v>
      </c>
      <c r="I18" s="14">
        <v>33334.959999999999</v>
      </c>
      <c r="J18" s="14">
        <v>33883.96</v>
      </c>
      <c r="K18" s="14">
        <v>34432.78</v>
      </c>
      <c r="L18" s="14">
        <v>34981.78</v>
      </c>
      <c r="M18" s="14">
        <v>35530.78</v>
      </c>
      <c r="N18" s="14">
        <v>36079.78</v>
      </c>
      <c r="O18" s="14">
        <v>36628.78</v>
      </c>
      <c r="P18" s="14">
        <v>37177.78</v>
      </c>
      <c r="Q18" s="14">
        <v>500023.32000000007</v>
      </c>
    </row>
    <row r="19" spans="1:17">
      <c r="A19" s="12" t="s">
        <v>79</v>
      </c>
      <c r="B19" s="14">
        <v>388.07</v>
      </c>
      <c r="C19" s="14">
        <v>388.07</v>
      </c>
      <c r="D19" s="14">
        <v>388.07</v>
      </c>
      <c r="E19" s="14">
        <v>388.07</v>
      </c>
      <c r="F19" s="14">
        <v>388.07</v>
      </c>
      <c r="G19" s="14">
        <v>388.07</v>
      </c>
      <c r="H19" s="14">
        <v>388.07</v>
      </c>
      <c r="I19" s="14">
        <v>388.07</v>
      </c>
      <c r="J19" s="14">
        <v>388.07</v>
      </c>
      <c r="K19" s="14">
        <v>388.07</v>
      </c>
      <c r="L19" s="14">
        <v>388.07</v>
      </c>
      <c r="M19" s="14">
        <v>388.07</v>
      </c>
      <c r="N19" s="14">
        <v>388.07</v>
      </c>
      <c r="O19" s="14">
        <v>388.07</v>
      </c>
      <c r="P19" s="14">
        <v>388.07</v>
      </c>
      <c r="Q19" s="14">
        <v>5821.0499999999993</v>
      </c>
    </row>
    <row r="20" spans="1:17">
      <c r="A20" s="12" t="s">
        <v>31</v>
      </c>
      <c r="B20" s="14">
        <v>505591.23</v>
      </c>
      <c r="C20" s="14">
        <v>510509.32</v>
      </c>
      <c r="D20" s="14">
        <v>515427.41</v>
      </c>
      <c r="E20" s="14">
        <v>520345.5</v>
      </c>
      <c r="F20" s="14">
        <v>525260.53</v>
      </c>
      <c r="G20" s="14">
        <v>530174.92000000004</v>
      </c>
      <c r="H20" s="14">
        <v>535089.31000000006</v>
      </c>
      <c r="I20" s="14">
        <v>540003.69999999995</v>
      </c>
      <c r="J20" s="14">
        <v>544918.09</v>
      </c>
      <c r="K20" s="14">
        <v>549832.48</v>
      </c>
      <c r="L20" s="14">
        <v>554747.04</v>
      </c>
      <c r="M20" s="14">
        <v>559661.6</v>
      </c>
      <c r="N20" s="14">
        <v>564576.16</v>
      </c>
      <c r="O20" s="14">
        <v>569490.72</v>
      </c>
      <c r="P20" s="14">
        <v>574405.28</v>
      </c>
      <c r="Q20" s="14">
        <v>8100033.29</v>
      </c>
    </row>
    <row r="21" spans="1:17">
      <c r="A21" s="12" t="s">
        <v>24</v>
      </c>
      <c r="B21" s="14">
        <v>3519.76</v>
      </c>
      <c r="C21" s="14">
        <v>3561.26</v>
      </c>
      <c r="D21" s="14">
        <v>3602.76</v>
      </c>
      <c r="E21" s="14">
        <v>3644.26</v>
      </c>
      <c r="F21" s="14">
        <v>3685.76</v>
      </c>
      <c r="G21" s="14">
        <v>3727.26</v>
      </c>
      <c r="H21" s="14">
        <v>3768.76</v>
      </c>
      <c r="I21" s="14">
        <v>3810.26</v>
      </c>
      <c r="J21" s="14">
        <v>3851.76</v>
      </c>
      <c r="K21" s="14">
        <v>3893.26</v>
      </c>
      <c r="L21" s="14">
        <v>3934.73</v>
      </c>
      <c r="M21" s="14">
        <v>3976.2</v>
      </c>
      <c r="N21" s="14">
        <v>4017.67</v>
      </c>
      <c r="O21" s="14">
        <v>4059.14</v>
      </c>
      <c r="P21" s="14">
        <v>4100.6099999999997</v>
      </c>
      <c r="Q21" s="14">
        <v>57153.450000000012</v>
      </c>
    </row>
    <row r="22" spans="1:17">
      <c r="A22" s="12" t="s">
        <v>81</v>
      </c>
      <c r="B22" s="14">
        <v>42694.03</v>
      </c>
      <c r="C22" s="14">
        <v>43069.87</v>
      </c>
      <c r="D22" s="14">
        <v>43445.71</v>
      </c>
      <c r="E22" s="14">
        <v>43821.55</v>
      </c>
      <c r="F22" s="14">
        <v>44197.39</v>
      </c>
      <c r="G22" s="14">
        <v>44573.23</v>
      </c>
      <c r="H22" s="14">
        <v>44949.07</v>
      </c>
      <c r="I22" s="14">
        <v>45324.91</v>
      </c>
      <c r="J22" s="14">
        <v>45700.75</v>
      </c>
      <c r="K22" s="14">
        <v>46076.59</v>
      </c>
      <c r="L22" s="14">
        <v>46450.01</v>
      </c>
      <c r="M22" s="14">
        <v>46823.43</v>
      </c>
      <c r="N22" s="14">
        <v>47196.85</v>
      </c>
      <c r="O22" s="14">
        <v>47570.27</v>
      </c>
      <c r="P22" s="14">
        <v>47943.69</v>
      </c>
      <c r="Q22" s="14">
        <v>679837.35000000009</v>
      </c>
    </row>
    <row r="23" spans="1:17">
      <c r="A23" s="12" t="s">
        <v>25</v>
      </c>
      <c r="B23" s="14">
        <v>705.62</v>
      </c>
      <c r="C23" s="14">
        <v>723.45</v>
      </c>
      <c r="D23" s="14">
        <v>741.28</v>
      </c>
      <c r="E23" s="14">
        <v>759.11</v>
      </c>
      <c r="F23" s="14">
        <v>776.94</v>
      </c>
      <c r="G23" s="14">
        <v>794.77</v>
      </c>
      <c r="H23" s="14">
        <v>812.6</v>
      </c>
      <c r="I23" s="14">
        <v>830.43</v>
      </c>
      <c r="J23" s="14">
        <v>848.26</v>
      </c>
      <c r="K23" s="14">
        <v>866.09</v>
      </c>
      <c r="L23" s="14">
        <v>883.76</v>
      </c>
      <c r="M23" s="14">
        <v>901.43</v>
      </c>
      <c r="N23" s="14">
        <v>919.1</v>
      </c>
      <c r="O23" s="14">
        <v>936.77</v>
      </c>
      <c r="P23" s="14">
        <v>954.44</v>
      </c>
      <c r="Q23" s="14">
        <v>12454.050000000003</v>
      </c>
    </row>
    <row r="24" spans="1:17">
      <c r="A24" s="12" t="s">
        <v>116</v>
      </c>
      <c r="B24" s="14">
        <v>162377.29</v>
      </c>
      <c r="C24" s="14">
        <v>162486.59</v>
      </c>
      <c r="D24" s="14">
        <v>162595.89000000001</v>
      </c>
      <c r="E24" s="14">
        <v>162705.19</v>
      </c>
      <c r="F24" s="14">
        <v>162814.49</v>
      </c>
      <c r="G24" s="14">
        <v>162878.82</v>
      </c>
      <c r="H24" s="14">
        <v>162984.43</v>
      </c>
      <c r="I24" s="14">
        <v>163090.04</v>
      </c>
      <c r="J24" s="14">
        <v>163195.65</v>
      </c>
      <c r="K24" s="14">
        <v>163301.26</v>
      </c>
      <c r="L24" s="14">
        <v>163424.94</v>
      </c>
      <c r="M24" s="14">
        <v>163548.62</v>
      </c>
      <c r="N24" s="14">
        <v>163672.29999999999</v>
      </c>
      <c r="O24" s="14">
        <v>163795.98000000001</v>
      </c>
      <c r="P24" s="14">
        <v>163918.48000000001</v>
      </c>
      <c r="Q24" s="14">
        <v>2446789.9699999997</v>
      </c>
    </row>
    <row r="25" spans="1:17">
      <c r="A25" s="12" t="s">
        <v>115</v>
      </c>
      <c r="B25" s="14">
        <v>19853679.420000002</v>
      </c>
      <c r="C25" s="14">
        <v>20120727.609999999</v>
      </c>
      <c r="D25" s="14">
        <v>20387775.800000001</v>
      </c>
      <c r="E25" s="14">
        <v>20654823.989999998</v>
      </c>
      <c r="F25" s="14">
        <v>20921872.18</v>
      </c>
      <c r="G25" s="14">
        <v>21188920.370000001</v>
      </c>
      <c r="H25" s="14">
        <v>21461557.030000001</v>
      </c>
      <c r="I25" s="14">
        <v>21734425.75</v>
      </c>
      <c r="J25" s="14">
        <v>21996706.16</v>
      </c>
      <c r="K25" s="14">
        <v>3567452.12</v>
      </c>
      <c r="L25" s="14">
        <v>3712398.08</v>
      </c>
      <c r="M25" s="14">
        <v>3857344.04</v>
      </c>
      <c r="N25" s="14">
        <v>4006634.12</v>
      </c>
      <c r="O25" s="14">
        <v>4155924.01</v>
      </c>
      <c r="P25" s="14">
        <v>4305214.92</v>
      </c>
      <c r="Q25" s="14">
        <v>211925455.59999999</v>
      </c>
    </row>
    <row r="26" spans="1:17">
      <c r="A26" s="12" t="s">
        <v>27</v>
      </c>
      <c r="B26" s="14">
        <v>16606353.15</v>
      </c>
      <c r="C26" s="14">
        <v>16741070.289999999</v>
      </c>
      <c r="D26" s="14">
        <v>16871871.510000002</v>
      </c>
      <c r="E26" s="14">
        <v>17001570.289999999</v>
      </c>
      <c r="F26" s="14">
        <v>17131269.07</v>
      </c>
      <c r="G26" s="14">
        <v>17260967.850000001</v>
      </c>
      <c r="H26" s="14">
        <v>17406741.379999999</v>
      </c>
      <c r="I26" s="14">
        <v>17552536.420000002</v>
      </c>
      <c r="J26" s="14">
        <v>17663949.699999999</v>
      </c>
      <c r="K26" s="14">
        <v>16765293.060000001</v>
      </c>
      <c r="L26" s="14">
        <v>16888392.57</v>
      </c>
      <c r="M26" s="14">
        <v>17011491.760000002</v>
      </c>
      <c r="N26" s="14">
        <v>15679285.560000001</v>
      </c>
      <c r="O26" s="14">
        <v>15806960.109999999</v>
      </c>
      <c r="P26" s="14">
        <v>15934547.67</v>
      </c>
      <c r="Q26" s="14">
        <v>252322300.38999996</v>
      </c>
    </row>
    <row r="27" spans="1:17">
      <c r="A27" s="12" t="s">
        <v>82</v>
      </c>
      <c r="B27" s="14">
        <v>2392239.0699999998</v>
      </c>
      <c r="C27" s="14">
        <v>2415855.0699999998</v>
      </c>
      <c r="D27" s="14">
        <v>2439471.0699999998</v>
      </c>
      <c r="E27" s="14">
        <v>2463087.0699999998</v>
      </c>
      <c r="F27" s="14">
        <v>2486703.0699999998</v>
      </c>
      <c r="G27" s="14">
        <v>2510319.0699999998</v>
      </c>
      <c r="H27" s="14">
        <v>2538133.4500000002</v>
      </c>
      <c r="I27" s="14">
        <v>2565947.83</v>
      </c>
      <c r="J27" s="14">
        <v>2593762.21</v>
      </c>
      <c r="K27" s="14">
        <v>2621576.59</v>
      </c>
      <c r="L27" s="14">
        <v>2648008.6</v>
      </c>
      <c r="M27" s="14">
        <v>2674440.61</v>
      </c>
      <c r="N27" s="14">
        <v>2656790.77</v>
      </c>
      <c r="O27" s="14">
        <v>2686272.62</v>
      </c>
      <c r="P27" s="14">
        <v>2715754.47</v>
      </c>
      <c r="Q27" s="14">
        <v>38408361.57</v>
      </c>
    </row>
    <row r="28" spans="1:17">
      <c r="A28" s="12" t="s">
        <v>84</v>
      </c>
      <c r="B28" s="14">
        <v>992978.97</v>
      </c>
      <c r="C28" s="14">
        <v>1010012.33</v>
      </c>
      <c r="D28" s="14">
        <v>1027045.69</v>
      </c>
      <c r="E28" s="14">
        <v>1044089.9</v>
      </c>
      <c r="F28" s="14">
        <v>1061128.26</v>
      </c>
      <c r="G28" s="14">
        <v>1078283.08</v>
      </c>
      <c r="H28" s="14">
        <v>1095429.51</v>
      </c>
      <c r="I28" s="14">
        <v>1112575.94</v>
      </c>
      <c r="J28" s="14">
        <v>1129722.3700000001</v>
      </c>
      <c r="K28" s="14">
        <v>157870.78</v>
      </c>
      <c r="L28" s="14">
        <v>170002.29</v>
      </c>
      <c r="M28" s="14">
        <v>182148.63</v>
      </c>
      <c r="N28" s="14">
        <v>197922.57</v>
      </c>
      <c r="O28" s="14">
        <v>213696.51</v>
      </c>
      <c r="P28" s="14">
        <v>83350.759999999995</v>
      </c>
      <c r="Q28" s="14">
        <v>10556257.59</v>
      </c>
    </row>
    <row r="29" spans="1:17">
      <c r="A29" s="12" t="s">
        <v>29</v>
      </c>
      <c r="B29" s="14">
        <v>199468.35</v>
      </c>
      <c r="C29" s="14">
        <v>207681.58</v>
      </c>
      <c r="D29" s="14">
        <v>215894.81</v>
      </c>
      <c r="E29" s="14">
        <v>224108.04</v>
      </c>
      <c r="F29" s="14">
        <v>232412.71</v>
      </c>
      <c r="G29" s="14">
        <v>240717.38</v>
      </c>
      <c r="H29" s="14">
        <v>249022.05</v>
      </c>
      <c r="I29" s="14">
        <v>257326.72</v>
      </c>
      <c r="J29" s="14">
        <v>265631.39</v>
      </c>
      <c r="K29" s="14">
        <v>271887.49</v>
      </c>
      <c r="L29" s="14">
        <v>280155.56</v>
      </c>
      <c r="M29" s="14">
        <v>288423.63</v>
      </c>
      <c r="N29" s="14">
        <v>296691.7</v>
      </c>
      <c r="O29" s="14">
        <v>305031.83</v>
      </c>
      <c r="P29" s="14">
        <v>313376.15000000002</v>
      </c>
      <c r="Q29" s="14">
        <v>3847829.3900000006</v>
      </c>
    </row>
    <row r="30" spans="1:17">
      <c r="A30" s="12" t="s">
        <v>157</v>
      </c>
      <c r="B30" s="14">
        <v>31264132.739999998</v>
      </c>
      <c r="C30" s="14">
        <v>31615589</v>
      </c>
      <c r="D30" s="14">
        <v>31967048.989999998</v>
      </c>
      <c r="E30" s="14">
        <v>32318506.309999999</v>
      </c>
      <c r="F30" s="14">
        <v>32669932.73</v>
      </c>
      <c r="G30" s="14">
        <v>33021358.09</v>
      </c>
      <c r="H30" s="14">
        <v>33377886.699999999</v>
      </c>
      <c r="I30" s="14">
        <v>33745467.43</v>
      </c>
      <c r="J30" s="14">
        <v>34074922.509999998</v>
      </c>
      <c r="K30" s="14">
        <v>34438588.479999997</v>
      </c>
      <c r="L30" s="14">
        <v>34812533.32</v>
      </c>
      <c r="M30" s="14">
        <v>35187872.950000003</v>
      </c>
      <c r="N30" s="14">
        <v>31951302.34</v>
      </c>
      <c r="O30" s="14">
        <v>32327534.5</v>
      </c>
      <c r="P30" s="14">
        <v>32708759.960000001</v>
      </c>
      <c r="Q30" s="14">
        <v>495481436.04999995</v>
      </c>
    </row>
    <row r="31" spans="1:17">
      <c r="A31" s="12" t="s">
        <v>32</v>
      </c>
      <c r="B31" s="14">
        <v>43472.76</v>
      </c>
      <c r="C31" s="14">
        <v>43665.48</v>
      </c>
      <c r="D31" s="14">
        <v>43858.2</v>
      </c>
      <c r="E31" s="14">
        <v>44050.92</v>
      </c>
      <c r="F31" s="14">
        <v>44243.64</v>
      </c>
      <c r="G31" s="14">
        <v>44436.36</v>
      </c>
      <c r="H31" s="14">
        <v>44629.08</v>
      </c>
      <c r="I31" s="14">
        <v>44821.8</v>
      </c>
      <c r="J31" s="14">
        <v>44993.58</v>
      </c>
      <c r="K31" s="14">
        <v>45160.06</v>
      </c>
      <c r="L31" s="14">
        <v>45325.66</v>
      </c>
      <c r="M31" s="14">
        <v>45490.09</v>
      </c>
      <c r="N31" s="14">
        <v>45654.52</v>
      </c>
      <c r="O31" s="14">
        <v>45818.95</v>
      </c>
      <c r="P31" s="14">
        <v>45963.99</v>
      </c>
      <c r="Q31" s="14">
        <v>671585.09</v>
      </c>
    </row>
    <row r="32" spans="1:17">
      <c r="A32" s="12" t="s">
        <v>80</v>
      </c>
      <c r="B32" s="14">
        <v>1097203.43</v>
      </c>
      <c r="C32" s="14">
        <v>1109215.21</v>
      </c>
      <c r="D32" s="14">
        <v>1121226.99</v>
      </c>
      <c r="E32" s="14">
        <v>1133238.77</v>
      </c>
      <c r="F32" s="14">
        <v>1145250.55</v>
      </c>
      <c r="G32" s="14">
        <v>1157262.33</v>
      </c>
      <c r="H32" s="14">
        <v>1169274.1100000001</v>
      </c>
      <c r="I32" s="14">
        <v>1181285.8899999999</v>
      </c>
      <c r="J32" s="14">
        <v>1203893.8999999999</v>
      </c>
      <c r="K32" s="14">
        <v>352923.37</v>
      </c>
      <c r="L32" s="14">
        <v>360763.37</v>
      </c>
      <c r="M32" s="14">
        <v>368603.37</v>
      </c>
      <c r="N32" s="14">
        <v>376443.37</v>
      </c>
      <c r="O32" s="14">
        <v>384283.37</v>
      </c>
      <c r="P32" s="14">
        <v>392123.37</v>
      </c>
      <c r="Q32" s="14">
        <v>12552991.399999997</v>
      </c>
    </row>
    <row r="33" spans="1:17">
      <c r="A33" s="12" t="s">
        <v>26</v>
      </c>
      <c r="B33" s="14">
        <v>430608.34</v>
      </c>
      <c r="C33" s="14">
        <v>437638.2</v>
      </c>
      <c r="D33" s="14">
        <v>444668.06</v>
      </c>
      <c r="E33" s="14">
        <v>451697.91999999998</v>
      </c>
      <c r="F33" s="14">
        <v>458727.78</v>
      </c>
      <c r="G33" s="14">
        <v>465757.64</v>
      </c>
      <c r="H33" s="14">
        <v>472787.5</v>
      </c>
      <c r="I33" s="14">
        <v>479817.36</v>
      </c>
      <c r="J33" s="14">
        <v>511167.11</v>
      </c>
      <c r="K33" s="14">
        <v>444435.72</v>
      </c>
      <c r="L33" s="14">
        <v>455126.93</v>
      </c>
      <c r="M33" s="14">
        <v>465818.14</v>
      </c>
      <c r="N33" s="14">
        <v>476509.35</v>
      </c>
      <c r="O33" s="14">
        <v>487200.56</v>
      </c>
      <c r="P33" s="14">
        <v>497891.77</v>
      </c>
      <c r="Q33" s="14">
        <v>6979852.379999999</v>
      </c>
    </row>
    <row r="34" spans="1:17">
      <c r="A34" s="12" t="s">
        <v>21</v>
      </c>
      <c r="B34" s="14">
        <v>41313.050000000003</v>
      </c>
      <c r="C34" s="14">
        <v>41723.94</v>
      </c>
      <c r="D34" s="14">
        <v>42134.83</v>
      </c>
      <c r="E34" s="14">
        <v>42545.72</v>
      </c>
      <c r="F34" s="14">
        <v>42956.61</v>
      </c>
      <c r="G34" s="14">
        <v>43367.5</v>
      </c>
      <c r="H34" s="14">
        <v>43778.39</v>
      </c>
      <c r="I34" s="14">
        <v>44189.279999999999</v>
      </c>
      <c r="J34" s="14">
        <v>44600.17</v>
      </c>
      <c r="K34" s="14">
        <v>45011.06</v>
      </c>
      <c r="L34" s="14">
        <v>45422.34</v>
      </c>
      <c r="M34" s="14">
        <v>45833.62</v>
      </c>
      <c r="N34" s="14">
        <v>8124.07</v>
      </c>
      <c r="O34" s="14">
        <v>8379.65</v>
      </c>
      <c r="P34" s="14">
        <v>8635.23</v>
      </c>
      <c r="Q34" s="14">
        <v>548015.46</v>
      </c>
    </row>
    <row r="35" spans="1:17">
      <c r="A35" s="12" t="s">
        <v>75</v>
      </c>
      <c r="B35" s="14">
        <v>40592.25</v>
      </c>
      <c r="C35" s="14">
        <v>43048.07</v>
      </c>
      <c r="D35" s="14">
        <v>45503.89</v>
      </c>
      <c r="E35" s="14">
        <v>47959.71</v>
      </c>
      <c r="F35" s="14">
        <v>50415.53</v>
      </c>
      <c r="G35" s="14">
        <v>52871.35</v>
      </c>
      <c r="H35" s="14">
        <v>55327.17</v>
      </c>
      <c r="I35" s="14">
        <v>57782.99</v>
      </c>
      <c r="J35" s="14">
        <v>60238.81</v>
      </c>
      <c r="K35" s="14">
        <v>62694.63</v>
      </c>
      <c r="L35" s="14">
        <v>65143.360000000001</v>
      </c>
      <c r="M35" s="14">
        <v>67592.09</v>
      </c>
      <c r="N35" s="14">
        <v>70040.820000000007</v>
      </c>
      <c r="O35" s="14">
        <v>72489.55</v>
      </c>
      <c r="P35" s="14">
        <v>74938.28</v>
      </c>
      <c r="Q35" s="14">
        <v>866638.5</v>
      </c>
    </row>
    <row r="36" spans="1:17">
      <c r="A36" s="12" t="s">
        <v>112</v>
      </c>
      <c r="B36" s="14">
        <v>11867206.640000001</v>
      </c>
      <c r="C36" s="14">
        <v>11976484.039999999</v>
      </c>
      <c r="D36" s="14">
        <v>12085760.99</v>
      </c>
      <c r="E36" s="14">
        <v>12195037.92</v>
      </c>
      <c r="F36" s="14">
        <v>12304353.9</v>
      </c>
      <c r="G36" s="14">
        <v>12413669.880000001</v>
      </c>
      <c r="H36" s="14">
        <v>12522985.560000001</v>
      </c>
      <c r="I36" s="14">
        <v>12632301.24</v>
      </c>
      <c r="J36" s="14">
        <v>12780195.59</v>
      </c>
      <c r="K36" s="14">
        <v>12685501.99</v>
      </c>
      <c r="L36" s="14">
        <v>12804829.99</v>
      </c>
      <c r="M36" s="14">
        <v>12924157.99</v>
      </c>
      <c r="N36" s="14">
        <v>11688242.529999999</v>
      </c>
      <c r="O36" s="14">
        <v>11803180.73</v>
      </c>
      <c r="P36" s="14">
        <v>11918118.93</v>
      </c>
      <c r="Q36" s="14">
        <v>184602027.92000002</v>
      </c>
    </row>
    <row r="37" spans="1:17">
      <c r="A37" s="12" t="s">
        <v>77</v>
      </c>
      <c r="B37" s="14">
        <v>39523.56</v>
      </c>
      <c r="C37" s="14">
        <v>41882.870000000003</v>
      </c>
      <c r="D37" s="14">
        <v>44242.18</v>
      </c>
      <c r="E37" s="14">
        <v>46601.49</v>
      </c>
      <c r="F37" s="14">
        <v>48960.800000000003</v>
      </c>
      <c r="G37" s="14">
        <v>51320.11</v>
      </c>
      <c r="H37" s="14">
        <v>53679.42</v>
      </c>
      <c r="I37" s="14">
        <v>56038.73</v>
      </c>
      <c r="J37" s="14">
        <v>58398.04</v>
      </c>
      <c r="K37" s="14">
        <v>60757.35</v>
      </c>
      <c r="L37" s="14">
        <v>63111.56</v>
      </c>
      <c r="M37" s="14">
        <v>65465.77</v>
      </c>
      <c r="N37" s="14">
        <v>67819.98</v>
      </c>
      <c r="O37" s="14">
        <v>70174.19</v>
      </c>
      <c r="P37" s="14">
        <v>72528.399999999994</v>
      </c>
      <c r="Q37" s="14">
        <v>840504.44999999984</v>
      </c>
    </row>
    <row r="38" spans="1:17">
      <c r="A38" s="12" t="s">
        <v>78</v>
      </c>
      <c r="B38" s="14">
        <v>32977.25</v>
      </c>
      <c r="C38" s="14">
        <v>35579.08</v>
      </c>
      <c r="D38" s="14">
        <v>38180.910000000003</v>
      </c>
      <c r="E38" s="14">
        <v>40782.74</v>
      </c>
      <c r="F38" s="14">
        <v>43384.57</v>
      </c>
      <c r="G38" s="14">
        <v>45986.400000000001</v>
      </c>
      <c r="H38" s="14">
        <v>48588.23</v>
      </c>
      <c r="I38" s="14">
        <v>51190.06</v>
      </c>
      <c r="J38" s="14">
        <v>53791.89</v>
      </c>
      <c r="K38" s="14">
        <v>56393.72</v>
      </c>
      <c r="L38" s="14">
        <v>58988.06</v>
      </c>
      <c r="M38" s="14">
        <v>61582.400000000001</v>
      </c>
      <c r="N38" s="14">
        <v>64176.74</v>
      </c>
      <c r="O38" s="14">
        <v>66771.08</v>
      </c>
      <c r="P38" s="14">
        <v>69365.42</v>
      </c>
      <c r="Q38" s="14">
        <v>767738.54999999993</v>
      </c>
    </row>
    <row r="39" spans="1:17">
      <c r="A39" s="12" t="s">
        <v>113</v>
      </c>
      <c r="B39" s="14">
        <v>2936586.45</v>
      </c>
      <c r="C39" s="14">
        <v>3032320.34</v>
      </c>
      <c r="D39" s="14">
        <v>3128965.85</v>
      </c>
      <c r="E39" s="14">
        <v>3225611.36</v>
      </c>
      <c r="F39" s="14">
        <v>3322256.87</v>
      </c>
      <c r="G39" s="14">
        <v>3418902.38</v>
      </c>
      <c r="H39" s="14">
        <v>3515547.89</v>
      </c>
      <c r="I39" s="14">
        <v>3612193.4</v>
      </c>
      <c r="J39" s="14">
        <v>3708838.91</v>
      </c>
      <c r="K39" s="14">
        <v>3805484.42</v>
      </c>
      <c r="L39" s="14">
        <v>3904185.35</v>
      </c>
      <c r="M39" s="14">
        <v>4002896.67</v>
      </c>
      <c r="N39" s="14">
        <v>4105281.92</v>
      </c>
      <c r="O39" s="14">
        <v>4208005.1200000001</v>
      </c>
      <c r="P39" s="14">
        <v>4310728.32</v>
      </c>
      <c r="Q39" s="14">
        <v>54237805.25</v>
      </c>
    </row>
    <row r="40" spans="1:17">
      <c r="A40" s="12" t="s">
        <v>163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v>3272.25</v>
      </c>
      <c r="N40" s="14">
        <v>3272.25</v>
      </c>
      <c r="O40" s="14">
        <v>3272.25</v>
      </c>
      <c r="P40" s="14">
        <v>0</v>
      </c>
      <c r="Q40" s="14">
        <v>9816.75</v>
      </c>
    </row>
    <row r="41" spans="1:17">
      <c r="A41" s="10" t="s">
        <v>34</v>
      </c>
      <c r="B41" s="14">
        <v>171871042.16000003</v>
      </c>
      <c r="C41" s="14">
        <v>172595210.56000009</v>
      </c>
      <c r="D41" s="14">
        <v>172079276.81</v>
      </c>
      <c r="E41" s="14">
        <v>172950672.73999998</v>
      </c>
      <c r="F41" s="14">
        <v>174005461.06</v>
      </c>
      <c r="G41" s="14">
        <v>175039191.53000012</v>
      </c>
      <c r="H41" s="14">
        <v>175545207.88999993</v>
      </c>
      <c r="I41" s="14">
        <v>173076558.31000003</v>
      </c>
      <c r="J41" s="14">
        <v>173130104.42000005</v>
      </c>
      <c r="K41" s="14">
        <v>172299762.14000005</v>
      </c>
      <c r="L41" s="14">
        <v>173756613.64000005</v>
      </c>
      <c r="M41" s="14">
        <v>174418937.97999999</v>
      </c>
      <c r="N41" s="14">
        <v>175667115.09</v>
      </c>
      <c r="O41" s="14">
        <v>176507260.09000003</v>
      </c>
      <c r="P41" s="14">
        <v>177129852.97999996</v>
      </c>
      <c r="Q41" s="14">
        <v>2610072267.3999987</v>
      </c>
    </row>
    <row r="42" spans="1:17">
      <c r="A42" s="12" t="s">
        <v>43</v>
      </c>
      <c r="B42" s="14">
        <v>8329.7199999999993</v>
      </c>
      <c r="C42" s="14">
        <v>8329.7199999999993</v>
      </c>
      <c r="D42" s="14">
        <v>8329.7199999999993</v>
      </c>
      <c r="E42" s="14">
        <v>8329.7199999999993</v>
      </c>
      <c r="F42" s="14">
        <v>8329.7199999999993</v>
      </c>
      <c r="G42" s="14">
        <v>8329.7199999999993</v>
      </c>
      <c r="H42" s="14">
        <v>8329.7199999999993</v>
      </c>
      <c r="I42" s="14">
        <v>8329.7199999999993</v>
      </c>
      <c r="J42" s="14">
        <v>8329.7199999999993</v>
      </c>
      <c r="K42" s="14">
        <v>8329.7199999999993</v>
      </c>
      <c r="L42" s="14">
        <v>8329.7199999999993</v>
      </c>
      <c r="M42" s="14">
        <v>8329.7199999999993</v>
      </c>
      <c r="N42" s="14">
        <v>8329.7199999999993</v>
      </c>
      <c r="O42" s="14">
        <v>8329.7199999999993</v>
      </c>
      <c r="P42" s="14">
        <v>8329.7199999999993</v>
      </c>
      <c r="Q42" s="14">
        <v>124945.8</v>
      </c>
    </row>
    <row r="43" spans="1:17">
      <c r="A43" s="12" t="s">
        <v>44</v>
      </c>
      <c r="B43" s="14">
        <v>119852.69</v>
      </c>
      <c r="C43" s="14">
        <v>119852.69</v>
      </c>
      <c r="D43" s="14">
        <v>119852.69</v>
      </c>
      <c r="E43" s="14">
        <v>119852.69</v>
      </c>
      <c r="F43" s="14">
        <v>119852.69</v>
      </c>
      <c r="G43" s="14">
        <v>119852.69</v>
      </c>
      <c r="H43" s="14">
        <v>119852.69</v>
      </c>
      <c r="I43" s="14">
        <v>119852.69</v>
      </c>
      <c r="J43" s="14">
        <v>119852.69</v>
      </c>
      <c r="K43" s="14">
        <v>119852.69</v>
      </c>
      <c r="L43" s="14">
        <v>119852.69</v>
      </c>
      <c r="M43" s="14">
        <v>119852.69</v>
      </c>
      <c r="N43" s="14">
        <v>119852.69</v>
      </c>
      <c r="O43" s="14">
        <v>119852.69</v>
      </c>
      <c r="P43" s="14">
        <v>119852.69</v>
      </c>
      <c r="Q43" s="14">
        <v>1797790.3499999994</v>
      </c>
    </row>
    <row r="44" spans="1:17">
      <c r="A44" s="1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  <c r="K44" s="14"/>
      <c r="L44" s="14"/>
      <c r="M44" s="14"/>
      <c r="N44" s="14"/>
      <c r="O44" s="14">
        <v>0</v>
      </c>
      <c r="P44" s="14">
        <v>0</v>
      </c>
      <c r="Q44" s="14">
        <v>0</v>
      </c>
    </row>
    <row r="45" spans="1:17">
      <c r="A45" s="12" t="s">
        <v>95</v>
      </c>
      <c r="B45" s="14">
        <v>4427.68</v>
      </c>
      <c r="C45" s="14">
        <v>4428.66</v>
      </c>
      <c r="D45" s="14">
        <v>4429.6400000000003</v>
      </c>
      <c r="E45" s="14">
        <v>4430.62</v>
      </c>
      <c r="F45" s="14">
        <v>4431.6000000000004</v>
      </c>
      <c r="G45" s="14">
        <v>4432.58</v>
      </c>
      <c r="H45" s="14">
        <v>4433.5600000000004</v>
      </c>
      <c r="I45" s="14">
        <v>4434.54</v>
      </c>
      <c r="J45" s="14">
        <v>4435.5200000000004</v>
      </c>
      <c r="K45" s="14">
        <v>4436.5</v>
      </c>
      <c r="L45" s="14">
        <v>4437.4799999999996</v>
      </c>
      <c r="M45" s="14">
        <v>4438.46</v>
      </c>
      <c r="N45" s="14">
        <v>4439.4399999999996</v>
      </c>
      <c r="O45" s="14">
        <v>4440.42</v>
      </c>
      <c r="P45" s="14">
        <v>4441.3999999999996</v>
      </c>
      <c r="Q45" s="14">
        <v>66518.099999999991</v>
      </c>
    </row>
    <row r="46" spans="1:17">
      <c r="A46" s="12" t="s">
        <v>96</v>
      </c>
      <c r="B46" s="14">
        <v>5765.91</v>
      </c>
      <c r="C46" s="14">
        <v>5790.84</v>
      </c>
      <c r="D46" s="14">
        <v>5815.77</v>
      </c>
      <c r="E46" s="14">
        <v>5840.7</v>
      </c>
      <c r="F46" s="14">
        <v>5865.63</v>
      </c>
      <c r="G46" s="14">
        <v>5890.56</v>
      </c>
      <c r="H46" s="14">
        <v>5915.49</v>
      </c>
      <c r="I46" s="14">
        <v>5940.42</v>
      </c>
      <c r="J46" s="14">
        <v>5965.35</v>
      </c>
      <c r="K46" s="14">
        <v>5990.28</v>
      </c>
      <c r="L46" s="14">
        <v>6015.21</v>
      </c>
      <c r="M46" s="14">
        <v>6040.14</v>
      </c>
      <c r="N46" s="14">
        <v>6065.07</v>
      </c>
      <c r="O46" s="14">
        <v>6090</v>
      </c>
      <c r="P46" s="14">
        <v>6114.93</v>
      </c>
      <c r="Q46" s="14">
        <v>89106.299999999988</v>
      </c>
    </row>
    <row r="47" spans="1:17">
      <c r="A47" s="12" t="s">
        <v>120</v>
      </c>
      <c r="B47" s="14">
        <v>110372.68</v>
      </c>
      <c r="C47" s="14">
        <v>110533.61</v>
      </c>
      <c r="D47" s="14">
        <v>110694.54</v>
      </c>
      <c r="E47" s="14">
        <v>110855.47</v>
      </c>
      <c r="F47" s="14">
        <v>111016.4</v>
      </c>
      <c r="G47" s="14">
        <v>111177.33</v>
      </c>
      <c r="H47" s="14">
        <v>111338.26</v>
      </c>
      <c r="I47" s="14">
        <v>111499.19</v>
      </c>
      <c r="J47" s="14">
        <v>111660.12</v>
      </c>
      <c r="K47" s="14">
        <v>111821.05</v>
      </c>
      <c r="L47" s="14">
        <v>111981.98</v>
      </c>
      <c r="M47" s="14">
        <v>112142.91</v>
      </c>
      <c r="N47" s="14">
        <v>112303.84</v>
      </c>
      <c r="O47" s="14">
        <v>112464.77</v>
      </c>
      <c r="P47" s="14">
        <v>112625.7</v>
      </c>
      <c r="Q47" s="14">
        <v>1672487.8499999999</v>
      </c>
    </row>
    <row r="48" spans="1:17">
      <c r="A48" s="12" t="s">
        <v>121</v>
      </c>
      <c r="B48" s="14">
        <v>20112.95</v>
      </c>
      <c r="C48" s="14">
        <v>20130.689999999999</v>
      </c>
      <c r="D48" s="14">
        <v>20148.43</v>
      </c>
      <c r="E48" s="14">
        <v>20166.169999999998</v>
      </c>
      <c r="F48" s="14">
        <v>20183.91</v>
      </c>
      <c r="G48" s="14">
        <v>20201.650000000001</v>
      </c>
      <c r="H48" s="14">
        <v>20219.39</v>
      </c>
      <c r="I48" s="14">
        <v>20237.13</v>
      </c>
      <c r="J48" s="14">
        <v>20254.87</v>
      </c>
      <c r="K48" s="14">
        <v>20272.61</v>
      </c>
      <c r="L48" s="14">
        <v>20290.349999999999</v>
      </c>
      <c r="M48" s="14">
        <v>20308.09</v>
      </c>
      <c r="N48" s="14">
        <v>20325.830000000002</v>
      </c>
      <c r="O48" s="14">
        <v>20343.57</v>
      </c>
      <c r="P48" s="14">
        <v>20361.310000000001</v>
      </c>
      <c r="Q48" s="14">
        <v>303556.95</v>
      </c>
    </row>
    <row r="49" spans="1:17">
      <c r="A49" s="12" t="s">
        <v>153</v>
      </c>
      <c r="B49" s="14">
        <v>97024</v>
      </c>
      <c r="C49" s="14">
        <v>97172.89</v>
      </c>
      <c r="D49" s="14">
        <v>97321.78</v>
      </c>
      <c r="E49" s="14">
        <v>97470.67</v>
      </c>
      <c r="F49" s="14">
        <v>97619.56</v>
      </c>
      <c r="G49" s="14">
        <v>97768.45</v>
      </c>
      <c r="H49" s="14">
        <v>97917.34</v>
      </c>
      <c r="I49" s="14">
        <v>98066.23</v>
      </c>
      <c r="J49" s="14">
        <v>98215.12</v>
      </c>
      <c r="K49" s="14">
        <v>98364.01</v>
      </c>
      <c r="L49" s="14">
        <v>98512.9</v>
      </c>
      <c r="M49" s="14">
        <v>98661.79</v>
      </c>
      <c r="N49" s="14">
        <v>98810.68</v>
      </c>
      <c r="O49" s="14">
        <v>98959.57</v>
      </c>
      <c r="P49" s="14">
        <v>99108.46</v>
      </c>
      <c r="Q49" s="14">
        <v>1470993.45</v>
      </c>
    </row>
    <row r="50" spans="1:17">
      <c r="A50" s="12" t="s">
        <v>135</v>
      </c>
      <c r="B50" s="14">
        <v>908785.47</v>
      </c>
      <c r="C50" s="14">
        <v>922219.08</v>
      </c>
      <c r="D50" s="14">
        <v>935652.69</v>
      </c>
      <c r="E50" s="14">
        <v>949086.25</v>
      </c>
      <c r="F50" s="14">
        <v>962519.81</v>
      </c>
      <c r="G50" s="14">
        <v>975953.37</v>
      </c>
      <c r="H50" s="14">
        <v>989386.93</v>
      </c>
      <c r="I50" s="14">
        <v>1002820.49</v>
      </c>
      <c r="J50" s="14">
        <v>1016254.05</v>
      </c>
      <c r="K50" s="14">
        <v>1029687.61</v>
      </c>
      <c r="L50" s="14">
        <v>1043120.72</v>
      </c>
      <c r="M50" s="14">
        <v>1056553.83</v>
      </c>
      <c r="N50" s="14">
        <v>1069986.94</v>
      </c>
      <c r="O50" s="14">
        <v>1084148.93</v>
      </c>
      <c r="P50" s="14">
        <v>1098343.3</v>
      </c>
      <c r="Q50" s="14">
        <v>15044519.470000001</v>
      </c>
    </row>
    <row r="51" spans="1:17">
      <c r="A51" s="12" t="s">
        <v>159</v>
      </c>
      <c r="B51" s="14">
        <v>1374503.06</v>
      </c>
      <c r="C51" s="14">
        <v>1376642.23</v>
      </c>
      <c r="D51" s="14">
        <v>1378781.4</v>
      </c>
      <c r="E51" s="14">
        <v>1380920.57</v>
      </c>
      <c r="F51" s="14">
        <v>1383059.74</v>
      </c>
      <c r="G51" s="14">
        <v>1385198.91</v>
      </c>
      <c r="H51" s="14">
        <v>1387338.08</v>
      </c>
      <c r="I51" s="14">
        <v>1389477.25</v>
      </c>
      <c r="J51" s="14">
        <v>1391616.42</v>
      </c>
      <c r="K51" s="14">
        <v>1393755.59</v>
      </c>
      <c r="L51" s="14">
        <v>1395894.76</v>
      </c>
      <c r="M51" s="14">
        <v>1398033.93</v>
      </c>
      <c r="N51" s="14">
        <v>1400173.1</v>
      </c>
      <c r="O51" s="14">
        <v>1402312.27</v>
      </c>
      <c r="P51" s="14">
        <v>1404451.44</v>
      </c>
      <c r="Q51" s="14">
        <v>20842158.75</v>
      </c>
    </row>
    <row r="52" spans="1:17">
      <c r="A52" s="12" t="s">
        <v>46</v>
      </c>
      <c r="B52" s="14">
        <v>448505.85</v>
      </c>
      <c r="C52" s="14">
        <v>448854.06</v>
      </c>
      <c r="D52" s="14">
        <v>449202.27</v>
      </c>
      <c r="E52" s="14">
        <v>449550.48</v>
      </c>
      <c r="F52" s="14">
        <v>449898.69</v>
      </c>
      <c r="G52" s="14">
        <v>450246.9</v>
      </c>
      <c r="H52" s="14">
        <v>450595.11</v>
      </c>
      <c r="I52" s="14">
        <v>450943.32</v>
      </c>
      <c r="J52" s="14">
        <v>451291.53</v>
      </c>
      <c r="K52" s="14">
        <v>451639.74</v>
      </c>
      <c r="L52" s="14">
        <v>451987.95</v>
      </c>
      <c r="M52" s="14">
        <v>452336.16</v>
      </c>
      <c r="N52" s="14">
        <v>452684.37</v>
      </c>
      <c r="O52" s="14">
        <v>453032.58</v>
      </c>
      <c r="P52" s="14">
        <v>453380.79</v>
      </c>
      <c r="Q52" s="14">
        <v>6764149.8000000007</v>
      </c>
    </row>
    <row r="53" spans="1:17">
      <c r="A53" s="12" t="s">
        <v>122</v>
      </c>
      <c r="B53" s="14">
        <v>708765.78</v>
      </c>
      <c r="C53" s="14">
        <v>711308.03</v>
      </c>
      <c r="D53" s="14">
        <v>713850.28</v>
      </c>
      <c r="E53" s="14">
        <v>716392.53</v>
      </c>
      <c r="F53" s="14">
        <v>718934.78</v>
      </c>
      <c r="G53" s="14">
        <v>721477.03</v>
      </c>
      <c r="H53" s="14">
        <v>724019.28</v>
      </c>
      <c r="I53" s="14">
        <v>726561.53</v>
      </c>
      <c r="J53" s="14">
        <v>729103.78</v>
      </c>
      <c r="K53" s="14">
        <v>731646.03</v>
      </c>
      <c r="L53" s="14">
        <v>734188.28</v>
      </c>
      <c r="M53" s="14">
        <v>736730.53</v>
      </c>
      <c r="N53" s="14">
        <v>739272.78</v>
      </c>
      <c r="O53" s="14">
        <v>741815.03</v>
      </c>
      <c r="P53" s="14">
        <v>744357.28</v>
      </c>
      <c r="Q53" s="14">
        <v>10898422.949999999</v>
      </c>
    </row>
    <row r="54" spans="1:17">
      <c r="A54" s="12" t="s">
        <v>47</v>
      </c>
      <c r="B54" s="14">
        <v>167003.92000000001</v>
      </c>
      <c r="C54" s="14">
        <v>167055.99</v>
      </c>
      <c r="D54" s="14">
        <v>167108.06</v>
      </c>
      <c r="E54" s="14">
        <v>167160.13</v>
      </c>
      <c r="F54" s="14">
        <v>167212.20000000001</v>
      </c>
      <c r="G54" s="14">
        <v>167264.26999999999</v>
      </c>
      <c r="H54" s="14">
        <v>167316.34</v>
      </c>
      <c r="I54" s="14">
        <v>167368.41</v>
      </c>
      <c r="J54" s="14">
        <v>167420.48000000001</v>
      </c>
      <c r="K54" s="14">
        <v>167472.54999999999</v>
      </c>
      <c r="L54" s="14">
        <v>167524.62</v>
      </c>
      <c r="M54" s="14">
        <v>167576.69</v>
      </c>
      <c r="N54" s="14">
        <v>167628.76</v>
      </c>
      <c r="O54" s="14">
        <v>167680.82999999999</v>
      </c>
      <c r="P54" s="14">
        <v>167732.9</v>
      </c>
      <c r="Q54" s="14">
        <v>2510526.15</v>
      </c>
    </row>
    <row r="55" spans="1:17">
      <c r="A55" s="12" t="s">
        <v>154</v>
      </c>
      <c r="B55" s="14">
        <v>43114.559999999998</v>
      </c>
      <c r="C55" s="14">
        <v>43154.61</v>
      </c>
      <c r="D55" s="14">
        <v>43194.66</v>
      </c>
      <c r="E55" s="14">
        <v>43234.71</v>
      </c>
      <c r="F55" s="14">
        <v>43274.76</v>
      </c>
      <c r="G55" s="14">
        <v>43314.81</v>
      </c>
      <c r="H55" s="14">
        <v>43354.86</v>
      </c>
      <c r="I55" s="14">
        <v>43394.91</v>
      </c>
      <c r="J55" s="14">
        <v>43434.96</v>
      </c>
      <c r="K55" s="14">
        <v>43475.01</v>
      </c>
      <c r="L55" s="14">
        <v>43515.06</v>
      </c>
      <c r="M55" s="14">
        <v>43555.11</v>
      </c>
      <c r="N55" s="14">
        <v>43595.16</v>
      </c>
      <c r="O55" s="14">
        <v>43635.21</v>
      </c>
      <c r="P55" s="14">
        <v>43675.26</v>
      </c>
      <c r="Q55" s="14">
        <v>650923.65</v>
      </c>
    </row>
    <row r="56" spans="1:17">
      <c r="A56" s="12" t="s">
        <v>123</v>
      </c>
      <c r="B56" s="14">
        <v>-90969.5</v>
      </c>
      <c r="C56" s="14">
        <v>-90851.14</v>
      </c>
      <c r="D56" s="14">
        <v>-90732.78</v>
      </c>
      <c r="E56" s="14">
        <v>-90614.42</v>
      </c>
      <c r="F56" s="14">
        <v>-90496.06</v>
      </c>
      <c r="G56" s="14">
        <v>-90377.7</v>
      </c>
      <c r="H56" s="14">
        <v>-90259.34</v>
      </c>
      <c r="I56" s="14">
        <v>-90140.98</v>
      </c>
      <c r="J56" s="14">
        <v>-90022.62</v>
      </c>
      <c r="K56" s="14">
        <v>-89904.26</v>
      </c>
      <c r="L56" s="14">
        <v>-89785.9</v>
      </c>
      <c r="M56" s="14">
        <v>-89667.54</v>
      </c>
      <c r="N56" s="14">
        <v>-89549.18</v>
      </c>
      <c r="O56" s="14">
        <v>-89430.82</v>
      </c>
      <c r="P56" s="14">
        <v>-89312.46</v>
      </c>
      <c r="Q56" s="14">
        <v>-1352114.7</v>
      </c>
    </row>
    <row r="57" spans="1:17">
      <c r="A57" s="12" t="s">
        <v>136</v>
      </c>
      <c r="B57" s="14">
        <v>186104.95</v>
      </c>
      <c r="C57" s="14">
        <v>186246.24</v>
      </c>
      <c r="D57" s="14">
        <v>186387.53</v>
      </c>
      <c r="E57" s="14">
        <v>186528.82</v>
      </c>
      <c r="F57" s="14">
        <v>186670.11</v>
      </c>
      <c r="G57" s="14">
        <v>186811.4</v>
      </c>
      <c r="H57" s="14">
        <v>186952.69</v>
      </c>
      <c r="I57" s="14">
        <v>187093.98</v>
      </c>
      <c r="J57" s="14">
        <v>187235.27</v>
      </c>
      <c r="K57" s="14">
        <v>187376.56</v>
      </c>
      <c r="L57" s="14">
        <v>187517.85</v>
      </c>
      <c r="M57" s="14">
        <v>187659.14</v>
      </c>
      <c r="N57" s="14">
        <v>187800.43</v>
      </c>
      <c r="O57" s="14">
        <v>187941.72</v>
      </c>
      <c r="P57" s="14">
        <v>188083.01</v>
      </c>
      <c r="Q57" s="14">
        <v>2806409.7</v>
      </c>
    </row>
    <row r="58" spans="1:17">
      <c r="A58" s="12" t="s">
        <v>48</v>
      </c>
      <c r="B58" s="14">
        <v>469225.86</v>
      </c>
      <c r="C58" s="14">
        <v>470611.03</v>
      </c>
      <c r="D58" s="14">
        <v>471996.2</v>
      </c>
      <c r="E58" s="14">
        <v>473381.37</v>
      </c>
      <c r="F58" s="14">
        <v>474766.54</v>
      </c>
      <c r="G58" s="14">
        <v>476151.71</v>
      </c>
      <c r="H58" s="14">
        <v>477536.88</v>
      </c>
      <c r="I58" s="14">
        <v>478922.05</v>
      </c>
      <c r="J58" s="14">
        <v>480307.22</v>
      </c>
      <c r="K58" s="14">
        <v>481692.39</v>
      </c>
      <c r="L58" s="14">
        <v>483077.56</v>
      </c>
      <c r="M58" s="14">
        <v>484462.73</v>
      </c>
      <c r="N58" s="14">
        <v>485847.9</v>
      </c>
      <c r="O58" s="14">
        <v>487233.07</v>
      </c>
      <c r="P58" s="14">
        <v>488618.23999999999</v>
      </c>
      <c r="Q58" s="14">
        <v>7183830.75</v>
      </c>
    </row>
    <row r="59" spans="1:17">
      <c r="A59" s="12" t="s">
        <v>118</v>
      </c>
      <c r="B59" s="14">
        <v>198522.39</v>
      </c>
      <c r="C59" s="14">
        <v>198638.45</v>
      </c>
      <c r="D59" s="14">
        <v>198754.51</v>
      </c>
      <c r="E59" s="14">
        <v>198870.57</v>
      </c>
      <c r="F59" s="14">
        <v>198986.63</v>
      </c>
      <c r="G59" s="14">
        <v>199102.69</v>
      </c>
      <c r="H59" s="14">
        <v>199218.75</v>
      </c>
      <c r="I59" s="14">
        <v>199334.81</v>
      </c>
      <c r="J59" s="14">
        <v>199450.87</v>
      </c>
      <c r="K59" s="14">
        <v>199566.93</v>
      </c>
      <c r="L59" s="14">
        <v>199682.99</v>
      </c>
      <c r="M59" s="14">
        <v>199799.05</v>
      </c>
      <c r="N59" s="14">
        <v>199915.11</v>
      </c>
      <c r="O59" s="14">
        <v>200031.17</v>
      </c>
      <c r="P59" s="14">
        <v>200147.23</v>
      </c>
      <c r="Q59" s="14">
        <v>2990022.15</v>
      </c>
    </row>
    <row r="60" spans="1:17">
      <c r="A60" s="12" t="s">
        <v>137</v>
      </c>
      <c r="B60" s="14">
        <v>177066.59</v>
      </c>
      <c r="C60" s="14">
        <v>177774.97</v>
      </c>
      <c r="D60" s="14">
        <v>178483.35</v>
      </c>
      <c r="E60" s="14">
        <v>179191.73</v>
      </c>
      <c r="F60" s="14">
        <v>179900.11</v>
      </c>
      <c r="G60" s="14">
        <v>180608.49</v>
      </c>
      <c r="H60" s="14">
        <v>181316.87</v>
      </c>
      <c r="I60" s="14">
        <v>182025.25</v>
      </c>
      <c r="J60" s="14">
        <v>182733.63</v>
      </c>
      <c r="K60" s="14">
        <v>183442.01</v>
      </c>
      <c r="L60" s="14">
        <v>184150.39</v>
      </c>
      <c r="M60" s="14">
        <v>184858.77</v>
      </c>
      <c r="N60" s="14">
        <v>185567.15</v>
      </c>
      <c r="O60" s="14">
        <v>186275.53</v>
      </c>
      <c r="P60" s="14">
        <v>186983.91</v>
      </c>
      <c r="Q60" s="14">
        <v>2730378.7499999995</v>
      </c>
    </row>
    <row r="61" spans="1:17">
      <c r="A61" s="12" t="s">
        <v>97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/>
      <c r="J61" s="14"/>
      <c r="K61" s="14"/>
      <c r="L61" s="14"/>
      <c r="M61" s="14"/>
      <c r="N61" s="14"/>
      <c r="O61" s="14">
        <v>0</v>
      </c>
      <c r="P61" s="14">
        <v>0</v>
      </c>
      <c r="Q61" s="14">
        <v>0</v>
      </c>
    </row>
    <row r="62" spans="1:17">
      <c r="A62" s="12" t="s">
        <v>49</v>
      </c>
      <c r="B62" s="14">
        <v>409113.06</v>
      </c>
      <c r="C62" s="14">
        <v>410074.84</v>
      </c>
      <c r="D62" s="14">
        <v>411036.62</v>
      </c>
      <c r="E62" s="14">
        <v>411998.4</v>
      </c>
      <c r="F62" s="14">
        <v>412960.18</v>
      </c>
      <c r="G62" s="14">
        <v>413921.96</v>
      </c>
      <c r="H62" s="14">
        <v>414883.74</v>
      </c>
      <c r="I62" s="14">
        <v>415845.52</v>
      </c>
      <c r="J62" s="14">
        <v>416807.3</v>
      </c>
      <c r="K62" s="14">
        <v>417769.08</v>
      </c>
      <c r="L62" s="14">
        <v>418730.86</v>
      </c>
      <c r="M62" s="14">
        <v>419692.64</v>
      </c>
      <c r="N62" s="14">
        <v>420654.42</v>
      </c>
      <c r="O62" s="14">
        <v>421616.2</v>
      </c>
      <c r="P62" s="14">
        <v>422577.98</v>
      </c>
      <c r="Q62" s="14">
        <v>6237682.7999999989</v>
      </c>
    </row>
    <row r="63" spans="1:17">
      <c r="A63" s="12" t="s">
        <v>50</v>
      </c>
      <c r="B63" s="14">
        <v>15443.35</v>
      </c>
      <c r="C63" s="14">
        <v>15516.03</v>
      </c>
      <c r="D63" s="14">
        <v>15588.71</v>
      </c>
      <c r="E63" s="14">
        <v>15661.39</v>
      </c>
      <c r="F63" s="14">
        <v>15734.07</v>
      </c>
      <c r="G63" s="14">
        <v>15806.75</v>
      </c>
      <c r="H63" s="14">
        <v>15879.43</v>
      </c>
      <c r="I63" s="14">
        <v>15952.11</v>
      </c>
      <c r="J63" s="14">
        <v>16024.79</v>
      </c>
      <c r="K63" s="14">
        <v>16097.47</v>
      </c>
      <c r="L63" s="14">
        <v>16170.15</v>
      </c>
      <c r="M63" s="14">
        <v>16242.83</v>
      </c>
      <c r="N63" s="14">
        <v>16315.51</v>
      </c>
      <c r="O63" s="14">
        <v>16388.189999999999</v>
      </c>
      <c r="P63" s="14">
        <v>16460.87</v>
      </c>
      <c r="Q63" s="14">
        <v>239281.64999999997</v>
      </c>
    </row>
    <row r="64" spans="1:17">
      <c r="A64" s="12" t="s">
        <v>138</v>
      </c>
      <c r="B64" s="14">
        <v>51335.37</v>
      </c>
      <c r="C64" s="14">
        <v>51425.599999999999</v>
      </c>
      <c r="D64" s="14">
        <v>51515.83</v>
      </c>
      <c r="E64" s="14">
        <v>51606.06</v>
      </c>
      <c r="F64" s="14">
        <v>51696.29</v>
      </c>
      <c r="G64" s="14">
        <v>51786.52</v>
      </c>
      <c r="H64" s="14">
        <v>51876.75</v>
      </c>
      <c r="I64" s="14">
        <v>51966.98</v>
      </c>
      <c r="J64" s="14">
        <v>52057.21</v>
      </c>
      <c r="K64" s="14">
        <v>52147.44</v>
      </c>
      <c r="L64" s="14">
        <v>52237.67</v>
      </c>
      <c r="M64" s="14">
        <v>52327.9</v>
      </c>
      <c r="N64" s="14">
        <v>52418.13</v>
      </c>
      <c r="O64" s="14">
        <v>52508.36</v>
      </c>
      <c r="P64" s="14">
        <v>52598.59</v>
      </c>
      <c r="Q64" s="14">
        <v>779504.7</v>
      </c>
    </row>
    <row r="65" spans="1:17">
      <c r="A65" s="12" t="s">
        <v>124</v>
      </c>
      <c r="B65" s="14">
        <v>86908.12</v>
      </c>
      <c r="C65" s="14">
        <v>87489.94</v>
      </c>
      <c r="D65" s="14">
        <v>88071.76</v>
      </c>
      <c r="E65" s="14">
        <v>88653.58</v>
      </c>
      <c r="F65" s="14">
        <v>89235.4</v>
      </c>
      <c r="G65" s="14">
        <v>89817.22</v>
      </c>
      <c r="H65" s="14">
        <v>90399.039999999994</v>
      </c>
      <c r="I65" s="14">
        <v>90980.86</v>
      </c>
      <c r="J65" s="14">
        <v>91562.68</v>
      </c>
      <c r="K65" s="14">
        <v>92144.5</v>
      </c>
      <c r="L65" s="14">
        <v>85818.83</v>
      </c>
      <c r="M65" s="14">
        <v>86386.29</v>
      </c>
      <c r="N65" s="14">
        <v>86953.75</v>
      </c>
      <c r="O65" s="14">
        <v>87521.21</v>
      </c>
      <c r="P65" s="14">
        <v>88088.67</v>
      </c>
      <c r="Q65" s="14">
        <v>1330031.8499999999</v>
      </c>
    </row>
    <row r="66" spans="1:17">
      <c r="A66" s="12" t="s">
        <v>125</v>
      </c>
      <c r="B66" s="14">
        <v>18253266.059999999</v>
      </c>
      <c r="C66" s="14">
        <v>17728476.02</v>
      </c>
      <c r="D66" s="14">
        <v>17771537.640000001</v>
      </c>
      <c r="E66" s="14">
        <v>17696524.09</v>
      </c>
      <c r="F66" s="14">
        <v>17734862.920000002</v>
      </c>
      <c r="G66" s="14">
        <v>17777917.120000001</v>
      </c>
      <c r="H66" s="14">
        <v>17821782.079999998</v>
      </c>
      <c r="I66" s="14">
        <v>17809390.579999998</v>
      </c>
      <c r="J66" s="14">
        <v>17853239.489999998</v>
      </c>
      <c r="K66" s="14">
        <v>17671946.91</v>
      </c>
      <c r="L66" s="14">
        <v>17714947.809999999</v>
      </c>
      <c r="M66" s="14">
        <v>17756516.129999999</v>
      </c>
      <c r="N66" s="14">
        <v>17765733.109999999</v>
      </c>
      <c r="O66" s="14">
        <v>17808702.280000001</v>
      </c>
      <c r="P66" s="14">
        <v>17851671.449999999</v>
      </c>
      <c r="Q66" s="14">
        <v>267016513.68999997</v>
      </c>
    </row>
    <row r="67" spans="1:17">
      <c r="A67" s="12" t="s">
        <v>126</v>
      </c>
      <c r="B67" s="14">
        <v>328270.14</v>
      </c>
      <c r="C67" s="14">
        <v>329574.59000000003</v>
      </c>
      <c r="D67" s="14">
        <v>330879.03999999998</v>
      </c>
      <c r="E67" s="14">
        <v>332183.49</v>
      </c>
      <c r="F67" s="14">
        <v>333487.94</v>
      </c>
      <c r="G67" s="14">
        <v>334792.39</v>
      </c>
      <c r="H67" s="14">
        <v>336096.84</v>
      </c>
      <c r="I67" s="14">
        <v>337401.29</v>
      </c>
      <c r="J67" s="14">
        <v>338705.74</v>
      </c>
      <c r="K67" s="14">
        <v>340611.48</v>
      </c>
      <c r="L67" s="14">
        <v>342015.63</v>
      </c>
      <c r="M67" s="14">
        <v>343419.78</v>
      </c>
      <c r="N67" s="14">
        <v>344823.93</v>
      </c>
      <c r="O67" s="14">
        <v>346228.08</v>
      </c>
      <c r="P67" s="14">
        <v>347632.23</v>
      </c>
      <c r="Q67" s="14">
        <v>5066122.59</v>
      </c>
    </row>
    <row r="68" spans="1:17">
      <c r="A68" s="12" t="s">
        <v>51</v>
      </c>
      <c r="B68" s="14">
        <v>1696064.7</v>
      </c>
      <c r="C68" s="14">
        <v>1700112.08</v>
      </c>
      <c r="D68" s="14">
        <v>1704159.46</v>
      </c>
      <c r="E68" s="14">
        <v>1708206.84</v>
      </c>
      <c r="F68" s="14">
        <v>1712254.22</v>
      </c>
      <c r="G68" s="14">
        <v>1716301.6</v>
      </c>
      <c r="H68" s="14">
        <v>1720348.98</v>
      </c>
      <c r="I68" s="14">
        <v>1724396.36</v>
      </c>
      <c r="J68" s="14">
        <v>1728443.74</v>
      </c>
      <c r="K68" s="14">
        <v>1732491.12</v>
      </c>
      <c r="L68" s="14">
        <v>1736489.4</v>
      </c>
      <c r="M68" s="14">
        <v>1740536.73</v>
      </c>
      <c r="N68" s="14">
        <v>1744584.06</v>
      </c>
      <c r="O68" s="14">
        <v>1748631.39</v>
      </c>
      <c r="P68" s="14">
        <v>1752678.72</v>
      </c>
      <c r="Q68" s="14">
        <v>25865699.399999999</v>
      </c>
    </row>
    <row r="69" spans="1:17">
      <c r="A69" s="12" t="s">
        <v>98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/>
      <c r="J69" s="14"/>
      <c r="K69" s="14"/>
      <c r="L69" s="14"/>
      <c r="M69" s="14"/>
      <c r="N69" s="14"/>
      <c r="O69" s="14">
        <v>0</v>
      </c>
      <c r="P69" s="14">
        <v>0</v>
      </c>
      <c r="Q69" s="14">
        <v>0</v>
      </c>
    </row>
    <row r="70" spans="1:17">
      <c r="A70" s="12" t="s">
        <v>52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/>
      <c r="J70" s="14"/>
      <c r="K70" s="14"/>
      <c r="L70" s="14"/>
      <c r="M70" s="14"/>
      <c r="N70" s="14"/>
      <c r="O70" s="14">
        <v>0</v>
      </c>
      <c r="P70" s="14">
        <v>0</v>
      </c>
      <c r="Q70" s="14">
        <v>0</v>
      </c>
    </row>
    <row r="71" spans="1:17">
      <c r="A71" s="12" t="s">
        <v>127</v>
      </c>
      <c r="B71" s="14">
        <v>157279.31</v>
      </c>
      <c r="C71" s="14">
        <v>160382.04999999999</v>
      </c>
      <c r="D71" s="14">
        <v>163484.79</v>
      </c>
      <c r="E71" s="14">
        <v>166755.66</v>
      </c>
      <c r="F71" s="14">
        <v>170026.53</v>
      </c>
      <c r="G71" s="14">
        <v>173297.42</v>
      </c>
      <c r="H71" s="14">
        <v>176595.51</v>
      </c>
      <c r="I71" s="14">
        <v>179894.1</v>
      </c>
      <c r="J71" s="14">
        <v>183281.08</v>
      </c>
      <c r="K71" s="14">
        <v>189698.71</v>
      </c>
      <c r="L71" s="14">
        <v>193847.09</v>
      </c>
      <c r="M71" s="14">
        <v>198004.01</v>
      </c>
      <c r="N71" s="14">
        <v>202160.46</v>
      </c>
      <c r="O71" s="14">
        <v>206313.06</v>
      </c>
      <c r="P71" s="14">
        <v>210465.71</v>
      </c>
      <c r="Q71" s="14">
        <v>2731485.49</v>
      </c>
    </row>
    <row r="72" spans="1:17">
      <c r="A72" s="12" t="s">
        <v>139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/>
      <c r="J72" s="14"/>
      <c r="K72" s="14"/>
      <c r="L72" s="14"/>
      <c r="M72" s="14"/>
      <c r="N72" s="14"/>
      <c r="O72" s="14">
        <v>0</v>
      </c>
      <c r="P72" s="14">
        <v>0</v>
      </c>
      <c r="Q72" s="14">
        <v>0</v>
      </c>
    </row>
    <row r="73" spans="1:17">
      <c r="A73" s="12" t="s">
        <v>53</v>
      </c>
      <c r="B73" s="14">
        <v>102030.12</v>
      </c>
      <c r="C73" s="14">
        <v>102607.21</v>
      </c>
      <c r="D73" s="14">
        <v>103184.3</v>
      </c>
      <c r="E73" s="14">
        <v>103761.39</v>
      </c>
      <c r="F73" s="14">
        <v>104338.48</v>
      </c>
      <c r="G73" s="14">
        <v>104915.57</v>
      </c>
      <c r="H73" s="14">
        <v>105492.66</v>
      </c>
      <c r="I73" s="14">
        <v>106069.75</v>
      </c>
      <c r="J73" s="14">
        <v>106646.84</v>
      </c>
      <c r="K73" s="14">
        <v>107223.93</v>
      </c>
      <c r="L73" s="14">
        <v>107801.02</v>
      </c>
      <c r="M73" s="14">
        <v>108378.11</v>
      </c>
      <c r="N73" s="14">
        <v>108955.2</v>
      </c>
      <c r="O73" s="14">
        <v>109532.29</v>
      </c>
      <c r="P73" s="14">
        <v>110109.38</v>
      </c>
      <c r="Q73" s="14">
        <v>1591046.25</v>
      </c>
    </row>
    <row r="74" spans="1:17">
      <c r="A74" s="12" t="s">
        <v>54</v>
      </c>
      <c r="B74" s="14">
        <v>67985.240000000005</v>
      </c>
      <c r="C74" s="14">
        <v>68156.59</v>
      </c>
      <c r="D74" s="14">
        <v>68327.94</v>
      </c>
      <c r="E74" s="14">
        <v>68499.289999999994</v>
      </c>
      <c r="F74" s="14">
        <v>68670.64</v>
      </c>
      <c r="G74" s="14">
        <v>68841.990000000005</v>
      </c>
      <c r="H74" s="14">
        <v>69013.34</v>
      </c>
      <c r="I74" s="14">
        <v>69184.69</v>
      </c>
      <c r="J74" s="14">
        <v>69356.039999999994</v>
      </c>
      <c r="K74" s="14">
        <v>69527.39</v>
      </c>
      <c r="L74" s="14">
        <v>69698.740000000005</v>
      </c>
      <c r="M74" s="14">
        <v>69870.09</v>
      </c>
      <c r="N74" s="14">
        <v>70041.440000000002</v>
      </c>
      <c r="O74" s="14">
        <v>70212.789999999994</v>
      </c>
      <c r="P74" s="14">
        <v>70384.14</v>
      </c>
      <c r="Q74" s="14">
        <v>1037770.35</v>
      </c>
    </row>
    <row r="75" spans="1:17">
      <c r="A75" s="12" t="s">
        <v>128</v>
      </c>
      <c r="B75" s="14">
        <v>33793.99</v>
      </c>
      <c r="C75" s="14">
        <v>33873.410000000003</v>
      </c>
      <c r="D75" s="14">
        <v>33952.83</v>
      </c>
      <c r="E75" s="14">
        <v>34032.25</v>
      </c>
      <c r="F75" s="14">
        <v>34111.67</v>
      </c>
      <c r="G75" s="14">
        <v>34191.089999999997</v>
      </c>
      <c r="H75" s="14">
        <v>34270.51</v>
      </c>
      <c r="I75" s="14">
        <v>34349.93</v>
      </c>
      <c r="J75" s="14">
        <v>34429.35</v>
      </c>
      <c r="K75" s="14">
        <v>34508.769999999997</v>
      </c>
      <c r="L75" s="14">
        <v>34588.19</v>
      </c>
      <c r="M75" s="14">
        <v>34667.61</v>
      </c>
      <c r="N75" s="14">
        <v>34747.03</v>
      </c>
      <c r="O75" s="14">
        <v>34826.449999999997</v>
      </c>
      <c r="P75" s="14">
        <v>34905.870000000003</v>
      </c>
      <c r="Q75" s="14">
        <v>515248.95</v>
      </c>
    </row>
    <row r="76" spans="1:17">
      <c r="A76" s="12" t="s">
        <v>55</v>
      </c>
      <c r="B76" s="14">
        <v>1781.21</v>
      </c>
      <c r="C76" s="14">
        <v>1788.08</v>
      </c>
      <c r="D76" s="14">
        <v>1794.95</v>
      </c>
      <c r="E76" s="14">
        <v>1801.82</v>
      </c>
      <c r="F76" s="14">
        <v>1808.69</v>
      </c>
      <c r="G76" s="14">
        <v>1815.56</v>
      </c>
      <c r="H76" s="14">
        <v>1822.43</v>
      </c>
      <c r="I76" s="14">
        <v>1829.3</v>
      </c>
      <c r="J76" s="14">
        <v>1836.17</v>
      </c>
      <c r="K76" s="14">
        <v>1843.04</v>
      </c>
      <c r="L76" s="14">
        <v>1849.91</v>
      </c>
      <c r="M76" s="14">
        <v>1856.78</v>
      </c>
      <c r="N76" s="14">
        <v>1863.65</v>
      </c>
      <c r="O76" s="14">
        <v>1870.52</v>
      </c>
      <c r="P76" s="14">
        <v>1877.39</v>
      </c>
      <c r="Q76" s="14">
        <v>27439.5</v>
      </c>
    </row>
    <row r="77" spans="1:17">
      <c r="A77" s="12" t="s">
        <v>56</v>
      </c>
      <c r="B77" s="14">
        <v>12420096.060000001</v>
      </c>
      <c r="C77" s="14">
        <v>12474316.74</v>
      </c>
      <c r="D77" s="14">
        <v>12497642.880000001</v>
      </c>
      <c r="E77" s="14">
        <v>12565594.52</v>
      </c>
      <c r="F77" s="14">
        <v>12644560.07</v>
      </c>
      <c r="G77" s="14">
        <v>12708442.4</v>
      </c>
      <c r="H77" s="14">
        <v>12769467.619999999</v>
      </c>
      <c r="I77" s="14">
        <v>9692307.4399999995</v>
      </c>
      <c r="J77" s="14">
        <v>9751244.8499999996</v>
      </c>
      <c r="K77" s="14">
        <v>9442707.4000000004</v>
      </c>
      <c r="L77" s="14">
        <v>9343062.0800000001</v>
      </c>
      <c r="M77" s="14">
        <v>9385835.6400000006</v>
      </c>
      <c r="N77" s="14">
        <v>9460082.0899999999</v>
      </c>
      <c r="O77" s="14">
        <v>9511297.8900000006</v>
      </c>
      <c r="P77" s="14">
        <v>9577626.4100000001</v>
      </c>
      <c r="Q77" s="14">
        <v>164244284.09</v>
      </c>
    </row>
    <row r="78" spans="1:17">
      <c r="A78" s="12" t="s">
        <v>140</v>
      </c>
      <c r="B78" s="14">
        <v>29092134.469999999</v>
      </c>
      <c r="C78" s="14">
        <v>29354849.57</v>
      </c>
      <c r="D78" s="14">
        <v>29559585.27</v>
      </c>
      <c r="E78" s="14">
        <v>29606492.23</v>
      </c>
      <c r="F78" s="14">
        <v>29800647.73</v>
      </c>
      <c r="G78" s="14">
        <v>30056428.010000002</v>
      </c>
      <c r="H78" s="14">
        <v>30225902.68</v>
      </c>
      <c r="I78" s="14">
        <v>30338206.73</v>
      </c>
      <c r="J78" s="14">
        <v>30390977.649999999</v>
      </c>
      <c r="K78" s="14">
        <v>29942637.460000001</v>
      </c>
      <c r="L78" s="14">
        <v>29912556.039999999</v>
      </c>
      <c r="M78" s="14">
        <v>29938178.32</v>
      </c>
      <c r="N78" s="14">
        <v>30142777.77</v>
      </c>
      <c r="O78" s="14">
        <v>30106790.949999999</v>
      </c>
      <c r="P78" s="14">
        <v>30315353.440000001</v>
      </c>
      <c r="Q78" s="14">
        <v>448783518.31999999</v>
      </c>
    </row>
    <row r="79" spans="1:17">
      <c r="A79" s="12" t="s">
        <v>99</v>
      </c>
      <c r="B79" s="14">
        <v>14896509.130000001</v>
      </c>
      <c r="C79" s="14">
        <v>15068698.109999999</v>
      </c>
      <c r="D79" s="14">
        <v>15247367.359999999</v>
      </c>
      <c r="E79" s="14">
        <v>15357066.35</v>
      </c>
      <c r="F79" s="14">
        <v>15540543.83</v>
      </c>
      <c r="G79" s="14">
        <v>15725563.91</v>
      </c>
      <c r="H79" s="14">
        <v>15853946.35</v>
      </c>
      <c r="I79" s="14">
        <v>16035444.640000001</v>
      </c>
      <c r="J79" s="14">
        <v>16161188.609999999</v>
      </c>
      <c r="K79" s="14">
        <v>15034398.529999999</v>
      </c>
      <c r="L79" s="14">
        <v>15147079.289999999</v>
      </c>
      <c r="M79" s="14">
        <v>15335105.33</v>
      </c>
      <c r="N79" s="14">
        <v>15541180.130000001</v>
      </c>
      <c r="O79" s="14">
        <v>15756270.539999999</v>
      </c>
      <c r="P79" s="14">
        <v>15971470.369999999</v>
      </c>
      <c r="Q79" s="14">
        <v>232671832.47999999</v>
      </c>
    </row>
    <row r="80" spans="1:17">
      <c r="A80" s="12" t="s">
        <v>141</v>
      </c>
      <c r="B80" s="14">
        <v>1757955.51</v>
      </c>
      <c r="C80" s="14">
        <v>1881261.91</v>
      </c>
      <c r="D80" s="14">
        <v>1910451.86</v>
      </c>
      <c r="E80" s="14">
        <v>1931205.06</v>
      </c>
      <c r="F80" s="14">
        <v>1964920.29</v>
      </c>
      <c r="G80" s="14">
        <v>1998720.65</v>
      </c>
      <c r="H80" s="14">
        <v>2026244.65</v>
      </c>
      <c r="I80" s="14">
        <v>2057392.99</v>
      </c>
      <c r="J80" s="14">
        <v>2098900.2200000002</v>
      </c>
      <c r="K80" s="14">
        <v>2007321.26</v>
      </c>
      <c r="L80" s="14">
        <v>2042666.32</v>
      </c>
      <c r="M80" s="14">
        <v>2078281.11</v>
      </c>
      <c r="N80" s="14">
        <v>2117375.5</v>
      </c>
      <c r="O80" s="14">
        <v>2158049.9700000002</v>
      </c>
      <c r="P80" s="14">
        <v>2200112.65</v>
      </c>
      <c r="Q80" s="14">
        <v>30230859.949999999</v>
      </c>
    </row>
    <row r="81" spans="1:17">
      <c r="A81" s="12" t="s">
        <v>57</v>
      </c>
      <c r="B81" s="14">
        <v>832276.01</v>
      </c>
      <c r="C81" s="14">
        <v>841669</v>
      </c>
      <c r="D81" s="14">
        <v>851061.99</v>
      </c>
      <c r="E81" s="14">
        <v>858864.97</v>
      </c>
      <c r="F81" s="14">
        <v>868723.45</v>
      </c>
      <c r="G81" s="14">
        <v>874652.9</v>
      </c>
      <c r="H81" s="14">
        <v>873676.28</v>
      </c>
      <c r="I81" s="14">
        <v>883496.16</v>
      </c>
      <c r="J81" s="14">
        <v>893316.04</v>
      </c>
      <c r="K81" s="14">
        <v>882427.91</v>
      </c>
      <c r="L81" s="14">
        <v>892733.24</v>
      </c>
      <c r="M81" s="14">
        <v>880572.18</v>
      </c>
      <c r="N81" s="14">
        <v>890630.06</v>
      </c>
      <c r="O81" s="14">
        <v>900910.72</v>
      </c>
      <c r="P81" s="14">
        <v>911202.71</v>
      </c>
      <c r="Q81" s="14">
        <v>13136213.620000001</v>
      </c>
    </row>
    <row r="82" spans="1:17">
      <c r="A82" s="12" t="s">
        <v>142</v>
      </c>
      <c r="B82" s="14">
        <v>961613.71</v>
      </c>
      <c r="C82" s="14">
        <v>965552.5</v>
      </c>
      <c r="D82" s="14">
        <v>969491.29</v>
      </c>
      <c r="E82" s="14">
        <v>967502.16</v>
      </c>
      <c r="F82" s="14">
        <v>971440.16</v>
      </c>
      <c r="G82" s="14">
        <v>975378.17</v>
      </c>
      <c r="H82" s="14">
        <v>979290.58</v>
      </c>
      <c r="I82" s="14">
        <v>983228.59</v>
      </c>
      <c r="J82" s="14">
        <v>980422.21</v>
      </c>
      <c r="K82" s="14">
        <v>984539.65</v>
      </c>
      <c r="L82" s="14">
        <v>988519.11</v>
      </c>
      <c r="M82" s="14">
        <v>991054.72</v>
      </c>
      <c r="N82" s="14">
        <v>992004.81</v>
      </c>
      <c r="O82" s="14">
        <v>994632.91</v>
      </c>
      <c r="P82" s="14">
        <v>998606.63</v>
      </c>
      <c r="Q82" s="14">
        <v>14703277.200000003</v>
      </c>
    </row>
    <row r="83" spans="1:17">
      <c r="A83" s="12" t="s">
        <v>143</v>
      </c>
      <c r="B83" s="14">
        <v>36234894.07</v>
      </c>
      <c r="C83" s="14">
        <v>36495244.659999996</v>
      </c>
      <c r="D83" s="14">
        <v>35207180.170000002</v>
      </c>
      <c r="E83" s="14">
        <v>35273186.810000002</v>
      </c>
      <c r="F83" s="14">
        <v>35566188.439999998</v>
      </c>
      <c r="G83" s="14">
        <v>35864559.140000001</v>
      </c>
      <c r="H83" s="14">
        <v>35669396.859999999</v>
      </c>
      <c r="I83" s="14">
        <v>35889998.090000004</v>
      </c>
      <c r="J83" s="14">
        <v>35989002.990000002</v>
      </c>
      <c r="K83" s="14">
        <v>35602958.340000004</v>
      </c>
      <c r="L83" s="14">
        <v>35560980.380000003</v>
      </c>
      <c r="M83" s="14">
        <v>35849114.979999997</v>
      </c>
      <c r="N83" s="14">
        <v>35893125.170000002</v>
      </c>
      <c r="O83" s="14">
        <v>36132677.579999998</v>
      </c>
      <c r="P83" s="14">
        <v>36227990.979999997</v>
      </c>
      <c r="Q83" s="14">
        <v>537456498.66000009</v>
      </c>
    </row>
    <row r="84" spans="1:17">
      <c r="A84" s="12" t="s">
        <v>58</v>
      </c>
      <c r="B84" s="14">
        <v>17052798.989999998</v>
      </c>
      <c r="C84" s="14">
        <v>17264589.41</v>
      </c>
      <c r="D84" s="14">
        <v>17475896.75</v>
      </c>
      <c r="E84" s="14">
        <v>17663150.789999999</v>
      </c>
      <c r="F84" s="14">
        <v>17887047.870000001</v>
      </c>
      <c r="G84" s="14">
        <v>18092236.989999998</v>
      </c>
      <c r="H84" s="14">
        <v>18292573.16</v>
      </c>
      <c r="I84" s="14">
        <v>18450715.890000001</v>
      </c>
      <c r="J84" s="14">
        <v>18656095.359999999</v>
      </c>
      <c r="K84" s="14">
        <v>18962983.719999999</v>
      </c>
      <c r="L84" s="14">
        <v>19101216.5</v>
      </c>
      <c r="M84" s="14">
        <v>19268470.670000002</v>
      </c>
      <c r="N84" s="14">
        <v>19513576.149999999</v>
      </c>
      <c r="O84" s="14">
        <v>19744427.530000001</v>
      </c>
      <c r="P84" s="14">
        <v>19763790.140000001</v>
      </c>
      <c r="Q84" s="14">
        <v>277189569.91999996</v>
      </c>
    </row>
    <row r="85" spans="1:17">
      <c r="A85" s="12" t="s">
        <v>59</v>
      </c>
      <c r="B85" s="14">
        <v>24241523.25</v>
      </c>
      <c r="C85" s="14">
        <v>24414505.77</v>
      </c>
      <c r="D85" s="14">
        <v>24583815.059999999</v>
      </c>
      <c r="E85" s="14">
        <v>24694146.079999998</v>
      </c>
      <c r="F85" s="14">
        <v>24885084.34</v>
      </c>
      <c r="G85" s="14">
        <v>25032051.969999999</v>
      </c>
      <c r="H85" s="14">
        <v>25151681.829999998</v>
      </c>
      <c r="I85" s="14">
        <v>25198986.949999999</v>
      </c>
      <c r="J85" s="14">
        <v>25319279.609999999</v>
      </c>
      <c r="K85" s="14">
        <v>25505843.5</v>
      </c>
      <c r="L85" s="14">
        <v>25474633.199999999</v>
      </c>
      <c r="M85" s="14">
        <v>25578348.440000001</v>
      </c>
      <c r="N85" s="14">
        <v>25764183.280000001</v>
      </c>
      <c r="O85" s="14">
        <v>25938462.82</v>
      </c>
      <c r="P85" s="14">
        <v>25797203.91</v>
      </c>
      <c r="Q85" s="14">
        <v>377579750.00999999</v>
      </c>
    </row>
    <row r="86" spans="1:17">
      <c r="A86" s="12" t="s">
        <v>93</v>
      </c>
      <c r="B86" s="14">
        <v>3623777.74</v>
      </c>
      <c r="C86" s="14">
        <v>3652168.25</v>
      </c>
      <c r="D86" s="14">
        <v>3680598.69</v>
      </c>
      <c r="E86" s="14">
        <v>3704890.87</v>
      </c>
      <c r="F86" s="14">
        <v>3733842.31</v>
      </c>
      <c r="G86" s="14">
        <v>3762911.17</v>
      </c>
      <c r="H86" s="14">
        <v>3789843.44</v>
      </c>
      <c r="I86" s="14">
        <v>3819192.63</v>
      </c>
      <c r="J86" s="14">
        <v>3848731.09</v>
      </c>
      <c r="K86" s="14">
        <v>3878003.04</v>
      </c>
      <c r="L86" s="14">
        <v>3907869.21</v>
      </c>
      <c r="M86" s="14">
        <v>3937753.44</v>
      </c>
      <c r="N86" s="14">
        <v>3965783.31</v>
      </c>
      <c r="O86" s="14">
        <v>3996065.46</v>
      </c>
      <c r="P86" s="14">
        <v>4026428.05</v>
      </c>
      <c r="Q86" s="14">
        <v>57327858.699999996</v>
      </c>
    </row>
    <row r="87" spans="1:17">
      <c r="A87" s="12" t="s">
        <v>94</v>
      </c>
      <c r="B87" s="14">
        <v>83640.28</v>
      </c>
      <c r="C87" s="14">
        <v>84039.039999999994</v>
      </c>
      <c r="D87" s="14">
        <v>84441.54</v>
      </c>
      <c r="E87" s="14">
        <v>84847.039999999994</v>
      </c>
      <c r="F87" s="14">
        <v>85253.89</v>
      </c>
      <c r="G87" s="14">
        <v>85663.360000000001</v>
      </c>
      <c r="H87" s="14">
        <v>86075.29</v>
      </c>
      <c r="I87" s="14">
        <v>86490.49</v>
      </c>
      <c r="J87" s="14">
        <v>86905.87</v>
      </c>
      <c r="K87" s="14">
        <v>87342.49</v>
      </c>
      <c r="L87" s="14">
        <v>87765.52</v>
      </c>
      <c r="M87" s="14">
        <v>88190.56</v>
      </c>
      <c r="N87" s="14">
        <v>88617.44</v>
      </c>
      <c r="O87" s="14">
        <v>89044.81</v>
      </c>
      <c r="P87" s="14">
        <v>89474.82</v>
      </c>
      <c r="Q87" s="14">
        <v>1297792.44</v>
      </c>
    </row>
    <row r="88" spans="1:17">
      <c r="A88" s="12" t="s">
        <v>642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>
        <v>2855576.45</v>
      </c>
      <c r="N88" s="14">
        <v>2867315.99</v>
      </c>
      <c r="O88" s="14"/>
      <c r="P88" s="14"/>
      <c r="Q88" s="14">
        <v>5722892.4400000004</v>
      </c>
    </row>
    <row r="89" spans="1:17">
      <c r="A89" s="12" t="s">
        <v>119</v>
      </c>
      <c r="B89" s="14">
        <v>2726747.51</v>
      </c>
      <c r="C89" s="14">
        <v>2738426.85</v>
      </c>
      <c r="D89" s="14">
        <v>2750114.25</v>
      </c>
      <c r="E89" s="14">
        <v>2761800.51</v>
      </c>
      <c r="F89" s="14">
        <v>2773498.42</v>
      </c>
      <c r="G89" s="14">
        <v>2785208.96</v>
      </c>
      <c r="H89" s="14">
        <v>2796904.14</v>
      </c>
      <c r="I89" s="14">
        <v>2808625.85</v>
      </c>
      <c r="J89" s="14">
        <v>2820391.67</v>
      </c>
      <c r="K89" s="14">
        <v>2832094.69</v>
      </c>
      <c r="L89" s="14">
        <v>2843833.12</v>
      </c>
      <c r="M89" s="14"/>
      <c r="N89" s="14"/>
      <c r="O89" s="14">
        <v>2879063.92</v>
      </c>
      <c r="P89" s="14">
        <v>2890832.29</v>
      </c>
      <c r="Q89" s="14">
        <v>36407542.180000007</v>
      </c>
    </row>
    <row r="90" spans="1:17">
      <c r="A90" s="12" t="s">
        <v>85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/>
      <c r="J90" s="14"/>
      <c r="K90" s="14"/>
      <c r="L90" s="14"/>
      <c r="M90" s="14"/>
      <c r="N90" s="14"/>
      <c r="O90" s="14">
        <v>0</v>
      </c>
      <c r="P90" s="14">
        <v>0</v>
      </c>
      <c r="Q90" s="14">
        <v>0</v>
      </c>
    </row>
    <row r="91" spans="1:17">
      <c r="A91" s="12" t="s">
        <v>134</v>
      </c>
      <c r="B91" s="14">
        <v>787776.43</v>
      </c>
      <c r="C91" s="14">
        <v>810270.08</v>
      </c>
      <c r="D91" s="14">
        <v>832763.73</v>
      </c>
      <c r="E91" s="14">
        <v>855257.38</v>
      </c>
      <c r="F91" s="14">
        <v>877751.03</v>
      </c>
      <c r="G91" s="14">
        <v>900298.96</v>
      </c>
      <c r="H91" s="14">
        <v>923111.24</v>
      </c>
      <c r="I91" s="14">
        <v>945923.52</v>
      </c>
      <c r="J91" s="14">
        <v>968735.8</v>
      </c>
      <c r="K91" s="14">
        <v>1003714.77</v>
      </c>
      <c r="L91" s="14">
        <v>1028554.66</v>
      </c>
      <c r="M91" s="14">
        <v>1053394.55</v>
      </c>
      <c r="N91" s="14">
        <v>1078234.44</v>
      </c>
      <c r="O91" s="14">
        <v>1103074.33</v>
      </c>
      <c r="P91" s="14">
        <v>1128150.9099999999</v>
      </c>
      <c r="Q91" s="14">
        <v>14297011.830000002</v>
      </c>
    </row>
    <row r="92" spans="1:17">
      <c r="A92" s="12" t="s">
        <v>86</v>
      </c>
      <c r="B92" s="14">
        <v>96659.17</v>
      </c>
      <c r="C92" s="14">
        <v>97201.600000000006</v>
      </c>
      <c r="D92" s="14">
        <v>97744.03</v>
      </c>
      <c r="E92" s="14">
        <v>98286.46</v>
      </c>
      <c r="F92" s="14">
        <v>98828.89</v>
      </c>
      <c r="G92" s="14">
        <v>99371.32</v>
      </c>
      <c r="H92" s="14">
        <v>99913.75</v>
      </c>
      <c r="I92" s="14">
        <v>100456.18</v>
      </c>
      <c r="J92" s="14">
        <v>100998.61</v>
      </c>
      <c r="K92" s="14">
        <v>101541.04</v>
      </c>
      <c r="L92" s="14">
        <v>102083.47</v>
      </c>
      <c r="M92" s="14">
        <v>102625.9</v>
      </c>
      <c r="N92" s="14">
        <v>103168.33</v>
      </c>
      <c r="O92" s="14">
        <v>103710.76</v>
      </c>
      <c r="P92" s="14">
        <v>104253.19</v>
      </c>
      <c r="Q92" s="14">
        <v>1506842.7000000002</v>
      </c>
    </row>
    <row r="93" spans="1:17">
      <c r="A93" s="12" t="s">
        <v>87</v>
      </c>
      <c r="B93" s="14">
        <v>247979.44</v>
      </c>
      <c r="C93" s="14">
        <v>250201.60000000001</v>
      </c>
      <c r="D93" s="14">
        <v>252423.76</v>
      </c>
      <c r="E93" s="14">
        <v>254645.92</v>
      </c>
      <c r="F93" s="14">
        <v>256868.08</v>
      </c>
      <c r="G93" s="14">
        <v>259090.24</v>
      </c>
      <c r="H93" s="14">
        <v>261312.4</v>
      </c>
      <c r="I93" s="14">
        <v>263534.56</v>
      </c>
      <c r="J93" s="14">
        <v>265756.71999999997</v>
      </c>
      <c r="K93" s="14">
        <v>267978.88</v>
      </c>
      <c r="L93" s="14">
        <v>270201.03999999998</v>
      </c>
      <c r="M93" s="14">
        <v>272423.2</v>
      </c>
      <c r="N93" s="14">
        <v>274645.36</v>
      </c>
      <c r="O93" s="14">
        <v>276867.52</v>
      </c>
      <c r="P93" s="14">
        <v>279089.68</v>
      </c>
      <c r="Q93" s="14">
        <v>3953018.4</v>
      </c>
    </row>
    <row r="94" spans="1:17">
      <c r="A94" s="12" t="s">
        <v>117</v>
      </c>
      <c r="B94" s="14">
        <v>4075.21</v>
      </c>
      <c r="C94" s="14">
        <v>4115.8</v>
      </c>
      <c r="D94" s="14">
        <v>4156.3900000000003</v>
      </c>
      <c r="E94" s="14">
        <v>4196.9799999999996</v>
      </c>
      <c r="F94" s="14">
        <v>4237.57</v>
      </c>
      <c r="G94" s="14">
        <v>4278.16</v>
      </c>
      <c r="H94" s="14">
        <v>4318.75</v>
      </c>
      <c r="I94" s="14">
        <v>4359.34</v>
      </c>
      <c r="J94" s="14">
        <v>4399.93</v>
      </c>
      <c r="K94" s="14">
        <v>4440.5200000000004</v>
      </c>
      <c r="L94" s="14">
        <v>4481.1099999999997</v>
      </c>
      <c r="M94" s="14">
        <v>4521.7</v>
      </c>
      <c r="N94" s="14">
        <v>4562.29</v>
      </c>
      <c r="O94" s="14">
        <v>4602.88</v>
      </c>
      <c r="P94" s="14">
        <v>4643.47</v>
      </c>
      <c r="Q94" s="14">
        <v>65390.099999999991</v>
      </c>
    </row>
    <row r="95" spans="1:17">
      <c r="A95" s="12" t="s">
        <v>35</v>
      </c>
      <c r="B95" s="14">
        <v>1092667.8799999999</v>
      </c>
      <c r="C95" s="14">
        <v>1112098.1200000001</v>
      </c>
      <c r="D95" s="14">
        <v>1131528.3600000001</v>
      </c>
      <c r="E95" s="14">
        <v>1150958.6000000001</v>
      </c>
      <c r="F95" s="14">
        <v>1170388.8400000001</v>
      </c>
      <c r="G95" s="14">
        <v>1189819.08</v>
      </c>
      <c r="H95" s="14">
        <v>1209249.32</v>
      </c>
      <c r="I95" s="14">
        <v>1228679.56</v>
      </c>
      <c r="J95" s="14">
        <v>1246194.18</v>
      </c>
      <c r="K95" s="14">
        <v>1246194.18</v>
      </c>
      <c r="L95" s="14">
        <v>1246194.18</v>
      </c>
      <c r="M95" s="14">
        <v>1246194.18</v>
      </c>
      <c r="N95" s="14">
        <v>1246194.18</v>
      </c>
      <c r="O95" s="14">
        <v>1246194.18</v>
      </c>
      <c r="P95" s="14">
        <v>1246194.18</v>
      </c>
      <c r="Q95" s="14">
        <v>18008749.02</v>
      </c>
    </row>
    <row r="96" spans="1:17">
      <c r="A96" s="12" t="s">
        <v>643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>
        <v>1065004.3</v>
      </c>
      <c r="N96" s="14">
        <v>1082875.92</v>
      </c>
      <c r="O96" s="14"/>
      <c r="P96" s="14"/>
      <c r="Q96" s="14">
        <v>2147880.2199999997</v>
      </c>
    </row>
    <row r="97" spans="1:17">
      <c r="A97" s="12" t="s">
        <v>88</v>
      </c>
      <c r="B97" s="14">
        <v>900006.45</v>
      </c>
      <c r="C97" s="14">
        <v>917935.53</v>
      </c>
      <c r="D97" s="14">
        <v>935864.61</v>
      </c>
      <c r="E97" s="14">
        <v>953793.69</v>
      </c>
      <c r="F97" s="14">
        <v>971722.77</v>
      </c>
      <c r="G97" s="14">
        <v>989794.5</v>
      </c>
      <c r="H97" s="14">
        <v>1007866.55</v>
      </c>
      <c r="I97" s="14">
        <v>1025938.6</v>
      </c>
      <c r="J97" s="14">
        <v>1011718.65</v>
      </c>
      <c r="K97" s="14">
        <v>1029261.06</v>
      </c>
      <c r="L97" s="14">
        <v>1047132.68</v>
      </c>
      <c r="M97" s="14"/>
      <c r="N97" s="14"/>
      <c r="O97" s="14">
        <v>1100747.54</v>
      </c>
      <c r="P97" s="14">
        <v>1118619.1599999999</v>
      </c>
      <c r="Q97" s="14">
        <v>13010401.789999999</v>
      </c>
    </row>
    <row r="98" spans="1:17">
      <c r="A98" s="12" t="s">
        <v>36</v>
      </c>
      <c r="B98" s="14">
        <v>66275.490000000005</v>
      </c>
      <c r="C98" s="14">
        <v>69063.61</v>
      </c>
      <c r="D98" s="14">
        <v>71851.73</v>
      </c>
      <c r="E98" s="14">
        <v>74639.850000000006</v>
      </c>
      <c r="F98" s="14">
        <v>77427.97</v>
      </c>
      <c r="G98" s="14">
        <v>80216.09</v>
      </c>
      <c r="H98" s="14">
        <v>83004.210000000006</v>
      </c>
      <c r="I98" s="14">
        <v>85792.33</v>
      </c>
      <c r="J98" s="14">
        <v>88580.45</v>
      </c>
      <c r="K98" s="14">
        <v>91368.57</v>
      </c>
      <c r="L98" s="14">
        <v>94156.69</v>
      </c>
      <c r="M98" s="14">
        <v>98359.81</v>
      </c>
      <c r="N98" s="14">
        <v>101147.93</v>
      </c>
      <c r="O98" s="14">
        <v>103936.05</v>
      </c>
      <c r="P98" s="14">
        <v>106724.17</v>
      </c>
      <c r="Q98" s="14">
        <v>1292544.95</v>
      </c>
    </row>
    <row r="99" spans="1:17">
      <c r="A99" s="12" t="s">
        <v>89</v>
      </c>
      <c r="B99" s="14">
        <v>-2529.39</v>
      </c>
      <c r="C99" s="14">
        <v>-2529.39</v>
      </c>
      <c r="D99" s="14">
        <v>-2529.39</v>
      </c>
      <c r="E99" s="14">
        <v>-2529.39</v>
      </c>
      <c r="F99" s="14">
        <v>-2529.39</v>
      </c>
      <c r="G99" s="14">
        <v>-2529.39</v>
      </c>
      <c r="H99" s="14">
        <v>-2529.39</v>
      </c>
      <c r="I99" s="14">
        <v>-2529.39</v>
      </c>
      <c r="J99" s="14">
        <v>-2529.39</v>
      </c>
      <c r="K99" s="14">
        <v>-2529.39</v>
      </c>
      <c r="L99" s="14">
        <v>-2464.09</v>
      </c>
      <c r="M99" s="14">
        <v>-2398.79</v>
      </c>
      <c r="N99" s="14">
        <v>-2333.4899999999998</v>
      </c>
      <c r="O99" s="14">
        <v>-2116.61</v>
      </c>
      <c r="P99" s="14">
        <v>-1899.73</v>
      </c>
      <c r="Q99" s="14">
        <v>-36506.61</v>
      </c>
    </row>
    <row r="100" spans="1:17">
      <c r="A100" s="12" t="s">
        <v>37</v>
      </c>
      <c r="B100" s="14">
        <v>879617.83</v>
      </c>
      <c r="C100" s="14">
        <v>899713.65</v>
      </c>
      <c r="D100" s="14">
        <v>923604.38</v>
      </c>
      <c r="E100" s="14">
        <v>947570.46</v>
      </c>
      <c r="F100" s="14">
        <v>972013.53</v>
      </c>
      <c r="G100" s="14">
        <v>996470.93</v>
      </c>
      <c r="H100" s="14">
        <v>1020928.37</v>
      </c>
      <c r="I100" s="14">
        <v>1045385.81</v>
      </c>
      <c r="J100" s="14">
        <v>1069979.69</v>
      </c>
      <c r="K100" s="14">
        <v>1093665.43</v>
      </c>
      <c r="L100" s="14">
        <v>1119412.6200000001</v>
      </c>
      <c r="M100" s="14">
        <v>1145327.1000000001</v>
      </c>
      <c r="N100" s="14">
        <v>1171293.6000000001</v>
      </c>
      <c r="O100" s="14">
        <v>1198009.45</v>
      </c>
      <c r="P100" s="14">
        <v>1216641.03</v>
      </c>
      <c r="Q100" s="14">
        <v>15699633.879999997</v>
      </c>
    </row>
    <row r="101" spans="1:17">
      <c r="A101" s="12" t="s">
        <v>90</v>
      </c>
      <c r="B101" s="14">
        <v>34619.39</v>
      </c>
      <c r="C101" s="14">
        <v>35262.06</v>
      </c>
      <c r="D101" s="14">
        <v>35904.730000000003</v>
      </c>
      <c r="E101" s="14">
        <v>36441.269999999997</v>
      </c>
      <c r="F101" s="14">
        <v>36441.269999999997</v>
      </c>
      <c r="G101" s="14">
        <v>36441.269999999997</v>
      </c>
      <c r="H101" s="14">
        <v>36441.269999999997</v>
      </c>
      <c r="I101" s="14">
        <v>36441.269999999997</v>
      </c>
      <c r="J101" s="14">
        <v>36441.269999999997</v>
      </c>
      <c r="K101" s="14">
        <v>36441.269999999997</v>
      </c>
      <c r="L101" s="14">
        <v>36441.269999999997</v>
      </c>
      <c r="M101" s="14">
        <v>36441.269999999997</v>
      </c>
      <c r="N101" s="14">
        <v>36441.269999999997</v>
      </c>
      <c r="O101" s="14">
        <v>37136.04</v>
      </c>
      <c r="P101" s="14">
        <v>37830.81</v>
      </c>
      <c r="Q101" s="14">
        <v>545165.73</v>
      </c>
    </row>
    <row r="102" spans="1:17">
      <c r="A102" s="12" t="s">
        <v>152</v>
      </c>
      <c r="B102" s="14">
        <v>54742.48</v>
      </c>
      <c r="C102" s="14">
        <v>55760.55</v>
      </c>
      <c r="D102" s="14">
        <v>56778.62</v>
      </c>
      <c r="E102" s="14">
        <v>57727.51</v>
      </c>
      <c r="F102" s="14">
        <v>57727.51</v>
      </c>
      <c r="G102" s="14">
        <v>57727.51</v>
      </c>
      <c r="H102" s="14">
        <v>57727.51</v>
      </c>
      <c r="I102" s="14">
        <v>57727.51</v>
      </c>
      <c r="J102" s="14">
        <v>57727.51</v>
      </c>
      <c r="K102" s="14">
        <v>57727.51</v>
      </c>
      <c r="L102" s="14">
        <v>57727.51</v>
      </c>
      <c r="M102" s="14">
        <v>57727.51</v>
      </c>
      <c r="N102" s="14">
        <v>57727.51</v>
      </c>
      <c r="O102" s="14">
        <v>57727.51</v>
      </c>
      <c r="P102" s="14">
        <v>57727.51</v>
      </c>
      <c r="Q102" s="14">
        <v>860011.77</v>
      </c>
    </row>
    <row r="103" spans="1:17">
      <c r="A103" s="12" t="s">
        <v>91</v>
      </c>
      <c r="B103" s="14">
        <v>15358.72</v>
      </c>
      <c r="C103" s="14">
        <v>15673.93</v>
      </c>
      <c r="D103" s="14">
        <v>15989.14</v>
      </c>
      <c r="E103" s="14">
        <v>16304.35</v>
      </c>
      <c r="F103" s="14">
        <v>16619.560000000001</v>
      </c>
      <c r="G103" s="14">
        <v>16934.77</v>
      </c>
      <c r="H103" s="14">
        <v>17249.98</v>
      </c>
      <c r="I103" s="14">
        <v>17565.189999999999</v>
      </c>
      <c r="J103" s="14">
        <v>17873.05</v>
      </c>
      <c r="K103" s="14">
        <v>17873.05</v>
      </c>
      <c r="L103" s="14">
        <v>17873.05</v>
      </c>
      <c r="M103" s="14">
        <v>17873.05</v>
      </c>
      <c r="N103" s="14">
        <v>17873.05</v>
      </c>
      <c r="O103" s="14">
        <v>17873.05</v>
      </c>
      <c r="P103" s="14">
        <v>17873.05</v>
      </c>
      <c r="Q103" s="14">
        <v>256806.9899999999</v>
      </c>
    </row>
    <row r="104" spans="1:17">
      <c r="A104" s="12" t="s">
        <v>38</v>
      </c>
      <c r="B104" s="14">
        <v>198431.55</v>
      </c>
      <c r="C104" s="14">
        <v>202909.7</v>
      </c>
      <c r="D104" s="14">
        <v>207387.85</v>
      </c>
      <c r="E104" s="14">
        <v>211866</v>
      </c>
      <c r="F104" s="14">
        <v>216344.15</v>
      </c>
      <c r="G104" s="14">
        <v>220822.3</v>
      </c>
      <c r="H104" s="14">
        <v>225300.45</v>
      </c>
      <c r="I104" s="14">
        <v>229778.6</v>
      </c>
      <c r="J104" s="14">
        <v>234256.75</v>
      </c>
      <c r="K104" s="14">
        <v>238734.9</v>
      </c>
      <c r="L104" s="14">
        <v>243427.27</v>
      </c>
      <c r="M104" s="14">
        <v>248119.64</v>
      </c>
      <c r="N104" s="14">
        <v>252812.01</v>
      </c>
      <c r="O104" s="14">
        <v>257504.38</v>
      </c>
      <c r="P104" s="14">
        <v>262196.75</v>
      </c>
      <c r="Q104" s="14">
        <v>3449892.3</v>
      </c>
    </row>
    <row r="105" spans="1:17">
      <c r="A105" s="12" t="s">
        <v>39</v>
      </c>
      <c r="B105" s="14">
        <v>1645213.77</v>
      </c>
      <c r="C105" s="14">
        <v>1671375.68</v>
      </c>
      <c r="D105" s="14">
        <v>1703030.02</v>
      </c>
      <c r="E105" s="14">
        <v>1734684.36</v>
      </c>
      <c r="F105" s="14">
        <v>1766338.7</v>
      </c>
      <c r="G105" s="14">
        <v>1797993.04</v>
      </c>
      <c r="H105" s="14">
        <v>1829647.38</v>
      </c>
      <c r="I105" s="14">
        <v>1861301.72</v>
      </c>
      <c r="J105" s="14">
        <v>1892956.06</v>
      </c>
      <c r="K105" s="14">
        <v>1924610.4</v>
      </c>
      <c r="L105" s="14">
        <v>1954140.86</v>
      </c>
      <c r="M105" s="14">
        <v>1985783.37</v>
      </c>
      <c r="N105" s="14">
        <v>2017425.88</v>
      </c>
      <c r="O105" s="14">
        <v>2049089.36</v>
      </c>
      <c r="P105" s="14">
        <v>2066761.76</v>
      </c>
      <c r="Q105" s="14">
        <v>27900352.359999999</v>
      </c>
    </row>
    <row r="106" spans="1:17">
      <c r="A106" s="12" t="s">
        <v>92</v>
      </c>
      <c r="B106" s="14">
        <v>3724.37</v>
      </c>
      <c r="C106" s="14">
        <v>3864.11</v>
      </c>
      <c r="D106" s="14">
        <v>4003.85</v>
      </c>
      <c r="E106" s="14">
        <v>4143.59</v>
      </c>
      <c r="F106" s="14">
        <v>4283.33</v>
      </c>
      <c r="G106" s="14">
        <v>4423.07</v>
      </c>
      <c r="H106" s="14">
        <v>4562.8100000000004</v>
      </c>
      <c r="I106" s="14">
        <v>4702.55</v>
      </c>
      <c r="J106" s="14">
        <v>4842.29</v>
      </c>
      <c r="K106" s="14">
        <v>4982.03</v>
      </c>
      <c r="L106" s="14">
        <v>5121.7700000000004</v>
      </c>
      <c r="M106" s="14">
        <v>5261.51</v>
      </c>
      <c r="N106" s="14">
        <v>5401.25</v>
      </c>
      <c r="O106" s="14">
        <v>5540.99</v>
      </c>
      <c r="P106" s="14">
        <v>5680.73</v>
      </c>
      <c r="Q106" s="14">
        <v>70538.25</v>
      </c>
    </row>
    <row r="107" spans="1:17">
      <c r="A107" s="12" t="s">
        <v>40</v>
      </c>
      <c r="B107" s="14">
        <v>39785.879999999997</v>
      </c>
      <c r="C107" s="14">
        <v>41124.839999999997</v>
      </c>
      <c r="D107" s="14">
        <v>42463.8</v>
      </c>
      <c r="E107" s="14">
        <v>43802.76</v>
      </c>
      <c r="F107" s="14">
        <v>45141.72</v>
      </c>
      <c r="G107" s="14">
        <v>46480.68</v>
      </c>
      <c r="H107" s="14">
        <v>47819.64</v>
      </c>
      <c r="I107" s="14">
        <v>49158.6</v>
      </c>
      <c r="J107" s="14">
        <v>50497.56</v>
      </c>
      <c r="K107" s="14">
        <v>51836.52</v>
      </c>
      <c r="L107" s="14">
        <v>53175.48</v>
      </c>
      <c r="M107" s="14">
        <v>54514.44</v>
      </c>
      <c r="N107" s="14">
        <v>55853.4</v>
      </c>
      <c r="O107" s="14">
        <v>57192.36</v>
      </c>
      <c r="P107" s="14">
        <v>58531.32</v>
      </c>
      <c r="Q107" s="14">
        <v>737378.99999999988</v>
      </c>
    </row>
    <row r="108" spans="1:17">
      <c r="A108" s="12" t="s">
        <v>41</v>
      </c>
      <c r="B108" s="14">
        <v>553287.28</v>
      </c>
      <c r="C108" s="14">
        <v>576340.27</v>
      </c>
      <c r="D108" s="14">
        <v>462495.78</v>
      </c>
      <c r="E108" s="14">
        <v>484160.08</v>
      </c>
      <c r="F108" s="14">
        <v>505824.38</v>
      </c>
      <c r="G108" s="14">
        <v>527488.68000000005</v>
      </c>
      <c r="H108" s="14">
        <v>549152.98</v>
      </c>
      <c r="I108" s="14">
        <v>570817.28000000003</v>
      </c>
      <c r="J108" s="14">
        <v>539672.93000000005</v>
      </c>
      <c r="K108" s="14">
        <v>565517.31999999995</v>
      </c>
      <c r="L108" s="14">
        <v>587166.6</v>
      </c>
      <c r="M108" s="14">
        <v>608815.88</v>
      </c>
      <c r="N108" s="14">
        <v>630464.13</v>
      </c>
      <c r="O108" s="14">
        <v>652961.76</v>
      </c>
      <c r="P108" s="14">
        <v>675560.81</v>
      </c>
      <c r="Q108" s="14">
        <v>8489726.1600000001</v>
      </c>
    </row>
    <row r="109" spans="1:17">
      <c r="A109" s="12" t="s">
        <v>42</v>
      </c>
      <c r="B109" s="14">
        <v>111007.42</v>
      </c>
      <c r="C109" s="14">
        <v>110271.69</v>
      </c>
      <c r="D109" s="14">
        <v>109535.96</v>
      </c>
      <c r="E109" s="14">
        <v>108800.23</v>
      </c>
      <c r="F109" s="14">
        <v>108064.5</v>
      </c>
      <c r="G109" s="14">
        <v>107328.77</v>
      </c>
      <c r="H109" s="14">
        <v>106593.04</v>
      </c>
      <c r="I109" s="14">
        <v>105857.31</v>
      </c>
      <c r="J109" s="14">
        <v>105121.58</v>
      </c>
      <c r="K109" s="14">
        <v>104385.85</v>
      </c>
      <c r="L109" s="14">
        <v>103650.12</v>
      </c>
      <c r="M109" s="14">
        <v>102914.39</v>
      </c>
      <c r="N109" s="14">
        <v>102178.66</v>
      </c>
      <c r="O109" s="14">
        <v>101442.93</v>
      </c>
      <c r="P109" s="14">
        <v>100707.2</v>
      </c>
      <c r="Q109" s="14">
        <v>1587859.65</v>
      </c>
    </row>
    <row r="110" spans="1:17">
      <c r="A110" s="12" t="s">
        <v>163</v>
      </c>
      <c r="B110" s="14">
        <v>-4941409.1699999981</v>
      </c>
      <c r="C110" s="14">
        <v>-5178133.7699999977</v>
      </c>
      <c r="D110" s="14">
        <v>-5366172.2599999979</v>
      </c>
      <c r="E110" s="14">
        <v>-5253157.7899999982</v>
      </c>
      <c r="F110" s="14">
        <v>-5670997.9999999981</v>
      </c>
      <c r="G110" s="14">
        <v>-6101886.129999998</v>
      </c>
      <c r="H110" s="14">
        <v>-6374709.4599999981</v>
      </c>
      <c r="I110" s="14">
        <v>-6741841.089999998</v>
      </c>
      <c r="J110" s="14">
        <v>-7579504.799999998</v>
      </c>
      <c r="K110" s="14">
        <v>-6576166.6199999982</v>
      </c>
      <c r="L110" s="14">
        <v>-5459266.5699999984</v>
      </c>
      <c r="M110" s="14">
        <v>-5890017.9699999988</v>
      </c>
      <c r="N110" s="14">
        <v>-5867802.8099999987</v>
      </c>
      <c r="O110" s="14">
        <v>-6211436.5699999984</v>
      </c>
      <c r="P110" s="14">
        <v>-6342271.5299999984</v>
      </c>
      <c r="Q110" s="14">
        <v>-89554774.539999962</v>
      </c>
    </row>
    <row r="111" spans="1:17">
      <c r="A111" s="10" t="s">
        <v>60</v>
      </c>
      <c r="B111" s="14">
        <v>41196726.419999987</v>
      </c>
      <c r="C111" s="14">
        <v>41894459.090000004</v>
      </c>
      <c r="D111" s="14">
        <v>42592360.160000004</v>
      </c>
      <c r="E111" s="14">
        <v>43290310.350000001</v>
      </c>
      <c r="F111" s="14">
        <v>43988211.240000002</v>
      </c>
      <c r="G111" s="14">
        <v>44686380.420000002</v>
      </c>
      <c r="H111" s="14">
        <v>45385508.090000011</v>
      </c>
      <c r="I111" s="14">
        <v>46084741.449999996</v>
      </c>
      <c r="J111" s="14">
        <v>46784195.229999997</v>
      </c>
      <c r="K111" s="14">
        <v>44750162.900000006</v>
      </c>
      <c r="L111" s="14">
        <v>45436783.039999999</v>
      </c>
      <c r="M111" s="14">
        <v>46123404.350000009</v>
      </c>
      <c r="N111" s="14">
        <v>46829012.950000003</v>
      </c>
      <c r="O111" s="14">
        <v>47534898.620000005</v>
      </c>
      <c r="P111" s="14">
        <v>48240704.600000001</v>
      </c>
      <c r="Q111" s="14">
        <v>674817858.90999997</v>
      </c>
    </row>
    <row r="112" spans="1:17">
      <c r="A112" s="12" t="s">
        <v>64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/>
      <c r="J112" s="14"/>
      <c r="K112" s="14"/>
      <c r="L112" s="14"/>
      <c r="M112" s="14"/>
      <c r="N112" s="14"/>
      <c r="O112" s="14">
        <v>0</v>
      </c>
      <c r="P112" s="14">
        <v>0</v>
      </c>
      <c r="Q112" s="14">
        <v>0</v>
      </c>
    </row>
    <row r="113" spans="1:17">
      <c r="A113" s="12" t="s">
        <v>103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/>
      <c r="J113" s="14"/>
      <c r="K113" s="14"/>
      <c r="L113" s="14"/>
      <c r="M113" s="14"/>
      <c r="N113" s="14"/>
      <c r="O113" s="14">
        <v>0</v>
      </c>
      <c r="P113" s="14">
        <v>0</v>
      </c>
      <c r="Q113" s="14">
        <v>0</v>
      </c>
    </row>
    <row r="114" spans="1:17">
      <c r="A114" s="12" t="s">
        <v>147</v>
      </c>
      <c r="B114" s="14">
        <v>1623556.01</v>
      </c>
      <c r="C114" s="14">
        <v>1657455.91</v>
      </c>
      <c r="D114" s="14">
        <v>1691355.81</v>
      </c>
      <c r="E114" s="14">
        <v>1725255.71</v>
      </c>
      <c r="F114" s="14">
        <v>1759155.61</v>
      </c>
      <c r="G114" s="14">
        <v>1793055.51</v>
      </c>
      <c r="H114" s="14">
        <v>1826955.41</v>
      </c>
      <c r="I114" s="14">
        <v>1860855.31</v>
      </c>
      <c r="J114" s="14">
        <v>1895051.99</v>
      </c>
      <c r="K114" s="14">
        <v>1929036.04</v>
      </c>
      <c r="L114" s="14">
        <v>1963021</v>
      </c>
      <c r="M114" s="14">
        <v>1997005.96</v>
      </c>
      <c r="N114" s="14">
        <v>2031040.56</v>
      </c>
      <c r="O114" s="14">
        <v>2065075.16</v>
      </c>
      <c r="P114" s="14">
        <v>2099109.7599999998</v>
      </c>
      <c r="Q114" s="14">
        <v>27916985.75</v>
      </c>
    </row>
    <row r="115" spans="1:17">
      <c r="A115" s="12" t="s">
        <v>144</v>
      </c>
      <c r="B115" s="14">
        <v>1599140.13</v>
      </c>
      <c r="C115" s="14">
        <v>1608093.67</v>
      </c>
      <c r="D115" s="14">
        <v>1617047.21</v>
      </c>
      <c r="E115" s="14">
        <v>1626000.75</v>
      </c>
      <c r="F115" s="14">
        <v>1634954.29</v>
      </c>
      <c r="G115" s="14">
        <v>1643907.83</v>
      </c>
      <c r="H115" s="14">
        <v>1652861.37</v>
      </c>
      <c r="I115" s="14">
        <v>1661814.91</v>
      </c>
      <c r="J115" s="14">
        <v>1670768.45</v>
      </c>
      <c r="K115" s="14">
        <v>1679721.99</v>
      </c>
      <c r="L115" s="14">
        <v>1688675.95</v>
      </c>
      <c r="M115" s="14">
        <v>1697629.91</v>
      </c>
      <c r="N115" s="14">
        <v>1706583.87</v>
      </c>
      <c r="O115" s="14">
        <v>1715537.83</v>
      </c>
      <c r="P115" s="14">
        <v>1724491.79</v>
      </c>
      <c r="Q115" s="14">
        <v>24927229.950000003</v>
      </c>
    </row>
    <row r="116" spans="1:17">
      <c r="A116" s="12" t="s">
        <v>145</v>
      </c>
      <c r="B116" s="14">
        <v>2558133.2200000002</v>
      </c>
      <c r="C116" s="14">
        <v>2591759.19</v>
      </c>
      <c r="D116" s="14">
        <v>2625385.16</v>
      </c>
      <c r="E116" s="14">
        <v>2659011.13</v>
      </c>
      <c r="F116" s="14">
        <v>2692637.1</v>
      </c>
      <c r="G116" s="14">
        <v>2726263.07</v>
      </c>
      <c r="H116" s="14">
        <v>2759889.04</v>
      </c>
      <c r="I116" s="14">
        <v>2793515.01</v>
      </c>
      <c r="J116" s="14">
        <v>2827140.98</v>
      </c>
      <c r="K116" s="14">
        <v>2863527.75</v>
      </c>
      <c r="L116" s="14">
        <v>2897625.51</v>
      </c>
      <c r="M116" s="14">
        <v>2931723.27</v>
      </c>
      <c r="N116" s="14">
        <v>2965821.03</v>
      </c>
      <c r="O116" s="14">
        <v>2999849.76</v>
      </c>
      <c r="P116" s="14">
        <v>3033878.49</v>
      </c>
      <c r="Q116" s="14">
        <v>41926159.710000001</v>
      </c>
    </row>
    <row r="117" spans="1:17">
      <c r="A117" s="12" t="s">
        <v>640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>
        <v>863818.59</v>
      </c>
      <c r="N117" s="14">
        <v>871797.06</v>
      </c>
      <c r="O117" s="14"/>
      <c r="P117" s="14"/>
      <c r="Q117" s="14">
        <v>1735615.65</v>
      </c>
    </row>
    <row r="118" spans="1:17">
      <c r="A118" s="12" t="s">
        <v>129</v>
      </c>
      <c r="B118" s="14">
        <v>776242.22</v>
      </c>
      <c r="C118" s="14">
        <v>784158.5</v>
      </c>
      <c r="D118" s="14">
        <v>792074.78</v>
      </c>
      <c r="E118" s="14">
        <v>799991.06</v>
      </c>
      <c r="F118" s="14">
        <v>807907.34</v>
      </c>
      <c r="G118" s="14">
        <v>815823.62</v>
      </c>
      <c r="H118" s="14">
        <v>823791.11</v>
      </c>
      <c r="I118" s="14">
        <v>831758.6</v>
      </c>
      <c r="J118" s="14">
        <v>839726.09</v>
      </c>
      <c r="K118" s="14">
        <v>847861.65</v>
      </c>
      <c r="L118" s="14">
        <v>855840.12</v>
      </c>
      <c r="M118" s="14"/>
      <c r="N118" s="14"/>
      <c r="O118" s="14">
        <v>880038.40000000002</v>
      </c>
      <c r="P118" s="14">
        <v>888029.2</v>
      </c>
      <c r="Q118" s="14">
        <v>10743242.689999999</v>
      </c>
    </row>
    <row r="119" spans="1:17">
      <c r="A119" s="12" t="s">
        <v>641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>
        <v>47902.68</v>
      </c>
      <c r="N119" s="14">
        <v>49450.35</v>
      </c>
      <c r="O119" s="14"/>
      <c r="P119" s="14"/>
      <c r="Q119" s="14">
        <v>97353.03</v>
      </c>
    </row>
    <row r="120" spans="1:17">
      <c r="A120" s="12" t="s">
        <v>66</v>
      </c>
      <c r="B120" s="14">
        <v>32304.83</v>
      </c>
      <c r="C120" s="14">
        <v>33541.620000000003</v>
      </c>
      <c r="D120" s="14">
        <v>34778.410000000003</v>
      </c>
      <c r="E120" s="14">
        <v>36015.199999999997</v>
      </c>
      <c r="F120" s="14">
        <v>37251.99</v>
      </c>
      <c r="G120" s="14">
        <v>38488.78</v>
      </c>
      <c r="H120" s="14">
        <v>39725.57</v>
      </c>
      <c r="I120" s="14">
        <v>40962.36</v>
      </c>
      <c r="J120" s="14">
        <v>42199.15</v>
      </c>
      <c r="K120" s="14">
        <v>44807.34</v>
      </c>
      <c r="L120" s="14">
        <v>46355.01</v>
      </c>
      <c r="M120" s="14"/>
      <c r="N120" s="14"/>
      <c r="O120" s="14">
        <v>50997.49</v>
      </c>
      <c r="P120" s="14">
        <v>52544.63</v>
      </c>
      <c r="Q120" s="14">
        <v>529972.38</v>
      </c>
    </row>
    <row r="121" spans="1:17">
      <c r="A121" s="12" t="s">
        <v>67</v>
      </c>
      <c r="B121" s="14">
        <v>92071.01</v>
      </c>
      <c r="C121" s="14">
        <v>92240.37</v>
      </c>
      <c r="D121" s="14">
        <v>92408.91</v>
      </c>
      <c r="E121" s="14">
        <v>92566.5</v>
      </c>
      <c r="F121" s="14">
        <v>92724.09</v>
      </c>
      <c r="G121" s="14">
        <v>92881.68</v>
      </c>
      <c r="H121" s="14">
        <v>93039.27</v>
      </c>
      <c r="I121" s="14">
        <v>93196.86</v>
      </c>
      <c r="J121" s="14">
        <v>93354.45</v>
      </c>
      <c r="K121" s="14">
        <v>93512.04</v>
      </c>
      <c r="L121" s="14">
        <v>93669.63</v>
      </c>
      <c r="M121" s="14">
        <v>93828.39</v>
      </c>
      <c r="N121" s="14">
        <v>93985.95</v>
      </c>
      <c r="O121" s="14">
        <v>94155.31</v>
      </c>
      <c r="P121" s="14">
        <v>94324.56</v>
      </c>
      <c r="Q121" s="14">
        <v>1397959.02</v>
      </c>
    </row>
    <row r="122" spans="1:17">
      <c r="A122" s="12" t="s">
        <v>156</v>
      </c>
      <c r="B122" s="14">
        <v>86709.43</v>
      </c>
      <c r="C122" s="14">
        <v>89662.16</v>
      </c>
      <c r="D122" s="14">
        <v>92614.89</v>
      </c>
      <c r="E122" s="14">
        <v>95567.62</v>
      </c>
      <c r="F122" s="14">
        <v>98520.35</v>
      </c>
      <c r="G122" s="14">
        <v>101572.73</v>
      </c>
      <c r="H122" s="14">
        <v>104651.66</v>
      </c>
      <c r="I122" s="14">
        <v>107730.59</v>
      </c>
      <c r="J122" s="14">
        <v>110809.52</v>
      </c>
      <c r="K122" s="14">
        <v>115972.68</v>
      </c>
      <c r="L122" s="14">
        <v>119373.52</v>
      </c>
      <c r="M122" s="14">
        <v>122774.36</v>
      </c>
      <c r="N122" s="14">
        <v>126415.47</v>
      </c>
      <c r="O122" s="14">
        <v>130052.25</v>
      </c>
      <c r="P122" s="14">
        <v>133689.03</v>
      </c>
      <c r="Q122" s="14">
        <v>1636116.26</v>
      </c>
    </row>
    <row r="123" spans="1:17">
      <c r="A123" s="12" t="s">
        <v>160</v>
      </c>
      <c r="B123" s="14">
        <v>14211.38</v>
      </c>
      <c r="C123" s="14">
        <v>14408.04</v>
      </c>
      <c r="D123" s="14">
        <v>14604.7</v>
      </c>
      <c r="E123" s="14">
        <v>14801.36</v>
      </c>
      <c r="F123" s="14">
        <v>14998.02</v>
      </c>
      <c r="G123" s="14">
        <v>15194.68</v>
      </c>
      <c r="H123" s="14">
        <v>15391.34</v>
      </c>
      <c r="I123" s="14">
        <v>15588</v>
      </c>
      <c r="J123" s="14">
        <v>15784.66</v>
      </c>
      <c r="K123" s="14">
        <v>15981.32</v>
      </c>
      <c r="L123" s="14">
        <v>16177.98</v>
      </c>
      <c r="M123" s="14">
        <v>16374.64</v>
      </c>
      <c r="N123" s="14">
        <v>16571.3</v>
      </c>
      <c r="O123" s="14">
        <v>16768.02</v>
      </c>
      <c r="P123" s="14">
        <v>16964.740000000002</v>
      </c>
      <c r="Q123" s="14">
        <v>233820.17999999996</v>
      </c>
    </row>
    <row r="124" spans="1:17">
      <c r="A124" s="12" t="s">
        <v>61</v>
      </c>
      <c r="B124" s="14">
        <v>979456.88</v>
      </c>
      <c r="C124" s="14">
        <v>988427.42</v>
      </c>
      <c r="D124" s="14">
        <v>997397.96</v>
      </c>
      <c r="E124" s="14">
        <v>1006368.5</v>
      </c>
      <c r="F124" s="14">
        <v>1015339.04</v>
      </c>
      <c r="G124" s="14">
        <v>1024309.58</v>
      </c>
      <c r="H124" s="14">
        <v>1033280.12</v>
      </c>
      <c r="I124" s="14">
        <v>1042250.66</v>
      </c>
      <c r="J124" s="14">
        <v>1051221.2</v>
      </c>
      <c r="K124" s="14">
        <v>1060191.74</v>
      </c>
      <c r="L124" s="14">
        <v>1069162.22</v>
      </c>
      <c r="M124" s="14">
        <v>1078132.7</v>
      </c>
      <c r="N124" s="14">
        <v>1087103.18</v>
      </c>
      <c r="O124" s="14">
        <v>1096073.6599999999</v>
      </c>
      <c r="P124" s="14">
        <v>1105044.1399999999</v>
      </c>
      <c r="Q124" s="14">
        <v>15633759</v>
      </c>
    </row>
    <row r="125" spans="1:17">
      <c r="A125" s="12" t="s">
        <v>65</v>
      </c>
      <c r="B125" s="14">
        <v>142982.03</v>
      </c>
      <c r="C125" s="14">
        <v>144343.12</v>
      </c>
      <c r="D125" s="14">
        <v>145704.21</v>
      </c>
      <c r="E125" s="14">
        <v>147065.29999999999</v>
      </c>
      <c r="F125" s="14">
        <v>148426.39000000001</v>
      </c>
      <c r="G125" s="14">
        <v>149787.48000000001</v>
      </c>
      <c r="H125" s="14">
        <v>151148.57</v>
      </c>
      <c r="I125" s="14">
        <v>152509.66</v>
      </c>
      <c r="J125" s="14">
        <v>153870.75</v>
      </c>
      <c r="K125" s="14">
        <v>155231.84</v>
      </c>
      <c r="L125" s="14">
        <v>156586.37</v>
      </c>
      <c r="M125" s="14">
        <v>157940.9</v>
      </c>
      <c r="N125" s="14">
        <v>159295.43</v>
      </c>
      <c r="O125" s="14">
        <v>160651.53</v>
      </c>
      <c r="P125" s="14">
        <v>162064.87</v>
      </c>
      <c r="Q125" s="14">
        <v>2287608.4499999997</v>
      </c>
    </row>
    <row r="126" spans="1:17">
      <c r="A126" s="12" t="s">
        <v>155</v>
      </c>
      <c r="B126" s="14">
        <v>10899.59</v>
      </c>
      <c r="C126" s="14">
        <v>11063.13</v>
      </c>
      <c r="D126" s="14">
        <v>11226.67</v>
      </c>
      <c r="E126" s="14">
        <v>11390.21</v>
      </c>
      <c r="F126" s="14">
        <v>11553.75</v>
      </c>
      <c r="G126" s="14">
        <v>11717.29</v>
      </c>
      <c r="H126" s="14">
        <v>11880.83</v>
      </c>
      <c r="I126" s="14">
        <v>12044.37</v>
      </c>
      <c r="J126" s="14">
        <v>12207.91</v>
      </c>
      <c r="K126" s="14">
        <v>12371.45</v>
      </c>
      <c r="L126" s="14">
        <v>12534.95</v>
      </c>
      <c r="M126" s="14">
        <v>12698.45</v>
      </c>
      <c r="N126" s="14">
        <v>12861.95</v>
      </c>
      <c r="O126" s="14">
        <v>13027.57</v>
      </c>
      <c r="P126" s="14">
        <v>13193.19</v>
      </c>
      <c r="Q126" s="14">
        <v>180671.31000000003</v>
      </c>
    </row>
    <row r="127" spans="1:17">
      <c r="A127" s="12" t="s">
        <v>105</v>
      </c>
      <c r="B127" s="14">
        <v>130248.32000000001</v>
      </c>
      <c r="C127" s="14">
        <v>131179.1</v>
      </c>
      <c r="D127" s="14">
        <v>132109.88</v>
      </c>
      <c r="E127" s="14">
        <v>133040.66</v>
      </c>
      <c r="F127" s="14">
        <v>133971.44</v>
      </c>
      <c r="G127" s="14">
        <v>134902.22</v>
      </c>
      <c r="H127" s="14">
        <v>135833</v>
      </c>
      <c r="I127" s="14">
        <v>136763.78</v>
      </c>
      <c r="J127" s="14">
        <v>137694.56</v>
      </c>
      <c r="K127" s="14">
        <v>138625.34</v>
      </c>
      <c r="L127" s="14">
        <v>139556.09</v>
      </c>
      <c r="M127" s="14">
        <v>140486.84</v>
      </c>
      <c r="N127" s="14">
        <v>141436.5</v>
      </c>
      <c r="O127" s="14">
        <v>142418.01</v>
      </c>
      <c r="P127" s="14">
        <v>143399.51999999999</v>
      </c>
      <c r="Q127" s="14">
        <v>2051665.2600000005</v>
      </c>
    </row>
    <row r="128" spans="1:17">
      <c r="A128" s="12" t="s">
        <v>100</v>
      </c>
      <c r="B128" s="14">
        <v>417905.51</v>
      </c>
      <c r="C128" s="14">
        <v>425030.05</v>
      </c>
      <c r="D128" s="14">
        <v>432154.59</v>
      </c>
      <c r="E128" s="14">
        <v>439279.13</v>
      </c>
      <c r="F128" s="14">
        <v>446403.67</v>
      </c>
      <c r="G128" s="14">
        <v>453528.21</v>
      </c>
      <c r="H128" s="14">
        <v>460652.75</v>
      </c>
      <c r="I128" s="14">
        <v>467777.29</v>
      </c>
      <c r="J128" s="14">
        <v>474901.83</v>
      </c>
      <c r="K128" s="14">
        <v>-154264.63</v>
      </c>
      <c r="L128" s="14">
        <v>-154264.63</v>
      </c>
      <c r="M128" s="14">
        <v>-154264.63</v>
      </c>
      <c r="N128" s="14">
        <v>-154264.63</v>
      </c>
      <c r="O128" s="14">
        <v>-154264.63</v>
      </c>
      <c r="P128" s="14">
        <v>-154264.63</v>
      </c>
      <c r="Q128" s="14">
        <v>3092045.2500000009</v>
      </c>
    </row>
    <row r="129" spans="1:17">
      <c r="A129" s="12" t="s">
        <v>130</v>
      </c>
      <c r="B129" s="14">
        <v>4331245.72</v>
      </c>
      <c r="C129" s="14">
        <v>4404139.91</v>
      </c>
      <c r="D129" s="14">
        <v>4477034.0999999996</v>
      </c>
      <c r="E129" s="14">
        <v>4549928.29</v>
      </c>
      <c r="F129" s="14">
        <v>4622822.4800000004</v>
      </c>
      <c r="G129" s="14">
        <v>4695716.67</v>
      </c>
      <c r="H129" s="14">
        <v>4768610.8600000003</v>
      </c>
      <c r="I129" s="14">
        <v>4841505.05</v>
      </c>
      <c r="J129" s="14">
        <v>4914399.24</v>
      </c>
      <c r="K129" s="14">
        <v>4007859.56</v>
      </c>
      <c r="L129" s="14">
        <v>4076898.43</v>
      </c>
      <c r="M129" s="14">
        <v>4145937.3</v>
      </c>
      <c r="N129" s="14">
        <v>4216498.2699999996</v>
      </c>
      <c r="O129" s="14">
        <v>4287052.8099999996</v>
      </c>
      <c r="P129" s="14">
        <v>4357607.3499999996</v>
      </c>
      <c r="Q129" s="14">
        <v>66697256.039999999</v>
      </c>
    </row>
    <row r="130" spans="1:17">
      <c r="A130" s="12" t="s">
        <v>62</v>
      </c>
      <c r="B130" s="14">
        <v>1059239.8500000001</v>
      </c>
      <c r="C130" s="14">
        <v>1073610.49</v>
      </c>
      <c r="D130" s="14">
        <v>1087981.1299999999</v>
      </c>
      <c r="E130" s="14">
        <v>1102351.77</v>
      </c>
      <c r="F130" s="14">
        <v>1116722.4099999999</v>
      </c>
      <c r="G130" s="14">
        <v>1131093.05</v>
      </c>
      <c r="H130" s="14">
        <v>1145463.69</v>
      </c>
      <c r="I130" s="14">
        <v>1159834.33</v>
      </c>
      <c r="J130" s="14">
        <v>1174204.97</v>
      </c>
      <c r="K130" s="14">
        <v>1187282.8999999999</v>
      </c>
      <c r="L130" s="14">
        <v>1202031.8999999999</v>
      </c>
      <c r="M130" s="14">
        <v>1216780.8999999999</v>
      </c>
      <c r="N130" s="14">
        <v>1232352.98</v>
      </c>
      <c r="O130" s="14">
        <v>1247914.6399999999</v>
      </c>
      <c r="P130" s="14">
        <v>1263476.3</v>
      </c>
      <c r="Q130" s="14">
        <v>17400341.310000002</v>
      </c>
    </row>
    <row r="131" spans="1:17">
      <c r="A131" s="12" t="s">
        <v>63</v>
      </c>
      <c r="B131" s="14">
        <v>326324.26</v>
      </c>
      <c r="C131" s="14">
        <v>330621.98</v>
      </c>
      <c r="D131" s="14">
        <v>334919.7</v>
      </c>
      <c r="E131" s="14">
        <v>339217.42</v>
      </c>
      <c r="F131" s="14">
        <v>343515.14</v>
      </c>
      <c r="G131" s="14">
        <v>347812.86</v>
      </c>
      <c r="H131" s="14">
        <v>352110.58</v>
      </c>
      <c r="I131" s="14">
        <v>356408.3</v>
      </c>
      <c r="J131" s="14">
        <v>360706.02</v>
      </c>
      <c r="K131" s="14">
        <v>365003.74</v>
      </c>
      <c r="L131" s="14">
        <v>369301.65</v>
      </c>
      <c r="M131" s="14">
        <v>373599.56</v>
      </c>
      <c r="N131" s="14">
        <v>377897.47</v>
      </c>
      <c r="O131" s="14">
        <v>382195.38</v>
      </c>
      <c r="P131" s="14">
        <v>386493.29</v>
      </c>
      <c r="Q131" s="14">
        <v>5346127.3499999996</v>
      </c>
    </row>
    <row r="132" spans="1:17">
      <c r="A132" s="12" t="s">
        <v>101</v>
      </c>
      <c r="B132" s="14">
        <v>483983.03</v>
      </c>
      <c r="C132" s="14">
        <v>491195.68</v>
      </c>
      <c r="D132" s="14">
        <v>498408.33</v>
      </c>
      <c r="E132" s="14">
        <v>505618.64</v>
      </c>
      <c r="F132" s="14">
        <v>512828.95</v>
      </c>
      <c r="G132" s="14">
        <v>520071.77</v>
      </c>
      <c r="H132" s="14">
        <v>527314.38</v>
      </c>
      <c r="I132" s="14">
        <v>534556.99</v>
      </c>
      <c r="J132" s="14">
        <v>541799.6</v>
      </c>
      <c r="K132" s="14">
        <v>-50874.68</v>
      </c>
      <c r="L132" s="14">
        <v>-47689.77</v>
      </c>
      <c r="M132" s="14">
        <v>-44504.86</v>
      </c>
      <c r="N132" s="14">
        <v>-40379.47</v>
      </c>
      <c r="O132" s="14">
        <v>-36138.01</v>
      </c>
      <c r="P132" s="14">
        <v>-31896.55</v>
      </c>
      <c r="Q132" s="14">
        <v>4364294.0300000012</v>
      </c>
    </row>
    <row r="133" spans="1:17">
      <c r="A133" s="12" t="s">
        <v>131</v>
      </c>
      <c r="B133" s="14">
        <v>124641.35</v>
      </c>
      <c r="C133" s="14">
        <v>125692.18</v>
      </c>
      <c r="D133" s="14">
        <v>126743.01</v>
      </c>
      <c r="E133" s="14">
        <v>127793.84</v>
      </c>
      <c r="F133" s="14">
        <v>128844.67</v>
      </c>
      <c r="G133" s="14">
        <v>129895.5</v>
      </c>
      <c r="H133" s="14">
        <v>130946.33</v>
      </c>
      <c r="I133" s="14">
        <v>131997.16</v>
      </c>
      <c r="J133" s="14">
        <v>133047.99</v>
      </c>
      <c r="K133" s="14">
        <v>-57199.47</v>
      </c>
      <c r="L133" s="14">
        <v>-57199.47</v>
      </c>
      <c r="M133" s="14">
        <v>-57199.47</v>
      </c>
      <c r="N133" s="14">
        <v>-57199.47</v>
      </c>
      <c r="O133" s="14">
        <v>-57199.47</v>
      </c>
      <c r="P133" s="14">
        <v>-57199.47</v>
      </c>
      <c r="Q133" s="14">
        <v>816405.2100000002</v>
      </c>
    </row>
    <row r="134" spans="1:17">
      <c r="A134" s="12" t="s">
        <v>102</v>
      </c>
      <c r="B134" s="14">
        <v>25972094.489999998</v>
      </c>
      <c r="C134" s="14">
        <v>26456091.850000001</v>
      </c>
      <c r="D134" s="14">
        <v>26940258.469999999</v>
      </c>
      <c r="E134" s="14">
        <v>27424395.510000002</v>
      </c>
      <c r="F134" s="14">
        <v>27908532.16</v>
      </c>
      <c r="G134" s="14">
        <v>28392668.809999999</v>
      </c>
      <c r="H134" s="14">
        <v>28877686.41</v>
      </c>
      <c r="I134" s="14">
        <v>29362809.699999999</v>
      </c>
      <c r="J134" s="14">
        <v>29847856.629999999</v>
      </c>
      <c r="K134" s="14">
        <v>30332901.870000001</v>
      </c>
      <c r="L134" s="14">
        <v>30821791.789999999</v>
      </c>
      <c r="M134" s="14">
        <v>31310681.710000001</v>
      </c>
      <c r="N134" s="14">
        <v>31814881.109999999</v>
      </c>
      <c r="O134" s="14">
        <v>32319024.93</v>
      </c>
      <c r="P134" s="14">
        <v>32823219.629999999</v>
      </c>
      <c r="Q134" s="14">
        <v>440604895.06999999</v>
      </c>
    </row>
    <row r="135" spans="1:17">
      <c r="A135" s="12" t="s">
        <v>132</v>
      </c>
      <c r="B135" s="14">
        <v>131051.61</v>
      </c>
      <c r="C135" s="14">
        <v>134936.78</v>
      </c>
      <c r="D135" s="14">
        <v>138821.95000000001</v>
      </c>
      <c r="E135" s="14">
        <v>142707.12</v>
      </c>
      <c r="F135" s="14">
        <v>146592.29</v>
      </c>
      <c r="G135" s="14">
        <v>150477.46</v>
      </c>
      <c r="H135" s="14">
        <v>154362.63</v>
      </c>
      <c r="I135" s="14">
        <v>158247.79999999999</v>
      </c>
      <c r="J135" s="14">
        <v>162132.97</v>
      </c>
      <c r="K135" s="14">
        <v>167827.17</v>
      </c>
      <c r="L135" s="14">
        <v>172013.86</v>
      </c>
      <c r="M135" s="14">
        <v>176200.55</v>
      </c>
      <c r="N135" s="14">
        <v>180471.77</v>
      </c>
      <c r="O135" s="14">
        <v>184738.01</v>
      </c>
      <c r="P135" s="14">
        <v>189067.09</v>
      </c>
      <c r="Q135" s="14">
        <v>2389649.0599999996</v>
      </c>
    </row>
    <row r="136" spans="1:17">
      <c r="A136" s="12" t="s">
        <v>146</v>
      </c>
      <c r="B136" s="14">
        <v>224945.01</v>
      </c>
      <c r="C136" s="14">
        <v>226781.43</v>
      </c>
      <c r="D136" s="14">
        <v>228617.81</v>
      </c>
      <c r="E136" s="14">
        <v>230546.18</v>
      </c>
      <c r="F136" s="14">
        <v>232425.64</v>
      </c>
      <c r="G136" s="14">
        <v>234441.23</v>
      </c>
      <c r="H136" s="14">
        <v>236456.81</v>
      </c>
      <c r="I136" s="14">
        <v>238472.39</v>
      </c>
      <c r="J136" s="14">
        <v>240487.97</v>
      </c>
      <c r="K136" s="14">
        <v>33093.32</v>
      </c>
      <c r="L136" s="14">
        <v>33610.76</v>
      </c>
      <c r="M136" s="14">
        <v>34128.199999999997</v>
      </c>
      <c r="N136" s="14">
        <v>34645.64</v>
      </c>
      <c r="O136" s="14">
        <v>35165.11</v>
      </c>
      <c r="P136" s="14">
        <v>35684.58</v>
      </c>
      <c r="Q136" s="14">
        <v>2299502.08</v>
      </c>
    </row>
    <row r="137" spans="1:17">
      <c r="A137" s="12" t="s">
        <v>104</v>
      </c>
      <c r="B137" s="14">
        <v>69640.63</v>
      </c>
      <c r="C137" s="14">
        <v>70214.87</v>
      </c>
      <c r="D137" s="14">
        <v>70789.11</v>
      </c>
      <c r="E137" s="14">
        <v>71363.350000000006</v>
      </c>
      <c r="F137" s="14">
        <v>71937.59</v>
      </c>
      <c r="G137" s="14">
        <v>72511.83</v>
      </c>
      <c r="H137" s="14">
        <v>73086.070000000007</v>
      </c>
      <c r="I137" s="14">
        <v>73660.31</v>
      </c>
      <c r="J137" s="14">
        <v>74234.55</v>
      </c>
      <c r="K137" s="14">
        <v>-28341.65</v>
      </c>
      <c r="L137" s="14">
        <v>-28323.42</v>
      </c>
      <c r="M137" s="14">
        <v>-28305.19</v>
      </c>
      <c r="N137" s="14">
        <v>-28286.959999999999</v>
      </c>
      <c r="O137" s="14">
        <v>-28268.73</v>
      </c>
      <c r="P137" s="14">
        <v>-28250.5</v>
      </c>
      <c r="Q137" s="14">
        <v>477661.8600000001</v>
      </c>
    </row>
    <row r="138" spans="1:17">
      <c r="A138" s="12" t="s">
        <v>148</v>
      </c>
      <c r="B138" s="14">
        <v>9699.91</v>
      </c>
      <c r="C138" s="14">
        <v>9811.64</v>
      </c>
      <c r="D138" s="14">
        <v>9923.3700000000008</v>
      </c>
      <c r="E138" s="14">
        <v>10035.1</v>
      </c>
      <c r="F138" s="14">
        <v>10146.83</v>
      </c>
      <c r="G138" s="14">
        <v>10258.56</v>
      </c>
      <c r="H138" s="14">
        <v>10370.290000000001</v>
      </c>
      <c r="I138" s="14">
        <v>10482.02</v>
      </c>
      <c r="J138" s="14">
        <v>10593.75</v>
      </c>
      <c r="K138" s="14">
        <v>-9966.41</v>
      </c>
      <c r="L138" s="14">
        <v>-9966.41</v>
      </c>
      <c r="M138" s="14">
        <v>-9966.41</v>
      </c>
      <c r="N138" s="14">
        <v>-9966.41</v>
      </c>
      <c r="O138" s="14">
        <v>-9966.41</v>
      </c>
      <c r="P138" s="14">
        <v>-9966.41</v>
      </c>
      <c r="Q138" s="14">
        <v>31523.009999999984</v>
      </c>
    </row>
    <row r="139" spans="1:17">
      <c r="A139" s="10" t="s">
        <v>68</v>
      </c>
      <c r="B139" s="14">
        <v>1940339.89</v>
      </c>
      <c r="C139" s="14">
        <v>1944601.3499999999</v>
      </c>
      <c r="D139" s="14">
        <v>1948862.8100000003</v>
      </c>
      <c r="E139" s="14">
        <v>1950337.7700000003</v>
      </c>
      <c r="F139" s="14">
        <v>1954600.61</v>
      </c>
      <c r="G139" s="14">
        <v>1958866.91</v>
      </c>
      <c r="H139" s="14">
        <v>1963133.22</v>
      </c>
      <c r="I139" s="14">
        <v>1967688.26</v>
      </c>
      <c r="J139" s="14">
        <v>1972243.3</v>
      </c>
      <c r="K139" s="14">
        <v>1976798.34</v>
      </c>
      <c r="L139" s="14">
        <v>1981421.0799999998</v>
      </c>
      <c r="M139" s="14">
        <v>1986043.82</v>
      </c>
      <c r="N139" s="14">
        <v>1990666.5600000003</v>
      </c>
      <c r="O139" s="14">
        <v>1995289.3</v>
      </c>
      <c r="P139" s="14">
        <v>1999912.0399999998</v>
      </c>
      <c r="Q139" s="14">
        <v>29530805.259999998</v>
      </c>
    </row>
    <row r="140" spans="1:17">
      <c r="A140" s="12" t="s">
        <v>69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/>
      <c r="J140" s="14"/>
      <c r="K140" s="14"/>
      <c r="L140" s="14"/>
      <c r="M140" s="14"/>
      <c r="N140" s="14"/>
      <c r="O140" s="14">
        <v>0</v>
      </c>
      <c r="P140" s="14">
        <v>0</v>
      </c>
      <c r="Q140" s="14">
        <v>0</v>
      </c>
    </row>
    <row r="141" spans="1:17">
      <c r="A141" s="12" t="s">
        <v>107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/>
      <c r="J141" s="14"/>
      <c r="K141" s="14"/>
      <c r="L141" s="14"/>
      <c r="M141" s="14"/>
      <c r="N141" s="14"/>
      <c r="O141" s="14">
        <v>0</v>
      </c>
      <c r="P141" s="14">
        <v>0</v>
      </c>
      <c r="Q141" s="14">
        <v>0</v>
      </c>
    </row>
    <row r="142" spans="1:17">
      <c r="A142" s="12" t="s">
        <v>70</v>
      </c>
      <c r="B142" s="14">
        <v>97362.59</v>
      </c>
      <c r="C142" s="14">
        <v>97763.11</v>
      </c>
      <c r="D142" s="14">
        <v>98163.63</v>
      </c>
      <c r="E142" s="14">
        <v>98564.15</v>
      </c>
      <c r="F142" s="14">
        <v>98964.67</v>
      </c>
      <c r="G142" s="14">
        <v>99365.19</v>
      </c>
      <c r="H142" s="14">
        <v>99765.71</v>
      </c>
      <c r="I142" s="14">
        <v>100166.23</v>
      </c>
      <c r="J142" s="14">
        <v>100566.75</v>
      </c>
      <c r="K142" s="14">
        <v>100967.27</v>
      </c>
      <c r="L142" s="14">
        <v>101367.79</v>
      </c>
      <c r="M142" s="14">
        <v>101768.31</v>
      </c>
      <c r="N142" s="14">
        <v>102168.83</v>
      </c>
      <c r="O142" s="14">
        <v>102569.35</v>
      </c>
      <c r="P142" s="14">
        <v>102969.87</v>
      </c>
      <c r="Q142" s="14">
        <v>1502493.4500000002</v>
      </c>
    </row>
    <row r="143" spans="1:17">
      <c r="A143" s="12" t="s">
        <v>108</v>
      </c>
      <c r="B143" s="14">
        <v>8250.9599999999991</v>
      </c>
      <c r="C143" s="14">
        <v>8344.93</v>
      </c>
      <c r="D143" s="14">
        <v>8438.9</v>
      </c>
      <c r="E143" s="14">
        <v>8532.8700000000008</v>
      </c>
      <c r="F143" s="14">
        <v>8626.84</v>
      </c>
      <c r="G143" s="14">
        <v>8720.81</v>
      </c>
      <c r="H143" s="14">
        <v>8814.7800000000007</v>
      </c>
      <c r="I143" s="14">
        <v>8908.75</v>
      </c>
      <c r="J143" s="14">
        <v>9002.7199999999993</v>
      </c>
      <c r="K143" s="14">
        <v>9096.69</v>
      </c>
      <c r="L143" s="14">
        <v>9190.66</v>
      </c>
      <c r="M143" s="14">
        <v>9284.6299999999992</v>
      </c>
      <c r="N143" s="14">
        <v>9378.6</v>
      </c>
      <c r="O143" s="14">
        <v>9472.57</v>
      </c>
      <c r="P143" s="14">
        <v>9566.5400000000009</v>
      </c>
      <c r="Q143" s="14">
        <v>133631.25000000003</v>
      </c>
    </row>
    <row r="144" spans="1:17">
      <c r="A144" s="12" t="s">
        <v>133</v>
      </c>
      <c r="B144" s="14">
        <v>38834</v>
      </c>
      <c r="C144" s="14">
        <v>38834</v>
      </c>
      <c r="D144" s="14">
        <v>38834</v>
      </c>
      <c r="E144" s="14">
        <v>38834</v>
      </c>
      <c r="F144" s="14">
        <v>38834</v>
      </c>
      <c r="G144" s="14">
        <v>38834</v>
      </c>
      <c r="H144" s="14">
        <v>38834</v>
      </c>
      <c r="I144" s="14">
        <v>38834</v>
      </c>
      <c r="J144" s="14">
        <v>38834</v>
      </c>
      <c r="K144" s="14">
        <v>38834</v>
      </c>
      <c r="L144" s="14">
        <v>38834</v>
      </c>
      <c r="M144" s="14">
        <v>38834</v>
      </c>
      <c r="N144" s="14">
        <v>38834</v>
      </c>
      <c r="O144" s="14">
        <v>38834</v>
      </c>
      <c r="P144" s="14">
        <v>38834</v>
      </c>
      <c r="Q144" s="14">
        <v>582510</v>
      </c>
    </row>
    <row r="145" spans="1:17">
      <c r="A145" s="12" t="s">
        <v>644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v>39923.46</v>
      </c>
      <c r="N145" s="14">
        <v>40147.43</v>
      </c>
      <c r="O145" s="14"/>
      <c r="P145" s="14"/>
      <c r="Q145" s="14">
        <v>80070.89</v>
      </c>
    </row>
    <row r="146" spans="1:17">
      <c r="A146" s="12" t="s">
        <v>109</v>
      </c>
      <c r="B146" s="14">
        <v>41397.21</v>
      </c>
      <c r="C146" s="14">
        <v>41397.21</v>
      </c>
      <c r="D146" s="14">
        <v>41397.21</v>
      </c>
      <c r="E146" s="14">
        <v>38609.33</v>
      </c>
      <c r="F146" s="14">
        <v>38609.33</v>
      </c>
      <c r="G146" s="14">
        <v>38609.33</v>
      </c>
      <c r="H146" s="14">
        <v>38609.33</v>
      </c>
      <c r="I146" s="14">
        <v>38898.06</v>
      </c>
      <c r="J146" s="14">
        <v>39186.79</v>
      </c>
      <c r="K146" s="14">
        <v>39475.519999999997</v>
      </c>
      <c r="L146" s="14">
        <v>39699.49</v>
      </c>
      <c r="M146" s="14"/>
      <c r="N146" s="14"/>
      <c r="O146" s="14">
        <v>40371.4</v>
      </c>
      <c r="P146" s="14">
        <v>40595.370000000003</v>
      </c>
      <c r="Q146" s="14">
        <v>516855.58000000007</v>
      </c>
    </row>
    <row r="147" spans="1:17">
      <c r="A147" s="12" t="s">
        <v>71</v>
      </c>
      <c r="B147" s="14">
        <v>14714.32</v>
      </c>
      <c r="C147" s="14">
        <v>14865.98</v>
      </c>
      <c r="D147" s="14">
        <v>15017.64</v>
      </c>
      <c r="E147" s="14">
        <v>15169.3</v>
      </c>
      <c r="F147" s="14">
        <v>15320.96</v>
      </c>
      <c r="G147" s="14">
        <v>15472.62</v>
      </c>
      <c r="H147" s="14">
        <v>15624.28</v>
      </c>
      <c r="I147" s="14">
        <v>15775.94</v>
      </c>
      <c r="J147" s="14">
        <v>15927.6</v>
      </c>
      <c r="K147" s="14">
        <v>16079.26</v>
      </c>
      <c r="L147" s="14">
        <v>16230.92</v>
      </c>
      <c r="M147" s="14">
        <v>16382.58</v>
      </c>
      <c r="N147" s="14">
        <v>16534.240000000002</v>
      </c>
      <c r="O147" s="14">
        <v>16685.900000000001</v>
      </c>
      <c r="P147" s="14">
        <v>16837.560000000001</v>
      </c>
      <c r="Q147" s="14">
        <v>236639.1</v>
      </c>
    </row>
    <row r="148" spans="1:17">
      <c r="A148" s="12" t="s">
        <v>73</v>
      </c>
      <c r="B148" s="14">
        <v>131921.46</v>
      </c>
      <c r="C148" s="14">
        <v>132419.75</v>
      </c>
      <c r="D148" s="14">
        <v>132918.04</v>
      </c>
      <c r="E148" s="14">
        <v>133416.32999999999</v>
      </c>
      <c r="F148" s="14">
        <v>133914.62</v>
      </c>
      <c r="G148" s="14">
        <v>134412.91</v>
      </c>
      <c r="H148" s="14">
        <v>134911.20000000001</v>
      </c>
      <c r="I148" s="14">
        <v>135409.49</v>
      </c>
      <c r="J148" s="14">
        <v>135907.78</v>
      </c>
      <c r="K148" s="14">
        <v>136406.07</v>
      </c>
      <c r="L148" s="14">
        <v>136904.35999999999</v>
      </c>
      <c r="M148" s="14">
        <v>137402.65</v>
      </c>
      <c r="N148" s="14">
        <v>137900.94</v>
      </c>
      <c r="O148" s="14">
        <v>138399.23000000001</v>
      </c>
      <c r="P148" s="14">
        <v>138897.51999999999</v>
      </c>
      <c r="Q148" s="14">
        <v>2031142.35</v>
      </c>
    </row>
    <row r="149" spans="1:17">
      <c r="A149" s="12" t="s">
        <v>72</v>
      </c>
      <c r="B149" s="14">
        <v>7060.46</v>
      </c>
      <c r="C149" s="14">
        <v>7135</v>
      </c>
      <c r="D149" s="14">
        <v>7209.54</v>
      </c>
      <c r="E149" s="14">
        <v>7284.08</v>
      </c>
      <c r="F149" s="14">
        <v>7358.62</v>
      </c>
      <c r="G149" s="14">
        <v>7433.16</v>
      </c>
      <c r="H149" s="14">
        <v>7507.7</v>
      </c>
      <c r="I149" s="14">
        <v>7582.24</v>
      </c>
      <c r="J149" s="14">
        <v>7656.78</v>
      </c>
      <c r="K149" s="14">
        <v>7731.32</v>
      </c>
      <c r="L149" s="14">
        <v>7805.86</v>
      </c>
      <c r="M149" s="14">
        <v>7880.4</v>
      </c>
      <c r="N149" s="14">
        <v>7954.94</v>
      </c>
      <c r="O149" s="14">
        <v>8029.48</v>
      </c>
      <c r="P149" s="14">
        <v>8104.02</v>
      </c>
      <c r="Q149" s="14">
        <v>113733.59999999999</v>
      </c>
    </row>
    <row r="150" spans="1:17">
      <c r="A150" s="12" t="s">
        <v>149</v>
      </c>
      <c r="B150" s="14">
        <v>-9137.49</v>
      </c>
      <c r="C150" s="14">
        <v>-9039.57</v>
      </c>
      <c r="D150" s="14">
        <v>-8941.65</v>
      </c>
      <c r="E150" s="14">
        <v>-8843.73</v>
      </c>
      <c r="F150" s="14">
        <v>-8745.81</v>
      </c>
      <c r="G150" s="14">
        <v>-8647.89</v>
      </c>
      <c r="H150" s="14">
        <v>-8549.9699999999993</v>
      </c>
      <c r="I150" s="14">
        <v>-8452.0499999999993</v>
      </c>
      <c r="J150" s="14">
        <v>-8354.1299999999992</v>
      </c>
      <c r="K150" s="14">
        <v>-8256.2099999999991</v>
      </c>
      <c r="L150" s="14">
        <v>-8158.29</v>
      </c>
      <c r="M150" s="14">
        <v>-8060.37</v>
      </c>
      <c r="N150" s="14">
        <v>-7962.45</v>
      </c>
      <c r="O150" s="14">
        <v>-7864.53</v>
      </c>
      <c r="P150" s="14">
        <v>-7766.61</v>
      </c>
      <c r="Q150" s="14">
        <v>-126780.74999999999</v>
      </c>
    </row>
    <row r="151" spans="1:17">
      <c r="A151" s="12" t="s">
        <v>151</v>
      </c>
      <c r="B151" s="14">
        <v>674249.66</v>
      </c>
      <c r="C151" s="14">
        <v>676603.96</v>
      </c>
      <c r="D151" s="14">
        <v>678958.26</v>
      </c>
      <c r="E151" s="14">
        <v>681312.56</v>
      </c>
      <c r="F151" s="14">
        <v>683666.86</v>
      </c>
      <c r="G151" s="14">
        <v>686021.16</v>
      </c>
      <c r="H151" s="14">
        <v>688375.46</v>
      </c>
      <c r="I151" s="14">
        <v>690729.76</v>
      </c>
      <c r="J151" s="14">
        <v>693084.06</v>
      </c>
      <c r="K151" s="14">
        <v>695438.36</v>
      </c>
      <c r="L151" s="14">
        <v>697792.66</v>
      </c>
      <c r="M151" s="14">
        <v>700146.96</v>
      </c>
      <c r="N151" s="14">
        <v>702501.26</v>
      </c>
      <c r="O151" s="14">
        <v>704855.56</v>
      </c>
      <c r="P151" s="14">
        <v>707209.86</v>
      </c>
      <c r="Q151" s="14">
        <v>10360946.4</v>
      </c>
    </row>
    <row r="152" spans="1:17">
      <c r="A152" s="12" t="s">
        <v>150</v>
      </c>
      <c r="B152" s="14">
        <v>-34765.769999999997</v>
      </c>
      <c r="C152" s="14">
        <v>-34765.769999999997</v>
      </c>
      <c r="D152" s="14">
        <v>-34765.769999999997</v>
      </c>
      <c r="E152" s="14">
        <v>-34765.769999999997</v>
      </c>
      <c r="F152" s="14">
        <v>-34765.769999999997</v>
      </c>
      <c r="G152" s="14">
        <v>-34765.769999999997</v>
      </c>
      <c r="H152" s="14">
        <v>-34765.769999999997</v>
      </c>
      <c r="I152" s="14">
        <v>-34765.769999999997</v>
      </c>
      <c r="J152" s="14">
        <v>-34765.769999999997</v>
      </c>
      <c r="K152" s="14">
        <v>-34765.769999999997</v>
      </c>
      <c r="L152" s="14">
        <v>-34765.769999999997</v>
      </c>
      <c r="M152" s="14">
        <v>-34765.769999999997</v>
      </c>
      <c r="N152" s="14">
        <v>-34765.769999999997</v>
      </c>
      <c r="O152" s="14">
        <v>-34765.769999999997</v>
      </c>
      <c r="P152" s="14">
        <v>-34765.769999999997</v>
      </c>
      <c r="Q152" s="14">
        <v>-521486.5500000001</v>
      </c>
    </row>
    <row r="153" spans="1:17">
      <c r="A153" s="12" t="s">
        <v>110</v>
      </c>
      <c r="B153" s="14">
        <v>70196.03</v>
      </c>
      <c r="C153" s="14">
        <v>70196.03</v>
      </c>
      <c r="D153" s="14">
        <v>70196.03</v>
      </c>
      <c r="E153" s="14">
        <v>70196.03</v>
      </c>
      <c r="F153" s="14">
        <v>70196.03</v>
      </c>
      <c r="G153" s="14">
        <v>70196.03</v>
      </c>
      <c r="H153" s="14">
        <v>70196.03</v>
      </c>
      <c r="I153" s="14">
        <v>70196.03</v>
      </c>
      <c r="J153" s="14">
        <v>70196.03</v>
      </c>
      <c r="K153" s="14">
        <v>70196.03</v>
      </c>
      <c r="L153" s="14">
        <v>70196.03</v>
      </c>
      <c r="M153" s="14">
        <v>70196.03</v>
      </c>
      <c r="N153" s="14">
        <v>70196.03</v>
      </c>
      <c r="O153" s="14">
        <v>70196.03</v>
      </c>
      <c r="P153" s="14">
        <v>70196.03</v>
      </c>
      <c r="Q153" s="14">
        <v>1052940.4500000002</v>
      </c>
    </row>
    <row r="154" spans="1:17">
      <c r="A154" s="12" t="s">
        <v>106</v>
      </c>
      <c r="B154" s="14">
        <v>19229.8</v>
      </c>
      <c r="C154" s="14">
        <v>19820.060000000001</v>
      </c>
      <c r="D154" s="14">
        <v>20410.32</v>
      </c>
      <c r="E154" s="14">
        <v>21001.96</v>
      </c>
      <c r="F154" s="14">
        <v>21593.599999999999</v>
      </c>
      <c r="G154" s="14">
        <v>22188.7</v>
      </c>
      <c r="H154" s="14">
        <v>22783.81</v>
      </c>
      <c r="I154" s="14">
        <v>23378.92</v>
      </c>
      <c r="J154" s="14">
        <v>23974.03</v>
      </c>
      <c r="K154" s="14">
        <v>24569.14</v>
      </c>
      <c r="L154" s="14">
        <v>25296.71</v>
      </c>
      <c r="M154" s="14">
        <v>26024.28</v>
      </c>
      <c r="N154" s="14">
        <v>26751.85</v>
      </c>
      <c r="O154" s="14">
        <v>27479.42</v>
      </c>
      <c r="P154" s="14">
        <v>28206.99</v>
      </c>
      <c r="Q154" s="14">
        <v>352709.58999999991</v>
      </c>
    </row>
    <row r="155" spans="1:17">
      <c r="A155" s="12" t="s">
        <v>74</v>
      </c>
      <c r="B155" s="14">
        <v>828509.36</v>
      </c>
      <c r="C155" s="14">
        <v>828509.36</v>
      </c>
      <c r="D155" s="14">
        <v>828509.36</v>
      </c>
      <c r="E155" s="14">
        <v>828509.36</v>
      </c>
      <c r="F155" s="14">
        <v>828509.36</v>
      </c>
      <c r="G155" s="14">
        <v>828509.36</v>
      </c>
      <c r="H155" s="14">
        <v>828509.36</v>
      </c>
      <c r="I155" s="14">
        <v>828509.36</v>
      </c>
      <c r="J155" s="14">
        <v>828509.36</v>
      </c>
      <c r="K155" s="14">
        <v>828509.36</v>
      </c>
      <c r="L155" s="14">
        <v>828509.36</v>
      </c>
      <c r="M155" s="14">
        <v>828509.36</v>
      </c>
      <c r="N155" s="14">
        <v>828509.36</v>
      </c>
      <c r="O155" s="14">
        <v>828509.36</v>
      </c>
      <c r="P155" s="14">
        <v>828509.36</v>
      </c>
      <c r="Q155" s="14">
        <v>12427640.399999999</v>
      </c>
    </row>
    <row r="156" spans="1:17">
      <c r="A156" s="12" t="s">
        <v>163</v>
      </c>
      <c r="B156" s="14">
        <v>52517.30000000001</v>
      </c>
      <c r="C156" s="14">
        <v>52517.30000000001</v>
      </c>
      <c r="D156" s="14">
        <v>52517.30000000001</v>
      </c>
      <c r="E156" s="14">
        <v>52517.30000000001</v>
      </c>
      <c r="F156" s="14">
        <v>52517.30000000001</v>
      </c>
      <c r="G156" s="14">
        <v>52517.30000000001</v>
      </c>
      <c r="H156" s="14">
        <v>52517.30000000001</v>
      </c>
      <c r="I156" s="14">
        <v>52517.30000000001</v>
      </c>
      <c r="J156" s="14">
        <v>52517.30000000001</v>
      </c>
      <c r="K156" s="14">
        <v>52517.30000000001</v>
      </c>
      <c r="L156" s="14">
        <v>52517.30000000001</v>
      </c>
      <c r="M156" s="14">
        <v>52517.30000000001</v>
      </c>
      <c r="N156" s="14">
        <v>52517.30000000001</v>
      </c>
      <c r="O156" s="14">
        <v>52517.30000000001</v>
      </c>
      <c r="P156" s="14">
        <v>52517.30000000001</v>
      </c>
      <c r="Q156" s="14">
        <v>787759.50000000023</v>
      </c>
    </row>
    <row r="157" spans="1:17">
      <c r="A157" s="10" t="s">
        <v>165</v>
      </c>
      <c r="B157" s="14">
        <v>318722343.40999991</v>
      </c>
      <c r="C157" s="14">
        <v>321237260.39000028</v>
      </c>
      <c r="D157" s="14">
        <v>322506839.83999997</v>
      </c>
      <c r="E157" s="14">
        <v>325159458.37999994</v>
      </c>
      <c r="F157" s="14">
        <v>327998273.86999989</v>
      </c>
      <c r="G157" s="14">
        <v>330816395.61000001</v>
      </c>
      <c r="H157" s="14">
        <v>333138840.47999996</v>
      </c>
      <c r="I157" s="14">
        <v>332498319.48000026</v>
      </c>
      <c r="J157" s="14">
        <v>334370798.21000016</v>
      </c>
      <c r="K157" s="14">
        <v>310789238.7899999</v>
      </c>
      <c r="L157" s="14">
        <v>313952353.91000003</v>
      </c>
      <c r="M157" s="14">
        <v>316325623.42999965</v>
      </c>
      <c r="N157" s="14">
        <v>312801909.28000009</v>
      </c>
      <c r="O157" s="14">
        <v>315363492.50999999</v>
      </c>
      <c r="P157" s="14">
        <v>317555571.00999999</v>
      </c>
      <c r="Q157" s="14">
        <v>4833236718.6000004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0"/>
  <sheetViews>
    <sheetView view="pageBreakPreview" zoomScale="60" zoomScaleNormal="100" workbookViewId="0">
      <pane ySplit="1" topLeftCell="A1997" activePane="bottomLeft" state="frozen"/>
      <selection pane="bottomLeft" activeCell="C1828" sqref="C1828"/>
    </sheetView>
  </sheetViews>
  <sheetFormatPr defaultRowHeight="15"/>
  <cols>
    <col min="1" max="1" width="40.140625" style="1" bestFit="1" customWidth="1"/>
    <col min="2" max="2" width="35.140625" style="1" bestFit="1" customWidth="1"/>
    <col min="3" max="3" width="42.7109375" style="1" bestFit="1" customWidth="1"/>
    <col min="4" max="4" width="13.140625" style="1" bestFit="1" customWidth="1"/>
    <col min="5" max="5" width="19.85546875" style="4" bestFit="1" customWidth="1"/>
    <col min="6" max="6" width="14" style="4" bestFit="1" customWidth="1"/>
    <col min="7" max="7" width="17" style="4" bestFit="1" customWidth="1"/>
    <col min="8" max="8" width="23.42578125" style="4" bestFit="1" customWidth="1"/>
    <col min="9" max="9" width="18.7109375" style="4" bestFit="1" customWidth="1"/>
    <col min="10" max="10" width="29.140625" style="4" bestFit="1" customWidth="1"/>
    <col min="11" max="11" width="14.140625" style="4" bestFit="1" customWidth="1"/>
    <col min="12" max="12" width="19.42578125" style="4" bestFit="1" customWidth="1"/>
  </cols>
  <sheetData>
    <row r="1" spans="1:12" s="8" customFormat="1">
      <c r="A1" s="5" t="s">
        <v>0</v>
      </c>
      <c r="B1" s="5" t="s">
        <v>1</v>
      </c>
      <c r="C1" s="5" t="s">
        <v>2</v>
      </c>
      <c r="D1" s="6" t="s">
        <v>3</v>
      </c>
      <c r="E1" s="7" t="s">
        <v>11</v>
      </c>
      <c r="F1" s="7" t="s">
        <v>162</v>
      </c>
      <c r="G1" s="7" t="s">
        <v>6</v>
      </c>
      <c r="H1" s="7" t="s">
        <v>12</v>
      </c>
      <c r="I1" s="7" t="s">
        <v>13</v>
      </c>
      <c r="J1" s="7" t="s">
        <v>161</v>
      </c>
      <c r="K1" s="7" t="s">
        <v>14</v>
      </c>
      <c r="L1" s="7" t="s">
        <v>15</v>
      </c>
    </row>
    <row r="2" spans="1:12">
      <c r="A2" s="2" t="s">
        <v>16</v>
      </c>
      <c r="B2" s="2" t="s">
        <v>17</v>
      </c>
      <c r="C2" s="2" t="s">
        <v>23</v>
      </c>
      <c r="D2" s="3">
        <v>43282</v>
      </c>
      <c r="E2" s="4">
        <v>15.37</v>
      </c>
      <c r="F2" s="4">
        <v>3.89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19.260000000000002</v>
      </c>
    </row>
    <row r="3" spans="1:12">
      <c r="A3" s="2" t="s">
        <v>16</v>
      </c>
      <c r="B3" s="2" t="s">
        <v>17</v>
      </c>
      <c r="C3" s="2" t="s">
        <v>26</v>
      </c>
      <c r="D3" s="3">
        <v>43282</v>
      </c>
      <c r="E3" s="4">
        <v>472787.5</v>
      </c>
      <c r="F3" s="4">
        <v>7029.86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479817.36</v>
      </c>
    </row>
    <row r="4" spans="1:12">
      <c r="A4" s="2" t="s">
        <v>16</v>
      </c>
      <c r="B4" s="2" t="s">
        <v>17</v>
      </c>
      <c r="C4" s="2" t="s">
        <v>30</v>
      </c>
      <c r="D4" s="3">
        <v>43282</v>
      </c>
      <c r="E4" s="4">
        <v>0.45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0.45</v>
      </c>
    </row>
    <row r="5" spans="1:12">
      <c r="A5" s="2" t="s">
        <v>16</v>
      </c>
      <c r="B5" s="2" t="s">
        <v>17</v>
      </c>
      <c r="C5" s="2" t="s">
        <v>31</v>
      </c>
      <c r="D5" s="3">
        <v>43282</v>
      </c>
      <c r="E5" s="4">
        <v>535089.31000000006</v>
      </c>
      <c r="F5" s="4">
        <v>4914.3900000000003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540003.69999999995</v>
      </c>
    </row>
    <row r="6" spans="1:12">
      <c r="A6" s="2" t="s">
        <v>16</v>
      </c>
      <c r="B6" s="2" t="s">
        <v>17</v>
      </c>
      <c r="C6" s="2" t="s">
        <v>32</v>
      </c>
      <c r="D6" s="3">
        <v>43282</v>
      </c>
      <c r="E6" s="4">
        <v>44629.08</v>
      </c>
      <c r="F6" s="4">
        <v>192.72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44821.8</v>
      </c>
    </row>
    <row r="7" spans="1:12">
      <c r="A7" s="2" t="s">
        <v>16</v>
      </c>
      <c r="B7" s="2" t="s">
        <v>17</v>
      </c>
      <c r="C7" s="2" t="s">
        <v>20</v>
      </c>
      <c r="D7" s="3">
        <v>43282</v>
      </c>
      <c r="E7" s="4">
        <v>31548.959999999999</v>
      </c>
      <c r="F7" s="4">
        <v>231.57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31780.53</v>
      </c>
    </row>
    <row r="8" spans="1:12">
      <c r="A8" s="2" t="s">
        <v>16</v>
      </c>
      <c r="B8" s="2" t="s">
        <v>17</v>
      </c>
      <c r="C8" s="2" t="s">
        <v>77</v>
      </c>
      <c r="D8" s="3">
        <v>43282</v>
      </c>
      <c r="E8" s="4">
        <v>53679.42</v>
      </c>
      <c r="F8" s="4">
        <v>2359.31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56038.73</v>
      </c>
    </row>
    <row r="9" spans="1:12">
      <c r="A9" s="2" t="s">
        <v>16</v>
      </c>
      <c r="B9" s="2" t="s">
        <v>17</v>
      </c>
      <c r="C9" s="2" t="s">
        <v>79</v>
      </c>
      <c r="D9" s="3">
        <v>43282</v>
      </c>
      <c r="E9" s="4">
        <v>388.07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388.07</v>
      </c>
    </row>
    <row r="10" spans="1:12">
      <c r="A10" s="2" t="s">
        <v>16</v>
      </c>
      <c r="B10" s="2" t="s">
        <v>17</v>
      </c>
      <c r="C10" s="2" t="s">
        <v>80</v>
      </c>
      <c r="D10" s="3">
        <v>43282</v>
      </c>
      <c r="E10" s="4">
        <v>1169274.1100000001</v>
      </c>
      <c r="F10" s="4">
        <v>12011.78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1181285.8899999999</v>
      </c>
    </row>
    <row r="11" spans="1:12">
      <c r="A11" s="2" t="s">
        <v>16</v>
      </c>
      <c r="B11" s="2" t="s">
        <v>17</v>
      </c>
      <c r="C11" s="2" t="s">
        <v>84</v>
      </c>
      <c r="D11" s="3">
        <v>43282</v>
      </c>
      <c r="E11" s="4">
        <v>1095429.51</v>
      </c>
      <c r="F11" s="4">
        <v>17146.43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1112575.94</v>
      </c>
    </row>
    <row r="12" spans="1:12">
      <c r="A12" s="2" t="s">
        <v>16</v>
      </c>
      <c r="B12" s="2" t="s">
        <v>17</v>
      </c>
      <c r="C12" s="2" t="s">
        <v>111</v>
      </c>
      <c r="D12" s="3">
        <v>43282</v>
      </c>
      <c r="E12" s="4">
        <v>5495</v>
      </c>
      <c r="F12" s="4">
        <v>31.200000000000003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5526.2</v>
      </c>
    </row>
    <row r="13" spans="1:12">
      <c r="A13" s="2" t="s">
        <v>16</v>
      </c>
      <c r="B13" s="2" t="s">
        <v>17</v>
      </c>
      <c r="C13" s="2" t="s">
        <v>113</v>
      </c>
      <c r="D13" s="3">
        <v>43282</v>
      </c>
      <c r="E13" s="4">
        <v>3515547.89</v>
      </c>
      <c r="F13" s="4">
        <v>96645.51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3612193.4</v>
      </c>
    </row>
    <row r="14" spans="1:12">
      <c r="A14" s="2" t="s">
        <v>16</v>
      </c>
      <c r="B14" s="2" t="s">
        <v>17</v>
      </c>
      <c r="C14" s="2" t="s">
        <v>27</v>
      </c>
      <c r="D14" s="3">
        <v>43282</v>
      </c>
      <c r="E14" s="4">
        <v>17406741.379999999</v>
      </c>
      <c r="F14" s="4">
        <v>145795.04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17552536.420000002</v>
      </c>
    </row>
    <row r="15" spans="1:12">
      <c r="A15" s="2" t="s">
        <v>16</v>
      </c>
      <c r="B15" s="2" t="s">
        <v>17</v>
      </c>
      <c r="C15" s="2" t="s">
        <v>28</v>
      </c>
      <c r="D15" s="3">
        <v>43282</v>
      </c>
      <c r="E15" s="4">
        <v>1.26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1.26</v>
      </c>
    </row>
    <row r="16" spans="1:12">
      <c r="A16" s="2" t="s">
        <v>16</v>
      </c>
      <c r="B16" s="2" t="s">
        <v>17</v>
      </c>
      <c r="C16" s="2" t="s">
        <v>29</v>
      </c>
      <c r="D16" s="3">
        <v>43282</v>
      </c>
      <c r="E16" s="4">
        <v>249022.05</v>
      </c>
      <c r="F16" s="4">
        <v>8304.67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257326.72</v>
      </c>
    </row>
    <row r="17" spans="1:12">
      <c r="A17" s="2" t="s">
        <v>16</v>
      </c>
      <c r="B17" s="2" t="s">
        <v>17</v>
      </c>
      <c r="C17" s="2" t="s">
        <v>18</v>
      </c>
      <c r="D17" s="3">
        <v>43282</v>
      </c>
      <c r="E17" s="4">
        <v>493374.45</v>
      </c>
      <c r="F17" s="4">
        <v>3880.5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497254.95</v>
      </c>
    </row>
    <row r="18" spans="1:12">
      <c r="A18" s="2" t="s">
        <v>16</v>
      </c>
      <c r="B18" s="2" t="s">
        <v>17</v>
      </c>
      <c r="C18" s="2" t="s">
        <v>19</v>
      </c>
      <c r="D18" s="3">
        <v>43282</v>
      </c>
      <c r="E18" s="4">
        <v>3609394.92</v>
      </c>
      <c r="F18" s="4">
        <v>23481.919999999998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3632876.84</v>
      </c>
    </row>
    <row r="19" spans="1:12">
      <c r="A19" s="2" t="s">
        <v>16</v>
      </c>
      <c r="B19" s="2" t="s">
        <v>17</v>
      </c>
      <c r="C19" s="2" t="s">
        <v>82</v>
      </c>
      <c r="D19" s="3">
        <v>43282</v>
      </c>
      <c r="E19" s="4">
        <v>2538133.4500000002</v>
      </c>
      <c r="F19" s="4">
        <v>27814.38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2565947.83</v>
      </c>
    </row>
    <row r="20" spans="1:12">
      <c r="A20" s="2" t="s">
        <v>16</v>
      </c>
      <c r="B20" s="2" t="s">
        <v>17</v>
      </c>
      <c r="C20" s="2" t="s">
        <v>115</v>
      </c>
      <c r="D20" s="3">
        <v>43282</v>
      </c>
      <c r="E20" s="4">
        <v>21461557.030000001</v>
      </c>
      <c r="F20" s="4">
        <v>272868.72000000003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21734425.75</v>
      </c>
    </row>
    <row r="21" spans="1:12">
      <c r="A21" s="2" t="s">
        <v>16</v>
      </c>
      <c r="B21" s="2" t="s">
        <v>17</v>
      </c>
      <c r="C21" s="2" t="s">
        <v>21</v>
      </c>
      <c r="D21" s="3">
        <v>43282</v>
      </c>
      <c r="E21" s="4">
        <v>43778.39</v>
      </c>
      <c r="F21" s="4">
        <v>410.89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44189.279999999999</v>
      </c>
    </row>
    <row r="22" spans="1:12">
      <c r="A22" s="2" t="s">
        <v>16</v>
      </c>
      <c r="B22" s="2" t="s">
        <v>17</v>
      </c>
      <c r="C22" s="2" t="s">
        <v>75</v>
      </c>
      <c r="D22" s="3">
        <v>43282</v>
      </c>
      <c r="E22" s="4">
        <v>55327.17</v>
      </c>
      <c r="F22" s="4">
        <v>2455.8200000000002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57782.99</v>
      </c>
    </row>
    <row r="23" spans="1:12">
      <c r="A23" s="2" t="s">
        <v>16</v>
      </c>
      <c r="B23" s="2" t="s">
        <v>17</v>
      </c>
      <c r="C23" s="2" t="s">
        <v>112</v>
      </c>
      <c r="D23" s="3">
        <v>43282</v>
      </c>
      <c r="E23" s="4">
        <v>12522985.560000001</v>
      </c>
      <c r="F23" s="4">
        <v>109315.68000000001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12632301.24</v>
      </c>
    </row>
    <row r="24" spans="1:12">
      <c r="A24" s="2" t="s">
        <v>16</v>
      </c>
      <c r="B24" s="2" t="s">
        <v>17</v>
      </c>
      <c r="C24" s="2" t="s">
        <v>116</v>
      </c>
      <c r="D24" s="3">
        <v>43282</v>
      </c>
      <c r="E24" s="4">
        <v>162984.43</v>
      </c>
      <c r="F24" s="4">
        <v>105.6099999999999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163090.04</v>
      </c>
    </row>
    <row r="25" spans="1:12">
      <c r="A25" s="2" t="s">
        <v>16</v>
      </c>
      <c r="B25" s="2" t="s">
        <v>17</v>
      </c>
      <c r="C25" s="2" t="s">
        <v>78</v>
      </c>
      <c r="D25" s="3">
        <v>43282</v>
      </c>
      <c r="E25" s="4">
        <v>48588.23</v>
      </c>
      <c r="F25" s="4">
        <v>2601.83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51190.06</v>
      </c>
    </row>
    <row r="26" spans="1:12">
      <c r="A26" s="2" t="s">
        <v>16</v>
      </c>
      <c r="B26" s="2" t="s">
        <v>17</v>
      </c>
      <c r="C26" s="2" t="s">
        <v>24</v>
      </c>
      <c r="D26" s="3">
        <v>43282</v>
      </c>
      <c r="E26" s="4">
        <v>3768.76</v>
      </c>
      <c r="F26" s="4">
        <v>41.5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3810.26</v>
      </c>
    </row>
    <row r="27" spans="1:12">
      <c r="A27" s="2" t="s">
        <v>16</v>
      </c>
      <c r="B27" s="2" t="s">
        <v>17</v>
      </c>
      <c r="C27" s="2" t="s">
        <v>157</v>
      </c>
      <c r="D27" s="3">
        <v>43282</v>
      </c>
      <c r="E27" s="4">
        <v>33377886.699999999</v>
      </c>
      <c r="F27" s="4">
        <v>367580.73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33745467.43</v>
      </c>
    </row>
    <row r="28" spans="1:12">
      <c r="A28" s="2" t="s">
        <v>16</v>
      </c>
      <c r="B28" s="2" t="s">
        <v>17</v>
      </c>
      <c r="C28" s="2" t="s">
        <v>81</v>
      </c>
      <c r="D28" s="3">
        <v>43282</v>
      </c>
      <c r="E28" s="4">
        <v>44949.07</v>
      </c>
      <c r="F28" s="4">
        <v>375.84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45324.91</v>
      </c>
    </row>
    <row r="29" spans="1:12">
      <c r="A29" s="2" t="s">
        <v>16</v>
      </c>
      <c r="B29" s="2" t="s">
        <v>17</v>
      </c>
      <c r="C29" s="2" t="s">
        <v>114</v>
      </c>
      <c r="D29" s="3">
        <v>43282</v>
      </c>
      <c r="E29" s="4">
        <v>32785.96</v>
      </c>
      <c r="F29" s="4">
        <v>549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33334.959999999999</v>
      </c>
    </row>
    <row r="30" spans="1:12">
      <c r="A30" s="2" t="s">
        <v>16</v>
      </c>
      <c r="B30" s="2" t="s">
        <v>17</v>
      </c>
      <c r="C30" s="2" t="s">
        <v>83</v>
      </c>
      <c r="D30" s="3">
        <v>43282</v>
      </c>
      <c r="E30" s="4">
        <v>1850109.59</v>
      </c>
      <c r="F30" s="4">
        <v>17041.740000000002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1867151.33</v>
      </c>
    </row>
    <row r="31" spans="1:12">
      <c r="A31" s="2" t="s">
        <v>16</v>
      </c>
      <c r="B31" s="2" t="s">
        <v>17</v>
      </c>
      <c r="C31" s="2" t="s">
        <v>22</v>
      </c>
      <c r="D31" s="3">
        <v>43282</v>
      </c>
      <c r="E31" s="4">
        <v>102139.3</v>
      </c>
      <c r="F31" s="4">
        <v>878.02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103017.32</v>
      </c>
    </row>
    <row r="32" spans="1:12">
      <c r="A32" s="2" t="s">
        <v>16</v>
      </c>
      <c r="B32" s="2" t="s">
        <v>17</v>
      </c>
      <c r="C32" s="2" t="s">
        <v>76</v>
      </c>
      <c r="D32" s="3">
        <v>43282</v>
      </c>
      <c r="E32" s="4">
        <v>-0.04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-0.04</v>
      </c>
    </row>
    <row r="33" spans="1:12">
      <c r="A33" s="2" t="s">
        <v>16</v>
      </c>
      <c r="B33" s="2" t="s">
        <v>17</v>
      </c>
      <c r="C33" s="2" t="s">
        <v>25</v>
      </c>
      <c r="D33" s="3">
        <v>43282</v>
      </c>
      <c r="E33" s="4">
        <v>812.6</v>
      </c>
      <c r="F33" s="4">
        <v>17.829999999999998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830.43</v>
      </c>
    </row>
    <row r="34" spans="1:12">
      <c r="A34" s="2" t="s">
        <v>16</v>
      </c>
      <c r="B34" s="2" t="s">
        <v>17</v>
      </c>
      <c r="C34" s="2" t="s">
        <v>158</v>
      </c>
      <c r="D34" s="3">
        <v>43282</v>
      </c>
      <c r="E34" s="4">
        <v>9316766.3499999996</v>
      </c>
      <c r="F34" s="4">
        <v>253.79999999999927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9317020.1500000004</v>
      </c>
    </row>
    <row r="35" spans="1:12">
      <c r="A35" s="2" t="s">
        <v>16</v>
      </c>
      <c r="B35" s="2" t="s">
        <v>60</v>
      </c>
      <c r="C35" s="2" t="s">
        <v>61</v>
      </c>
      <c r="D35" s="3">
        <v>43282</v>
      </c>
      <c r="E35" s="4">
        <v>1033280.12</v>
      </c>
      <c r="F35" s="4">
        <v>8970.5399999999991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1042250.66</v>
      </c>
    </row>
    <row r="36" spans="1:12">
      <c r="A36" s="2" t="s">
        <v>16</v>
      </c>
      <c r="B36" s="2" t="s">
        <v>60</v>
      </c>
      <c r="C36" s="2" t="s">
        <v>62</v>
      </c>
      <c r="D36" s="3">
        <v>43282</v>
      </c>
      <c r="E36" s="4">
        <v>1145463.69</v>
      </c>
      <c r="F36" s="4">
        <v>14370.640000000001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1159834.33</v>
      </c>
    </row>
    <row r="37" spans="1:12">
      <c r="A37" s="2" t="s">
        <v>16</v>
      </c>
      <c r="B37" s="2" t="s">
        <v>60</v>
      </c>
      <c r="C37" s="2" t="s">
        <v>63</v>
      </c>
      <c r="D37" s="3">
        <v>43282</v>
      </c>
      <c r="E37" s="4">
        <v>352110.58</v>
      </c>
      <c r="F37" s="4">
        <v>4297.72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356408.3</v>
      </c>
    </row>
    <row r="38" spans="1:12">
      <c r="A38" s="2" t="s">
        <v>16</v>
      </c>
      <c r="B38" s="2" t="s">
        <v>60</v>
      </c>
      <c r="C38" s="2" t="s">
        <v>66</v>
      </c>
      <c r="D38" s="3">
        <v>43282</v>
      </c>
      <c r="E38" s="4">
        <v>39725.57</v>
      </c>
      <c r="F38" s="4">
        <v>1236.79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40962.36</v>
      </c>
    </row>
    <row r="39" spans="1:12">
      <c r="A39" s="2" t="s">
        <v>16</v>
      </c>
      <c r="B39" s="2" t="s">
        <v>60</v>
      </c>
      <c r="C39" s="2" t="s">
        <v>100</v>
      </c>
      <c r="D39" s="3">
        <v>43282</v>
      </c>
      <c r="E39" s="4">
        <v>460652.75</v>
      </c>
      <c r="F39" s="4">
        <v>7124.54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467777.29</v>
      </c>
    </row>
    <row r="40" spans="1:12">
      <c r="A40" s="2" t="s">
        <v>16</v>
      </c>
      <c r="B40" s="2" t="s">
        <v>60</v>
      </c>
      <c r="C40" s="2" t="s">
        <v>105</v>
      </c>
      <c r="D40" s="3">
        <v>43282</v>
      </c>
      <c r="E40" s="4">
        <v>135833</v>
      </c>
      <c r="F40" s="4">
        <v>930.78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136763.78</v>
      </c>
    </row>
    <row r="41" spans="1:12">
      <c r="A41" s="2" t="s">
        <v>16</v>
      </c>
      <c r="B41" s="2" t="s">
        <v>60</v>
      </c>
      <c r="C41" s="2" t="s">
        <v>129</v>
      </c>
      <c r="D41" s="3">
        <v>43282</v>
      </c>
      <c r="E41" s="4">
        <v>823791.11</v>
      </c>
      <c r="F41" s="4">
        <v>7967.49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831758.6</v>
      </c>
    </row>
    <row r="42" spans="1:12">
      <c r="A42" s="2" t="s">
        <v>16</v>
      </c>
      <c r="B42" s="2" t="s">
        <v>60</v>
      </c>
      <c r="C42" s="2" t="s">
        <v>130</v>
      </c>
      <c r="D42" s="3">
        <v>43282</v>
      </c>
      <c r="E42" s="4">
        <v>4768610.8600000003</v>
      </c>
      <c r="F42" s="4">
        <v>72894.19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4841505.05</v>
      </c>
    </row>
    <row r="43" spans="1:12">
      <c r="A43" s="2" t="s">
        <v>16</v>
      </c>
      <c r="B43" s="2" t="s">
        <v>60</v>
      </c>
      <c r="C43" s="2" t="s">
        <v>132</v>
      </c>
      <c r="D43" s="3">
        <v>43282</v>
      </c>
      <c r="E43" s="4">
        <v>154362.63</v>
      </c>
      <c r="F43" s="4">
        <v>3885.17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158247.79999999999</v>
      </c>
    </row>
    <row r="44" spans="1:12">
      <c r="A44" s="2" t="s">
        <v>16</v>
      </c>
      <c r="B44" s="2" t="s">
        <v>60</v>
      </c>
      <c r="C44" s="2" t="s">
        <v>67</v>
      </c>
      <c r="D44" s="3">
        <v>43282</v>
      </c>
      <c r="E44" s="4">
        <v>93039.27</v>
      </c>
      <c r="F44" s="4">
        <v>157.58999999999992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93196.86</v>
      </c>
    </row>
    <row r="45" spans="1:12">
      <c r="A45" s="2" t="s">
        <v>16</v>
      </c>
      <c r="B45" s="2" t="s">
        <v>60</v>
      </c>
      <c r="C45" s="2" t="s">
        <v>155</v>
      </c>
      <c r="D45" s="3">
        <v>43282</v>
      </c>
      <c r="E45" s="4">
        <v>11880.83</v>
      </c>
      <c r="F45" s="4">
        <v>163.54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12044.37</v>
      </c>
    </row>
    <row r="46" spans="1:12">
      <c r="A46" s="2" t="s">
        <v>16</v>
      </c>
      <c r="B46" s="2" t="s">
        <v>60</v>
      </c>
      <c r="C46" s="2" t="s">
        <v>101</v>
      </c>
      <c r="D46" s="3">
        <v>43282</v>
      </c>
      <c r="E46" s="4">
        <v>527314.38</v>
      </c>
      <c r="F46" s="4">
        <v>7242.61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534556.99</v>
      </c>
    </row>
    <row r="47" spans="1:12">
      <c r="A47" s="2" t="s">
        <v>16</v>
      </c>
      <c r="B47" s="2" t="s">
        <v>60</v>
      </c>
      <c r="C47" s="2" t="s">
        <v>131</v>
      </c>
      <c r="D47" s="3">
        <v>43282</v>
      </c>
      <c r="E47" s="4">
        <v>130946.33</v>
      </c>
      <c r="F47" s="4">
        <v>1050.8300000000002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131997.16</v>
      </c>
    </row>
    <row r="48" spans="1:12">
      <c r="A48" s="2" t="s">
        <v>16</v>
      </c>
      <c r="B48" s="2" t="s">
        <v>60</v>
      </c>
      <c r="C48" s="2" t="s">
        <v>102</v>
      </c>
      <c r="D48" s="3">
        <v>43282</v>
      </c>
      <c r="E48" s="4">
        <v>28877686.41</v>
      </c>
      <c r="F48" s="4">
        <v>485123.29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29362809.699999999</v>
      </c>
    </row>
    <row r="49" spans="1:12">
      <c r="A49" s="2" t="s">
        <v>16</v>
      </c>
      <c r="B49" s="2" t="s">
        <v>60</v>
      </c>
      <c r="C49" s="2" t="s">
        <v>104</v>
      </c>
      <c r="D49" s="3">
        <v>43282</v>
      </c>
      <c r="E49" s="4">
        <v>73086.070000000007</v>
      </c>
      <c r="F49" s="4">
        <v>574.24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73660.31</v>
      </c>
    </row>
    <row r="50" spans="1:12">
      <c r="A50" s="2" t="s">
        <v>16</v>
      </c>
      <c r="B50" s="2" t="s">
        <v>60</v>
      </c>
      <c r="C50" s="2" t="s">
        <v>65</v>
      </c>
      <c r="D50" s="3">
        <v>43282</v>
      </c>
      <c r="E50" s="4">
        <v>151148.57</v>
      </c>
      <c r="F50" s="4">
        <v>1361.09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152509.66</v>
      </c>
    </row>
    <row r="51" spans="1:12">
      <c r="A51" s="2" t="s">
        <v>16</v>
      </c>
      <c r="B51" s="2" t="s">
        <v>60</v>
      </c>
      <c r="C51" s="2" t="s">
        <v>160</v>
      </c>
      <c r="D51" s="3">
        <v>43282</v>
      </c>
      <c r="E51" s="4">
        <v>15391.34</v>
      </c>
      <c r="F51" s="4">
        <v>196.66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15588</v>
      </c>
    </row>
    <row r="52" spans="1:12">
      <c r="A52" s="2" t="s">
        <v>16</v>
      </c>
      <c r="B52" s="2" t="s">
        <v>60</v>
      </c>
      <c r="C52" s="2" t="s">
        <v>144</v>
      </c>
      <c r="D52" s="3">
        <v>43282</v>
      </c>
      <c r="E52" s="4">
        <v>1652861.37</v>
      </c>
      <c r="F52" s="4">
        <v>8953.5400000000009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1661814.91</v>
      </c>
    </row>
    <row r="53" spans="1:12">
      <c r="A53" s="2" t="s">
        <v>16</v>
      </c>
      <c r="B53" s="2" t="s">
        <v>60</v>
      </c>
      <c r="C53" s="2" t="s">
        <v>145</v>
      </c>
      <c r="D53" s="3">
        <v>43282</v>
      </c>
      <c r="E53" s="4">
        <v>2759889.04</v>
      </c>
      <c r="F53" s="4">
        <v>33625.97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2793515.01</v>
      </c>
    </row>
    <row r="54" spans="1:12">
      <c r="A54" s="2" t="s">
        <v>16</v>
      </c>
      <c r="B54" s="2" t="s">
        <v>60</v>
      </c>
      <c r="C54" s="2" t="s">
        <v>146</v>
      </c>
      <c r="D54" s="3">
        <v>43282</v>
      </c>
      <c r="E54" s="4">
        <v>236456.81</v>
      </c>
      <c r="F54" s="4">
        <v>2015.58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238472.39</v>
      </c>
    </row>
    <row r="55" spans="1:12">
      <c r="A55" s="2" t="s">
        <v>16</v>
      </c>
      <c r="B55" s="2" t="s">
        <v>60</v>
      </c>
      <c r="C55" s="2" t="s">
        <v>156</v>
      </c>
      <c r="D55" s="3">
        <v>43282</v>
      </c>
      <c r="E55" s="4">
        <v>104651.66</v>
      </c>
      <c r="F55" s="4">
        <v>3078.93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107730.59</v>
      </c>
    </row>
    <row r="56" spans="1:12">
      <c r="A56" s="2" t="s">
        <v>16</v>
      </c>
      <c r="B56" s="2" t="s">
        <v>60</v>
      </c>
      <c r="C56" s="2" t="s">
        <v>147</v>
      </c>
      <c r="D56" s="3">
        <v>43282</v>
      </c>
      <c r="E56" s="4">
        <v>1826955.41</v>
      </c>
      <c r="F56" s="4">
        <v>33899.9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1860855.31</v>
      </c>
    </row>
    <row r="57" spans="1:12">
      <c r="A57" s="2" t="s">
        <v>16</v>
      </c>
      <c r="B57" s="2" t="s">
        <v>60</v>
      </c>
      <c r="C57" s="2" t="s">
        <v>148</v>
      </c>
      <c r="D57" s="3">
        <v>43282</v>
      </c>
      <c r="E57" s="4">
        <v>10370.290000000001</v>
      </c>
      <c r="F57" s="4">
        <v>111.73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10482.02</v>
      </c>
    </row>
    <row r="58" spans="1:12">
      <c r="A58" s="2" t="s">
        <v>33</v>
      </c>
      <c r="B58" s="2" t="s">
        <v>34</v>
      </c>
      <c r="C58" s="2" t="s">
        <v>37</v>
      </c>
      <c r="D58" s="3">
        <v>43282</v>
      </c>
      <c r="E58" s="4">
        <v>1020928.37</v>
      </c>
      <c r="F58" s="4">
        <v>24457.439999999999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1045385.81</v>
      </c>
    </row>
    <row r="59" spans="1:12">
      <c r="A59" s="2" t="s">
        <v>33</v>
      </c>
      <c r="B59" s="2" t="s">
        <v>34</v>
      </c>
      <c r="C59" s="2" t="s">
        <v>43</v>
      </c>
      <c r="D59" s="3">
        <v>43282</v>
      </c>
      <c r="E59" s="4">
        <v>8329.7199999999993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8329.7199999999993</v>
      </c>
    </row>
    <row r="60" spans="1:12">
      <c r="A60" s="2" t="s">
        <v>33</v>
      </c>
      <c r="B60" s="2" t="s">
        <v>34</v>
      </c>
      <c r="C60" s="2" t="s">
        <v>51</v>
      </c>
      <c r="D60" s="3">
        <v>43282</v>
      </c>
      <c r="E60" s="4">
        <v>1720348.98</v>
      </c>
      <c r="F60" s="4">
        <v>4047.38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1724396.36</v>
      </c>
    </row>
    <row r="61" spans="1:12">
      <c r="A61" s="2" t="s">
        <v>33</v>
      </c>
      <c r="B61" s="2" t="s">
        <v>34</v>
      </c>
      <c r="C61" s="2" t="s">
        <v>54</v>
      </c>
      <c r="D61" s="3">
        <v>43282</v>
      </c>
      <c r="E61" s="4">
        <v>69013.34</v>
      </c>
      <c r="F61" s="4">
        <v>171.35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69184.69</v>
      </c>
    </row>
    <row r="62" spans="1:12">
      <c r="A62" s="2" t="s">
        <v>33</v>
      </c>
      <c r="B62" s="2" t="s">
        <v>34</v>
      </c>
      <c r="C62" s="2" t="s">
        <v>86</v>
      </c>
      <c r="D62" s="3">
        <v>43282</v>
      </c>
      <c r="E62" s="4">
        <v>99913.75</v>
      </c>
      <c r="F62" s="4">
        <v>542.43000000000006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100456.18</v>
      </c>
    </row>
    <row r="63" spans="1:12">
      <c r="A63" s="2" t="s">
        <v>33</v>
      </c>
      <c r="B63" s="2" t="s">
        <v>34</v>
      </c>
      <c r="C63" s="2" t="s">
        <v>88</v>
      </c>
      <c r="D63" s="3">
        <v>43282</v>
      </c>
      <c r="E63" s="4">
        <v>1007866.55</v>
      </c>
      <c r="F63" s="4">
        <v>18072.05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1025938.6</v>
      </c>
    </row>
    <row r="64" spans="1:12">
      <c r="A64" s="2" t="s">
        <v>33</v>
      </c>
      <c r="B64" s="2" t="s">
        <v>34</v>
      </c>
      <c r="C64" s="2" t="s">
        <v>36</v>
      </c>
      <c r="D64" s="3">
        <v>43282</v>
      </c>
      <c r="E64" s="4">
        <v>83004.210000000006</v>
      </c>
      <c r="F64" s="4">
        <v>2788.12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85792.33</v>
      </c>
    </row>
    <row r="65" spans="1:12">
      <c r="A65" s="2" t="s">
        <v>33</v>
      </c>
      <c r="B65" s="2" t="s">
        <v>34</v>
      </c>
      <c r="C65" s="2" t="s">
        <v>89</v>
      </c>
      <c r="D65" s="3">
        <v>43282</v>
      </c>
      <c r="E65" s="4">
        <v>-2529.39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-2529.39</v>
      </c>
    </row>
    <row r="66" spans="1:12">
      <c r="A66" s="2" t="s">
        <v>33</v>
      </c>
      <c r="B66" s="2" t="s">
        <v>34</v>
      </c>
      <c r="C66" s="2" t="s">
        <v>95</v>
      </c>
      <c r="D66" s="3">
        <v>43282</v>
      </c>
      <c r="E66" s="4">
        <v>4433.5600000000004</v>
      </c>
      <c r="F66" s="4">
        <v>0.98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4434.54</v>
      </c>
    </row>
    <row r="67" spans="1:12">
      <c r="A67" s="2" t="s">
        <v>33</v>
      </c>
      <c r="B67" s="2" t="s">
        <v>34</v>
      </c>
      <c r="C67" s="2" t="s">
        <v>96</v>
      </c>
      <c r="D67" s="3">
        <v>43282</v>
      </c>
      <c r="E67" s="4">
        <v>5915.49</v>
      </c>
      <c r="F67" s="4">
        <v>24.93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5940.42</v>
      </c>
    </row>
    <row r="68" spans="1:12">
      <c r="A68" s="2" t="s">
        <v>33</v>
      </c>
      <c r="B68" s="2" t="s">
        <v>34</v>
      </c>
      <c r="C68" s="2" t="s">
        <v>46</v>
      </c>
      <c r="D68" s="3">
        <v>43282</v>
      </c>
      <c r="E68" s="4">
        <v>450595.11</v>
      </c>
      <c r="F68" s="4">
        <v>348.21000000000004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450943.32</v>
      </c>
    </row>
    <row r="69" spans="1:12">
      <c r="A69" s="2" t="s">
        <v>33</v>
      </c>
      <c r="B69" s="2" t="s">
        <v>34</v>
      </c>
      <c r="C69" s="2" t="s">
        <v>50</v>
      </c>
      <c r="D69" s="3">
        <v>43282</v>
      </c>
      <c r="E69" s="4">
        <v>15879.43</v>
      </c>
      <c r="F69" s="4">
        <v>72.679999999999993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15952.11</v>
      </c>
    </row>
    <row r="70" spans="1:12">
      <c r="A70" s="2" t="s">
        <v>33</v>
      </c>
      <c r="B70" s="2" t="s">
        <v>34</v>
      </c>
      <c r="C70" s="2" t="s">
        <v>119</v>
      </c>
      <c r="D70" s="3">
        <v>43282</v>
      </c>
      <c r="E70" s="4">
        <v>2796904.1399999997</v>
      </c>
      <c r="F70" s="4">
        <v>11721.710000000001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2808625.85</v>
      </c>
    </row>
    <row r="71" spans="1:12">
      <c r="A71" s="2" t="s">
        <v>33</v>
      </c>
      <c r="B71" s="2" t="s">
        <v>34</v>
      </c>
      <c r="C71" s="2" t="s">
        <v>120</v>
      </c>
      <c r="D71" s="3">
        <v>43282</v>
      </c>
      <c r="E71" s="4">
        <v>111338.26000000001</v>
      </c>
      <c r="F71" s="4">
        <v>160.93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111499.19</v>
      </c>
    </row>
    <row r="72" spans="1:12">
      <c r="A72" s="2" t="s">
        <v>33</v>
      </c>
      <c r="B72" s="2" t="s">
        <v>34</v>
      </c>
      <c r="C72" s="2" t="s">
        <v>122</v>
      </c>
      <c r="D72" s="3">
        <v>43282</v>
      </c>
      <c r="E72" s="4">
        <v>724019.28</v>
      </c>
      <c r="F72" s="4">
        <v>2542.25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726561.53</v>
      </c>
    </row>
    <row r="73" spans="1:12">
      <c r="A73" s="2" t="s">
        <v>33</v>
      </c>
      <c r="B73" s="2" t="s">
        <v>34</v>
      </c>
      <c r="C73" s="2" t="s">
        <v>48</v>
      </c>
      <c r="D73" s="3">
        <v>43282</v>
      </c>
      <c r="E73" s="4">
        <v>477536.88</v>
      </c>
      <c r="F73" s="4">
        <v>1385.17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478922.05</v>
      </c>
    </row>
    <row r="74" spans="1:12">
      <c r="A74" s="2" t="s">
        <v>33</v>
      </c>
      <c r="B74" s="2" t="s">
        <v>34</v>
      </c>
      <c r="C74" s="2" t="s">
        <v>128</v>
      </c>
      <c r="D74" s="3">
        <v>43282</v>
      </c>
      <c r="E74" s="4">
        <v>34270.51</v>
      </c>
      <c r="F74" s="4">
        <v>79.42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34349.93</v>
      </c>
    </row>
    <row r="75" spans="1:12">
      <c r="A75" s="2" t="s">
        <v>33</v>
      </c>
      <c r="B75" s="2" t="s">
        <v>34</v>
      </c>
      <c r="C75" s="2" t="s">
        <v>90</v>
      </c>
      <c r="D75" s="3">
        <v>43282</v>
      </c>
      <c r="E75" s="4">
        <v>36441.269999999997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36441.269999999997</v>
      </c>
    </row>
    <row r="76" spans="1:12">
      <c r="A76" s="2" t="s">
        <v>33</v>
      </c>
      <c r="B76" s="2" t="s">
        <v>34</v>
      </c>
      <c r="C76" s="2" t="s">
        <v>42</v>
      </c>
      <c r="D76" s="3">
        <v>43282</v>
      </c>
      <c r="E76" s="4">
        <v>106593.04</v>
      </c>
      <c r="F76" s="4">
        <v>-735.73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105857.31</v>
      </c>
    </row>
    <row r="77" spans="1:12">
      <c r="A77" s="2" t="s">
        <v>33</v>
      </c>
      <c r="B77" s="2" t="s">
        <v>34</v>
      </c>
      <c r="C77" s="2" t="s">
        <v>138</v>
      </c>
      <c r="D77" s="3">
        <v>43282</v>
      </c>
      <c r="E77" s="4">
        <v>51876.75</v>
      </c>
      <c r="F77" s="4">
        <v>90.23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51966.98</v>
      </c>
    </row>
    <row r="78" spans="1:12">
      <c r="A78" s="2" t="s">
        <v>33</v>
      </c>
      <c r="B78" s="2" t="s">
        <v>34</v>
      </c>
      <c r="C78" s="2" t="s">
        <v>124</v>
      </c>
      <c r="D78" s="3">
        <v>43282</v>
      </c>
      <c r="E78" s="4">
        <v>90399.039999999994</v>
      </c>
      <c r="F78" s="4">
        <v>581.82000000000005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90980.86</v>
      </c>
    </row>
    <row r="79" spans="1:12">
      <c r="A79" s="2" t="s">
        <v>33</v>
      </c>
      <c r="B79" s="2" t="s">
        <v>34</v>
      </c>
      <c r="C79" s="2" t="s">
        <v>55</v>
      </c>
      <c r="D79" s="3">
        <v>43282</v>
      </c>
      <c r="E79" s="4">
        <v>1822.4299999999998</v>
      </c>
      <c r="F79" s="4">
        <v>6.8699999999999992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1829.3</v>
      </c>
    </row>
    <row r="80" spans="1:12">
      <c r="A80" s="2" t="s">
        <v>33</v>
      </c>
      <c r="B80" s="2" t="s">
        <v>34</v>
      </c>
      <c r="C80" s="2" t="s">
        <v>140</v>
      </c>
      <c r="D80" s="3">
        <v>43282</v>
      </c>
      <c r="E80" s="4">
        <v>30225902.68</v>
      </c>
      <c r="F80" s="4">
        <v>262063.25</v>
      </c>
      <c r="G80" s="4">
        <v>-22247.59</v>
      </c>
      <c r="H80" s="4">
        <v>-127511.61</v>
      </c>
      <c r="I80" s="4">
        <v>0</v>
      </c>
      <c r="J80" s="4">
        <v>0</v>
      </c>
      <c r="K80" s="4">
        <v>0</v>
      </c>
      <c r="L80" s="4">
        <v>30338206.73</v>
      </c>
    </row>
    <row r="81" spans="1:12">
      <c r="A81" s="2" t="s">
        <v>33</v>
      </c>
      <c r="B81" s="2" t="s">
        <v>34</v>
      </c>
      <c r="C81" s="2" t="s">
        <v>143</v>
      </c>
      <c r="D81" s="3">
        <v>43282</v>
      </c>
      <c r="E81" s="4">
        <v>35669396.859999999</v>
      </c>
      <c r="F81" s="4">
        <v>367861</v>
      </c>
      <c r="G81" s="4">
        <v>-128128.61</v>
      </c>
      <c r="H81" s="4">
        <v>-19131.16</v>
      </c>
      <c r="I81" s="4">
        <v>0</v>
      </c>
      <c r="J81" s="4">
        <v>0</v>
      </c>
      <c r="K81" s="4">
        <v>0</v>
      </c>
      <c r="L81" s="4">
        <v>35889998.090000004</v>
      </c>
    </row>
    <row r="82" spans="1:12">
      <c r="A82" s="2" t="s">
        <v>33</v>
      </c>
      <c r="B82" s="2" t="s">
        <v>34</v>
      </c>
      <c r="C82" s="2" t="s">
        <v>58</v>
      </c>
      <c r="D82" s="3">
        <v>43282</v>
      </c>
      <c r="E82" s="4">
        <v>18292573.16</v>
      </c>
      <c r="F82" s="4">
        <v>229967.94</v>
      </c>
      <c r="G82" s="4">
        <v>-71825.210000000006</v>
      </c>
      <c r="H82" s="4">
        <v>0</v>
      </c>
      <c r="I82" s="4">
        <v>0</v>
      </c>
      <c r="J82" s="4">
        <v>0</v>
      </c>
      <c r="K82" s="4">
        <v>0</v>
      </c>
      <c r="L82" s="4">
        <v>18450715.890000001</v>
      </c>
    </row>
    <row r="83" spans="1:12">
      <c r="A83" s="2" t="s">
        <v>33</v>
      </c>
      <c r="B83" s="2" t="s">
        <v>34</v>
      </c>
      <c r="C83" s="2" t="s">
        <v>117</v>
      </c>
      <c r="D83" s="3">
        <v>43282</v>
      </c>
      <c r="E83" s="4">
        <v>4318.75</v>
      </c>
      <c r="F83" s="4">
        <v>40.590000000000003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4359.34</v>
      </c>
    </row>
    <row r="84" spans="1:12">
      <c r="A84" s="2" t="s">
        <v>33</v>
      </c>
      <c r="B84" s="2" t="s">
        <v>34</v>
      </c>
      <c r="C84" s="2" t="s">
        <v>152</v>
      </c>
      <c r="D84" s="3">
        <v>43282</v>
      </c>
      <c r="E84" s="4">
        <v>57727.51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57727.51</v>
      </c>
    </row>
    <row r="85" spans="1:12">
      <c r="A85" s="2" t="s">
        <v>33</v>
      </c>
      <c r="B85" s="2" t="s">
        <v>34</v>
      </c>
      <c r="C85" s="2" t="s">
        <v>39</v>
      </c>
      <c r="D85" s="3">
        <v>43282</v>
      </c>
      <c r="E85" s="4">
        <v>1829647.38</v>
      </c>
      <c r="F85" s="4">
        <v>31654.34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1861301.72</v>
      </c>
    </row>
    <row r="86" spans="1:12">
      <c r="A86" s="2" t="s">
        <v>33</v>
      </c>
      <c r="B86" s="2" t="s">
        <v>34</v>
      </c>
      <c r="C86" s="2" t="s">
        <v>121</v>
      </c>
      <c r="D86" s="3">
        <v>43282</v>
      </c>
      <c r="E86" s="4">
        <v>20219.39</v>
      </c>
      <c r="F86" s="4">
        <v>17.739999999999998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20237.13</v>
      </c>
    </row>
    <row r="87" spans="1:12">
      <c r="A87" s="2" t="s">
        <v>33</v>
      </c>
      <c r="B87" s="2" t="s">
        <v>34</v>
      </c>
      <c r="C87" s="2" t="s">
        <v>135</v>
      </c>
      <c r="D87" s="3">
        <v>43282</v>
      </c>
      <c r="E87" s="4">
        <v>989386.93</v>
      </c>
      <c r="F87" s="4">
        <v>13433.56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1002820.49</v>
      </c>
    </row>
    <row r="88" spans="1:12">
      <c r="A88" s="2" t="s">
        <v>33</v>
      </c>
      <c r="B88" s="2" t="s">
        <v>34</v>
      </c>
      <c r="C88" s="2" t="s">
        <v>125</v>
      </c>
      <c r="D88" s="3">
        <v>43282</v>
      </c>
      <c r="E88" s="4">
        <v>17821782.079999998</v>
      </c>
      <c r="F88" s="4">
        <v>43848.909999999996</v>
      </c>
      <c r="G88" s="4">
        <v>-5093.9799999999996</v>
      </c>
      <c r="H88" s="4">
        <v>-51146.43</v>
      </c>
      <c r="I88" s="4">
        <v>0</v>
      </c>
      <c r="J88" s="4">
        <v>0</v>
      </c>
      <c r="K88" s="4">
        <v>0</v>
      </c>
      <c r="L88" s="4">
        <v>17809390.579999998</v>
      </c>
    </row>
    <row r="89" spans="1:12">
      <c r="A89" s="2" t="s">
        <v>33</v>
      </c>
      <c r="B89" s="2" t="s">
        <v>34</v>
      </c>
      <c r="C89" s="2" t="s">
        <v>134</v>
      </c>
      <c r="D89" s="3">
        <v>43282</v>
      </c>
      <c r="E89" s="4">
        <v>923111.24</v>
      </c>
      <c r="F89" s="4">
        <v>22812.28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945923.52</v>
      </c>
    </row>
    <row r="90" spans="1:12">
      <c r="A90" s="2" t="s">
        <v>33</v>
      </c>
      <c r="B90" s="2" t="s">
        <v>34</v>
      </c>
      <c r="C90" s="2" t="s">
        <v>35</v>
      </c>
      <c r="D90" s="3">
        <v>43282</v>
      </c>
      <c r="E90" s="4">
        <v>1209249.32</v>
      </c>
      <c r="F90" s="4">
        <v>19430.240000000002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1228679.56</v>
      </c>
    </row>
    <row r="91" spans="1:12">
      <c r="A91" s="2" t="s">
        <v>33</v>
      </c>
      <c r="B91" s="2" t="s">
        <v>34</v>
      </c>
      <c r="C91" s="2" t="s">
        <v>118</v>
      </c>
      <c r="D91" s="3">
        <v>43282</v>
      </c>
      <c r="E91" s="4">
        <v>199218.75</v>
      </c>
      <c r="F91" s="4">
        <v>116.06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199334.81</v>
      </c>
    </row>
    <row r="92" spans="1:12">
      <c r="A92" s="2" t="s">
        <v>33</v>
      </c>
      <c r="B92" s="2" t="s">
        <v>34</v>
      </c>
      <c r="C92" s="2" t="s">
        <v>49</v>
      </c>
      <c r="D92" s="3">
        <v>43282</v>
      </c>
      <c r="E92" s="4">
        <v>414883.74</v>
      </c>
      <c r="F92" s="4">
        <v>961.78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415845.52</v>
      </c>
    </row>
    <row r="93" spans="1:12">
      <c r="A93" s="2" t="s">
        <v>33</v>
      </c>
      <c r="B93" s="2" t="s">
        <v>34</v>
      </c>
      <c r="C93" s="2" t="s">
        <v>126</v>
      </c>
      <c r="D93" s="3">
        <v>43282</v>
      </c>
      <c r="E93" s="4">
        <v>336096.83999999997</v>
      </c>
      <c r="F93" s="4">
        <v>1304.45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337401.29</v>
      </c>
    </row>
    <row r="94" spans="1:12">
      <c r="A94" s="2" t="s">
        <v>33</v>
      </c>
      <c r="B94" s="2" t="s">
        <v>34</v>
      </c>
      <c r="C94" s="2" t="s">
        <v>56</v>
      </c>
      <c r="D94" s="3">
        <v>43282</v>
      </c>
      <c r="E94" s="4">
        <v>12769467.620000001</v>
      </c>
      <c r="F94" s="4">
        <v>61192.79</v>
      </c>
      <c r="G94" s="4">
        <v>-3138352.97</v>
      </c>
      <c r="H94" s="4">
        <v>0</v>
      </c>
      <c r="I94" s="4">
        <v>0</v>
      </c>
      <c r="J94" s="4">
        <v>0</v>
      </c>
      <c r="K94" s="4">
        <v>0</v>
      </c>
      <c r="L94" s="4">
        <v>9692307.4399999995</v>
      </c>
    </row>
    <row r="95" spans="1:12">
      <c r="A95" s="2" t="s">
        <v>33</v>
      </c>
      <c r="B95" s="2" t="s">
        <v>34</v>
      </c>
      <c r="C95" s="2" t="s">
        <v>91</v>
      </c>
      <c r="D95" s="3">
        <v>43282</v>
      </c>
      <c r="E95" s="4">
        <v>17249.98</v>
      </c>
      <c r="F95" s="4">
        <v>315.20999999999998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17565.189999999999</v>
      </c>
    </row>
    <row r="96" spans="1:12">
      <c r="A96" s="2" t="s">
        <v>33</v>
      </c>
      <c r="B96" s="2" t="s">
        <v>34</v>
      </c>
      <c r="C96" s="2" t="s">
        <v>40</v>
      </c>
      <c r="D96" s="3">
        <v>43282</v>
      </c>
      <c r="E96" s="4">
        <v>47819.64</v>
      </c>
      <c r="F96" s="4">
        <v>1338.96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49158.6</v>
      </c>
    </row>
    <row r="97" spans="1:12">
      <c r="A97" s="2" t="s">
        <v>33</v>
      </c>
      <c r="B97" s="2" t="s">
        <v>34</v>
      </c>
      <c r="C97" s="2" t="s">
        <v>153</v>
      </c>
      <c r="D97" s="3">
        <v>43282</v>
      </c>
      <c r="E97" s="4">
        <v>97917.34</v>
      </c>
      <c r="F97" s="4">
        <v>148.88999999999999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98066.23</v>
      </c>
    </row>
    <row r="98" spans="1:12">
      <c r="A98" s="2" t="s">
        <v>33</v>
      </c>
      <c r="B98" s="2" t="s">
        <v>34</v>
      </c>
      <c r="C98" s="2" t="s">
        <v>159</v>
      </c>
      <c r="D98" s="3">
        <v>43282</v>
      </c>
      <c r="E98" s="4">
        <v>1387338.08</v>
      </c>
      <c r="F98" s="4">
        <v>2139.17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1389477.25</v>
      </c>
    </row>
    <row r="99" spans="1:12">
      <c r="A99" s="2" t="s">
        <v>33</v>
      </c>
      <c r="B99" s="2" t="s">
        <v>34</v>
      </c>
      <c r="C99" s="2" t="s">
        <v>47</v>
      </c>
      <c r="D99" s="3">
        <v>43282</v>
      </c>
      <c r="E99" s="4">
        <v>167316.34</v>
      </c>
      <c r="F99" s="4">
        <v>52.07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167368.41</v>
      </c>
    </row>
    <row r="100" spans="1:12">
      <c r="A100" s="2" t="s">
        <v>33</v>
      </c>
      <c r="B100" s="2" t="s">
        <v>34</v>
      </c>
      <c r="C100" s="2" t="s">
        <v>123</v>
      </c>
      <c r="D100" s="3">
        <v>43282</v>
      </c>
      <c r="E100" s="4">
        <v>-90259.34</v>
      </c>
      <c r="F100" s="4">
        <v>118.36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-90140.98</v>
      </c>
    </row>
    <row r="101" spans="1:12">
      <c r="A101" s="2" t="s">
        <v>33</v>
      </c>
      <c r="B101" s="2" t="s">
        <v>34</v>
      </c>
      <c r="C101" s="2" t="s">
        <v>53</v>
      </c>
      <c r="D101" s="3">
        <v>43282</v>
      </c>
      <c r="E101" s="4">
        <v>105492.65999999999</v>
      </c>
      <c r="F101" s="4">
        <v>577.08999999999992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106069.75</v>
      </c>
    </row>
    <row r="102" spans="1:12">
      <c r="A102" s="2" t="s">
        <v>33</v>
      </c>
      <c r="B102" s="2" t="s">
        <v>34</v>
      </c>
      <c r="C102" s="2" t="s">
        <v>99</v>
      </c>
      <c r="D102" s="3">
        <v>43282</v>
      </c>
      <c r="E102" s="4">
        <v>15853946.350000001</v>
      </c>
      <c r="F102" s="4">
        <v>189726.37</v>
      </c>
      <c r="G102" s="4">
        <v>-408.7</v>
      </c>
      <c r="H102" s="4">
        <v>-7819.38</v>
      </c>
      <c r="I102" s="4">
        <v>0</v>
      </c>
      <c r="J102" s="4">
        <v>0</v>
      </c>
      <c r="K102" s="4">
        <v>0</v>
      </c>
      <c r="L102" s="4">
        <v>16035444.640000001</v>
      </c>
    </row>
    <row r="103" spans="1:12">
      <c r="A103" s="2" t="s">
        <v>33</v>
      </c>
      <c r="B103" s="2" t="s">
        <v>34</v>
      </c>
      <c r="C103" s="2" t="s">
        <v>142</v>
      </c>
      <c r="D103" s="3">
        <v>43282</v>
      </c>
      <c r="E103" s="4">
        <v>979290.58</v>
      </c>
      <c r="F103" s="4">
        <v>3938.01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983228.59</v>
      </c>
    </row>
    <row r="104" spans="1:12">
      <c r="A104" s="2" t="s">
        <v>33</v>
      </c>
      <c r="B104" s="2" t="s">
        <v>34</v>
      </c>
      <c r="C104" s="2" t="s">
        <v>59</v>
      </c>
      <c r="D104" s="3">
        <v>43282</v>
      </c>
      <c r="E104" s="4">
        <v>25151681.829999998</v>
      </c>
      <c r="F104" s="4">
        <v>191296.31</v>
      </c>
      <c r="G104" s="4">
        <v>-143991.19</v>
      </c>
      <c r="H104" s="4">
        <v>0</v>
      </c>
      <c r="I104" s="4">
        <v>0</v>
      </c>
      <c r="J104" s="4">
        <v>0</v>
      </c>
      <c r="K104" s="4">
        <v>0</v>
      </c>
      <c r="L104" s="4">
        <v>25198986.949999999</v>
      </c>
    </row>
    <row r="105" spans="1:12">
      <c r="A105" s="2" t="s">
        <v>33</v>
      </c>
      <c r="B105" s="2" t="s">
        <v>34</v>
      </c>
      <c r="C105" s="2" t="s">
        <v>87</v>
      </c>
      <c r="D105" s="3">
        <v>43282</v>
      </c>
      <c r="E105" s="4">
        <v>261312.40000000002</v>
      </c>
      <c r="F105" s="4">
        <v>2222.16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263534.56</v>
      </c>
    </row>
    <row r="106" spans="1:12">
      <c r="A106" s="2" t="s">
        <v>33</v>
      </c>
      <c r="B106" s="2" t="s">
        <v>34</v>
      </c>
      <c r="C106" s="2" t="s">
        <v>38</v>
      </c>
      <c r="D106" s="3">
        <v>43282</v>
      </c>
      <c r="E106" s="4">
        <v>225300.45</v>
      </c>
      <c r="F106" s="4">
        <v>4478.1499999999996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229778.6</v>
      </c>
    </row>
    <row r="107" spans="1:12">
      <c r="A107" s="2" t="s">
        <v>33</v>
      </c>
      <c r="B107" s="2" t="s">
        <v>34</v>
      </c>
      <c r="C107" s="2" t="s">
        <v>92</v>
      </c>
      <c r="D107" s="3">
        <v>43282</v>
      </c>
      <c r="E107" s="4">
        <v>4562.8100000000004</v>
      </c>
      <c r="F107" s="4">
        <v>139.74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4702.55</v>
      </c>
    </row>
    <row r="108" spans="1:12">
      <c r="A108" s="2" t="s">
        <v>33</v>
      </c>
      <c r="B108" s="2" t="s">
        <v>34</v>
      </c>
      <c r="C108" s="2" t="s">
        <v>41</v>
      </c>
      <c r="D108" s="3">
        <v>43282</v>
      </c>
      <c r="E108" s="4">
        <v>549152.98</v>
      </c>
      <c r="F108" s="4">
        <v>21664.3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570817.28000000003</v>
      </c>
    </row>
    <row r="109" spans="1:12">
      <c r="A109" s="2" t="s">
        <v>33</v>
      </c>
      <c r="B109" s="2" t="s">
        <v>34</v>
      </c>
      <c r="C109" s="2" t="s">
        <v>93</v>
      </c>
      <c r="D109" s="3">
        <v>43282</v>
      </c>
      <c r="E109" s="4">
        <v>3789843.44</v>
      </c>
      <c r="F109" s="4">
        <v>29349.19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3819192.63</v>
      </c>
    </row>
    <row r="110" spans="1:12">
      <c r="A110" s="2" t="s">
        <v>33</v>
      </c>
      <c r="B110" s="2" t="s">
        <v>34</v>
      </c>
      <c r="C110" s="2" t="s">
        <v>94</v>
      </c>
      <c r="D110" s="3">
        <v>43282</v>
      </c>
      <c r="E110" s="4">
        <v>86075.29</v>
      </c>
      <c r="F110" s="4">
        <v>415.2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86490.49</v>
      </c>
    </row>
    <row r="111" spans="1:12">
      <c r="A111" s="2" t="s">
        <v>33</v>
      </c>
      <c r="B111" s="2" t="s">
        <v>34</v>
      </c>
      <c r="C111" s="2" t="s">
        <v>44</v>
      </c>
      <c r="D111" s="3">
        <v>43282</v>
      </c>
      <c r="E111" s="4">
        <v>119852.69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119852.69</v>
      </c>
    </row>
    <row r="112" spans="1:12">
      <c r="A112" s="2" t="s">
        <v>33</v>
      </c>
      <c r="B112" s="2" t="s">
        <v>34</v>
      </c>
      <c r="C112" s="2" t="s">
        <v>154</v>
      </c>
      <c r="D112" s="3">
        <v>43282</v>
      </c>
      <c r="E112" s="4">
        <v>43354.86</v>
      </c>
      <c r="F112" s="4">
        <v>40.049999999999997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43394.91</v>
      </c>
    </row>
    <row r="113" spans="1:12">
      <c r="A113" s="2" t="s">
        <v>33</v>
      </c>
      <c r="B113" s="2" t="s">
        <v>34</v>
      </c>
      <c r="C113" s="2" t="s">
        <v>136</v>
      </c>
      <c r="D113" s="3">
        <v>43282</v>
      </c>
      <c r="E113" s="4">
        <v>186952.69</v>
      </c>
      <c r="F113" s="4">
        <v>141.29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187093.98</v>
      </c>
    </row>
    <row r="114" spans="1:12">
      <c r="A114" s="2" t="s">
        <v>33</v>
      </c>
      <c r="B114" s="2" t="s">
        <v>34</v>
      </c>
      <c r="C114" s="2" t="s">
        <v>137</v>
      </c>
      <c r="D114" s="3">
        <v>43282</v>
      </c>
      <c r="E114" s="4">
        <v>181316.87</v>
      </c>
      <c r="F114" s="4">
        <v>708.38000000000011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182025.25</v>
      </c>
    </row>
    <row r="115" spans="1:12">
      <c r="A115" s="2" t="s">
        <v>33</v>
      </c>
      <c r="B115" s="2" t="s">
        <v>34</v>
      </c>
      <c r="C115" s="2" t="s">
        <v>127</v>
      </c>
      <c r="D115" s="3">
        <v>43282</v>
      </c>
      <c r="E115" s="4">
        <v>176595.51</v>
      </c>
      <c r="F115" s="4">
        <v>3298.59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179894.1</v>
      </c>
    </row>
    <row r="116" spans="1:12">
      <c r="A116" s="2" t="s">
        <v>33</v>
      </c>
      <c r="B116" s="2" t="s">
        <v>34</v>
      </c>
      <c r="C116" s="2" t="s">
        <v>141</v>
      </c>
      <c r="D116" s="3">
        <v>43282</v>
      </c>
      <c r="E116" s="4">
        <v>2026244.65</v>
      </c>
      <c r="F116" s="4">
        <v>33866.559999999998</v>
      </c>
      <c r="G116" s="4">
        <v>-944.38</v>
      </c>
      <c r="H116" s="4">
        <v>-1773.84</v>
      </c>
      <c r="I116" s="4">
        <v>0</v>
      </c>
      <c r="J116" s="4">
        <v>0</v>
      </c>
      <c r="K116" s="4">
        <v>0</v>
      </c>
      <c r="L116" s="4">
        <v>2057392.99</v>
      </c>
    </row>
    <row r="117" spans="1:12">
      <c r="A117" s="2" t="s">
        <v>33</v>
      </c>
      <c r="B117" s="2" t="s">
        <v>34</v>
      </c>
      <c r="C117" s="2" t="s">
        <v>57</v>
      </c>
      <c r="D117" s="3">
        <v>43282</v>
      </c>
      <c r="E117" s="4">
        <v>873676.28</v>
      </c>
      <c r="F117" s="4">
        <v>9819.8799999999992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883496.16</v>
      </c>
    </row>
    <row r="118" spans="1:12">
      <c r="A118" s="2" t="s">
        <v>33</v>
      </c>
      <c r="B118" s="2" t="s">
        <v>68</v>
      </c>
      <c r="C118" s="2" t="s">
        <v>71</v>
      </c>
      <c r="D118" s="3">
        <v>43282</v>
      </c>
      <c r="E118" s="4">
        <v>15624.28</v>
      </c>
      <c r="F118" s="4">
        <v>151.66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15775.94</v>
      </c>
    </row>
    <row r="119" spans="1:12">
      <c r="A119" s="2" t="s">
        <v>33</v>
      </c>
      <c r="B119" s="2" t="s">
        <v>68</v>
      </c>
      <c r="C119" s="2" t="s">
        <v>72</v>
      </c>
      <c r="D119" s="3">
        <v>43282</v>
      </c>
      <c r="E119" s="4">
        <v>7507.7</v>
      </c>
      <c r="F119" s="4">
        <v>74.540000000000006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7582.24</v>
      </c>
    </row>
    <row r="120" spans="1:12">
      <c r="A120" s="2" t="s">
        <v>33</v>
      </c>
      <c r="B120" s="2" t="s">
        <v>68</v>
      </c>
      <c r="C120" s="2" t="s">
        <v>108</v>
      </c>
      <c r="D120" s="3">
        <v>43282</v>
      </c>
      <c r="E120" s="4">
        <v>8814.7800000000007</v>
      </c>
      <c r="F120" s="4">
        <v>93.97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8908.75</v>
      </c>
    </row>
    <row r="121" spans="1:12">
      <c r="A121" s="2" t="s">
        <v>33</v>
      </c>
      <c r="B121" s="2" t="s">
        <v>68</v>
      </c>
      <c r="C121" s="2" t="s">
        <v>70</v>
      </c>
      <c r="D121" s="3">
        <v>43282</v>
      </c>
      <c r="E121" s="4">
        <v>99765.71</v>
      </c>
      <c r="F121" s="4">
        <v>400.52000000000004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100166.23</v>
      </c>
    </row>
    <row r="122" spans="1:12">
      <c r="A122" s="2" t="s">
        <v>33</v>
      </c>
      <c r="B122" s="2" t="s">
        <v>68</v>
      </c>
      <c r="C122" s="2" t="s">
        <v>110</v>
      </c>
      <c r="D122" s="3">
        <v>43282</v>
      </c>
      <c r="E122" s="4">
        <v>70196.03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70196.03</v>
      </c>
    </row>
    <row r="123" spans="1:12">
      <c r="A123" s="2" t="s">
        <v>33</v>
      </c>
      <c r="B123" s="2" t="s">
        <v>68</v>
      </c>
      <c r="C123" s="2" t="s">
        <v>149</v>
      </c>
      <c r="D123" s="3">
        <v>43282</v>
      </c>
      <c r="E123" s="4">
        <v>-8549.9699999999993</v>
      </c>
      <c r="F123" s="4">
        <v>97.92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-8452.0499999999993</v>
      </c>
    </row>
    <row r="124" spans="1:12">
      <c r="A124" s="2" t="s">
        <v>33</v>
      </c>
      <c r="B124" s="2" t="s">
        <v>68</v>
      </c>
      <c r="C124" s="2" t="s">
        <v>150</v>
      </c>
      <c r="D124" s="3">
        <v>43282</v>
      </c>
      <c r="E124" s="4">
        <v>-34765.769999999997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-34765.769999999997</v>
      </c>
    </row>
    <row r="125" spans="1:12">
      <c r="A125" s="2" t="s">
        <v>33</v>
      </c>
      <c r="B125" s="2" t="s">
        <v>68</v>
      </c>
      <c r="C125" s="2" t="s">
        <v>151</v>
      </c>
      <c r="D125" s="3">
        <v>43282</v>
      </c>
      <c r="E125" s="4">
        <v>688375.46000000008</v>
      </c>
      <c r="F125" s="4">
        <v>2354.3000000000002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690729.76</v>
      </c>
    </row>
    <row r="126" spans="1:12">
      <c r="A126" s="2" t="s">
        <v>33</v>
      </c>
      <c r="B126" s="2" t="s">
        <v>68</v>
      </c>
      <c r="C126" s="2" t="s">
        <v>74</v>
      </c>
      <c r="D126" s="3">
        <v>43282</v>
      </c>
      <c r="E126" s="4">
        <v>828509.36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828509.36</v>
      </c>
    </row>
    <row r="127" spans="1:12">
      <c r="A127" s="2" t="s">
        <v>33</v>
      </c>
      <c r="B127" s="2" t="s">
        <v>68</v>
      </c>
      <c r="C127" s="2" t="s">
        <v>133</v>
      </c>
      <c r="D127" s="3">
        <v>43282</v>
      </c>
      <c r="E127" s="4">
        <v>38834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38834</v>
      </c>
    </row>
    <row r="128" spans="1:12">
      <c r="A128" s="2" t="s">
        <v>33</v>
      </c>
      <c r="B128" s="2" t="s">
        <v>68</v>
      </c>
      <c r="C128" s="2" t="s">
        <v>73</v>
      </c>
      <c r="D128" s="3">
        <v>43282</v>
      </c>
      <c r="E128" s="4">
        <v>134911.20000000001</v>
      </c>
      <c r="F128" s="4">
        <v>498.29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135409.49</v>
      </c>
    </row>
    <row r="129" spans="1:12">
      <c r="A129" s="2" t="s">
        <v>33</v>
      </c>
      <c r="B129" s="2" t="s">
        <v>68</v>
      </c>
      <c r="C129" s="2" t="s">
        <v>109</v>
      </c>
      <c r="D129" s="3">
        <v>43282</v>
      </c>
      <c r="E129" s="4">
        <v>38609.33</v>
      </c>
      <c r="F129" s="4">
        <v>288.73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38898.06</v>
      </c>
    </row>
    <row r="130" spans="1:12">
      <c r="A130" s="2" t="s">
        <v>33</v>
      </c>
      <c r="B130" s="2" t="s">
        <v>68</v>
      </c>
      <c r="C130" s="2" t="s">
        <v>106</v>
      </c>
      <c r="D130" s="3">
        <v>43282</v>
      </c>
      <c r="E130" s="4">
        <v>22783.81</v>
      </c>
      <c r="F130" s="4">
        <v>595.11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23378.92</v>
      </c>
    </row>
    <row r="131" spans="1:12">
      <c r="A131" s="2" t="s">
        <v>16</v>
      </c>
      <c r="B131" s="2" t="s">
        <v>17</v>
      </c>
      <c r="C131" s="2" t="s">
        <v>25</v>
      </c>
      <c r="D131" s="3">
        <v>43313</v>
      </c>
      <c r="E131" s="4">
        <v>830.43</v>
      </c>
      <c r="F131" s="4">
        <v>17.829999999999998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848.26</v>
      </c>
    </row>
    <row r="132" spans="1:12">
      <c r="A132" s="2" t="s">
        <v>16</v>
      </c>
      <c r="B132" s="2" t="s">
        <v>17</v>
      </c>
      <c r="C132" s="2" t="s">
        <v>27</v>
      </c>
      <c r="D132" s="3">
        <v>43313</v>
      </c>
      <c r="E132" s="4">
        <v>17552536.420000002</v>
      </c>
      <c r="F132" s="4">
        <v>131527.31</v>
      </c>
      <c r="G132" s="4">
        <v>0</v>
      </c>
      <c r="H132" s="4">
        <v>0</v>
      </c>
      <c r="I132" s="4">
        <v>0</v>
      </c>
      <c r="J132" s="4">
        <v>-20114.03</v>
      </c>
      <c r="K132" s="4">
        <v>0</v>
      </c>
      <c r="L132" s="4">
        <v>17663949.699999999</v>
      </c>
    </row>
    <row r="133" spans="1:12">
      <c r="A133" s="2" t="s">
        <v>16</v>
      </c>
      <c r="B133" s="2" t="s">
        <v>17</v>
      </c>
      <c r="C133" s="2" t="s">
        <v>28</v>
      </c>
      <c r="D133" s="3">
        <v>43313</v>
      </c>
      <c r="E133" s="4">
        <v>1.26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1.26</v>
      </c>
    </row>
    <row r="134" spans="1:12">
      <c r="A134" s="2" t="s">
        <v>16</v>
      </c>
      <c r="B134" s="2" t="s">
        <v>17</v>
      </c>
      <c r="C134" s="2" t="s">
        <v>22</v>
      </c>
      <c r="D134" s="3">
        <v>43313</v>
      </c>
      <c r="E134" s="4">
        <v>103017.32</v>
      </c>
      <c r="F134" s="4">
        <v>878.02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103895.34</v>
      </c>
    </row>
    <row r="135" spans="1:12">
      <c r="A135" s="2" t="s">
        <v>16</v>
      </c>
      <c r="B135" s="2" t="s">
        <v>17</v>
      </c>
      <c r="C135" s="2" t="s">
        <v>76</v>
      </c>
      <c r="D135" s="3">
        <v>43313</v>
      </c>
      <c r="E135" s="4">
        <v>-0.04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-0.04</v>
      </c>
    </row>
    <row r="136" spans="1:12">
      <c r="A136" s="2" t="s">
        <v>16</v>
      </c>
      <c r="B136" s="2" t="s">
        <v>17</v>
      </c>
      <c r="C136" s="2" t="s">
        <v>23</v>
      </c>
      <c r="D136" s="3">
        <v>43313</v>
      </c>
      <c r="E136" s="4">
        <v>19.260000000000002</v>
      </c>
      <c r="F136" s="4">
        <v>3.89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23.15</v>
      </c>
    </row>
    <row r="137" spans="1:12">
      <c r="A137" s="2" t="s">
        <v>16</v>
      </c>
      <c r="B137" s="2" t="s">
        <v>17</v>
      </c>
      <c r="C137" s="2" t="s">
        <v>84</v>
      </c>
      <c r="D137" s="3">
        <v>43313</v>
      </c>
      <c r="E137" s="4">
        <v>1112575.94</v>
      </c>
      <c r="F137" s="4">
        <v>17146.43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1129722.3700000001</v>
      </c>
    </row>
    <row r="138" spans="1:12">
      <c r="A138" s="2" t="s">
        <v>16</v>
      </c>
      <c r="B138" s="2" t="s">
        <v>17</v>
      </c>
      <c r="C138" s="2" t="s">
        <v>112</v>
      </c>
      <c r="D138" s="3">
        <v>43313</v>
      </c>
      <c r="E138" s="4">
        <v>12632301.24</v>
      </c>
      <c r="F138" s="4">
        <v>117728.65999999999</v>
      </c>
      <c r="G138" s="4">
        <v>0</v>
      </c>
      <c r="H138" s="4">
        <v>0</v>
      </c>
      <c r="I138" s="4">
        <v>0</v>
      </c>
      <c r="J138" s="4">
        <v>30165.69</v>
      </c>
      <c r="K138" s="4">
        <v>0</v>
      </c>
      <c r="L138" s="4">
        <v>12780195.59</v>
      </c>
    </row>
    <row r="139" spans="1:12">
      <c r="A139" s="2" t="s">
        <v>16</v>
      </c>
      <c r="B139" s="2" t="s">
        <v>17</v>
      </c>
      <c r="C139" s="2" t="s">
        <v>79</v>
      </c>
      <c r="D139" s="3">
        <v>43313</v>
      </c>
      <c r="E139" s="4">
        <v>388.07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388.07</v>
      </c>
    </row>
    <row r="140" spans="1:12">
      <c r="A140" s="2" t="s">
        <v>16</v>
      </c>
      <c r="B140" s="2" t="s">
        <v>17</v>
      </c>
      <c r="C140" s="2" t="s">
        <v>82</v>
      </c>
      <c r="D140" s="3">
        <v>43313</v>
      </c>
      <c r="E140" s="4">
        <v>2565947.83</v>
      </c>
      <c r="F140" s="4">
        <v>27814.38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2593762.21</v>
      </c>
    </row>
    <row r="141" spans="1:12">
      <c r="A141" s="2" t="s">
        <v>16</v>
      </c>
      <c r="B141" s="2" t="s">
        <v>17</v>
      </c>
      <c r="C141" s="2" t="s">
        <v>24</v>
      </c>
      <c r="D141" s="3">
        <v>43313</v>
      </c>
      <c r="E141" s="4">
        <v>3810.26</v>
      </c>
      <c r="F141" s="4">
        <v>41.5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3851.76</v>
      </c>
    </row>
    <row r="142" spans="1:12">
      <c r="A142" s="2" t="s">
        <v>16</v>
      </c>
      <c r="B142" s="2" t="s">
        <v>17</v>
      </c>
      <c r="C142" s="2" t="s">
        <v>81</v>
      </c>
      <c r="D142" s="3">
        <v>43313</v>
      </c>
      <c r="E142" s="4">
        <v>45324.91</v>
      </c>
      <c r="F142" s="4">
        <v>375.84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45700.75</v>
      </c>
    </row>
    <row r="143" spans="1:12">
      <c r="A143" s="2" t="s">
        <v>16</v>
      </c>
      <c r="B143" s="2" t="s">
        <v>17</v>
      </c>
      <c r="C143" s="2" t="s">
        <v>115</v>
      </c>
      <c r="D143" s="3">
        <v>43313</v>
      </c>
      <c r="E143" s="4">
        <v>21734425.75</v>
      </c>
      <c r="F143" s="4">
        <v>270938.57999999996</v>
      </c>
      <c r="G143" s="4">
        <v>0</v>
      </c>
      <c r="H143" s="4">
        <v>0</v>
      </c>
      <c r="I143" s="4">
        <v>0</v>
      </c>
      <c r="J143" s="4">
        <v>-8658.17</v>
      </c>
      <c r="K143" s="4">
        <v>0</v>
      </c>
      <c r="L143" s="4">
        <v>21996706.16</v>
      </c>
    </row>
    <row r="144" spans="1:12">
      <c r="A144" s="2" t="s">
        <v>16</v>
      </c>
      <c r="B144" s="2" t="s">
        <v>17</v>
      </c>
      <c r="C144" s="2" t="s">
        <v>111</v>
      </c>
      <c r="D144" s="3">
        <v>43313</v>
      </c>
      <c r="E144" s="4">
        <v>5526.2</v>
      </c>
      <c r="F144" s="4">
        <v>31.129999999999995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5557.33</v>
      </c>
    </row>
    <row r="145" spans="1:12">
      <c r="A145" s="2" t="s">
        <v>16</v>
      </c>
      <c r="B145" s="2" t="s">
        <v>17</v>
      </c>
      <c r="C145" s="2" t="s">
        <v>75</v>
      </c>
      <c r="D145" s="3">
        <v>43313</v>
      </c>
      <c r="E145" s="4">
        <v>57782.99</v>
      </c>
      <c r="F145" s="4">
        <v>2455.8200000000002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60238.81</v>
      </c>
    </row>
    <row r="146" spans="1:12">
      <c r="A146" s="2" t="s">
        <v>16</v>
      </c>
      <c r="B146" s="2" t="s">
        <v>17</v>
      </c>
      <c r="C146" s="2" t="s">
        <v>77</v>
      </c>
      <c r="D146" s="3">
        <v>43313</v>
      </c>
      <c r="E146" s="4">
        <v>56038.73</v>
      </c>
      <c r="F146" s="4">
        <v>2359.31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58398.04</v>
      </c>
    </row>
    <row r="147" spans="1:12">
      <c r="A147" s="2" t="s">
        <v>16</v>
      </c>
      <c r="B147" s="2" t="s">
        <v>17</v>
      </c>
      <c r="C147" s="2" t="s">
        <v>78</v>
      </c>
      <c r="D147" s="3">
        <v>43313</v>
      </c>
      <c r="E147" s="4">
        <v>51190.06</v>
      </c>
      <c r="F147" s="4">
        <v>2601.83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53791.89</v>
      </c>
    </row>
    <row r="148" spans="1:12">
      <c r="A148" s="2" t="s">
        <v>16</v>
      </c>
      <c r="B148" s="2" t="s">
        <v>17</v>
      </c>
      <c r="C148" s="2" t="s">
        <v>31</v>
      </c>
      <c r="D148" s="3">
        <v>43313</v>
      </c>
      <c r="E148" s="4">
        <v>540003.69999999995</v>
      </c>
      <c r="F148" s="4">
        <v>4914.3900000000003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544918.09</v>
      </c>
    </row>
    <row r="149" spans="1:12">
      <c r="A149" s="2" t="s">
        <v>16</v>
      </c>
      <c r="B149" s="2" t="s">
        <v>17</v>
      </c>
      <c r="C149" s="2" t="s">
        <v>32</v>
      </c>
      <c r="D149" s="3">
        <v>43313</v>
      </c>
      <c r="E149" s="4">
        <v>44821.8</v>
      </c>
      <c r="F149" s="4">
        <v>171.78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44993.58</v>
      </c>
    </row>
    <row r="150" spans="1:12">
      <c r="A150" s="2" t="s">
        <v>16</v>
      </c>
      <c r="B150" s="2" t="s">
        <v>17</v>
      </c>
      <c r="C150" s="2" t="s">
        <v>113</v>
      </c>
      <c r="D150" s="3">
        <v>43313</v>
      </c>
      <c r="E150" s="4">
        <v>3612193.4</v>
      </c>
      <c r="F150" s="4">
        <v>96645.51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3708838.91</v>
      </c>
    </row>
    <row r="151" spans="1:12">
      <c r="A151" s="2" t="s">
        <v>16</v>
      </c>
      <c r="B151" s="2" t="s">
        <v>17</v>
      </c>
      <c r="C151" s="2" t="s">
        <v>80</v>
      </c>
      <c r="D151" s="3">
        <v>43313</v>
      </c>
      <c r="E151" s="4">
        <v>1181285.8899999999</v>
      </c>
      <c r="F151" s="4">
        <v>13949.84</v>
      </c>
      <c r="G151" s="4">
        <v>0</v>
      </c>
      <c r="H151" s="4">
        <v>0</v>
      </c>
      <c r="I151" s="4">
        <v>0</v>
      </c>
      <c r="J151" s="4">
        <v>8658.17</v>
      </c>
      <c r="K151" s="4">
        <v>0</v>
      </c>
      <c r="L151" s="4">
        <v>1203893.8999999999</v>
      </c>
    </row>
    <row r="152" spans="1:12">
      <c r="A152" s="2" t="s">
        <v>16</v>
      </c>
      <c r="B152" s="2" t="s">
        <v>17</v>
      </c>
      <c r="C152" s="2" t="s">
        <v>157</v>
      </c>
      <c r="D152" s="3">
        <v>43313</v>
      </c>
      <c r="E152" s="4">
        <v>33745467.43</v>
      </c>
      <c r="F152" s="4">
        <v>359620.77</v>
      </c>
      <c r="G152" s="4">
        <v>0</v>
      </c>
      <c r="H152" s="4">
        <v>0</v>
      </c>
      <c r="I152" s="4">
        <v>0</v>
      </c>
      <c r="J152" s="4">
        <v>-30165.69</v>
      </c>
      <c r="K152" s="4">
        <v>0</v>
      </c>
      <c r="L152" s="4">
        <v>34074922.509999998</v>
      </c>
    </row>
    <row r="153" spans="1:12">
      <c r="A153" s="2" t="s">
        <v>16</v>
      </c>
      <c r="B153" s="2" t="s">
        <v>17</v>
      </c>
      <c r="C153" s="2" t="s">
        <v>114</v>
      </c>
      <c r="D153" s="3">
        <v>43313</v>
      </c>
      <c r="E153" s="4">
        <v>33334.959999999999</v>
      </c>
      <c r="F153" s="4">
        <v>549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33883.96</v>
      </c>
    </row>
    <row r="154" spans="1:12">
      <c r="A154" s="2" t="s">
        <v>16</v>
      </c>
      <c r="B154" s="2" t="s">
        <v>17</v>
      </c>
      <c r="C154" s="2" t="s">
        <v>29</v>
      </c>
      <c r="D154" s="3">
        <v>43313</v>
      </c>
      <c r="E154" s="4">
        <v>257326.72</v>
      </c>
      <c r="F154" s="4">
        <v>8304.67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265631.39</v>
      </c>
    </row>
    <row r="155" spans="1:12">
      <c r="A155" s="2" t="s">
        <v>16</v>
      </c>
      <c r="B155" s="2" t="s">
        <v>17</v>
      </c>
      <c r="C155" s="2" t="s">
        <v>30</v>
      </c>
      <c r="D155" s="3">
        <v>43313</v>
      </c>
      <c r="E155" s="4">
        <v>0.45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0.45</v>
      </c>
    </row>
    <row r="156" spans="1:12">
      <c r="A156" s="2" t="s">
        <v>16</v>
      </c>
      <c r="B156" s="2" t="s">
        <v>17</v>
      </c>
      <c r="C156" s="2" t="s">
        <v>158</v>
      </c>
      <c r="D156" s="3">
        <v>43313</v>
      </c>
      <c r="E156" s="4">
        <v>9317020.1500000004</v>
      </c>
      <c r="F156" s="4">
        <v>253.79999999999927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9317273.9499999993</v>
      </c>
    </row>
    <row r="157" spans="1:12">
      <c r="A157" s="2" t="s">
        <v>16</v>
      </c>
      <c r="B157" s="2" t="s">
        <v>17</v>
      </c>
      <c r="C157" s="2" t="s">
        <v>18</v>
      </c>
      <c r="D157" s="3">
        <v>43313</v>
      </c>
      <c r="E157" s="4">
        <v>497254.95</v>
      </c>
      <c r="F157" s="4">
        <v>3796.83</v>
      </c>
      <c r="G157" s="4">
        <v>0</v>
      </c>
      <c r="H157" s="4">
        <v>0</v>
      </c>
      <c r="I157" s="4">
        <v>0</v>
      </c>
      <c r="J157" s="4">
        <v>-212.63</v>
      </c>
      <c r="K157" s="4">
        <v>0</v>
      </c>
      <c r="L157" s="4">
        <v>500839.15</v>
      </c>
    </row>
    <row r="158" spans="1:12">
      <c r="A158" s="2" t="s">
        <v>16</v>
      </c>
      <c r="B158" s="2" t="s">
        <v>17</v>
      </c>
      <c r="C158" s="2" t="s">
        <v>20</v>
      </c>
      <c r="D158" s="3">
        <v>43313</v>
      </c>
      <c r="E158" s="4">
        <v>31780.53</v>
      </c>
      <c r="F158" s="4">
        <v>231.57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32012.1</v>
      </c>
    </row>
    <row r="159" spans="1:12">
      <c r="A159" s="2" t="s">
        <v>16</v>
      </c>
      <c r="B159" s="2" t="s">
        <v>17</v>
      </c>
      <c r="C159" s="2" t="s">
        <v>26</v>
      </c>
      <c r="D159" s="3">
        <v>43313</v>
      </c>
      <c r="E159" s="4">
        <v>479817.36</v>
      </c>
      <c r="F159" s="4">
        <v>11235.720000000001</v>
      </c>
      <c r="G159" s="4">
        <v>0</v>
      </c>
      <c r="H159" s="4">
        <v>0</v>
      </c>
      <c r="I159" s="4">
        <v>0</v>
      </c>
      <c r="J159" s="4">
        <v>20114.03</v>
      </c>
      <c r="K159" s="4">
        <v>0</v>
      </c>
      <c r="L159" s="4">
        <v>511167.11</v>
      </c>
    </row>
    <row r="160" spans="1:12">
      <c r="A160" s="2" t="s">
        <v>16</v>
      </c>
      <c r="B160" s="2" t="s">
        <v>17</v>
      </c>
      <c r="C160" s="2" t="s">
        <v>116</v>
      </c>
      <c r="D160" s="3">
        <v>43313</v>
      </c>
      <c r="E160" s="4">
        <v>163090.04</v>
      </c>
      <c r="F160" s="4">
        <v>105.6099999999999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163195.65</v>
      </c>
    </row>
    <row r="161" spans="1:12">
      <c r="A161" s="2" t="s">
        <v>16</v>
      </c>
      <c r="B161" s="2" t="s">
        <v>17</v>
      </c>
      <c r="C161" s="2" t="s">
        <v>19</v>
      </c>
      <c r="D161" s="3">
        <v>43313</v>
      </c>
      <c r="E161" s="4">
        <v>3632876.84</v>
      </c>
      <c r="F161" s="4">
        <v>23481.919999999998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3656358.76</v>
      </c>
    </row>
    <row r="162" spans="1:12">
      <c r="A162" s="2" t="s">
        <v>16</v>
      </c>
      <c r="B162" s="2" t="s">
        <v>17</v>
      </c>
      <c r="C162" s="2" t="s">
        <v>21</v>
      </c>
      <c r="D162" s="3">
        <v>43313</v>
      </c>
      <c r="E162" s="4">
        <v>44189.279999999999</v>
      </c>
      <c r="F162" s="4">
        <v>410.89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44600.17</v>
      </c>
    </row>
    <row r="163" spans="1:12">
      <c r="A163" s="2" t="s">
        <v>16</v>
      </c>
      <c r="B163" s="2" t="s">
        <v>17</v>
      </c>
      <c r="C163" s="2" t="s">
        <v>83</v>
      </c>
      <c r="D163" s="3">
        <v>43313</v>
      </c>
      <c r="E163" s="4">
        <v>1867151.33</v>
      </c>
      <c r="F163" s="4">
        <v>17543.599999999999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1884694.93</v>
      </c>
    </row>
    <row r="164" spans="1:12">
      <c r="A164" s="2" t="s">
        <v>16</v>
      </c>
      <c r="B164" s="2" t="s">
        <v>60</v>
      </c>
      <c r="C164" s="2" t="s">
        <v>63</v>
      </c>
      <c r="D164" s="3">
        <v>43313</v>
      </c>
      <c r="E164" s="4">
        <v>356408.3</v>
      </c>
      <c r="F164" s="4">
        <v>4297.72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360706.02</v>
      </c>
    </row>
    <row r="165" spans="1:12">
      <c r="A165" s="2" t="s">
        <v>16</v>
      </c>
      <c r="B165" s="2" t="s">
        <v>60</v>
      </c>
      <c r="C165" s="2" t="s">
        <v>65</v>
      </c>
      <c r="D165" s="3">
        <v>43313</v>
      </c>
      <c r="E165" s="4">
        <v>152509.66</v>
      </c>
      <c r="F165" s="4">
        <v>1361.09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153870.75</v>
      </c>
    </row>
    <row r="166" spans="1:12">
      <c r="A166" s="2" t="s">
        <v>16</v>
      </c>
      <c r="B166" s="2" t="s">
        <v>60</v>
      </c>
      <c r="C166" s="2" t="s">
        <v>104</v>
      </c>
      <c r="D166" s="3">
        <v>43313</v>
      </c>
      <c r="E166" s="4">
        <v>73660.31</v>
      </c>
      <c r="F166" s="4">
        <v>574.24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74234.55</v>
      </c>
    </row>
    <row r="167" spans="1:12">
      <c r="A167" s="2" t="s">
        <v>16</v>
      </c>
      <c r="B167" s="2" t="s">
        <v>60</v>
      </c>
      <c r="C167" s="2" t="s">
        <v>131</v>
      </c>
      <c r="D167" s="3">
        <v>43313</v>
      </c>
      <c r="E167" s="4">
        <v>131997.16</v>
      </c>
      <c r="F167" s="4">
        <v>1050.8300000000002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133047.99</v>
      </c>
    </row>
    <row r="168" spans="1:12">
      <c r="A168" s="2" t="s">
        <v>16</v>
      </c>
      <c r="B168" s="2" t="s">
        <v>60</v>
      </c>
      <c r="C168" s="2" t="s">
        <v>132</v>
      </c>
      <c r="D168" s="3">
        <v>43313</v>
      </c>
      <c r="E168" s="4">
        <v>158247.79999999999</v>
      </c>
      <c r="F168" s="4">
        <v>3885.17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162132.97</v>
      </c>
    </row>
    <row r="169" spans="1:12">
      <c r="A169" s="2" t="s">
        <v>16</v>
      </c>
      <c r="B169" s="2" t="s">
        <v>60</v>
      </c>
      <c r="C169" s="2" t="s">
        <v>130</v>
      </c>
      <c r="D169" s="3">
        <v>43313</v>
      </c>
      <c r="E169" s="4">
        <v>4841505.05</v>
      </c>
      <c r="F169" s="4">
        <v>72894.19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4914399.24</v>
      </c>
    </row>
    <row r="170" spans="1:12">
      <c r="A170" s="2" t="s">
        <v>16</v>
      </c>
      <c r="B170" s="2" t="s">
        <v>60</v>
      </c>
      <c r="C170" s="2" t="s">
        <v>145</v>
      </c>
      <c r="D170" s="3">
        <v>43313</v>
      </c>
      <c r="E170" s="4">
        <v>2793515.01</v>
      </c>
      <c r="F170" s="4">
        <v>33625.97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2827140.98</v>
      </c>
    </row>
    <row r="171" spans="1:12">
      <c r="A171" s="2" t="s">
        <v>16</v>
      </c>
      <c r="B171" s="2" t="s">
        <v>60</v>
      </c>
      <c r="C171" s="2" t="s">
        <v>146</v>
      </c>
      <c r="D171" s="3">
        <v>43313</v>
      </c>
      <c r="E171" s="4">
        <v>238472.39</v>
      </c>
      <c r="F171" s="4">
        <v>2015.58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240487.97</v>
      </c>
    </row>
    <row r="172" spans="1:12">
      <c r="A172" s="2" t="s">
        <v>16</v>
      </c>
      <c r="B172" s="2" t="s">
        <v>60</v>
      </c>
      <c r="C172" s="2" t="s">
        <v>147</v>
      </c>
      <c r="D172" s="3">
        <v>43313</v>
      </c>
      <c r="E172" s="4">
        <v>1860855.31</v>
      </c>
      <c r="F172" s="4">
        <v>33984.050000000003</v>
      </c>
      <c r="G172" s="4">
        <v>0</v>
      </c>
      <c r="H172" s="4">
        <v>0</v>
      </c>
      <c r="I172" s="4">
        <v>0</v>
      </c>
      <c r="J172" s="4">
        <v>212.63</v>
      </c>
      <c r="K172" s="4">
        <v>0</v>
      </c>
      <c r="L172" s="4">
        <v>1895051.99</v>
      </c>
    </row>
    <row r="173" spans="1:12">
      <c r="A173" s="2" t="s">
        <v>16</v>
      </c>
      <c r="B173" s="2" t="s">
        <v>60</v>
      </c>
      <c r="C173" s="2" t="s">
        <v>66</v>
      </c>
      <c r="D173" s="3">
        <v>43313</v>
      </c>
      <c r="E173" s="4">
        <v>40962.36</v>
      </c>
      <c r="F173" s="4">
        <v>1236.79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42199.15</v>
      </c>
    </row>
    <row r="174" spans="1:12">
      <c r="A174" s="2" t="s">
        <v>16</v>
      </c>
      <c r="B174" s="2" t="s">
        <v>60</v>
      </c>
      <c r="C174" s="2" t="s">
        <v>148</v>
      </c>
      <c r="D174" s="3">
        <v>43313</v>
      </c>
      <c r="E174" s="4">
        <v>10482.02</v>
      </c>
      <c r="F174" s="4">
        <v>111.73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10593.75</v>
      </c>
    </row>
    <row r="175" spans="1:12">
      <c r="A175" s="2" t="s">
        <v>16</v>
      </c>
      <c r="B175" s="2" t="s">
        <v>60</v>
      </c>
      <c r="C175" s="2" t="s">
        <v>67</v>
      </c>
      <c r="D175" s="3">
        <v>43313</v>
      </c>
      <c r="E175" s="4">
        <v>93196.86</v>
      </c>
      <c r="F175" s="4">
        <v>157.58999999999992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93354.45</v>
      </c>
    </row>
    <row r="176" spans="1:12">
      <c r="A176" s="2" t="s">
        <v>16</v>
      </c>
      <c r="B176" s="2" t="s">
        <v>60</v>
      </c>
      <c r="C176" s="2" t="s">
        <v>156</v>
      </c>
      <c r="D176" s="3">
        <v>43313</v>
      </c>
      <c r="E176" s="4">
        <v>107730.59</v>
      </c>
      <c r="F176" s="4">
        <v>3078.93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110809.52</v>
      </c>
    </row>
    <row r="177" spans="1:12">
      <c r="A177" s="2" t="s">
        <v>16</v>
      </c>
      <c r="B177" s="2" t="s">
        <v>60</v>
      </c>
      <c r="C177" s="2" t="s">
        <v>105</v>
      </c>
      <c r="D177" s="3">
        <v>43313</v>
      </c>
      <c r="E177" s="4">
        <v>136763.78</v>
      </c>
      <c r="F177" s="4">
        <v>930.78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137694.56</v>
      </c>
    </row>
    <row r="178" spans="1:12">
      <c r="A178" s="2" t="s">
        <v>16</v>
      </c>
      <c r="B178" s="2" t="s">
        <v>60</v>
      </c>
      <c r="C178" s="2" t="s">
        <v>144</v>
      </c>
      <c r="D178" s="3">
        <v>43313</v>
      </c>
      <c r="E178" s="4">
        <v>1661814.91</v>
      </c>
      <c r="F178" s="4">
        <v>8953.5400000000009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1670768.45</v>
      </c>
    </row>
    <row r="179" spans="1:12">
      <c r="A179" s="2" t="s">
        <v>16</v>
      </c>
      <c r="B179" s="2" t="s">
        <v>60</v>
      </c>
      <c r="C179" s="2" t="s">
        <v>61</v>
      </c>
      <c r="D179" s="3">
        <v>43313</v>
      </c>
      <c r="E179" s="4">
        <v>1042250.66</v>
      </c>
      <c r="F179" s="4">
        <v>8970.5399999999991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1051221.2</v>
      </c>
    </row>
    <row r="180" spans="1:12">
      <c r="A180" s="2" t="s">
        <v>16</v>
      </c>
      <c r="B180" s="2" t="s">
        <v>60</v>
      </c>
      <c r="C180" s="2" t="s">
        <v>101</v>
      </c>
      <c r="D180" s="3">
        <v>43313</v>
      </c>
      <c r="E180" s="4">
        <v>534556.99</v>
      </c>
      <c r="F180" s="4">
        <v>7242.61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541799.6</v>
      </c>
    </row>
    <row r="181" spans="1:12">
      <c r="A181" s="2" t="s">
        <v>16</v>
      </c>
      <c r="B181" s="2" t="s">
        <v>60</v>
      </c>
      <c r="C181" s="2" t="s">
        <v>102</v>
      </c>
      <c r="D181" s="3">
        <v>43313</v>
      </c>
      <c r="E181" s="4">
        <v>29362809.699999999</v>
      </c>
      <c r="F181" s="4">
        <v>485046.93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29847856.629999999</v>
      </c>
    </row>
    <row r="182" spans="1:12">
      <c r="A182" s="2" t="s">
        <v>16</v>
      </c>
      <c r="B182" s="2" t="s">
        <v>60</v>
      </c>
      <c r="C182" s="2" t="s">
        <v>100</v>
      </c>
      <c r="D182" s="3">
        <v>43313</v>
      </c>
      <c r="E182" s="4">
        <v>467777.29</v>
      </c>
      <c r="F182" s="4">
        <v>7124.54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474901.83</v>
      </c>
    </row>
    <row r="183" spans="1:12">
      <c r="A183" s="2" t="s">
        <v>16</v>
      </c>
      <c r="B183" s="2" t="s">
        <v>60</v>
      </c>
      <c r="C183" s="2" t="s">
        <v>62</v>
      </c>
      <c r="D183" s="3">
        <v>43313</v>
      </c>
      <c r="E183" s="4">
        <v>1159834.33</v>
      </c>
      <c r="F183" s="4">
        <v>14370.640000000001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1174204.97</v>
      </c>
    </row>
    <row r="184" spans="1:12">
      <c r="A184" s="2" t="s">
        <v>16</v>
      </c>
      <c r="B184" s="2" t="s">
        <v>60</v>
      </c>
      <c r="C184" s="2" t="s">
        <v>129</v>
      </c>
      <c r="D184" s="3">
        <v>43313</v>
      </c>
      <c r="E184" s="4">
        <v>831758.6</v>
      </c>
      <c r="F184" s="4">
        <v>7967.49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839726.09</v>
      </c>
    </row>
    <row r="185" spans="1:12">
      <c r="A185" s="2" t="s">
        <v>16</v>
      </c>
      <c r="B185" s="2" t="s">
        <v>60</v>
      </c>
      <c r="C185" s="2" t="s">
        <v>155</v>
      </c>
      <c r="D185" s="3">
        <v>43313</v>
      </c>
      <c r="E185" s="4">
        <v>12044.37</v>
      </c>
      <c r="F185" s="4">
        <v>163.54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12207.91</v>
      </c>
    </row>
    <row r="186" spans="1:12">
      <c r="A186" s="2" t="s">
        <v>16</v>
      </c>
      <c r="B186" s="2" t="s">
        <v>60</v>
      </c>
      <c r="C186" s="2" t="s">
        <v>160</v>
      </c>
      <c r="D186" s="3">
        <v>43313</v>
      </c>
      <c r="E186" s="4">
        <v>15588</v>
      </c>
      <c r="F186" s="4">
        <v>196.66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15784.66</v>
      </c>
    </row>
    <row r="187" spans="1:12">
      <c r="A187" s="2" t="s">
        <v>33</v>
      </c>
      <c r="B187" s="2" t="s">
        <v>34</v>
      </c>
      <c r="C187" s="2" t="s">
        <v>36</v>
      </c>
      <c r="D187" s="3">
        <v>43313</v>
      </c>
      <c r="E187" s="4">
        <v>85792.33</v>
      </c>
      <c r="F187" s="4">
        <v>2788.12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88580.45</v>
      </c>
    </row>
    <row r="188" spans="1:12">
      <c r="A188" s="2" t="s">
        <v>33</v>
      </c>
      <c r="B188" s="2" t="s">
        <v>34</v>
      </c>
      <c r="C188" s="2" t="s">
        <v>39</v>
      </c>
      <c r="D188" s="3">
        <v>43313</v>
      </c>
      <c r="E188" s="4">
        <v>1861301.72</v>
      </c>
      <c r="F188" s="4">
        <v>31654.34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1892956.06</v>
      </c>
    </row>
    <row r="189" spans="1:12">
      <c r="A189" s="2" t="s">
        <v>33</v>
      </c>
      <c r="B189" s="2" t="s">
        <v>34</v>
      </c>
      <c r="C189" s="2" t="s">
        <v>42</v>
      </c>
      <c r="D189" s="3">
        <v>43313</v>
      </c>
      <c r="E189" s="4">
        <v>105857.31</v>
      </c>
      <c r="F189" s="4">
        <v>-735.73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105121.58</v>
      </c>
    </row>
    <row r="190" spans="1:12">
      <c r="A190" s="2" t="s">
        <v>33</v>
      </c>
      <c r="B190" s="2" t="s">
        <v>34</v>
      </c>
      <c r="C190" s="2" t="s">
        <v>48</v>
      </c>
      <c r="D190" s="3">
        <v>43313</v>
      </c>
      <c r="E190" s="4">
        <v>478922.05</v>
      </c>
      <c r="F190" s="4">
        <v>1385.17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480307.22</v>
      </c>
    </row>
    <row r="191" spans="1:12">
      <c r="A191" s="2" t="s">
        <v>33</v>
      </c>
      <c r="B191" s="2" t="s">
        <v>34</v>
      </c>
      <c r="C191" s="2" t="s">
        <v>50</v>
      </c>
      <c r="D191" s="3">
        <v>43313</v>
      </c>
      <c r="E191" s="4">
        <v>15952.109999999999</v>
      </c>
      <c r="F191" s="4">
        <v>72.679999999999993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16024.79</v>
      </c>
    </row>
    <row r="192" spans="1:12">
      <c r="A192" s="2" t="s">
        <v>33</v>
      </c>
      <c r="B192" s="2" t="s">
        <v>34</v>
      </c>
      <c r="C192" s="2" t="s">
        <v>54</v>
      </c>
      <c r="D192" s="3">
        <v>43313</v>
      </c>
      <c r="E192" s="4">
        <v>69184.69</v>
      </c>
      <c r="F192" s="4">
        <v>171.35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69356.039999999994</v>
      </c>
    </row>
    <row r="193" spans="1:12">
      <c r="A193" s="2" t="s">
        <v>33</v>
      </c>
      <c r="B193" s="2" t="s">
        <v>34</v>
      </c>
      <c r="C193" s="2" t="s">
        <v>37</v>
      </c>
      <c r="D193" s="3">
        <v>43313</v>
      </c>
      <c r="E193" s="4">
        <v>1045385.81</v>
      </c>
      <c r="F193" s="4">
        <v>24593.88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1069979.69</v>
      </c>
    </row>
    <row r="194" spans="1:12">
      <c r="A194" s="2" t="s">
        <v>33</v>
      </c>
      <c r="B194" s="2" t="s">
        <v>34</v>
      </c>
      <c r="C194" s="2" t="s">
        <v>91</v>
      </c>
      <c r="D194" s="3">
        <v>43313</v>
      </c>
      <c r="E194" s="4">
        <v>17565.189999999999</v>
      </c>
      <c r="F194" s="4">
        <v>307.85999999999996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17873.05</v>
      </c>
    </row>
    <row r="195" spans="1:12">
      <c r="A195" s="2" t="s">
        <v>33</v>
      </c>
      <c r="B195" s="2" t="s">
        <v>34</v>
      </c>
      <c r="C195" s="2" t="s">
        <v>92</v>
      </c>
      <c r="D195" s="3">
        <v>43313</v>
      </c>
      <c r="E195" s="4">
        <v>4702.55</v>
      </c>
      <c r="F195" s="4">
        <v>139.74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4842.29</v>
      </c>
    </row>
    <row r="196" spans="1:12">
      <c r="A196" s="2" t="s">
        <v>33</v>
      </c>
      <c r="B196" s="2" t="s">
        <v>34</v>
      </c>
      <c r="C196" s="2" t="s">
        <v>93</v>
      </c>
      <c r="D196" s="3">
        <v>43313</v>
      </c>
      <c r="E196" s="4">
        <v>3819192.6300000004</v>
      </c>
      <c r="F196" s="4">
        <v>29538.46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3848731.09</v>
      </c>
    </row>
    <row r="197" spans="1:12">
      <c r="A197" s="2" t="s">
        <v>33</v>
      </c>
      <c r="B197" s="2" t="s">
        <v>34</v>
      </c>
      <c r="C197" s="2" t="s">
        <v>94</v>
      </c>
      <c r="D197" s="3">
        <v>43313</v>
      </c>
      <c r="E197" s="4">
        <v>86490.49</v>
      </c>
      <c r="F197" s="4">
        <v>415.38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86905.87</v>
      </c>
    </row>
    <row r="198" spans="1:12">
      <c r="A198" s="2" t="s">
        <v>33</v>
      </c>
      <c r="B198" s="2" t="s">
        <v>34</v>
      </c>
      <c r="C198" s="2" t="s">
        <v>95</v>
      </c>
      <c r="D198" s="3">
        <v>43313</v>
      </c>
      <c r="E198" s="4">
        <v>4434.54</v>
      </c>
      <c r="F198" s="4">
        <v>0.98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4435.5200000000004</v>
      </c>
    </row>
    <row r="199" spans="1:12">
      <c r="A199" s="2" t="s">
        <v>33</v>
      </c>
      <c r="B199" s="2" t="s">
        <v>34</v>
      </c>
      <c r="C199" s="2" t="s">
        <v>99</v>
      </c>
      <c r="D199" s="3">
        <v>43313</v>
      </c>
      <c r="E199" s="4">
        <v>16035444.640000001</v>
      </c>
      <c r="F199" s="4">
        <v>205817.18</v>
      </c>
      <c r="G199" s="4">
        <v>-79426.929999999993</v>
      </c>
      <c r="H199" s="4">
        <v>-646.28</v>
      </c>
      <c r="I199" s="4">
        <v>0</v>
      </c>
      <c r="J199" s="4">
        <v>0</v>
      </c>
      <c r="K199" s="4">
        <v>0</v>
      </c>
      <c r="L199" s="4">
        <v>16161188.609999999</v>
      </c>
    </row>
    <row r="200" spans="1:12">
      <c r="A200" s="2" t="s">
        <v>33</v>
      </c>
      <c r="B200" s="2" t="s">
        <v>34</v>
      </c>
      <c r="C200" s="2" t="s">
        <v>59</v>
      </c>
      <c r="D200" s="3">
        <v>43313</v>
      </c>
      <c r="E200" s="4">
        <v>25198986.950000003</v>
      </c>
      <c r="F200" s="4">
        <v>192547.58</v>
      </c>
      <c r="G200" s="4">
        <v>-72254.92</v>
      </c>
      <c r="H200" s="4">
        <v>0</v>
      </c>
      <c r="I200" s="4">
        <v>0</v>
      </c>
      <c r="J200" s="4">
        <v>0</v>
      </c>
      <c r="K200" s="4">
        <v>0</v>
      </c>
      <c r="L200" s="4">
        <v>25319279.609999999</v>
      </c>
    </row>
    <row r="201" spans="1:12">
      <c r="A201" s="2" t="s">
        <v>33</v>
      </c>
      <c r="B201" s="2" t="s">
        <v>34</v>
      </c>
      <c r="C201" s="2" t="s">
        <v>117</v>
      </c>
      <c r="D201" s="3">
        <v>43313</v>
      </c>
      <c r="E201" s="4">
        <v>4359.34</v>
      </c>
      <c r="F201" s="4">
        <v>40.590000000000003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4399.93</v>
      </c>
    </row>
    <row r="202" spans="1:12">
      <c r="A202" s="2" t="s">
        <v>33</v>
      </c>
      <c r="B202" s="2" t="s">
        <v>34</v>
      </c>
      <c r="C202" s="2" t="s">
        <v>35</v>
      </c>
      <c r="D202" s="3">
        <v>43313</v>
      </c>
      <c r="E202" s="4">
        <v>1228679.56</v>
      </c>
      <c r="F202" s="4">
        <v>17514.620000000003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1246194.18</v>
      </c>
    </row>
    <row r="203" spans="1:12">
      <c r="A203" s="2" t="s">
        <v>33</v>
      </c>
      <c r="B203" s="2" t="s">
        <v>34</v>
      </c>
      <c r="C203" s="2" t="s">
        <v>44</v>
      </c>
      <c r="D203" s="3">
        <v>43313</v>
      </c>
      <c r="E203" s="4">
        <v>119852.69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119852.69</v>
      </c>
    </row>
    <row r="204" spans="1:12">
      <c r="A204" s="2" t="s">
        <v>33</v>
      </c>
      <c r="B204" s="2" t="s">
        <v>34</v>
      </c>
      <c r="C204" s="2" t="s">
        <v>126</v>
      </c>
      <c r="D204" s="3">
        <v>43313</v>
      </c>
      <c r="E204" s="4">
        <v>337401.29000000004</v>
      </c>
      <c r="F204" s="4">
        <v>1304.45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338705.74</v>
      </c>
    </row>
    <row r="205" spans="1:12">
      <c r="A205" s="2" t="s">
        <v>33</v>
      </c>
      <c r="B205" s="2" t="s">
        <v>34</v>
      </c>
      <c r="C205" s="2" t="s">
        <v>57</v>
      </c>
      <c r="D205" s="3">
        <v>43313</v>
      </c>
      <c r="E205" s="4">
        <v>883496.15999999992</v>
      </c>
      <c r="F205" s="4">
        <v>9819.8799999999992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893316.04</v>
      </c>
    </row>
    <row r="206" spans="1:12">
      <c r="A206" s="2" t="s">
        <v>33</v>
      </c>
      <c r="B206" s="2" t="s">
        <v>34</v>
      </c>
      <c r="C206" s="2" t="s">
        <v>88</v>
      </c>
      <c r="D206" s="3">
        <v>43313</v>
      </c>
      <c r="E206" s="4">
        <v>1025938.6</v>
      </c>
      <c r="F206" s="4">
        <v>17542.41</v>
      </c>
      <c r="G206" s="4">
        <v>-31762.36</v>
      </c>
      <c r="H206" s="4">
        <v>0</v>
      </c>
      <c r="I206" s="4">
        <v>0</v>
      </c>
      <c r="J206" s="4">
        <v>0</v>
      </c>
      <c r="K206" s="4">
        <v>0</v>
      </c>
      <c r="L206" s="4">
        <v>1011718.65</v>
      </c>
    </row>
    <row r="207" spans="1:12">
      <c r="A207" s="2" t="s">
        <v>33</v>
      </c>
      <c r="B207" s="2" t="s">
        <v>34</v>
      </c>
      <c r="C207" s="2" t="s">
        <v>135</v>
      </c>
      <c r="D207" s="3">
        <v>43313</v>
      </c>
      <c r="E207" s="4">
        <v>1002820.49</v>
      </c>
      <c r="F207" s="4">
        <v>13433.56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1016254.05</v>
      </c>
    </row>
    <row r="208" spans="1:12">
      <c r="A208" s="2" t="s">
        <v>33</v>
      </c>
      <c r="B208" s="2" t="s">
        <v>34</v>
      </c>
      <c r="C208" s="2" t="s">
        <v>46</v>
      </c>
      <c r="D208" s="3">
        <v>43313</v>
      </c>
      <c r="E208" s="4">
        <v>450943.32</v>
      </c>
      <c r="F208" s="4">
        <v>348.21000000000004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451291.53</v>
      </c>
    </row>
    <row r="209" spans="1:12">
      <c r="A209" s="2" t="s">
        <v>33</v>
      </c>
      <c r="B209" s="2" t="s">
        <v>34</v>
      </c>
      <c r="C209" s="2" t="s">
        <v>47</v>
      </c>
      <c r="D209" s="3">
        <v>43313</v>
      </c>
      <c r="E209" s="4">
        <v>167368.41</v>
      </c>
      <c r="F209" s="4">
        <v>52.07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167420.48000000001</v>
      </c>
    </row>
    <row r="210" spans="1:12">
      <c r="A210" s="2" t="s">
        <v>33</v>
      </c>
      <c r="B210" s="2" t="s">
        <v>34</v>
      </c>
      <c r="C210" s="2" t="s">
        <v>49</v>
      </c>
      <c r="D210" s="3">
        <v>43313</v>
      </c>
      <c r="E210" s="4">
        <v>415845.52</v>
      </c>
      <c r="F210" s="4">
        <v>961.78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416807.3</v>
      </c>
    </row>
    <row r="211" spans="1:12">
      <c r="A211" s="2" t="s">
        <v>33</v>
      </c>
      <c r="B211" s="2" t="s">
        <v>34</v>
      </c>
      <c r="C211" s="2" t="s">
        <v>125</v>
      </c>
      <c r="D211" s="3">
        <v>43313</v>
      </c>
      <c r="E211" s="4">
        <v>17809390.579999998</v>
      </c>
      <c r="F211" s="4">
        <v>43848.909999999996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17853239.489999998</v>
      </c>
    </row>
    <row r="212" spans="1:12">
      <c r="A212" s="2" t="s">
        <v>33</v>
      </c>
      <c r="B212" s="2" t="s">
        <v>34</v>
      </c>
      <c r="C212" s="2" t="s">
        <v>51</v>
      </c>
      <c r="D212" s="3">
        <v>43313</v>
      </c>
      <c r="E212" s="4">
        <v>1724396.3599999999</v>
      </c>
      <c r="F212" s="4">
        <v>4047.38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1728443.74</v>
      </c>
    </row>
    <row r="213" spans="1:12">
      <c r="A213" s="2" t="s">
        <v>33</v>
      </c>
      <c r="B213" s="2" t="s">
        <v>34</v>
      </c>
      <c r="C213" s="2" t="s">
        <v>141</v>
      </c>
      <c r="D213" s="3">
        <v>43313</v>
      </c>
      <c r="E213" s="4">
        <v>2057392.99</v>
      </c>
      <c r="F213" s="4">
        <v>152602.46</v>
      </c>
      <c r="G213" s="4">
        <v>-111096.27</v>
      </c>
      <c r="H213" s="4">
        <v>1.04</v>
      </c>
      <c r="I213" s="4">
        <v>0</v>
      </c>
      <c r="J213" s="4">
        <v>0</v>
      </c>
      <c r="K213" s="4">
        <v>0</v>
      </c>
      <c r="L213" s="4">
        <v>2098900.2200000002</v>
      </c>
    </row>
    <row r="214" spans="1:12">
      <c r="A214" s="2" t="s">
        <v>33</v>
      </c>
      <c r="B214" s="2" t="s">
        <v>34</v>
      </c>
      <c r="C214" s="2" t="s">
        <v>142</v>
      </c>
      <c r="D214" s="3">
        <v>43313</v>
      </c>
      <c r="E214" s="4">
        <v>983228.59</v>
      </c>
      <c r="F214" s="4">
        <v>3890.13</v>
      </c>
      <c r="G214" s="4">
        <v>-6696.51</v>
      </c>
      <c r="H214" s="4">
        <v>0</v>
      </c>
      <c r="I214" s="4">
        <v>0</v>
      </c>
      <c r="J214" s="4">
        <v>0</v>
      </c>
      <c r="K214" s="4">
        <v>0</v>
      </c>
      <c r="L214" s="4">
        <v>980422.21</v>
      </c>
    </row>
    <row r="215" spans="1:12">
      <c r="A215" s="2" t="s">
        <v>33</v>
      </c>
      <c r="B215" s="2" t="s">
        <v>34</v>
      </c>
      <c r="C215" s="2" t="s">
        <v>143</v>
      </c>
      <c r="D215" s="3">
        <v>43313</v>
      </c>
      <c r="E215" s="4">
        <v>35889998.090000004</v>
      </c>
      <c r="F215" s="4">
        <v>377518.97</v>
      </c>
      <c r="G215" s="4">
        <v>-278514.07</v>
      </c>
      <c r="H215" s="4">
        <v>0</v>
      </c>
      <c r="I215" s="4">
        <v>0</v>
      </c>
      <c r="J215" s="4">
        <v>0</v>
      </c>
      <c r="K215" s="4">
        <v>0</v>
      </c>
      <c r="L215" s="4">
        <v>35989002.990000002</v>
      </c>
    </row>
    <row r="216" spans="1:12">
      <c r="A216" s="2" t="s">
        <v>33</v>
      </c>
      <c r="B216" s="2" t="s">
        <v>34</v>
      </c>
      <c r="C216" s="2" t="s">
        <v>38</v>
      </c>
      <c r="D216" s="3">
        <v>43313</v>
      </c>
      <c r="E216" s="4">
        <v>229778.6</v>
      </c>
      <c r="F216" s="4">
        <v>4478.1499999999996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234256.75</v>
      </c>
    </row>
    <row r="217" spans="1:12">
      <c r="A217" s="2" t="s">
        <v>33</v>
      </c>
      <c r="B217" s="2" t="s">
        <v>34</v>
      </c>
      <c r="C217" s="2" t="s">
        <v>41</v>
      </c>
      <c r="D217" s="3">
        <v>43313</v>
      </c>
      <c r="E217" s="4">
        <v>570817.28000000003</v>
      </c>
      <c r="F217" s="4">
        <v>20068.579999999998</v>
      </c>
      <c r="G217" s="4">
        <v>-51212.93</v>
      </c>
      <c r="H217" s="4">
        <v>0</v>
      </c>
      <c r="I217" s="4">
        <v>0</v>
      </c>
      <c r="J217" s="4">
        <v>0</v>
      </c>
      <c r="K217" s="4">
        <v>0</v>
      </c>
      <c r="L217" s="4">
        <v>539672.93000000005</v>
      </c>
    </row>
    <row r="218" spans="1:12">
      <c r="A218" s="2" t="s">
        <v>33</v>
      </c>
      <c r="B218" s="2" t="s">
        <v>34</v>
      </c>
      <c r="C218" s="2" t="s">
        <v>121</v>
      </c>
      <c r="D218" s="3">
        <v>43313</v>
      </c>
      <c r="E218" s="4">
        <v>20237.13</v>
      </c>
      <c r="F218" s="4">
        <v>17.739999999999998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20254.87</v>
      </c>
    </row>
    <row r="219" spans="1:12">
      <c r="A219" s="2" t="s">
        <v>33</v>
      </c>
      <c r="B219" s="2" t="s">
        <v>34</v>
      </c>
      <c r="C219" s="2" t="s">
        <v>153</v>
      </c>
      <c r="D219" s="3">
        <v>43313</v>
      </c>
      <c r="E219" s="4">
        <v>98066.23000000001</v>
      </c>
      <c r="F219" s="4">
        <v>148.88999999999999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98215.12</v>
      </c>
    </row>
    <row r="220" spans="1:12">
      <c r="A220" s="2" t="s">
        <v>33</v>
      </c>
      <c r="B220" s="2" t="s">
        <v>34</v>
      </c>
      <c r="C220" s="2" t="s">
        <v>154</v>
      </c>
      <c r="D220" s="3">
        <v>43313</v>
      </c>
      <c r="E220" s="4">
        <v>43394.91</v>
      </c>
      <c r="F220" s="4">
        <v>40.049999999999997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43434.96</v>
      </c>
    </row>
    <row r="221" spans="1:12">
      <c r="A221" s="2" t="s">
        <v>33</v>
      </c>
      <c r="B221" s="2" t="s">
        <v>34</v>
      </c>
      <c r="C221" s="2" t="s">
        <v>137</v>
      </c>
      <c r="D221" s="3">
        <v>43313</v>
      </c>
      <c r="E221" s="4">
        <v>182025.25</v>
      </c>
      <c r="F221" s="4">
        <v>708.38000000000011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182733.63</v>
      </c>
    </row>
    <row r="222" spans="1:12">
      <c r="A222" s="2" t="s">
        <v>33</v>
      </c>
      <c r="B222" s="2" t="s">
        <v>34</v>
      </c>
      <c r="C222" s="2" t="s">
        <v>138</v>
      </c>
      <c r="D222" s="3">
        <v>43313</v>
      </c>
      <c r="E222" s="4">
        <v>51966.98</v>
      </c>
      <c r="F222" s="4">
        <v>90.23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52057.21</v>
      </c>
    </row>
    <row r="223" spans="1:12">
      <c r="A223" s="2" t="s">
        <v>33</v>
      </c>
      <c r="B223" s="2" t="s">
        <v>34</v>
      </c>
      <c r="C223" s="2" t="s">
        <v>53</v>
      </c>
      <c r="D223" s="3">
        <v>43313</v>
      </c>
      <c r="E223" s="4">
        <v>106069.75</v>
      </c>
      <c r="F223" s="4">
        <v>577.08999999999992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106646.84</v>
      </c>
    </row>
    <row r="224" spans="1:12">
      <c r="A224" s="2" t="s">
        <v>33</v>
      </c>
      <c r="B224" s="2" t="s">
        <v>34</v>
      </c>
      <c r="C224" s="2" t="s">
        <v>134</v>
      </c>
      <c r="D224" s="3">
        <v>43313</v>
      </c>
      <c r="E224" s="4">
        <v>945923.52</v>
      </c>
      <c r="F224" s="4">
        <v>22812.28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968735.8</v>
      </c>
    </row>
    <row r="225" spans="1:12">
      <c r="A225" s="2" t="s">
        <v>33</v>
      </c>
      <c r="B225" s="2" t="s">
        <v>34</v>
      </c>
      <c r="C225" s="2" t="s">
        <v>86</v>
      </c>
      <c r="D225" s="3">
        <v>43313</v>
      </c>
      <c r="E225" s="4">
        <v>100456.18</v>
      </c>
      <c r="F225" s="4">
        <v>542.43000000000006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100998.61</v>
      </c>
    </row>
    <row r="226" spans="1:12">
      <c r="A226" s="2" t="s">
        <v>33</v>
      </c>
      <c r="B226" s="2" t="s">
        <v>34</v>
      </c>
      <c r="C226" s="2" t="s">
        <v>87</v>
      </c>
      <c r="D226" s="3">
        <v>43313</v>
      </c>
      <c r="E226" s="4">
        <v>263534.56</v>
      </c>
      <c r="F226" s="4">
        <v>2222.16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265756.71999999997</v>
      </c>
    </row>
    <row r="227" spans="1:12">
      <c r="A227" s="2" t="s">
        <v>33</v>
      </c>
      <c r="B227" s="2" t="s">
        <v>34</v>
      </c>
      <c r="C227" s="2" t="s">
        <v>90</v>
      </c>
      <c r="D227" s="3">
        <v>43313</v>
      </c>
      <c r="E227" s="4">
        <v>36441.269999999997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36441.269999999997</v>
      </c>
    </row>
    <row r="228" spans="1:12">
      <c r="A228" s="2" t="s">
        <v>33</v>
      </c>
      <c r="B228" s="2" t="s">
        <v>34</v>
      </c>
      <c r="C228" s="2" t="s">
        <v>40</v>
      </c>
      <c r="D228" s="3">
        <v>43313</v>
      </c>
      <c r="E228" s="4">
        <v>49158.6</v>
      </c>
      <c r="F228" s="4">
        <v>1338.96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50497.56</v>
      </c>
    </row>
    <row r="229" spans="1:12">
      <c r="A229" s="2" t="s">
        <v>33</v>
      </c>
      <c r="B229" s="2" t="s">
        <v>34</v>
      </c>
      <c r="C229" s="2" t="s">
        <v>159</v>
      </c>
      <c r="D229" s="3">
        <v>43313</v>
      </c>
      <c r="E229" s="4">
        <v>1389477.25</v>
      </c>
      <c r="F229" s="4">
        <v>2139.17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1391616.42</v>
      </c>
    </row>
    <row r="230" spans="1:12">
      <c r="A230" s="2" t="s">
        <v>33</v>
      </c>
      <c r="B230" s="2" t="s">
        <v>34</v>
      </c>
      <c r="C230" s="2" t="s">
        <v>122</v>
      </c>
      <c r="D230" s="3">
        <v>43313</v>
      </c>
      <c r="E230" s="4">
        <v>726561.53</v>
      </c>
      <c r="F230" s="4">
        <v>2542.25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729103.78</v>
      </c>
    </row>
    <row r="231" spans="1:12">
      <c r="A231" s="2" t="s">
        <v>33</v>
      </c>
      <c r="B231" s="2" t="s">
        <v>34</v>
      </c>
      <c r="C231" s="2" t="s">
        <v>124</v>
      </c>
      <c r="D231" s="3">
        <v>43313</v>
      </c>
      <c r="E231" s="4">
        <v>90980.86</v>
      </c>
      <c r="F231" s="4">
        <v>581.82000000000005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91562.68</v>
      </c>
    </row>
    <row r="232" spans="1:12">
      <c r="A232" s="2" t="s">
        <v>33</v>
      </c>
      <c r="B232" s="2" t="s">
        <v>34</v>
      </c>
      <c r="C232" s="2" t="s">
        <v>128</v>
      </c>
      <c r="D232" s="3">
        <v>43313</v>
      </c>
      <c r="E232" s="4">
        <v>34349.93</v>
      </c>
      <c r="F232" s="4">
        <v>79.42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34429.35</v>
      </c>
    </row>
    <row r="233" spans="1:12">
      <c r="A233" s="2" t="s">
        <v>33</v>
      </c>
      <c r="B233" s="2" t="s">
        <v>34</v>
      </c>
      <c r="C233" s="2" t="s">
        <v>55</v>
      </c>
      <c r="D233" s="3">
        <v>43313</v>
      </c>
      <c r="E233" s="4">
        <v>1829.3</v>
      </c>
      <c r="F233" s="4">
        <v>6.8699999999999992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1836.17</v>
      </c>
    </row>
    <row r="234" spans="1:12">
      <c r="A234" s="2" t="s">
        <v>33</v>
      </c>
      <c r="B234" s="2" t="s">
        <v>34</v>
      </c>
      <c r="C234" s="2" t="s">
        <v>119</v>
      </c>
      <c r="D234" s="3">
        <v>43313</v>
      </c>
      <c r="E234" s="4">
        <v>2808625.85</v>
      </c>
      <c r="F234" s="4">
        <v>11765.82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2820391.67</v>
      </c>
    </row>
    <row r="235" spans="1:12">
      <c r="A235" s="2" t="s">
        <v>33</v>
      </c>
      <c r="B235" s="2" t="s">
        <v>34</v>
      </c>
      <c r="C235" s="2" t="s">
        <v>96</v>
      </c>
      <c r="D235" s="3">
        <v>43313</v>
      </c>
      <c r="E235" s="4">
        <v>5940.42</v>
      </c>
      <c r="F235" s="4">
        <v>24.93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5965.35</v>
      </c>
    </row>
    <row r="236" spans="1:12">
      <c r="A236" s="2" t="s">
        <v>33</v>
      </c>
      <c r="B236" s="2" t="s">
        <v>34</v>
      </c>
      <c r="C236" s="2" t="s">
        <v>136</v>
      </c>
      <c r="D236" s="3">
        <v>43313</v>
      </c>
      <c r="E236" s="4">
        <v>187093.98</v>
      </c>
      <c r="F236" s="4">
        <v>141.29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187235.27</v>
      </c>
    </row>
    <row r="237" spans="1:12">
      <c r="A237" s="2" t="s">
        <v>33</v>
      </c>
      <c r="B237" s="2" t="s">
        <v>34</v>
      </c>
      <c r="C237" s="2" t="s">
        <v>89</v>
      </c>
      <c r="D237" s="3">
        <v>43313</v>
      </c>
      <c r="E237" s="4">
        <v>-2529.39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-2529.39</v>
      </c>
    </row>
    <row r="238" spans="1:12">
      <c r="A238" s="2" t="s">
        <v>33</v>
      </c>
      <c r="B238" s="2" t="s">
        <v>34</v>
      </c>
      <c r="C238" s="2" t="s">
        <v>152</v>
      </c>
      <c r="D238" s="3">
        <v>43313</v>
      </c>
      <c r="E238" s="4">
        <v>57727.51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57727.51</v>
      </c>
    </row>
    <row r="239" spans="1:12">
      <c r="A239" s="2" t="s">
        <v>33</v>
      </c>
      <c r="B239" s="2" t="s">
        <v>34</v>
      </c>
      <c r="C239" s="2" t="s">
        <v>118</v>
      </c>
      <c r="D239" s="3">
        <v>43313</v>
      </c>
      <c r="E239" s="4">
        <v>199334.81</v>
      </c>
      <c r="F239" s="4">
        <v>116.06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199450.87</v>
      </c>
    </row>
    <row r="240" spans="1:12">
      <c r="A240" s="2" t="s">
        <v>33</v>
      </c>
      <c r="B240" s="2" t="s">
        <v>34</v>
      </c>
      <c r="C240" s="2" t="s">
        <v>43</v>
      </c>
      <c r="D240" s="3">
        <v>43313</v>
      </c>
      <c r="E240" s="4">
        <v>8329.7199999999993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8329.7199999999993</v>
      </c>
    </row>
    <row r="241" spans="1:12">
      <c r="A241" s="2" t="s">
        <v>33</v>
      </c>
      <c r="B241" s="2" t="s">
        <v>34</v>
      </c>
      <c r="C241" s="2" t="s">
        <v>120</v>
      </c>
      <c r="D241" s="3">
        <v>43313</v>
      </c>
      <c r="E241" s="4">
        <v>111499.19</v>
      </c>
      <c r="F241" s="4">
        <v>160.93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111660.12</v>
      </c>
    </row>
    <row r="242" spans="1:12">
      <c r="A242" s="2" t="s">
        <v>33</v>
      </c>
      <c r="B242" s="2" t="s">
        <v>34</v>
      </c>
      <c r="C242" s="2" t="s">
        <v>123</v>
      </c>
      <c r="D242" s="3">
        <v>43313</v>
      </c>
      <c r="E242" s="4">
        <v>-90140.98</v>
      </c>
      <c r="F242" s="4">
        <v>118.36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-90022.62</v>
      </c>
    </row>
    <row r="243" spans="1:12">
      <c r="A243" s="2" t="s">
        <v>33</v>
      </c>
      <c r="B243" s="2" t="s">
        <v>34</v>
      </c>
      <c r="C243" s="2" t="s">
        <v>127</v>
      </c>
      <c r="D243" s="3">
        <v>43313</v>
      </c>
      <c r="E243" s="4">
        <v>179894.1</v>
      </c>
      <c r="F243" s="4">
        <v>3386.98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183281.08</v>
      </c>
    </row>
    <row r="244" spans="1:12">
      <c r="A244" s="2" t="s">
        <v>33</v>
      </c>
      <c r="B244" s="2" t="s">
        <v>34</v>
      </c>
      <c r="C244" s="2" t="s">
        <v>56</v>
      </c>
      <c r="D244" s="3">
        <v>43313</v>
      </c>
      <c r="E244" s="4">
        <v>9692307.4400000013</v>
      </c>
      <c r="F244" s="4">
        <v>61578.59</v>
      </c>
      <c r="G244" s="4">
        <v>-2641.18</v>
      </c>
      <c r="H244" s="4">
        <v>0</v>
      </c>
      <c r="I244" s="4">
        <v>0</v>
      </c>
      <c r="J244" s="4">
        <v>0</v>
      </c>
      <c r="K244" s="4">
        <v>0</v>
      </c>
      <c r="L244" s="4">
        <v>9751244.8499999996</v>
      </c>
    </row>
    <row r="245" spans="1:12">
      <c r="A245" s="2" t="s">
        <v>33</v>
      </c>
      <c r="B245" s="2" t="s">
        <v>34</v>
      </c>
      <c r="C245" s="2" t="s">
        <v>140</v>
      </c>
      <c r="D245" s="3">
        <v>43313</v>
      </c>
      <c r="E245" s="4">
        <v>30338206.73</v>
      </c>
      <c r="F245" s="4">
        <v>261688.63</v>
      </c>
      <c r="G245" s="4">
        <v>-205669.34</v>
      </c>
      <c r="H245" s="4">
        <v>-3248.37</v>
      </c>
      <c r="I245" s="4">
        <v>0</v>
      </c>
      <c r="J245" s="4">
        <v>0</v>
      </c>
      <c r="K245" s="4">
        <v>0</v>
      </c>
      <c r="L245" s="4">
        <v>30390977.649999999</v>
      </c>
    </row>
    <row r="246" spans="1:12">
      <c r="A246" s="2" t="s">
        <v>33</v>
      </c>
      <c r="B246" s="2" t="s">
        <v>34</v>
      </c>
      <c r="C246" s="2" t="s">
        <v>58</v>
      </c>
      <c r="D246" s="3">
        <v>43313</v>
      </c>
      <c r="E246" s="4">
        <v>18450715.890000001</v>
      </c>
      <c r="F246" s="4">
        <v>241149.26</v>
      </c>
      <c r="G246" s="4">
        <v>-35769.79</v>
      </c>
      <c r="H246" s="4">
        <v>0</v>
      </c>
      <c r="I246" s="4">
        <v>0</v>
      </c>
      <c r="J246" s="4">
        <v>0</v>
      </c>
      <c r="K246" s="4">
        <v>0</v>
      </c>
      <c r="L246" s="4">
        <v>18656095.359999999</v>
      </c>
    </row>
    <row r="247" spans="1:12">
      <c r="A247" s="2" t="s">
        <v>33</v>
      </c>
      <c r="B247" s="2" t="s">
        <v>68</v>
      </c>
      <c r="C247" s="2" t="s">
        <v>74</v>
      </c>
      <c r="D247" s="3">
        <v>43313</v>
      </c>
      <c r="E247" s="4">
        <v>828509.36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828509.36</v>
      </c>
    </row>
    <row r="248" spans="1:12">
      <c r="A248" s="2" t="s">
        <v>33</v>
      </c>
      <c r="B248" s="2" t="s">
        <v>68</v>
      </c>
      <c r="C248" s="2" t="s">
        <v>110</v>
      </c>
      <c r="D248" s="3">
        <v>43313</v>
      </c>
      <c r="E248" s="4">
        <v>70196.03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70196.03</v>
      </c>
    </row>
    <row r="249" spans="1:12">
      <c r="A249" s="2" t="s">
        <v>33</v>
      </c>
      <c r="B249" s="2" t="s">
        <v>68</v>
      </c>
      <c r="C249" s="2" t="s">
        <v>106</v>
      </c>
      <c r="D249" s="3">
        <v>43313</v>
      </c>
      <c r="E249" s="4">
        <v>23378.92</v>
      </c>
      <c r="F249" s="4">
        <v>595.11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23974.03</v>
      </c>
    </row>
    <row r="250" spans="1:12">
      <c r="A250" s="2" t="s">
        <v>33</v>
      </c>
      <c r="B250" s="2" t="s">
        <v>68</v>
      </c>
      <c r="C250" s="2" t="s">
        <v>108</v>
      </c>
      <c r="D250" s="3">
        <v>43313</v>
      </c>
      <c r="E250" s="4">
        <v>8908.75</v>
      </c>
      <c r="F250" s="4">
        <v>93.97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9002.7199999999993</v>
      </c>
    </row>
    <row r="251" spans="1:12">
      <c r="A251" s="2" t="s">
        <v>33</v>
      </c>
      <c r="B251" s="2" t="s">
        <v>68</v>
      </c>
      <c r="C251" s="2" t="s">
        <v>72</v>
      </c>
      <c r="D251" s="3">
        <v>43313</v>
      </c>
      <c r="E251" s="4">
        <v>7582.24</v>
      </c>
      <c r="F251" s="4">
        <v>74.540000000000006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7656.78</v>
      </c>
    </row>
    <row r="252" spans="1:12">
      <c r="A252" s="2" t="s">
        <v>33</v>
      </c>
      <c r="B252" s="2" t="s">
        <v>68</v>
      </c>
      <c r="C252" s="2" t="s">
        <v>70</v>
      </c>
      <c r="D252" s="3">
        <v>43313</v>
      </c>
      <c r="E252" s="4">
        <v>100166.23000000001</v>
      </c>
      <c r="F252" s="4">
        <v>400.52000000000004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100566.75</v>
      </c>
    </row>
    <row r="253" spans="1:12">
      <c r="A253" s="2" t="s">
        <v>33</v>
      </c>
      <c r="B253" s="2" t="s">
        <v>68</v>
      </c>
      <c r="C253" s="2" t="s">
        <v>133</v>
      </c>
      <c r="D253" s="3">
        <v>43313</v>
      </c>
      <c r="E253" s="4">
        <v>38834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38834</v>
      </c>
    </row>
    <row r="254" spans="1:12">
      <c r="A254" s="2" t="s">
        <v>33</v>
      </c>
      <c r="B254" s="2" t="s">
        <v>68</v>
      </c>
      <c r="C254" s="2" t="s">
        <v>109</v>
      </c>
      <c r="D254" s="3">
        <v>43313</v>
      </c>
      <c r="E254" s="4">
        <v>38898.06</v>
      </c>
      <c r="F254" s="4">
        <v>288.73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39186.79</v>
      </c>
    </row>
    <row r="255" spans="1:12">
      <c r="A255" s="2" t="s">
        <v>33</v>
      </c>
      <c r="B255" s="2" t="s">
        <v>68</v>
      </c>
      <c r="C255" s="2" t="s">
        <v>149</v>
      </c>
      <c r="D255" s="3">
        <v>43313</v>
      </c>
      <c r="E255" s="4">
        <v>-8452.0499999999993</v>
      </c>
      <c r="F255" s="4">
        <v>97.92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-8354.1299999999992</v>
      </c>
    </row>
    <row r="256" spans="1:12">
      <c r="A256" s="2" t="s">
        <v>33</v>
      </c>
      <c r="B256" s="2" t="s">
        <v>68</v>
      </c>
      <c r="C256" s="2" t="s">
        <v>150</v>
      </c>
      <c r="D256" s="3">
        <v>43313</v>
      </c>
      <c r="E256" s="4">
        <v>-34765.769999999997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-34765.769999999997</v>
      </c>
    </row>
    <row r="257" spans="1:12">
      <c r="A257" s="2" t="s">
        <v>33</v>
      </c>
      <c r="B257" s="2" t="s">
        <v>68</v>
      </c>
      <c r="C257" s="2" t="s">
        <v>71</v>
      </c>
      <c r="D257" s="3">
        <v>43313</v>
      </c>
      <c r="E257" s="4">
        <v>15775.94</v>
      </c>
      <c r="F257" s="4">
        <v>151.66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15927.6</v>
      </c>
    </row>
    <row r="258" spans="1:12">
      <c r="A258" s="2" t="s">
        <v>33</v>
      </c>
      <c r="B258" s="2" t="s">
        <v>68</v>
      </c>
      <c r="C258" s="2" t="s">
        <v>73</v>
      </c>
      <c r="D258" s="3">
        <v>43313</v>
      </c>
      <c r="E258" s="4">
        <v>135409.49</v>
      </c>
      <c r="F258" s="4">
        <v>498.29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135907.78</v>
      </c>
    </row>
    <row r="259" spans="1:12">
      <c r="A259" s="2" t="s">
        <v>33</v>
      </c>
      <c r="B259" s="2" t="s">
        <v>68</v>
      </c>
      <c r="C259" s="2" t="s">
        <v>151</v>
      </c>
      <c r="D259" s="3">
        <v>43313</v>
      </c>
      <c r="E259" s="4">
        <v>690729.76</v>
      </c>
      <c r="F259" s="4">
        <v>2354.3000000000002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693084.06</v>
      </c>
    </row>
    <row r="260" spans="1:12">
      <c r="A260" s="2" t="s">
        <v>16</v>
      </c>
      <c r="B260" s="2" t="s">
        <v>17</v>
      </c>
      <c r="C260" s="2" t="s">
        <v>19</v>
      </c>
      <c r="D260" s="3">
        <v>43344</v>
      </c>
      <c r="E260" s="4">
        <v>3656358.76</v>
      </c>
      <c r="F260" s="4">
        <v>23481.919999999998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3679840.68</v>
      </c>
    </row>
    <row r="261" spans="1:12">
      <c r="A261" s="2" t="s">
        <v>16</v>
      </c>
      <c r="B261" s="2" t="s">
        <v>17</v>
      </c>
      <c r="C261" s="2" t="s">
        <v>21</v>
      </c>
      <c r="D261" s="3">
        <v>43344</v>
      </c>
      <c r="E261" s="4">
        <v>44600.17</v>
      </c>
      <c r="F261" s="4">
        <v>410.89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45011.06</v>
      </c>
    </row>
    <row r="262" spans="1:12">
      <c r="A262" s="2" t="s">
        <v>16</v>
      </c>
      <c r="B262" s="2" t="s">
        <v>17</v>
      </c>
      <c r="C262" s="2" t="s">
        <v>29</v>
      </c>
      <c r="D262" s="3">
        <v>43344</v>
      </c>
      <c r="E262" s="4">
        <v>265631.39</v>
      </c>
      <c r="F262" s="4">
        <v>8238.36</v>
      </c>
      <c r="G262" s="4">
        <v>-1982.26</v>
      </c>
      <c r="H262" s="4">
        <v>0</v>
      </c>
      <c r="I262" s="4">
        <v>0</v>
      </c>
      <c r="J262" s="4">
        <v>0</v>
      </c>
      <c r="K262" s="4">
        <v>0</v>
      </c>
      <c r="L262" s="4">
        <v>271887.49</v>
      </c>
    </row>
    <row r="263" spans="1:12">
      <c r="A263" s="2" t="s">
        <v>16</v>
      </c>
      <c r="B263" s="2" t="s">
        <v>17</v>
      </c>
      <c r="C263" s="2" t="s">
        <v>20</v>
      </c>
      <c r="D263" s="3">
        <v>43344</v>
      </c>
      <c r="E263" s="4">
        <v>32012.1</v>
      </c>
      <c r="F263" s="4">
        <v>231.57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32243.67</v>
      </c>
    </row>
    <row r="264" spans="1:12">
      <c r="A264" s="2" t="s">
        <v>16</v>
      </c>
      <c r="B264" s="2" t="s">
        <v>17</v>
      </c>
      <c r="C264" s="2" t="s">
        <v>75</v>
      </c>
      <c r="D264" s="3">
        <v>43344</v>
      </c>
      <c r="E264" s="4">
        <v>60238.81</v>
      </c>
      <c r="F264" s="4">
        <v>2455.8200000000002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62694.63</v>
      </c>
    </row>
    <row r="265" spans="1:12">
      <c r="A265" s="2" t="s">
        <v>16</v>
      </c>
      <c r="B265" s="2" t="s">
        <v>17</v>
      </c>
      <c r="C265" s="2" t="s">
        <v>78</v>
      </c>
      <c r="D265" s="3">
        <v>43344</v>
      </c>
      <c r="E265" s="4">
        <v>53791.89</v>
      </c>
      <c r="F265" s="4">
        <v>2601.83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56393.72</v>
      </c>
    </row>
    <row r="266" spans="1:12">
      <c r="A266" s="2" t="s">
        <v>16</v>
      </c>
      <c r="B266" s="2" t="s">
        <v>17</v>
      </c>
      <c r="C266" s="2" t="s">
        <v>23</v>
      </c>
      <c r="D266" s="3">
        <v>43344</v>
      </c>
      <c r="E266" s="4">
        <v>23.15</v>
      </c>
      <c r="F266" s="4">
        <v>3.89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27.04</v>
      </c>
    </row>
    <row r="267" spans="1:12">
      <c r="A267" s="2" t="s">
        <v>16</v>
      </c>
      <c r="B267" s="2" t="s">
        <v>17</v>
      </c>
      <c r="C267" s="2" t="s">
        <v>82</v>
      </c>
      <c r="D267" s="3">
        <v>43344</v>
      </c>
      <c r="E267" s="4">
        <v>2593762.21</v>
      </c>
      <c r="F267" s="4">
        <v>27814.38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2621576.59</v>
      </c>
    </row>
    <row r="268" spans="1:12">
      <c r="A268" s="2" t="s">
        <v>16</v>
      </c>
      <c r="B268" s="2" t="s">
        <v>17</v>
      </c>
      <c r="C268" s="2" t="s">
        <v>113</v>
      </c>
      <c r="D268" s="3">
        <v>43344</v>
      </c>
      <c r="E268" s="4">
        <v>3708838.91</v>
      </c>
      <c r="F268" s="4">
        <v>96645.51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3805484.42</v>
      </c>
    </row>
    <row r="269" spans="1:12">
      <c r="A269" s="2" t="s">
        <v>16</v>
      </c>
      <c r="B269" s="2" t="s">
        <v>17</v>
      </c>
      <c r="C269" s="2" t="s">
        <v>28</v>
      </c>
      <c r="D269" s="3">
        <v>43344</v>
      </c>
      <c r="E269" s="4">
        <v>1.26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1.26</v>
      </c>
    </row>
    <row r="270" spans="1:12">
      <c r="A270" s="2" t="s">
        <v>16</v>
      </c>
      <c r="B270" s="2" t="s">
        <v>17</v>
      </c>
      <c r="C270" s="2" t="s">
        <v>81</v>
      </c>
      <c r="D270" s="3">
        <v>43344</v>
      </c>
      <c r="E270" s="4">
        <v>45700.75</v>
      </c>
      <c r="F270" s="4">
        <v>375.84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46076.59</v>
      </c>
    </row>
    <row r="271" spans="1:12">
      <c r="A271" s="2" t="s">
        <v>16</v>
      </c>
      <c r="B271" s="2" t="s">
        <v>17</v>
      </c>
      <c r="C271" s="2" t="s">
        <v>83</v>
      </c>
      <c r="D271" s="3">
        <v>43344</v>
      </c>
      <c r="E271" s="4">
        <v>1884694.93</v>
      </c>
      <c r="F271" s="4">
        <v>22485.809999999998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1907180.74</v>
      </c>
    </row>
    <row r="272" spans="1:12">
      <c r="A272" s="2" t="s">
        <v>16</v>
      </c>
      <c r="B272" s="2" t="s">
        <v>17</v>
      </c>
      <c r="C272" s="2" t="s">
        <v>115</v>
      </c>
      <c r="D272" s="3">
        <v>43344</v>
      </c>
      <c r="E272" s="4">
        <v>21996706.16</v>
      </c>
      <c r="F272" s="4">
        <v>-530334</v>
      </c>
      <c r="G272" s="4">
        <v>-17898920.039999999</v>
      </c>
      <c r="H272" s="4">
        <v>0</v>
      </c>
      <c r="I272" s="4">
        <v>0</v>
      </c>
      <c r="J272" s="4">
        <v>0</v>
      </c>
      <c r="K272" s="4">
        <v>0</v>
      </c>
      <c r="L272" s="4">
        <v>3567452.12</v>
      </c>
    </row>
    <row r="273" spans="1:12">
      <c r="A273" s="2" t="s">
        <v>16</v>
      </c>
      <c r="B273" s="2" t="s">
        <v>17</v>
      </c>
      <c r="C273" s="2" t="s">
        <v>84</v>
      </c>
      <c r="D273" s="3">
        <v>43344</v>
      </c>
      <c r="E273" s="4">
        <v>1129722.3700000001</v>
      </c>
      <c r="F273" s="4">
        <v>-25983.8</v>
      </c>
      <c r="G273" s="4">
        <v>-945867.79</v>
      </c>
      <c r="H273" s="4">
        <v>0</v>
      </c>
      <c r="I273" s="4">
        <v>0</v>
      </c>
      <c r="J273" s="4">
        <v>0</v>
      </c>
      <c r="K273" s="4">
        <v>0</v>
      </c>
      <c r="L273" s="4">
        <v>157870.78</v>
      </c>
    </row>
    <row r="274" spans="1:12">
      <c r="A274" s="2" t="s">
        <v>16</v>
      </c>
      <c r="B274" s="2" t="s">
        <v>17</v>
      </c>
      <c r="C274" s="2" t="s">
        <v>114</v>
      </c>
      <c r="D274" s="3">
        <v>43344</v>
      </c>
      <c r="E274" s="4">
        <v>33883.96</v>
      </c>
      <c r="F274" s="4">
        <v>548.82000000000005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34432.78</v>
      </c>
    </row>
    <row r="275" spans="1:12">
      <c r="A275" s="2" t="s">
        <v>16</v>
      </c>
      <c r="B275" s="2" t="s">
        <v>17</v>
      </c>
      <c r="C275" s="2" t="s">
        <v>30</v>
      </c>
      <c r="D275" s="3">
        <v>43344</v>
      </c>
      <c r="E275" s="4">
        <v>0.45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0.45</v>
      </c>
    </row>
    <row r="276" spans="1:12">
      <c r="A276" s="2" t="s">
        <v>16</v>
      </c>
      <c r="B276" s="2" t="s">
        <v>17</v>
      </c>
      <c r="C276" s="2" t="s">
        <v>112</v>
      </c>
      <c r="D276" s="3">
        <v>43344</v>
      </c>
      <c r="E276" s="4">
        <v>12780195.59</v>
      </c>
      <c r="F276" s="4">
        <v>111048.63</v>
      </c>
      <c r="G276" s="4">
        <v>-205742.23</v>
      </c>
      <c r="H276" s="4">
        <v>0</v>
      </c>
      <c r="I276" s="4">
        <v>0</v>
      </c>
      <c r="J276" s="4">
        <v>0</v>
      </c>
      <c r="K276" s="4">
        <v>0</v>
      </c>
      <c r="L276" s="4">
        <v>12685501.99</v>
      </c>
    </row>
    <row r="277" spans="1:12">
      <c r="A277" s="2" t="s">
        <v>16</v>
      </c>
      <c r="B277" s="2" t="s">
        <v>17</v>
      </c>
      <c r="C277" s="2" t="s">
        <v>31</v>
      </c>
      <c r="D277" s="3">
        <v>43344</v>
      </c>
      <c r="E277" s="4">
        <v>544918.09</v>
      </c>
      <c r="F277" s="4">
        <v>4914.3900000000003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549832.48</v>
      </c>
    </row>
    <row r="278" spans="1:12">
      <c r="A278" s="2" t="s">
        <v>16</v>
      </c>
      <c r="B278" s="2" t="s">
        <v>17</v>
      </c>
      <c r="C278" s="2" t="s">
        <v>111</v>
      </c>
      <c r="D278" s="3">
        <v>43344</v>
      </c>
      <c r="E278" s="4">
        <v>5557.33</v>
      </c>
      <c r="F278" s="4">
        <v>31.129999999999995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5588.46</v>
      </c>
    </row>
    <row r="279" spans="1:12">
      <c r="A279" s="2" t="s">
        <v>16</v>
      </c>
      <c r="B279" s="2" t="s">
        <v>17</v>
      </c>
      <c r="C279" s="2" t="s">
        <v>80</v>
      </c>
      <c r="D279" s="3">
        <v>43344</v>
      </c>
      <c r="E279" s="4">
        <v>1203893.8999999999</v>
      </c>
      <c r="F279" s="4">
        <v>-22728.73</v>
      </c>
      <c r="G279" s="4">
        <v>-828241.8</v>
      </c>
      <c r="H279" s="4">
        <v>0</v>
      </c>
      <c r="I279" s="4">
        <v>0</v>
      </c>
      <c r="J279" s="4">
        <v>0</v>
      </c>
      <c r="K279" s="4">
        <v>0</v>
      </c>
      <c r="L279" s="4">
        <v>352923.37</v>
      </c>
    </row>
    <row r="280" spans="1:12">
      <c r="A280" s="2" t="s">
        <v>16</v>
      </c>
      <c r="B280" s="2" t="s">
        <v>17</v>
      </c>
      <c r="C280" s="2" t="s">
        <v>18</v>
      </c>
      <c r="D280" s="3">
        <v>43344</v>
      </c>
      <c r="E280" s="4">
        <v>500839.15</v>
      </c>
      <c r="F280" s="4">
        <v>3830.61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504669.76</v>
      </c>
    </row>
    <row r="281" spans="1:12">
      <c r="A281" s="2" t="s">
        <v>16</v>
      </c>
      <c r="B281" s="2" t="s">
        <v>17</v>
      </c>
      <c r="C281" s="2" t="s">
        <v>77</v>
      </c>
      <c r="D281" s="3">
        <v>43344</v>
      </c>
      <c r="E281" s="4">
        <v>58398.04</v>
      </c>
      <c r="F281" s="4">
        <v>2359.31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60757.35</v>
      </c>
    </row>
    <row r="282" spans="1:12">
      <c r="A282" s="2" t="s">
        <v>16</v>
      </c>
      <c r="B282" s="2" t="s">
        <v>17</v>
      </c>
      <c r="C282" s="2" t="s">
        <v>25</v>
      </c>
      <c r="D282" s="3">
        <v>43344</v>
      </c>
      <c r="E282" s="4">
        <v>848.26</v>
      </c>
      <c r="F282" s="4">
        <v>17.829999999999998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866.09</v>
      </c>
    </row>
    <row r="283" spans="1:12">
      <c r="A283" s="2" t="s">
        <v>16</v>
      </c>
      <c r="B283" s="2" t="s">
        <v>17</v>
      </c>
      <c r="C283" s="2" t="s">
        <v>26</v>
      </c>
      <c r="D283" s="3">
        <v>43344</v>
      </c>
      <c r="E283" s="4">
        <v>511167.11</v>
      </c>
      <c r="F283" s="4">
        <v>7958.4000000000005</v>
      </c>
      <c r="G283" s="4">
        <v>-74689.789999999994</v>
      </c>
      <c r="H283" s="4">
        <v>0</v>
      </c>
      <c r="I283" s="4">
        <v>0</v>
      </c>
      <c r="J283" s="4">
        <v>0</v>
      </c>
      <c r="K283" s="4">
        <v>0</v>
      </c>
      <c r="L283" s="4">
        <v>444435.72</v>
      </c>
    </row>
    <row r="284" spans="1:12">
      <c r="A284" s="2" t="s">
        <v>16</v>
      </c>
      <c r="B284" s="2" t="s">
        <v>17</v>
      </c>
      <c r="C284" s="2" t="s">
        <v>157</v>
      </c>
      <c r="D284" s="3">
        <v>43344</v>
      </c>
      <c r="E284" s="4">
        <v>34074922.509999998</v>
      </c>
      <c r="F284" s="4">
        <v>363665.97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34438588.479999997</v>
      </c>
    </row>
    <row r="285" spans="1:12">
      <c r="A285" s="2" t="s">
        <v>16</v>
      </c>
      <c r="B285" s="2" t="s">
        <v>17</v>
      </c>
      <c r="C285" s="2" t="s">
        <v>27</v>
      </c>
      <c r="D285" s="3">
        <v>43344</v>
      </c>
      <c r="E285" s="4">
        <v>17663949.699999999</v>
      </c>
      <c r="F285" s="4">
        <v>91720.53</v>
      </c>
      <c r="G285" s="4">
        <v>-990377.17</v>
      </c>
      <c r="H285" s="4">
        <v>0</v>
      </c>
      <c r="I285" s="4">
        <v>0</v>
      </c>
      <c r="J285" s="4">
        <v>0</v>
      </c>
      <c r="K285" s="4">
        <v>0</v>
      </c>
      <c r="L285" s="4">
        <v>16765293.060000001</v>
      </c>
    </row>
    <row r="286" spans="1:12">
      <c r="A286" s="2" t="s">
        <v>16</v>
      </c>
      <c r="B286" s="2" t="s">
        <v>17</v>
      </c>
      <c r="C286" s="2" t="s">
        <v>158</v>
      </c>
      <c r="D286" s="3">
        <v>43344</v>
      </c>
      <c r="E286" s="4">
        <v>9317273.9499999993</v>
      </c>
      <c r="F286" s="4">
        <v>31094.71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9348368.6600000001</v>
      </c>
    </row>
    <row r="287" spans="1:12">
      <c r="A287" s="2" t="s">
        <v>16</v>
      </c>
      <c r="B287" s="2" t="s">
        <v>17</v>
      </c>
      <c r="C287" s="2" t="s">
        <v>32</v>
      </c>
      <c r="D287" s="3">
        <v>43344</v>
      </c>
      <c r="E287" s="4">
        <v>44993.58</v>
      </c>
      <c r="F287" s="4">
        <v>166.48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45160.06</v>
      </c>
    </row>
    <row r="288" spans="1:12">
      <c r="A288" s="2" t="s">
        <v>16</v>
      </c>
      <c r="B288" s="2" t="s">
        <v>17</v>
      </c>
      <c r="C288" s="2" t="s">
        <v>22</v>
      </c>
      <c r="D288" s="3">
        <v>43344</v>
      </c>
      <c r="E288" s="4">
        <v>103895.34</v>
      </c>
      <c r="F288" s="4">
        <v>878.02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104773.36</v>
      </c>
    </row>
    <row r="289" spans="1:12">
      <c r="A289" s="2" t="s">
        <v>16</v>
      </c>
      <c r="B289" s="2" t="s">
        <v>17</v>
      </c>
      <c r="C289" s="2" t="s">
        <v>76</v>
      </c>
      <c r="D289" s="3">
        <v>43344</v>
      </c>
      <c r="E289" s="4">
        <v>-0.04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-0.04</v>
      </c>
    </row>
    <row r="290" spans="1:12">
      <c r="A290" s="2" t="s">
        <v>16</v>
      </c>
      <c r="B290" s="2" t="s">
        <v>17</v>
      </c>
      <c r="C290" s="2" t="s">
        <v>79</v>
      </c>
      <c r="D290" s="3">
        <v>43344</v>
      </c>
      <c r="E290" s="4">
        <v>388.07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388.07</v>
      </c>
    </row>
    <row r="291" spans="1:12">
      <c r="A291" s="2" t="s">
        <v>16</v>
      </c>
      <c r="B291" s="2" t="s">
        <v>17</v>
      </c>
      <c r="C291" s="2" t="s">
        <v>24</v>
      </c>
      <c r="D291" s="3">
        <v>43344</v>
      </c>
      <c r="E291" s="4">
        <v>3851.76</v>
      </c>
      <c r="F291" s="4">
        <v>41.5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3893.26</v>
      </c>
    </row>
    <row r="292" spans="1:12">
      <c r="A292" s="2" t="s">
        <v>16</v>
      </c>
      <c r="B292" s="2" t="s">
        <v>17</v>
      </c>
      <c r="C292" s="2" t="s">
        <v>116</v>
      </c>
      <c r="D292" s="3">
        <v>43344</v>
      </c>
      <c r="E292" s="4">
        <v>163195.65</v>
      </c>
      <c r="F292" s="4">
        <v>105.6099999999999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163301.26</v>
      </c>
    </row>
    <row r="293" spans="1:12">
      <c r="A293" s="2" t="s">
        <v>16</v>
      </c>
      <c r="B293" s="2" t="s">
        <v>60</v>
      </c>
      <c r="C293" s="2" t="s">
        <v>67</v>
      </c>
      <c r="D293" s="3">
        <v>43344</v>
      </c>
      <c r="E293" s="4">
        <v>93354.45</v>
      </c>
      <c r="F293" s="4">
        <v>157.58999999999992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93512.04</v>
      </c>
    </row>
    <row r="294" spans="1:12">
      <c r="A294" s="2" t="s">
        <v>16</v>
      </c>
      <c r="B294" s="2" t="s">
        <v>60</v>
      </c>
      <c r="C294" s="2" t="s">
        <v>104</v>
      </c>
      <c r="D294" s="3">
        <v>43344</v>
      </c>
      <c r="E294" s="4">
        <v>74234.55</v>
      </c>
      <c r="F294" s="4">
        <v>-9.0000000000145519E-2</v>
      </c>
      <c r="G294" s="4">
        <v>-102576.11</v>
      </c>
      <c r="H294" s="4">
        <v>0</v>
      </c>
      <c r="I294" s="4">
        <v>0</v>
      </c>
      <c r="J294" s="4">
        <v>0</v>
      </c>
      <c r="K294" s="4">
        <v>0</v>
      </c>
      <c r="L294" s="4">
        <v>-28341.65</v>
      </c>
    </row>
    <row r="295" spans="1:12">
      <c r="A295" s="2" t="s">
        <v>16</v>
      </c>
      <c r="B295" s="2" t="s">
        <v>60</v>
      </c>
      <c r="C295" s="2" t="s">
        <v>105</v>
      </c>
      <c r="D295" s="3">
        <v>43344</v>
      </c>
      <c r="E295" s="4">
        <v>137694.56</v>
      </c>
      <c r="F295" s="4">
        <v>930.78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138625.34</v>
      </c>
    </row>
    <row r="296" spans="1:12">
      <c r="A296" s="2" t="s">
        <v>16</v>
      </c>
      <c r="B296" s="2" t="s">
        <v>60</v>
      </c>
      <c r="C296" s="2" t="s">
        <v>100</v>
      </c>
      <c r="D296" s="3">
        <v>43344</v>
      </c>
      <c r="E296" s="4">
        <v>474901.83</v>
      </c>
      <c r="F296" s="4">
        <v>0</v>
      </c>
      <c r="G296" s="4">
        <v>-629166.46</v>
      </c>
      <c r="H296" s="4">
        <v>0</v>
      </c>
      <c r="I296" s="4">
        <v>0</v>
      </c>
      <c r="J296" s="4">
        <v>0</v>
      </c>
      <c r="K296" s="4">
        <v>0</v>
      </c>
      <c r="L296" s="4">
        <v>-154264.63</v>
      </c>
    </row>
    <row r="297" spans="1:12">
      <c r="A297" s="2" t="s">
        <v>16</v>
      </c>
      <c r="B297" s="2" t="s">
        <v>60</v>
      </c>
      <c r="C297" s="2" t="s">
        <v>145</v>
      </c>
      <c r="D297" s="3">
        <v>43344</v>
      </c>
      <c r="E297" s="4">
        <v>2827140.98</v>
      </c>
      <c r="F297" s="4">
        <v>36386.769999999997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2863527.75</v>
      </c>
    </row>
    <row r="298" spans="1:12">
      <c r="A298" s="2" t="s">
        <v>16</v>
      </c>
      <c r="B298" s="2" t="s">
        <v>60</v>
      </c>
      <c r="C298" s="2" t="s">
        <v>146</v>
      </c>
      <c r="D298" s="3">
        <v>43344</v>
      </c>
      <c r="E298" s="4">
        <v>240487.97</v>
      </c>
      <c r="F298" s="4">
        <v>-6309.84</v>
      </c>
      <c r="G298" s="4">
        <v>-201084.81</v>
      </c>
      <c r="H298" s="4">
        <v>0</v>
      </c>
      <c r="I298" s="4">
        <v>0</v>
      </c>
      <c r="J298" s="4">
        <v>0</v>
      </c>
      <c r="K298" s="4">
        <v>0</v>
      </c>
      <c r="L298" s="4">
        <v>33093.32</v>
      </c>
    </row>
    <row r="299" spans="1:12">
      <c r="A299" s="2" t="s">
        <v>16</v>
      </c>
      <c r="B299" s="2" t="s">
        <v>60</v>
      </c>
      <c r="C299" s="2" t="s">
        <v>144</v>
      </c>
      <c r="D299" s="3">
        <v>43344</v>
      </c>
      <c r="E299" s="4">
        <v>1670768.45</v>
      </c>
      <c r="F299" s="4">
        <v>8953.5400000000009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1679721.99</v>
      </c>
    </row>
    <row r="300" spans="1:12">
      <c r="A300" s="2" t="s">
        <v>16</v>
      </c>
      <c r="B300" s="2" t="s">
        <v>60</v>
      </c>
      <c r="C300" s="2" t="s">
        <v>155</v>
      </c>
      <c r="D300" s="3">
        <v>43344</v>
      </c>
      <c r="E300" s="4">
        <v>12207.91</v>
      </c>
      <c r="F300" s="4">
        <v>163.54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12371.45</v>
      </c>
    </row>
    <row r="301" spans="1:12">
      <c r="A301" s="2" t="s">
        <v>16</v>
      </c>
      <c r="B301" s="2" t="s">
        <v>60</v>
      </c>
      <c r="C301" s="2" t="s">
        <v>62</v>
      </c>
      <c r="D301" s="3">
        <v>43344</v>
      </c>
      <c r="E301" s="4">
        <v>1174204.97</v>
      </c>
      <c r="F301" s="4">
        <v>14316.45</v>
      </c>
      <c r="G301" s="4">
        <v>-1238.52</v>
      </c>
      <c r="H301" s="4">
        <v>0</v>
      </c>
      <c r="I301" s="4">
        <v>0</v>
      </c>
      <c r="J301" s="4">
        <v>0</v>
      </c>
      <c r="K301" s="4">
        <v>0</v>
      </c>
      <c r="L301" s="4">
        <v>1187282.8999999999</v>
      </c>
    </row>
    <row r="302" spans="1:12">
      <c r="A302" s="2" t="s">
        <v>16</v>
      </c>
      <c r="B302" s="2" t="s">
        <v>60</v>
      </c>
      <c r="C302" s="2" t="s">
        <v>63</v>
      </c>
      <c r="D302" s="3">
        <v>43344</v>
      </c>
      <c r="E302" s="4">
        <v>360706.02</v>
      </c>
      <c r="F302" s="4">
        <v>4297.72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365003.74</v>
      </c>
    </row>
    <row r="303" spans="1:12">
      <c r="A303" s="2" t="s">
        <v>16</v>
      </c>
      <c r="B303" s="2" t="s">
        <v>60</v>
      </c>
      <c r="C303" s="2" t="s">
        <v>129</v>
      </c>
      <c r="D303" s="3">
        <v>43344</v>
      </c>
      <c r="E303" s="4">
        <v>839726.09</v>
      </c>
      <c r="F303" s="4">
        <v>8135.56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847861.65</v>
      </c>
    </row>
    <row r="304" spans="1:12">
      <c r="A304" s="2" t="s">
        <v>16</v>
      </c>
      <c r="B304" s="2" t="s">
        <v>60</v>
      </c>
      <c r="C304" s="2" t="s">
        <v>130</v>
      </c>
      <c r="D304" s="3">
        <v>43344</v>
      </c>
      <c r="E304" s="4">
        <v>4914399.24</v>
      </c>
      <c r="F304" s="4">
        <v>31576</v>
      </c>
      <c r="G304" s="4">
        <v>-938115.68</v>
      </c>
      <c r="H304" s="4">
        <v>0</v>
      </c>
      <c r="I304" s="4">
        <v>0</v>
      </c>
      <c r="J304" s="4">
        <v>0</v>
      </c>
      <c r="K304" s="4">
        <v>0</v>
      </c>
      <c r="L304" s="4">
        <v>4007859.56</v>
      </c>
    </row>
    <row r="305" spans="1:12">
      <c r="A305" s="2" t="s">
        <v>16</v>
      </c>
      <c r="B305" s="2" t="s">
        <v>60</v>
      </c>
      <c r="C305" s="2" t="s">
        <v>102</v>
      </c>
      <c r="D305" s="3">
        <v>43344</v>
      </c>
      <c r="E305" s="4">
        <v>29847856.629999999</v>
      </c>
      <c r="F305" s="4">
        <v>485045.24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30332901.870000001</v>
      </c>
    </row>
    <row r="306" spans="1:12">
      <c r="A306" s="2" t="s">
        <v>16</v>
      </c>
      <c r="B306" s="2" t="s">
        <v>60</v>
      </c>
      <c r="C306" s="2" t="s">
        <v>156</v>
      </c>
      <c r="D306" s="3">
        <v>43344</v>
      </c>
      <c r="E306" s="4">
        <v>110809.52</v>
      </c>
      <c r="F306" s="4">
        <v>5163.16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115972.68</v>
      </c>
    </row>
    <row r="307" spans="1:12">
      <c r="A307" s="2" t="s">
        <v>16</v>
      </c>
      <c r="B307" s="2" t="s">
        <v>60</v>
      </c>
      <c r="C307" s="2" t="s">
        <v>61</v>
      </c>
      <c r="D307" s="3">
        <v>43344</v>
      </c>
      <c r="E307" s="4">
        <v>1051221.2</v>
      </c>
      <c r="F307" s="4">
        <v>8970.5399999999991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1060191.74</v>
      </c>
    </row>
    <row r="308" spans="1:12">
      <c r="A308" s="2" t="s">
        <v>16</v>
      </c>
      <c r="B308" s="2" t="s">
        <v>60</v>
      </c>
      <c r="C308" s="2" t="s">
        <v>101</v>
      </c>
      <c r="D308" s="3">
        <v>43344</v>
      </c>
      <c r="E308" s="4">
        <v>541799.6</v>
      </c>
      <c r="F308" s="4">
        <v>-1457.5599999999977</v>
      </c>
      <c r="G308" s="4">
        <v>-591216.72</v>
      </c>
      <c r="H308" s="4">
        <v>0</v>
      </c>
      <c r="I308" s="4">
        <v>0</v>
      </c>
      <c r="J308" s="4">
        <v>0</v>
      </c>
      <c r="K308" s="4">
        <v>0</v>
      </c>
      <c r="L308" s="4">
        <v>-50874.68</v>
      </c>
    </row>
    <row r="309" spans="1:12">
      <c r="A309" s="2" t="s">
        <v>16</v>
      </c>
      <c r="B309" s="2" t="s">
        <v>60</v>
      </c>
      <c r="C309" s="2" t="s">
        <v>132</v>
      </c>
      <c r="D309" s="3">
        <v>43344</v>
      </c>
      <c r="E309" s="4">
        <v>162132.97</v>
      </c>
      <c r="F309" s="4">
        <v>5694.2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167827.17</v>
      </c>
    </row>
    <row r="310" spans="1:12">
      <c r="A310" s="2" t="s">
        <v>16</v>
      </c>
      <c r="B310" s="2" t="s">
        <v>60</v>
      </c>
      <c r="C310" s="2" t="s">
        <v>66</v>
      </c>
      <c r="D310" s="3">
        <v>43344</v>
      </c>
      <c r="E310" s="4">
        <v>42199.15</v>
      </c>
      <c r="F310" s="4">
        <v>2608.19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44807.34</v>
      </c>
    </row>
    <row r="311" spans="1:12">
      <c r="A311" s="2" t="s">
        <v>16</v>
      </c>
      <c r="B311" s="2" t="s">
        <v>60</v>
      </c>
      <c r="C311" s="2" t="s">
        <v>160</v>
      </c>
      <c r="D311" s="3">
        <v>43344</v>
      </c>
      <c r="E311" s="4">
        <v>15784.66</v>
      </c>
      <c r="F311" s="4">
        <v>196.66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15981.32</v>
      </c>
    </row>
    <row r="312" spans="1:12">
      <c r="A312" s="2" t="s">
        <v>16</v>
      </c>
      <c r="B312" s="2" t="s">
        <v>60</v>
      </c>
      <c r="C312" s="2" t="s">
        <v>148</v>
      </c>
      <c r="D312" s="3">
        <v>43344</v>
      </c>
      <c r="E312" s="4">
        <v>10593.75</v>
      </c>
      <c r="F312" s="4">
        <v>0</v>
      </c>
      <c r="G312" s="4">
        <v>-20560.16</v>
      </c>
      <c r="H312" s="4">
        <v>0</v>
      </c>
      <c r="I312" s="4">
        <v>0</v>
      </c>
      <c r="J312" s="4">
        <v>0</v>
      </c>
      <c r="K312" s="4">
        <v>0</v>
      </c>
      <c r="L312" s="4">
        <v>-9966.41</v>
      </c>
    </row>
    <row r="313" spans="1:12">
      <c r="A313" s="2" t="s">
        <v>16</v>
      </c>
      <c r="B313" s="2" t="s">
        <v>60</v>
      </c>
      <c r="C313" s="2" t="s">
        <v>131</v>
      </c>
      <c r="D313" s="3">
        <v>43344</v>
      </c>
      <c r="E313" s="4">
        <v>133047.99</v>
      </c>
      <c r="F313" s="4">
        <v>-0.49000000000069122</v>
      </c>
      <c r="G313" s="4">
        <v>-190246.97</v>
      </c>
      <c r="H313" s="4">
        <v>0</v>
      </c>
      <c r="I313" s="4">
        <v>0</v>
      </c>
      <c r="J313" s="4">
        <v>0</v>
      </c>
      <c r="K313" s="4">
        <v>0</v>
      </c>
      <c r="L313" s="4">
        <v>-57199.47</v>
      </c>
    </row>
    <row r="314" spans="1:12">
      <c r="A314" s="2" t="s">
        <v>16</v>
      </c>
      <c r="B314" s="2" t="s">
        <v>60</v>
      </c>
      <c r="C314" s="2" t="s">
        <v>65</v>
      </c>
      <c r="D314" s="3">
        <v>43344</v>
      </c>
      <c r="E314" s="4">
        <v>153870.75</v>
      </c>
      <c r="F314" s="4">
        <v>1361.09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155231.84</v>
      </c>
    </row>
    <row r="315" spans="1:12">
      <c r="A315" s="2" t="s">
        <v>16</v>
      </c>
      <c r="B315" s="2" t="s">
        <v>60</v>
      </c>
      <c r="C315" s="2" t="s">
        <v>147</v>
      </c>
      <c r="D315" s="3">
        <v>43344</v>
      </c>
      <c r="E315" s="4">
        <v>1895051.99</v>
      </c>
      <c r="F315" s="4">
        <v>33984.050000000003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1929036.04</v>
      </c>
    </row>
    <row r="316" spans="1:12">
      <c r="A316" s="2" t="s">
        <v>33</v>
      </c>
      <c r="B316" s="2" t="s">
        <v>34</v>
      </c>
      <c r="C316" s="2" t="s">
        <v>39</v>
      </c>
      <c r="D316" s="3">
        <v>43344</v>
      </c>
      <c r="E316" s="4">
        <v>1892956.0599999998</v>
      </c>
      <c r="F316" s="4">
        <v>31654.34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1924610.4</v>
      </c>
    </row>
    <row r="317" spans="1:12">
      <c r="A317" s="2" t="s">
        <v>33</v>
      </c>
      <c r="B317" s="2" t="s">
        <v>34</v>
      </c>
      <c r="C317" s="2" t="s">
        <v>40</v>
      </c>
      <c r="D317" s="3">
        <v>43344</v>
      </c>
      <c r="E317" s="4">
        <v>50497.56</v>
      </c>
      <c r="F317" s="4">
        <v>1338.96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51836.52</v>
      </c>
    </row>
    <row r="318" spans="1:12">
      <c r="A318" s="2" t="s">
        <v>33</v>
      </c>
      <c r="B318" s="2" t="s">
        <v>34</v>
      </c>
      <c r="C318" s="2" t="s">
        <v>41</v>
      </c>
      <c r="D318" s="3">
        <v>43344</v>
      </c>
      <c r="E318" s="4">
        <v>539672.93000000005</v>
      </c>
      <c r="F318" s="4">
        <v>25844.39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565517.31999999995</v>
      </c>
    </row>
    <row r="319" spans="1:12">
      <c r="A319" s="2" t="s">
        <v>33</v>
      </c>
      <c r="B319" s="2" t="s">
        <v>34</v>
      </c>
      <c r="C319" s="2" t="s">
        <v>42</v>
      </c>
      <c r="D319" s="3">
        <v>43344</v>
      </c>
      <c r="E319" s="4">
        <v>105121.58</v>
      </c>
      <c r="F319" s="4">
        <v>-735.73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104385.85</v>
      </c>
    </row>
    <row r="320" spans="1:12">
      <c r="A320" s="2" t="s">
        <v>33</v>
      </c>
      <c r="B320" s="2" t="s">
        <v>34</v>
      </c>
      <c r="C320" s="2" t="s">
        <v>43</v>
      </c>
      <c r="D320" s="3">
        <v>43344</v>
      </c>
      <c r="E320" s="4">
        <v>8329.7199999999993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8329.7199999999993</v>
      </c>
    </row>
    <row r="321" spans="1:12">
      <c r="A321" s="2" t="s">
        <v>33</v>
      </c>
      <c r="B321" s="2" t="s">
        <v>34</v>
      </c>
      <c r="C321" s="2" t="s">
        <v>46</v>
      </c>
      <c r="D321" s="3">
        <v>43344</v>
      </c>
      <c r="E321" s="4">
        <v>451291.52999999997</v>
      </c>
      <c r="F321" s="4">
        <v>348.21000000000004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451639.74</v>
      </c>
    </row>
    <row r="322" spans="1:12">
      <c r="A322" s="2" t="s">
        <v>33</v>
      </c>
      <c r="B322" s="2" t="s">
        <v>34</v>
      </c>
      <c r="C322" s="2" t="s">
        <v>47</v>
      </c>
      <c r="D322" s="3">
        <v>43344</v>
      </c>
      <c r="E322" s="4">
        <v>167420.48000000001</v>
      </c>
      <c r="F322" s="4">
        <v>52.07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167472.54999999999</v>
      </c>
    </row>
    <row r="323" spans="1:12">
      <c r="A323" s="2" t="s">
        <v>33</v>
      </c>
      <c r="B323" s="2" t="s">
        <v>34</v>
      </c>
      <c r="C323" s="2" t="s">
        <v>49</v>
      </c>
      <c r="D323" s="3">
        <v>43344</v>
      </c>
      <c r="E323" s="4">
        <v>416807.3</v>
      </c>
      <c r="F323" s="4">
        <v>961.78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417769.08</v>
      </c>
    </row>
    <row r="324" spans="1:12">
      <c r="A324" s="2" t="s">
        <v>33</v>
      </c>
      <c r="B324" s="2" t="s">
        <v>34</v>
      </c>
      <c r="C324" s="2" t="s">
        <v>56</v>
      </c>
      <c r="D324" s="3">
        <v>43344</v>
      </c>
      <c r="E324" s="4">
        <v>9751244.8499999996</v>
      </c>
      <c r="F324" s="4">
        <v>53046.35</v>
      </c>
      <c r="G324" s="4">
        <v>-361583.8</v>
      </c>
      <c r="H324" s="4">
        <v>0</v>
      </c>
      <c r="I324" s="4">
        <v>0</v>
      </c>
      <c r="J324" s="4">
        <v>0</v>
      </c>
      <c r="K324" s="4">
        <v>0</v>
      </c>
      <c r="L324" s="4">
        <v>9442707.4000000004</v>
      </c>
    </row>
    <row r="325" spans="1:12">
      <c r="A325" s="2" t="s">
        <v>33</v>
      </c>
      <c r="B325" s="2" t="s">
        <v>34</v>
      </c>
      <c r="C325" s="2" t="s">
        <v>57</v>
      </c>
      <c r="D325" s="3">
        <v>43344</v>
      </c>
      <c r="E325" s="4">
        <v>893316.04</v>
      </c>
      <c r="F325" s="4">
        <v>12189.35</v>
      </c>
      <c r="G325" s="4">
        <v>-7039.06</v>
      </c>
      <c r="H325" s="4">
        <v>-16038.42</v>
      </c>
      <c r="I325" s="4">
        <v>0</v>
      </c>
      <c r="J325" s="4">
        <v>0</v>
      </c>
      <c r="K325" s="4">
        <v>0</v>
      </c>
      <c r="L325" s="4">
        <v>882427.91</v>
      </c>
    </row>
    <row r="326" spans="1:12">
      <c r="A326" s="2" t="s">
        <v>33</v>
      </c>
      <c r="B326" s="2" t="s">
        <v>34</v>
      </c>
      <c r="C326" s="2" t="s">
        <v>59</v>
      </c>
      <c r="D326" s="3">
        <v>43344</v>
      </c>
      <c r="E326" s="4">
        <v>25319279.609999999</v>
      </c>
      <c r="F326" s="4">
        <v>191213.24</v>
      </c>
      <c r="G326" s="4">
        <v>0</v>
      </c>
      <c r="H326" s="4">
        <v>-4649.3500000000004</v>
      </c>
      <c r="I326" s="4">
        <v>0</v>
      </c>
      <c r="J326" s="4">
        <v>0</v>
      </c>
      <c r="K326" s="4">
        <v>0</v>
      </c>
      <c r="L326" s="4">
        <v>25505843.5</v>
      </c>
    </row>
    <row r="327" spans="1:12">
      <c r="A327" s="2" t="s">
        <v>33</v>
      </c>
      <c r="B327" s="2" t="s">
        <v>34</v>
      </c>
      <c r="C327" s="2" t="s">
        <v>35</v>
      </c>
      <c r="D327" s="3">
        <v>43344</v>
      </c>
      <c r="E327" s="4">
        <v>1246194.18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1246194.18</v>
      </c>
    </row>
    <row r="328" spans="1:12">
      <c r="A328" s="2" t="s">
        <v>33</v>
      </c>
      <c r="B328" s="2" t="s">
        <v>34</v>
      </c>
      <c r="C328" s="2" t="s">
        <v>90</v>
      </c>
      <c r="D328" s="3">
        <v>43344</v>
      </c>
      <c r="E328" s="4">
        <v>36441.269999999997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36441.269999999997</v>
      </c>
    </row>
    <row r="329" spans="1:12">
      <c r="A329" s="2" t="s">
        <v>33</v>
      </c>
      <c r="B329" s="2" t="s">
        <v>34</v>
      </c>
      <c r="C329" s="2" t="s">
        <v>93</v>
      </c>
      <c r="D329" s="3">
        <v>43344</v>
      </c>
      <c r="E329" s="4">
        <v>3848731.0900000003</v>
      </c>
      <c r="F329" s="4">
        <v>31383.360000000001</v>
      </c>
      <c r="G329" s="4">
        <v>0</v>
      </c>
      <c r="H329" s="4">
        <v>-2111.41</v>
      </c>
      <c r="I329" s="4">
        <v>0</v>
      </c>
      <c r="J329" s="4">
        <v>0</v>
      </c>
      <c r="K329" s="4">
        <v>0</v>
      </c>
      <c r="L329" s="4">
        <v>3878003.04</v>
      </c>
    </row>
    <row r="330" spans="1:12">
      <c r="A330" s="2" t="s">
        <v>33</v>
      </c>
      <c r="B330" s="2" t="s">
        <v>34</v>
      </c>
      <c r="C330" s="2" t="s">
        <v>95</v>
      </c>
      <c r="D330" s="3">
        <v>43344</v>
      </c>
      <c r="E330" s="4">
        <v>4435.5200000000004</v>
      </c>
      <c r="F330" s="4">
        <v>0.98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4436.5</v>
      </c>
    </row>
    <row r="331" spans="1:12">
      <c r="A331" s="2" t="s">
        <v>33</v>
      </c>
      <c r="B331" s="2" t="s">
        <v>34</v>
      </c>
      <c r="C331" s="2" t="s">
        <v>96</v>
      </c>
      <c r="D331" s="3">
        <v>43344</v>
      </c>
      <c r="E331" s="4">
        <v>5965.35</v>
      </c>
      <c r="F331" s="4">
        <v>24.93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5990.28</v>
      </c>
    </row>
    <row r="332" spans="1:12">
      <c r="A332" s="2" t="s">
        <v>33</v>
      </c>
      <c r="B332" s="2" t="s">
        <v>34</v>
      </c>
      <c r="C332" s="2" t="s">
        <v>55</v>
      </c>
      <c r="D332" s="3">
        <v>43344</v>
      </c>
      <c r="E332" s="4">
        <v>1836.1699999999998</v>
      </c>
      <c r="F332" s="4">
        <v>6.8699999999999992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1843.04</v>
      </c>
    </row>
    <row r="333" spans="1:12">
      <c r="A333" s="2" t="s">
        <v>33</v>
      </c>
      <c r="B333" s="2" t="s">
        <v>34</v>
      </c>
      <c r="C333" s="2" t="s">
        <v>99</v>
      </c>
      <c r="D333" s="3">
        <v>43344</v>
      </c>
      <c r="E333" s="4">
        <v>16161188.609999999</v>
      </c>
      <c r="F333" s="4">
        <v>298560.95</v>
      </c>
      <c r="G333" s="4">
        <v>-139545.88</v>
      </c>
      <c r="H333" s="4">
        <v>-1285805.1499999999</v>
      </c>
      <c r="I333" s="4">
        <v>0</v>
      </c>
      <c r="J333" s="4">
        <v>0</v>
      </c>
      <c r="K333" s="4">
        <v>0</v>
      </c>
      <c r="L333" s="4">
        <v>15034398.529999999</v>
      </c>
    </row>
    <row r="334" spans="1:12">
      <c r="A334" s="2" t="s">
        <v>33</v>
      </c>
      <c r="B334" s="2" t="s">
        <v>34</v>
      </c>
      <c r="C334" s="2" t="s">
        <v>86</v>
      </c>
      <c r="D334" s="3">
        <v>43344</v>
      </c>
      <c r="E334" s="4">
        <v>100998.61</v>
      </c>
      <c r="F334" s="4">
        <v>542.43000000000006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101541.04</v>
      </c>
    </row>
    <row r="335" spans="1:12">
      <c r="A335" s="2" t="s">
        <v>33</v>
      </c>
      <c r="B335" s="2" t="s">
        <v>34</v>
      </c>
      <c r="C335" s="2" t="s">
        <v>89</v>
      </c>
      <c r="D335" s="3">
        <v>43344</v>
      </c>
      <c r="E335" s="4">
        <v>-2529.39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-2529.39</v>
      </c>
    </row>
    <row r="336" spans="1:12">
      <c r="A336" s="2" t="s">
        <v>33</v>
      </c>
      <c r="B336" s="2" t="s">
        <v>34</v>
      </c>
      <c r="C336" s="2" t="s">
        <v>37</v>
      </c>
      <c r="D336" s="3">
        <v>43344</v>
      </c>
      <c r="E336" s="4">
        <v>1069979.69</v>
      </c>
      <c r="F336" s="4">
        <v>30715.91</v>
      </c>
      <c r="G336" s="4">
        <v>-7030.17</v>
      </c>
      <c r="H336" s="4">
        <v>0</v>
      </c>
      <c r="I336" s="4">
        <v>0</v>
      </c>
      <c r="J336" s="4">
        <v>0</v>
      </c>
      <c r="K336" s="4">
        <v>0</v>
      </c>
      <c r="L336" s="4">
        <v>1093665.43</v>
      </c>
    </row>
    <row r="337" spans="1:12">
      <c r="A337" s="2" t="s">
        <v>33</v>
      </c>
      <c r="B337" s="2" t="s">
        <v>34</v>
      </c>
      <c r="C337" s="2" t="s">
        <v>91</v>
      </c>
      <c r="D337" s="3">
        <v>43344</v>
      </c>
      <c r="E337" s="4">
        <v>17873.05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17873.05</v>
      </c>
    </row>
    <row r="338" spans="1:12">
      <c r="A338" s="2" t="s">
        <v>33</v>
      </c>
      <c r="B338" s="2" t="s">
        <v>34</v>
      </c>
      <c r="C338" s="2" t="s">
        <v>118</v>
      </c>
      <c r="D338" s="3">
        <v>43344</v>
      </c>
      <c r="E338" s="4">
        <v>199450.87</v>
      </c>
      <c r="F338" s="4">
        <v>116.06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199566.93</v>
      </c>
    </row>
    <row r="339" spans="1:12">
      <c r="A339" s="2" t="s">
        <v>33</v>
      </c>
      <c r="B339" s="2" t="s">
        <v>34</v>
      </c>
      <c r="C339" s="2" t="s">
        <v>44</v>
      </c>
      <c r="D339" s="3">
        <v>43344</v>
      </c>
      <c r="E339" s="4">
        <v>119852.69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119852.69</v>
      </c>
    </row>
    <row r="340" spans="1:12">
      <c r="A340" s="2" t="s">
        <v>33</v>
      </c>
      <c r="B340" s="2" t="s">
        <v>34</v>
      </c>
      <c r="C340" s="2" t="s">
        <v>121</v>
      </c>
      <c r="D340" s="3">
        <v>43344</v>
      </c>
      <c r="E340" s="4">
        <v>20254.870000000003</v>
      </c>
      <c r="F340" s="4">
        <v>17.739999999999998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20272.61</v>
      </c>
    </row>
    <row r="341" spans="1:12">
      <c r="A341" s="2" t="s">
        <v>33</v>
      </c>
      <c r="B341" s="2" t="s">
        <v>34</v>
      </c>
      <c r="C341" s="2" t="s">
        <v>125</v>
      </c>
      <c r="D341" s="3">
        <v>43344</v>
      </c>
      <c r="E341" s="4">
        <v>17853239.489999998</v>
      </c>
      <c r="F341" s="4">
        <v>41741.24</v>
      </c>
      <c r="G341" s="4">
        <v>-223033.82</v>
      </c>
      <c r="H341" s="4">
        <v>0</v>
      </c>
      <c r="I341" s="4">
        <v>0</v>
      </c>
      <c r="J341" s="4">
        <v>0</v>
      </c>
      <c r="K341" s="4">
        <v>0</v>
      </c>
      <c r="L341" s="4">
        <v>17671946.91</v>
      </c>
    </row>
    <row r="342" spans="1:12">
      <c r="A342" s="2" t="s">
        <v>33</v>
      </c>
      <c r="B342" s="2" t="s">
        <v>34</v>
      </c>
      <c r="C342" s="2" t="s">
        <v>134</v>
      </c>
      <c r="D342" s="3">
        <v>43344</v>
      </c>
      <c r="E342" s="4">
        <v>968735.8</v>
      </c>
      <c r="F342" s="4">
        <v>34978.97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1003714.77</v>
      </c>
    </row>
    <row r="343" spans="1:12">
      <c r="A343" s="2" t="s">
        <v>33</v>
      </c>
      <c r="B343" s="2" t="s">
        <v>34</v>
      </c>
      <c r="C343" s="2" t="s">
        <v>120</v>
      </c>
      <c r="D343" s="3">
        <v>43344</v>
      </c>
      <c r="E343" s="4">
        <v>111660.12</v>
      </c>
      <c r="F343" s="4">
        <v>160.93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111821.05</v>
      </c>
    </row>
    <row r="344" spans="1:12">
      <c r="A344" s="2" t="s">
        <v>33</v>
      </c>
      <c r="B344" s="2" t="s">
        <v>34</v>
      </c>
      <c r="C344" s="2" t="s">
        <v>135</v>
      </c>
      <c r="D344" s="3">
        <v>43344</v>
      </c>
      <c r="E344" s="4">
        <v>1016254.0499999999</v>
      </c>
      <c r="F344" s="4">
        <v>13433.56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1029687.61</v>
      </c>
    </row>
    <row r="345" spans="1:12">
      <c r="A345" s="2" t="s">
        <v>33</v>
      </c>
      <c r="B345" s="2" t="s">
        <v>34</v>
      </c>
      <c r="C345" s="2" t="s">
        <v>122</v>
      </c>
      <c r="D345" s="3">
        <v>43344</v>
      </c>
      <c r="E345" s="4">
        <v>729103.78</v>
      </c>
      <c r="F345" s="4">
        <v>2542.25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731646.03</v>
      </c>
    </row>
    <row r="346" spans="1:12">
      <c r="A346" s="2" t="s">
        <v>33</v>
      </c>
      <c r="B346" s="2" t="s">
        <v>34</v>
      </c>
      <c r="C346" s="2" t="s">
        <v>136</v>
      </c>
      <c r="D346" s="3">
        <v>43344</v>
      </c>
      <c r="E346" s="4">
        <v>187235.27000000002</v>
      </c>
      <c r="F346" s="4">
        <v>141.29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187376.56</v>
      </c>
    </row>
    <row r="347" spans="1:12">
      <c r="A347" s="2" t="s">
        <v>33</v>
      </c>
      <c r="B347" s="2" t="s">
        <v>34</v>
      </c>
      <c r="C347" s="2" t="s">
        <v>50</v>
      </c>
      <c r="D347" s="3">
        <v>43344</v>
      </c>
      <c r="E347" s="4">
        <v>16024.789999999999</v>
      </c>
      <c r="F347" s="4">
        <v>72.679999999999993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16097.47</v>
      </c>
    </row>
    <row r="348" spans="1:12">
      <c r="A348" s="2" t="s">
        <v>33</v>
      </c>
      <c r="B348" s="2" t="s">
        <v>34</v>
      </c>
      <c r="C348" s="2" t="s">
        <v>51</v>
      </c>
      <c r="D348" s="3">
        <v>43344</v>
      </c>
      <c r="E348" s="4">
        <v>1728443.74</v>
      </c>
      <c r="F348" s="4">
        <v>4047.38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1732491.12</v>
      </c>
    </row>
    <row r="349" spans="1:12">
      <c r="A349" s="2" t="s">
        <v>33</v>
      </c>
      <c r="B349" s="2" t="s">
        <v>34</v>
      </c>
      <c r="C349" s="2" t="s">
        <v>127</v>
      </c>
      <c r="D349" s="3">
        <v>43344</v>
      </c>
      <c r="E349" s="4">
        <v>183281.08</v>
      </c>
      <c r="F349" s="4">
        <v>6417.63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189698.71</v>
      </c>
    </row>
    <row r="350" spans="1:12">
      <c r="A350" s="2" t="s">
        <v>33</v>
      </c>
      <c r="B350" s="2" t="s">
        <v>34</v>
      </c>
      <c r="C350" s="2" t="s">
        <v>140</v>
      </c>
      <c r="D350" s="3">
        <v>43344</v>
      </c>
      <c r="E350" s="4">
        <v>30390977.649999999</v>
      </c>
      <c r="F350" s="4">
        <v>353936.38</v>
      </c>
      <c r="G350" s="4">
        <v>-429090.07</v>
      </c>
      <c r="H350" s="4">
        <v>-373186.5</v>
      </c>
      <c r="I350" s="4">
        <v>0</v>
      </c>
      <c r="J350" s="4">
        <v>0</v>
      </c>
      <c r="K350" s="4">
        <v>0</v>
      </c>
      <c r="L350" s="4">
        <v>29942637.460000001</v>
      </c>
    </row>
    <row r="351" spans="1:12">
      <c r="A351" s="2" t="s">
        <v>33</v>
      </c>
      <c r="B351" s="2" t="s">
        <v>34</v>
      </c>
      <c r="C351" s="2" t="s">
        <v>119</v>
      </c>
      <c r="D351" s="3">
        <v>43344</v>
      </c>
      <c r="E351" s="4">
        <v>2820391.6700000004</v>
      </c>
      <c r="F351" s="4">
        <v>11703.02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2832094.69</v>
      </c>
    </row>
    <row r="352" spans="1:12">
      <c r="A352" s="2" t="s">
        <v>33</v>
      </c>
      <c r="B352" s="2" t="s">
        <v>34</v>
      </c>
      <c r="C352" s="2" t="s">
        <v>123</v>
      </c>
      <c r="D352" s="3">
        <v>43344</v>
      </c>
      <c r="E352" s="4">
        <v>-90022.619999999981</v>
      </c>
      <c r="F352" s="4">
        <v>118.36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-89904.26</v>
      </c>
    </row>
    <row r="353" spans="1:12">
      <c r="A353" s="2" t="s">
        <v>33</v>
      </c>
      <c r="B353" s="2" t="s">
        <v>34</v>
      </c>
      <c r="C353" s="2" t="s">
        <v>142</v>
      </c>
      <c r="D353" s="3">
        <v>43344</v>
      </c>
      <c r="E353" s="4">
        <v>980422.21</v>
      </c>
      <c r="F353" s="4">
        <v>4227.07</v>
      </c>
      <c r="G353" s="4">
        <v>-109.63</v>
      </c>
      <c r="H353" s="4">
        <v>0</v>
      </c>
      <c r="I353" s="4">
        <v>0</v>
      </c>
      <c r="J353" s="4">
        <v>0</v>
      </c>
      <c r="K353" s="4">
        <v>0</v>
      </c>
      <c r="L353" s="4">
        <v>984539.65</v>
      </c>
    </row>
    <row r="354" spans="1:12">
      <c r="A354" s="2" t="s">
        <v>33</v>
      </c>
      <c r="B354" s="2" t="s">
        <v>34</v>
      </c>
      <c r="C354" s="2" t="s">
        <v>87</v>
      </c>
      <c r="D354" s="3">
        <v>43344</v>
      </c>
      <c r="E354" s="4">
        <v>265756.72000000003</v>
      </c>
      <c r="F354" s="4">
        <v>2222.16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267978.88</v>
      </c>
    </row>
    <row r="355" spans="1:12">
      <c r="A355" s="2" t="s">
        <v>33</v>
      </c>
      <c r="B355" s="2" t="s">
        <v>34</v>
      </c>
      <c r="C355" s="2" t="s">
        <v>117</v>
      </c>
      <c r="D355" s="3">
        <v>43344</v>
      </c>
      <c r="E355" s="4">
        <v>4399.93</v>
      </c>
      <c r="F355" s="4">
        <v>40.590000000000003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4440.5200000000004</v>
      </c>
    </row>
    <row r="356" spans="1:12">
      <c r="A356" s="2" t="s">
        <v>33</v>
      </c>
      <c r="B356" s="2" t="s">
        <v>34</v>
      </c>
      <c r="C356" s="2" t="s">
        <v>143</v>
      </c>
      <c r="D356" s="3">
        <v>43344</v>
      </c>
      <c r="E356" s="4">
        <v>35989002.990000002</v>
      </c>
      <c r="F356" s="4">
        <v>400880.70999999996</v>
      </c>
      <c r="G356" s="4">
        <v>-680885</v>
      </c>
      <c r="H356" s="4">
        <v>-106040.36</v>
      </c>
      <c r="I356" s="4">
        <v>0</v>
      </c>
      <c r="J356" s="4">
        <v>0</v>
      </c>
      <c r="K356" s="4">
        <v>0</v>
      </c>
      <c r="L356" s="4">
        <v>35602958.340000004</v>
      </c>
    </row>
    <row r="357" spans="1:12">
      <c r="A357" s="2" t="s">
        <v>33</v>
      </c>
      <c r="B357" s="2" t="s">
        <v>34</v>
      </c>
      <c r="C357" s="2" t="s">
        <v>36</v>
      </c>
      <c r="D357" s="3">
        <v>43344</v>
      </c>
      <c r="E357" s="4">
        <v>88580.45</v>
      </c>
      <c r="F357" s="4">
        <v>2788.12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91368.57</v>
      </c>
    </row>
    <row r="358" spans="1:12">
      <c r="A358" s="2" t="s">
        <v>33</v>
      </c>
      <c r="B358" s="2" t="s">
        <v>34</v>
      </c>
      <c r="C358" s="2" t="s">
        <v>92</v>
      </c>
      <c r="D358" s="3">
        <v>43344</v>
      </c>
      <c r="E358" s="4">
        <v>4842.29</v>
      </c>
      <c r="F358" s="4">
        <v>139.74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4982.03</v>
      </c>
    </row>
    <row r="359" spans="1:12">
      <c r="A359" s="2" t="s">
        <v>33</v>
      </c>
      <c r="B359" s="2" t="s">
        <v>34</v>
      </c>
      <c r="C359" s="2" t="s">
        <v>94</v>
      </c>
      <c r="D359" s="3">
        <v>43344</v>
      </c>
      <c r="E359" s="4">
        <v>86905.87</v>
      </c>
      <c r="F359" s="4">
        <v>436.62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87342.49</v>
      </c>
    </row>
    <row r="360" spans="1:12">
      <c r="A360" s="2" t="s">
        <v>33</v>
      </c>
      <c r="B360" s="2" t="s">
        <v>34</v>
      </c>
      <c r="C360" s="2" t="s">
        <v>153</v>
      </c>
      <c r="D360" s="3">
        <v>43344</v>
      </c>
      <c r="E360" s="4">
        <v>98215.12</v>
      </c>
      <c r="F360" s="4">
        <v>148.88999999999999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98364.01</v>
      </c>
    </row>
    <row r="361" spans="1:12">
      <c r="A361" s="2" t="s">
        <v>33</v>
      </c>
      <c r="B361" s="2" t="s">
        <v>34</v>
      </c>
      <c r="C361" s="2" t="s">
        <v>159</v>
      </c>
      <c r="D361" s="3">
        <v>43344</v>
      </c>
      <c r="E361" s="4">
        <v>1391616.42</v>
      </c>
      <c r="F361" s="4">
        <v>2139.17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1393755.59</v>
      </c>
    </row>
    <row r="362" spans="1:12">
      <c r="A362" s="2" t="s">
        <v>33</v>
      </c>
      <c r="B362" s="2" t="s">
        <v>34</v>
      </c>
      <c r="C362" s="2" t="s">
        <v>137</v>
      </c>
      <c r="D362" s="3">
        <v>43344</v>
      </c>
      <c r="E362" s="4">
        <v>182733.63</v>
      </c>
      <c r="F362" s="4">
        <v>708.38000000000011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183442.01</v>
      </c>
    </row>
    <row r="363" spans="1:12">
      <c r="A363" s="2" t="s">
        <v>33</v>
      </c>
      <c r="B363" s="2" t="s">
        <v>34</v>
      </c>
      <c r="C363" s="2" t="s">
        <v>124</v>
      </c>
      <c r="D363" s="3">
        <v>43344</v>
      </c>
      <c r="E363" s="4">
        <v>91562.68</v>
      </c>
      <c r="F363" s="4">
        <v>581.82000000000005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92144.5</v>
      </c>
    </row>
    <row r="364" spans="1:12">
      <c r="A364" s="2" t="s">
        <v>33</v>
      </c>
      <c r="B364" s="2" t="s">
        <v>34</v>
      </c>
      <c r="C364" s="2" t="s">
        <v>53</v>
      </c>
      <c r="D364" s="3">
        <v>43344</v>
      </c>
      <c r="E364" s="4">
        <v>106646.84</v>
      </c>
      <c r="F364" s="4">
        <v>577.08999999999992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107223.93</v>
      </c>
    </row>
    <row r="365" spans="1:12">
      <c r="A365" s="2" t="s">
        <v>33</v>
      </c>
      <c r="B365" s="2" t="s">
        <v>34</v>
      </c>
      <c r="C365" s="2" t="s">
        <v>54</v>
      </c>
      <c r="D365" s="3">
        <v>43344</v>
      </c>
      <c r="E365" s="4">
        <v>69356.039999999994</v>
      </c>
      <c r="F365" s="4">
        <v>171.35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69527.39</v>
      </c>
    </row>
    <row r="366" spans="1:12">
      <c r="A366" s="2" t="s">
        <v>33</v>
      </c>
      <c r="B366" s="2" t="s">
        <v>34</v>
      </c>
      <c r="C366" s="2" t="s">
        <v>141</v>
      </c>
      <c r="D366" s="3">
        <v>43344</v>
      </c>
      <c r="E366" s="4">
        <v>2098900.2199999997</v>
      </c>
      <c r="F366" s="4">
        <v>-76011.100000000006</v>
      </c>
      <c r="G366" s="4">
        <v>-4354.8599999999997</v>
      </c>
      <c r="H366" s="4">
        <v>-11213</v>
      </c>
      <c r="I366" s="4">
        <v>0</v>
      </c>
      <c r="J366" s="4">
        <v>0</v>
      </c>
      <c r="K366" s="4">
        <v>0</v>
      </c>
      <c r="L366" s="4">
        <v>2007321.26</v>
      </c>
    </row>
    <row r="367" spans="1:12">
      <c r="A367" s="2" t="s">
        <v>33</v>
      </c>
      <c r="B367" s="2" t="s">
        <v>34</v>
      </c>
      <c r="C367" s="2" t="s">
        <v>58</v>
      </c>
      <c r="D367" s="3">
        <v>43344</v>
      </c>
      <c r="E367" s="4">
        <v>18656095.359999999</v>
      </c>
      <c r="F367" s="4">
        <v>310347.33</v>
      </c>
      <c r="G367" s="4">
        <v>0</v>
      </c>
      <c r="H367" s="4">
        <v>-3458.97</v>
      </c>
      <c r="I367" s="4">
        <v>0</v>
      </c>
      <c r="J367" s="4">
        <v>0</v>
      </c>
      <c r="K367" s="4">
        <v>0</v>
      </c>
      <c r="L367" s="4">
        <v>18962983.719999999</v>
      </c>
    </row>
    <row r="368" spans="1:12">
      <c r="A368" s="2" t="s">
        <v>33</v>
      </c>
      <c r="B368" s="2" t="s">
        <v>34</v>
      </c>
      <c r="C368" s="2" t="s">
        <v>88</v>
      </c>
      <c r="D368" s="3">
        <v>43344</v>
      </c>
      <c r="E368" s="4">
        <v>1011718.65</v>
      </c>
      <c r="F368" s="4">
        <v>17542.41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1029261.06</v>
      </c>
    </row>
    <row r="369" spans="1:12">
      <c r="A369" s="2" t="s">
        <v>33</v>
      </c>
      <c r="B369" s="2" t="s">
        <v>34</v>
      </c>
      <c r="C369" s="2" t="s">
        <v>152</v>
      </c>
      <c r="D369" s="3">
        <v>43344</v>
      </c>
      <c r="E369" s="4">
        <v>57727.51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57727.51</v>
      </c>
    </row>
    <row r="370" spans="1:12">
      <c r="A370" s="2" t="s">
        <v>33</v>
      </c>
      <c r="B370" s="2" t="s">
        <v>34</v>
      </c>
      <c r="C370" s="2" t="s">
        <v>38</v>
      </c>
      <c r="D370" s="3">
        <v>43344</v>
      </c>
      <c r="E370" s="4">
        <v>234256.75</v>
      </c>
      <c r="F370" s="4">
        <v>4478.1499999999996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238734.9</v>
      </c>
    </row>
    <row r="371" spans="1:12">
      <c r="A371" s="2" t="s">
        <v>33</v>
      </c>
      <c r="B371" s="2" t="s">
        <v>34</v>
      </c>
      <c r="C371" s="2" t="s">
        <v>154</v>
      </c>
      <c r="D371" s="3">
        <v>43344</v>
      </c>
      <c r="E371" s="4">
        <v>43434.96</v>
      </c>
      <c r="F371" s="4">
        <v>40.049999999999997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43475.01</v>
      </c>
    </row>
    <row r="372" spans="1:12">
      <c r="A372" s="2" t="s">
        <v>33</v>
      </c>
      <c r="B372" s="2" t="s">
        <v>34</v>
      </c>
      <c r="C372" s="2" t="s">
        <v>48</v>
      </c>
      <c r="D372" s="3">
        <v>43344</v>
      </c>
      <c r="E372" s="4">
        <v>480307.22</v>
      </c>
      <c r="F372" s="4">
        <v>1385.17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481692.39</v>
      </c>
    </row>
    <row r="373" spans="1:12">
      <c r="A373" s="2" t="s">
        <v>33</v>
      </c>
      <c r="B373" s="2" t="s">
        <v>34</v>
      </c>
      <c r="C373" s="2" t="s">
        <v>138</v>
      </c>
      <c r="D373" s="3">
        <v>43344</v>
      </c>
      <c r="E373" s="4">
        <v>52057.21</v>
      </c>
      <c r="F373" s="4">
        <v>90.23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52147.44</v>
      </c>
    </row>
    <row r="374" spans="1:12">
      <c r="A374" s="2" t="s">
        <v>33</v>
      </c>
      <c r="B374" s="2" t="s">
        <v>34</v>
      </c>
      <c r="C374" s="2" t="s">
        <v>126</v>
      </c>
      <c r="D374" s="3">
        <v>43344</v>
      </c>
      <c r="E374" s="4">
        <v>338705.74</v>
      </c>
      <c r="F374" s="4">
        <v>1905.74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340611.48</v>
      </c>
    </row>
    <row r="375" spans="1:12">
      <c r="A375" s="2" t="s">
        <v>33</v>
      </c>
      <c r="B375" s="2" t="s">
        <v>34</v>
      </c>
      <c r="C375" s="2" t="s">
        <v>128</v>
      </c>
      <c r="D375" s="3">
        <v>43344</v>
      </c>
      <c r="E375" s="4">
        <v>34429.35</v>
      </c>
      <c r="F375" s="4">
        <v>79.42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34508.769999999997</v>
      </c>
    </row>
    <row r="376" spans="1:12">
      <c r="A376" s="2" t="s">
        <v>33</v>
      </c>
      <c r="B376" s="2" t="s">
        <v>68</v>
      </c>
      <c r="C376" s="2" t="s">
        <v>70</v>
      </c>
      <c r="D376" s="3">
        <v>43344</v>
      </c>
      <c r="E376" s="4">
        <v>100566.75</v>
      </c>
      <c r="F376" s="4">
        <v>400.52000000000004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100967.27</v>
      </c>
    </row>
    <row r="377" spans="1:12">
      <c r="A377" s="2" t="s">
        <v>33</v>
      </c>
      <c r="B377" s="2" t="s">
        <v>68</v>
      </c>
      <c r="C377" s="2" t="s">
        <v>74</v>
      </c>
      <c r="D377" s="3">
        <v>43344</v>
      </c>
      <c r="E377" s="4">
        <v>828509.36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828509.36</v>
      </c>
    </row>
    <row r="378" spans="1:12">
      <c r="A378" s="2" t="s">
        <v>33</v>
      </c>
      <c r="B378" s="2" t="s">
        <v>68</v>
      </c>
      <c r="C378" s="2" t="s">
        <v>106</v>
      </c>
      <c r="D378" s="3">
        <v>43344</v>
      </c>
      <c r="E378" s="4">
        <v>23974.03</v>
      </c>
      <c r="F378" s="4">
        <v>595.11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24569.14</v>
      </c>
    </row>
    <row r="379" spans="1:12">
      <c r="A379" s="2" t="s">
        <v>33</v>
      </c>
      <c r="B379" s="2" t="s">
        <v>68</v>
      </c>
      <c r="C379" s="2" t="s">
        <v>110</v>
      </c>
      <c r="D379" s="3">
        <v>43344</v>
      </c>
      <c r="E379" s="4">
        <v>70196.03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70196.03</v>
      </c>
    </row>
    <row r="380" spans="1:12">
      <c r="A380" s="2" t="s">
        <v>33</v>
      </c>
      <c r="B380" s="2" t="s">
        <v>68</v>
      </c>
      <c r="C380" s="2" t="s">
        <v>72</v>
      </c>
      <c r="D380" s="3">
        <v>43344</v>
      </c>
      <c r="E380" s="4">
        <v>7656.78</v>
      </c>
      <c r="F380" s="4">
        <v>74.540000000000006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7731.32</v>
      </c>
    </row>
    <row r="381" spans="1:12">
      <c r="A381" s="2" t="s">
        <v>33</v>
      </c>
      <c r="B381" s="2" t="s">
        <v>68</v>
      </c>
      <c r="C381" s="2" t="s">
        <v>109</v>
      </c>
      <c r="D381" s="3">
        <v>43344</v>
      </c>
      <c r="E381" s="4">
        <v>39186.79</v>
      </c>
      <c r="F381" s="4">
        <v>288.73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39475.519999999997</v>
      </c>
    </row>
    <row r="382" spans="1:12">
      <c r="A382" s="2" t="s">
        <v>33</v>
      </c>
      <c r="B382" s="2" t="s">
        <v>68</v>
      </c>
      <c r="C382" s="2" t="s">
        <v>150</v>
      </c>
      <c r="D382" s="3">
        <v>43344</v>
      </c>
      <c r="E382" s="4">
        <v>-34765.769999999997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-34765.769999999997</v>
      </c>
    </row>
    <row r="383" spans="1:12">
      <c r="A383" s="2" t="s">
        <v>33</v>
      </c>
      <c r="B383" s="2" t="s">
        <v>68</v>
      </c>
      <c r="C383" s="2" t="s">
        <v>73</v>
      </c>
      <c r="D383" s="3">
        <v>43344</v>
      </c>
      <c r="E383" s="4">
        <v>135907.78</v>
      </c>
      <c r="F383" s="4">
        <v>498.29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136406.07</v>
      </c>
    </row>
    <row r="384" spans="1:12">
      <c r="A384" s="2" t="s">
        <v>33</v>
      </c>
      <c r="B384" s="2" t="s">
        <v>68</v>
      </c>
      <c r="C384" s="2" t="s">
        <v>71</v>
      </c>
      <c r="D384" s="3">
        <v>43344</v>
      </c>
      <c r="E384" s="4">
        <v>15927.6</v>
      </c>
      <c r="F384" s="4">
        <v>151.66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16079.26</v>
      </c>
    </row>
    <row r="385" spans="1:12">
      <c r="A385" s="2" t="s">
        <v>33</v>
      </c>
      <c r="B385" s="2" t="s">
        <v>68</v>
      </c>
      <c r="C385" s="2" t="s">
        <v>108</v>
      </c>
      <c r="D385" s="3">
        <v>43344</v>
      </c>
      <c r="E385" s="4">
        <v>9002.7199999999993</v>
      </c>
      <c r="F385" s="4">
        <v>93.97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9096.69</v>
      </c>
    </row>
    <row r="386" spans="1:12">
      <c r="A386" s="2" t="s">
        <v>33</v>
      </c>
      <c r="B386" s="2" t="s">
        <v>68</v>
      </c>
      <c r="C386" s="2" t="s">
        <v>133</v>
      </c>
      <c r="D386" s="3">
        <v>43344</v>
      </c>
      <c r="E386" s="4">
        <v>38834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38834</v>
      </c>
    </row>
    <row r="387" spans="1:12">
      <c r="A387" s="2" t="s">
        <v>33</v>
      </c>
      <c r="B387" s="2" t="s">
        <v>68</v>
      </c>
      <c r="C387" s="2" t="s">
        <v>149</v>
      </c>
      <c r="D387" s="3">
        <v>43344</v>
      </c>
      <c r="E387" s="4">
        <v>-8354.1299999999992</v>
      </c>
      <c r="F387" s="4">
        <v>97.92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-8256.2099999999991</v>
      </c>
    </row>
    <row r="388" spans="1:12">
      <c r="A388" s="2" t="s">
        <v>33</v>
      </c>
      <c r="B388" s="2" t="s">
        <v>68</v>
      </c>
      <c r="C388" s="2" t="s">
        <v>151</v>
      </c>
      <c r="D388" s="3">
        <v>43344</v>
      </c>
      <c r="E388" s="4">
        <v>693084.06</v>
      </c>
      <c r="F388" s="4">
        <v>2354.3000000000002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695438.36</v>
      </c>
    </row>
    <row r="389" spans="1:12">
      <c r="A389" s="2" t="s">
        <v>16</v>
      </c>
      <c r="B389" s="2" t="s">
        <v>17</v>
      </c>
      <c r="C389" s="2" t="s">
        <v>18</v>
      </c>
      <c r="D389" s="3">
        <v>43374</v>
      </c>
      <c r="E389" s="4">
        <v>504669.76</v>
      </c>
      <c r="F389" s="4">
        <v>3748.25</v>
      </c>
      <c r="G389" s="4">
        <v>0</v>
      </c>
      <c r="H389" s="4">
        <v>0</v>
      </c>
      <c r="I389" s="4">
        <v>0</v>
      </c>
      <c r="J389" s="4">
        <v>-18.52</v>
      </c>
      <c r="K389" s="4">
        <v>0</v>
      </c>
      <c r="L389" s="4">
        <v>508399.49</v>
      </c>
    </row>
    <row r="390" spans="1:12">
      <c r="A390" s="2" t="s">
        <v>16</v>
      </c>
      <c r="B390" s="2" t="s">
        <v>17</v>
      </c>
      <c r="C390" s="2" t="s">
        <v>20</v>
      </c>
      <c r="D390" s="3">
        <v>43374</v>
      </c>
      <c r="E390" s="4">
        <v>32243.67</v>
      </c>
      <c r="F390" s="4">
        <v>235.02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32478.69</v>
      </c>
    </row>
    <row r="391" spans="1:12">
      <c r="A391" s="2" t="s">
        <v>16</v>
      </c>
      <c r="B391" s="2" t="s">
        <v>17</v>
      </c>
      <c r="C391" s="2" t="s">
        <v>22</v>
      </c>
      <c r="D391" s="3">
        <v>43374</v>
      </c>
      <c r="E391" s="4">
        <v>104773.36</v>
      </c>
      <c r="F391" s="4">
        <v>877.77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105651.13</v>
      </c>
    </row>
    <row r="392" spans="1:12">
      <c r="A392" s="2" t="s">
        <v>16</v>
      </c>
      <c r="B392" s="2" t="s">
        <v>17</v>
      </c>
      <c r="C392" s="2" t="s">
        <v>24</v>
      </c>
      <c r="D392" s="3">
        <v>43374</v>
      </c>
      <c r="E392" s="4">
        <v>3893.26</v>
      </c>
      <c r="F392" s="4">
        <v>41.47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3934.73</v>
      </c>
    </row>
    <row r="393" spans="1:12">
      <c r="A393" s="2" t="s">
        <v>16</v>
      </c>
      <c r="B393" s="2" t="s">
        <v>17</v>
      </c>
      <c r="C393" s="2" t="s">
        <v>28</v>
      </c>
      <c r="D393" s="3">
        <v>43374</v>
      </c>
      <c r="E393" s="4">
        <v>1.26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1.26</v>
      </c>
    </row>
    <row r="394" spans="1:12">
      <c r="A394" s="2" t="s">
        <v>16</v>
      </c>
      <c r="B394" s="2" t="s">
        <v>17</v>
      </c>
      <c r="C394" s="2" t="s">
        <v>29</v>
      </c>
      <c r="D394" s="3">
        <v>43374</v>
      </c>
      <c r="E394" s="4">
        <v>271887.49</v>
      </c>
      <c r="F394" s="4">
        <v>8268.07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280155.56</v>
      </c>
    </row>
    <row r="395" spans="1:12">
      <c r="A395" s="2" t="s">
        <v>16</v>
      </c>
      <c r="B395" s="2" t="s">
        <v>17</v>
      </c>
      <c r="C395" s="2" t="s">
        <v>78</v>
      </c>
      <c r="D395" s="3">
        <v>43374</v>
      </c>
      <c r="E395" s="4">
        <v>56393.72</v>
      </c>
      <c r="F395" s="4">
        <v>2594.34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58988.06</v>
      </c>
    </row>
    <row r="396" spans="1:12">
      <c r="A396" s="2" t="s">
        <v>16</v>
      </c>
      <c r="B396" s="2" t="s">
        <v>17</v>
      </c>
      <c r="C396" s="2" t="s">
        <v>81</v>
      </c>
      <c r="D396" s="3">
        <v>43374</v>
      </c>
      <c r="E396" s="4">
        <v>46076.59</v>
      </c>
      <c r="F396" s="4">
        <v>373.42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46450.01</v>
      </c>
    </row>
    <row r="397" spans="1:12">
      <c r="A397" s="2" t="s">
        <v>16</v>
      </c>
      <c r="B397" s="2" t="s">
        <v>17</v>
      </c>
      <c r="C397" s="2" t="s">
        <v>83</v>
      </c>
      <c r="D397" s="3">
        <v>43374</v>
      </c>
      <c r="E397" s="4">
        <v>1907180.74</v>
      </c>
      <c r="F397" s="4">
        <v>18037.120000000003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1925217.86</v>
      </c>
    </row>
    <row r="398" spans="1:12">
      <c r="A398" s="2" t="s">
        <v>16</v>
      </c>
      <c r="B398" s="2" t="s">
        <v>17</v>
      </c>
      <c r="C398" s="2" t="s">
        <v>111</v>
      </c>
      <c r="D398" s="3">
        <v>43374</v>
      </c>
      <c r="E398" s="4">
        <v>5588.46</v>
      </c>
      <c r="F398" s="4">
        <v>30.740000000000009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5619.2</v>
      </c>
    </row>
    <row r="399" spans="1:12">
      <c r="A399" s="2" t="s">
        <v>16</v>
      </c>
      <c r="B399" s="2" t="s">
        <v>17</v>
      </c>
      <c r="C399" s="2" t="s">
        <v>27</v>
      </c>
      <c r="D399" s="3">
        <v>43374</v>
      </c>
      <c r="E399" s="4">
        <v>16765293.060000001</v>
      </c>
      <c r="F399" s="4">
        <v>123099.51000000001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16888392.57</v>
      </c>
    </row>
    <row r="400" spans="1:12">
      <c r="A400" s="2" t="s">
        <v>16</v>
      </c>
      <c r="B400" s="2" t="s">
        <v>17</v>
      </c>
      <c r="C400" s="2" t="s">
        <v>114</v>
      </c>
      <c r="D400" s="3">
        <v>43374</v>
      </c>
      <c r="E400" s="4">
        <v>34432.78</v>
      </c>
      <c r="F400" s="4">
        <v>549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34981.78</v>
      </c>
    </row>
    <row r="401" spans="1:12">
      <c r="A401" s="2" t="s">
        <v>16</v>
      </c>
      <c r="B401" s="2" t="s">
        <v>17</v>
      </c>
      <c r="C401" s="2" t="s">
        <v>30</v>
      </c>
      <c r="D401" s="3">
        <v>43374</v>
      </c>
      <c r="E401" s="4">
        <v>0.45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0.45</v>
      </c>
    </row>
    <row r="402" spans="1:12">
      <c r="A402" s="2" t="s">
        <v>16</v>
      </c>
      <c r="B402" s="2" t="s">
        <v>17</v>
      </c>
      <c r="C402" s="2" t="s">
        <v>31</v>
      </c>
      <c r="D402" s="3">
        <v>43374</v>
      </c>
      <c r="E402" s="4">
        <v>549832.48</v>
      </c>
      <c r="F402" s="4">
        <v>4914.5600000000004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554747.04</v>
      </c>
    </row>
    <row r="403" spans="1:12">
      <c r="A403" s="2" t="s">
        <v>16</v>
      </c>
      <c r="B403" s="2" t="s">
        <v>17</v>
      </c>
      <c r="C403" s="2" t="s">
        <v>116</v>
      </c>
      <c r="D403" s="3">
        <v>43374</v>
      </c>
      <c r="E403" s="4">
        <v>163301.26</v>
      </c>
      <c r="F403" s="4">
        <v>123.68000000000006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163424.94</v>
      </c>
    </row>
    <row r="404" spans="1:12">
      <c r="A404" s="2" t="s">
        <v>16</v>
      </c>
      <c r="B404" s="2" t="s">
        <v>17</v>
      </c>
      <c r="C404" s="2" t="s">
        <v>19</v>
      </c>
      <c r="D404" s="3">
        <v>43374</v>
      </c>
      <c r="E404" s="4">
        <v>3679840.68</v>
      </c>
      <c r="F404" s="4">
        <v>23477.94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3703318.62</v>
      </c>
    </row>
    <row r="405" spans="1:12">
      <c r="A405" s="2" t="s">
        <v>16</v>
      </c>
      <c r="B405" s="2" t="s">
        <v>17</v>
      </c>
      <c r="C405" s="2" t="s">
        <v>75</v>
      </c>
      <c r="D405" s="3">
        <v>43374</v>
      </c>
      <c r="E405" s="4">
        <v>62694.63</v>
      </c>
      <c r="F405" s="4">
        <v>2448.73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65143.360000000001</v>
      </c>
    </row>
    <row r="406" spans="1:12">
      <c r="A406" s="2" t="s">
        <v>16</v>
      </c>
      <c r="B406" s="2" t="s">
        <v>17</v>
      </c>
      <c r="C406" s="2" t="s">
        <v>79</v>
      </c>
      <c r="D406" s="3">
        <v>43374</v>
      </c>
      <c r="E406" s="4">
        <v>388.07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388.07</v>
      </c>
    </row>
    <row r="407" spans="1:12">
      <c r="A407" s="2" t="s">
        <v>16</v>
      </c>
      <c r="B407" s="2" t="s">
        <v>17</v>
      </c>
      <c r="C407" s="2" t="s">
        <v>82</v>
      </c>
      <c r="D407" s="3">
        <v>43374</v>
      </c>
      <c r="E407" s="4">
        <v>2621576.59</v>
      </c>
      <c r="F407" s="4">
        <v>26432.01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2648008.6</v>
      </c>
    </row>
    <row r="408" spans="1:12">
      <c r="A408" s="2" t="s">
        <v>16</v>
      </c>
      <c r="B408" s="2" t="s">
        <v>17</v>
      </c>
      <c r="C408" s="2" t="s">
        <v>21</v>
      </c>
      <c r="D408" s="3">
        <v>43374</v>
      </c>
      <c r="E408" s="4">
        <v>45011.06</v>
      </c>
      <c r="F408" s="4">
        <v>411.28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45422.34</v>
      </c>
    </row>
    <row r="409" spans="1:12">
      <c r="A409" s="2" t="s">
        <v>16</v>
      </c>
      <c r="B409" s="2" t="s">
        <v>17</v>
      </c>
      <c r="C409" s="2" t="s">
        <v>76</v>
      </c>
      <c r="D409" s="3">
        <v>43374</v>
      </c>
      <c r="E409" s="4">
        <v>-0.04</v>
      </c>
      <c r="F409" s="4">
        <v>5.69</v>
      </c>
      <c r="G409" s="4">
        <v>0</v>
      </c>
      <c r="H409" s="4">
        <v>0</v>
      </c>
      <c r="I409" s="4">
        <v>0</v>
      </c>
      <c r="J409" s="4">
        <v>18.52</v>
      </c>
      <c r="K409" s="4">
        <v>0</v>
      </c>
      <c r="L409" s="4">
        <v>24.17</v>
      </c>
    </row>
    <row r="410" spans="1:12">
      <c r="A410" s="2" t="s">
        <v>16</v>
      </c>
      <c r="B410" s="2" t="s">
        <v>17</v>
      </c>
      <c r="C410" s="2" t="s">
        <v>115</v>
      </c>
      <c r="D410" s="3">
        <v>43374</v>
      </c>
      <c r="E410" s="4">
        <v>3567452.12</v>
      </c>
      <c r="F410" s="4">
        <v>144945.96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3712398.08</v>
      </c>
    </row>
    <row r="411" spans="1:12">
      <c r="A411" s="2" t="s">
        <v>16</v>
      </c>
      <c r="B411" s="2" t="s">
        <v>17</v>
      </c>
      <c r="C411" s="2" t="s">
        <v>32</v>
      </c>
      <c r="D411" s="3">
        <v>43374</v>
      </c>
      <c r="E411" s="4">
        <v>45160.06</v>
      </c>
      <c r="F411" s="4">
        <v>165.59999999999997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45325.66</v>
      </c>
    </row>
    <row r="412" spans="1:12">
      <c r="A412" s="2" t="s">
        <v>16</v>
      </c>
      <c r="B412" s="2" t="s">
        <v>17</v>
      </c>
      <c r="C412" s="2" t="s">
        <v>112</v>
      </c>
      <c r="D412" s="3">
        <v>43374</v>
      </c>
      <c r="E412" s="4">
        <v>12685501.99</v>
      </c>
      <c r="F412" s="4">
        <v>119328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12804829.99</v>
      </c>
    </row>
    <row r="413" spans="1:12">
      <c r="A413" s="2" t="s">
        <v>16</v>
      </c>
      <c r="B413" s="2" t="s">
        <v>17</v>
      </c>
      <c r="C413" s="2" t="s">
        <v>113</v>
      </c>
      <c r="D413" s="3">
        <v>43374</v>
      </c>
      <c r="E413" s="4">
        <v>3805484.42</v>
      </c>
      <c r="F413" s="4">
        <v>98700.93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3904185.35</v>
      </c>
    </row>
    <row r="414" spans="1:12">
      <c r="A414" s="2" t="s">
        <v>16</v>
      </c>
      <c r="B414" s="2" t="s">
        <v>17</v>
      </c>
      <c r="C414" s="2" t="s">
        <v>26</v>
      </c>
      <c r="D414" s="3">
        <v>43374</v>
      </c>
      <c r="E414" s="4">
        <v>444435.72</v>
      </c>
      <c r="F414" s="4">
        <v>10691.21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455126.93</v>
      </c>
    </row>
    <row r="415" spans="1:12">
      <c r="A415" s="2" t="s">
        <v>16</v>
      </c>
      <c r="B415" s="2" t="s">
        <v>17</v>
      </c>
      <c r="C415" s="2" t="s">
        <v>158</v>
      </c>
      <c r="D415" s="3">
        <v>43374</v>
      </c>
      <c r="E415" s="4">
        <v>9348368.6600000001</v>
      </c>
      <c r="F415" s="4">
        <v>29227.7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9377596.3599999994</v>
      </c>
    </row>
    <row r="416" spans="1:12">
      <c r="A416" s="2" t="s">
        <v>16</v>
      </c>
      <c r="B416" s="2" t="s">
        <v>17</v>
      </c>
      <c r="C416" s="2" t="s">
        <v>77</v>
      </c>
      <c r="D416" s="3">
        <v>43374</v>
      </c>
      <c r="E416" s="4">
        <v>60757.35</v>
      </c>
      <c r="F416" s="4">
        <v>2354.21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63111.56</v>
      </c>
    </row>
    <row r="417" spans="1:12">
      <c r="A417" s="2" t="s">
        <v>16</v>
      </c>
      <c r="B417" s="2" t="s">
        <v>17</v>
      </c>
      <c r="C417" s="2" t="s">
        <v>25</v>
      </c>
      <c r="D417" s="3">
        <v>43374</v>
      </c>
      <c r="E417" s="4">
        <v>866.09</v>
      </c>
      <c r="F417" s="4">
        <v>17.670000000000002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883.76</v>
      </c>
    </row>
    <row r="418" spans="1:12">
      <c r="A418" s="2" t="s">
        <v>16</v>
      </c>
      <c r="B418" s="2" t="s">
        <v>17</v>
      </c>
      <c r="C418" s="2" t="s">
        <v>80</v>
      </c>
      <c r="D418" s="3">
        <v>43374</v>
      </c>
      <c r="E418" s="4">
        <v>352923.37</v>
      </c>
      <c r="F418" s="4">
        <v>7840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360763.37</v>
      </c>
    </row>
    <row r="419" spans="1:12">
      <c r="A419" s="2" t="s">
        <v>16</v>
      </c>
      <c r="B419" s="2" t="s">
        <v>17</v>
      </c>
      <c r="C419" s="2" t="s">
        <v>157</v>
      </c>
      <c r="D419" s="3">
        <v>43374</v>
      </c>
      <c r="E419" s="4">
        <v>34438588.479999997</v>
      </c>
      <c r="F419" s="4">
        <v>373944.84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34812533.32</v>
      </c>
    </row>
    <row r="420" spans="1:12">
      <c r="A420" s="2" t="s">
        <v>16</v>
      </c>
      <c r="B420" s="2" t="s">
        <v>17</v>
      </c>
      <c r="C420" s="2" t="s">
        <v>23</v>
      </c>
      <c r="D420" s="3">
        <v>43374</v>
      </c>
      <c r="E420" s="4">
        <v>27.04</v>
      </c>
      <c r="F420" s="4">
        <v>4.51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31.55</v>
      </c>
    </row>
    <row r="421" spans="1:12">
      <c r="A421" s="2" t="s">
        <v>16</v>
      </c>
      <c r="B421" s="2" t="s">
        <v>17</v>
      </c>
      <c r="C421" s="2" t="s">
        <v>84</v>
      </c>
      <c r="D421" s="3">
        <v>43374</v>
      </c>
      <c r="E421" s="4">
        <v>157870.78</v>
      </c>
      <c r="F421" s="4">
        <v>12131.51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170002.29</v>
      </c>
    </row>
    <row r="422" spans="1:12">
      <c r="A422" s="2" t="s">
        <v>16</v>
      </c>
      <c r="B422" s="2" t="s">
        <v>60</v>
      </c>
      <c r="C422" s="2" t="s">
        <v>67</v>
      </c>
      <c r="D422" s="3">
        <v>43374</v>
      </c>
      <c r="E422" s="4">
        <v>93512.04</v>
      </c>
      <c r="F422" s="4">
        <v>157.58999999999992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93669.63</v>
      </c>
    </row>
    <row r="423" spans="1:12">
      <c r="A423" s="2" t="s">
        <v>16</v>
      </c>
      <c r="B423" s="2" t="s">
        <v>60</v>
      </c>
      <c r="C423" s="2" t="s">
        <v>101</v>
      </c>
      <c r="D423" s="3">
        <v>43374</v>
      </c>
      <c r="E423" s="4">
        <v>-50874.68</v>
      </c>
      <c r="F423" s="4">
        <v>3184.91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-47689.77</v>
      </c>
    </row>
    <row r="424" spans="1:12">
      <c r="A424" s="2" t="s">
        <v>16</v>
      </c>
      <c r="B424" s="2" t="s">
        <v>60</v>
      </c>
      <c r="C424" s="2" t="s">
        <v>102</v>
      </c>
      <c r="D424" s="3">
        <v>43374</v>
      </c>
      <c r="E424" s="4">
        <v>30332901.870000001</v>
      </c>
      <c r="F424" s="4">
        <v>488889.92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30821791.789999999</v>
      </c>
    </row>
    <row r="425" spans="1:12">
      <c r="A425" s="2" t="s">
        <v>16</v>
      </c>
      <c r="B425" s="2" t="s">
        <v>60</v>
      </c>
      <c r="C425" s="2" t="s">
        <v>63</v>
      </c>
      <c r="D425" s="3">
        <v>43374</v>
      </c>
      <c r="E425" s="4">
        <v>365003.74</v>
      </c>
      <c r="F425" s="4">
        <v>4297.91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369301.65</v>
      </c>
    </row>
    <row r="426" spans="1:12">
      <c r="A426" s="2" t="s">
        <v>16</v>
      </c>
      <c r="B426" s="2" t="s">
        <v>60</v>
      </c>
      <c r="C426" s="2" t="s">
        <v>66</v>
      </c>
      <c r="D426" s="3">
        <v>43374</v>
      </c>
      <c r="E426" s="4">
        <v>44807.34</v>
      </c>
      <c r="F426" s="4">
        <v>1547.67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46355.01</v>
      </c>
    </row>
    <row r="427" spans="1:12">
      <c r="A427" s="2" t="s">
        <v>16</v>
      </c>
      <c r="B427" s="2" t="s">
        <v>60</v>
      </c>
      <c r="C427" s="2" t="s">
        <v>144</v>
      </c>
      <c r="D427" s="3">
        <v>43374</v>
      </c>
      <c r="E427" s="4">
        <v>1679721.99</v>
      </c>
      <c r="F427" s="4">
        <v>8953.9599999999991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1688675.95</v>
      </c>
    </row>
    <row r="428" spans="1:12">
      <c r="A428" s="2" t="s">
        <v>16</v>
      </c>
      <c r="B428" s="2" t="s">
        <v>60</v>
      </c>
      <c r="C428" s="2" t="s">
        <v>148</v>
      </c>
      <c r="D428" s="3">
        <v>43374</v>
      </c>
      <c r="E428" s="4">
        <v>-9966.41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-9966.41</v>
      </c>
    </row>
    <row r="429" spans="1:12">
      <c r="A429" s="2" t="s">
        <v>16</v>
      </c>
      <c r="B429" s="2" t="s">
        <v>60</v>
      </c>
      <c r="C429" s="2" t="s">
        <v>145</v>
      </c>
      <c r="D429" s="3">
        <v>43374</v>
      </c>
      <c r="E429" s="4">
        <v>2863527.75</v>
      </c>
      <c r="F429" s="4">
        <v>34097.760000000002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2897625.51</v>
      </c>
    </row>
    <row r="430" spans="1:12">
      <c r="A430" s="2" t="s">
        <v>16</v>
      </c>
      <c r="B430" s="2" t="s">
        <v>60</v>
      </c>
      <c r="C430" s="2" t="s">
        <v>146</v>
      </c>
      <c r="D430" s="3">
        <v>43374</v>
      </c>
      <c r="E430" s="4">
        <v>33093.32</v>
      </c>
      <c r="F430" s="4">
        <v>517.44000000000005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33610.76</v>
      </c>
    </row>
    <row r="431" spans="1:12">
      <c r="A431" s="2" t="s">
        <v>16</v>
      </c>
      <c r="B431" s="2" t="s">
        <v>60</v>
      </c>
      <c r="C431" s="2" t="s">
        <v>156</v>
      </c>
      <c r="D431" s="3">
        <v>43374</v>
      </c>
      <c r="E431" s="4">
        <v>115972.68</v>
      </c>
      <c r="F431" s="4">
        <v>3400.84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119373.52</v>
      </c>
    </row>
    <row r="432" spans="1:12">
      <c r="A432" s="2" t="s">
        <v>16</v>
      </c>
      <c r="B432" s="2" t="s">
        <v>60</v>
      </c>
      <c r="C432" s="2" t="s">
        <v>155</v>
      </c>
      <c r="D432" s="3">
        <v>43374</v>
      </c>
      <c r="E432" s="4">
        <v>12371.45</v>
      </c>
      <c r="F432" s="4">
        <v>163.5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12534.95</v>
      </c>
    </row>
    <row r="433" spans="1:12">
      <c r="A433" s="2" t="s">
        <v>16</v>
      </c>
      <c r="B433" s="2" t="s">
        <v>60</v>
      </c>
      <c r="C433" s="2" t="s">
        <v>130</v>
      </c>
      <c r="D433" s="3">
        <v>43374</v>
      </c>
      <c r="E433" s="4">
        <v>4007859.56</v>
      </c>
      <c r="F433" s="4">
        <v>69038.87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4076898.43</v>
      </c>
    </row>
    <row r="434" spans="1:12">
      <c r="A434" s="2" t="s">
        <v>16</v>
      </c>
      <c r="B434" s="2" t="s">
        <v>60</v>
      </c>
      <c r="C434" s="2" t="s">
        <v>132</v>
      </c>
      <c r="D434" s="3">
        <v>43374</v>
      </c>
      <c r="E434" s="4">
        <v>167827.17</v>
      </c>
      <c r="F434" s="4">
        <v>4186.6899999999996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172013.86</v>
      </c>
    </row>
    <row r="435" spans="1:12">
      <c r="A435" s="2" t="s">
        <v>16</v>
      </c>
      <c r="B435" s="2" t="s">
        <v>60</v>
      </c>
      <c r="C435" s="2" t="s">
        <v>105</v>
      </c>
      <c r="D435" s="3">
        <v>43374</v>
      </c>
      <c r="E435" s="4">
        <v>138625.34</v>
      </c>
      <c r="F435" s="4">
        <v>930.75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139556.09</v>
      </c>
    </row>
    <row r="436" spans="1:12">
      <c r="A436" s="2" t="s">
        <v>16</v>
      </c>
      <c r="B436" s="2" t="s">
        <v>60</v>
      </c>
      <c r="C436" s="2" t="s">
        <v>61</v>
      </c>
      <c r="D436" s="3">
        <v>43374</v>
      </c>
      <c r="E436" s="4">
        <v>1060191.74</v>
      </c>
      <c r="F436" s="4">
        <v>8970.48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1069162.22</v>
      </c>
    </row>
    <row r="437" spans="1:12">
      <c r="A437" s="2" t="s">
        <v>16</v>
      </c>
      <c r="B437" s="2" t="s">
        <v>60</v>
      </c>
      <c r="C437" s="2" t="s">
        <v>129</v>
      </c>
      <c r="D437" s="3">
        <v>43374</v>
      </c>
      <c r="E437" s="4">
        <v>847861.65</v>
      </c>
      <c r="F437" s="4">
        <v>7978.47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855840.12</v>
      </c>
    </row>
    <row r="438" spans="1:12">
      <c r="A438" s="2" t="s">
        <v>16</v>
      </c>
      <c r="B438" s="2" t="s">
        <v>60</v>
      </c>
      <c r="C438" s="2" t="s">
        <v>100</v>
      </c>
      <c r="D438" s="3">
        <v>43374</v>
      </c>
      <c r="E438" s="4">
        <v>-154264.63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-154264.63</v>
      </c>
    </row>
    <row r="439" spans="1:12">
      <c r="A439" s="2" t="s">
        <v>16</v>
      </c>
      <c r="B439" s="2" t="s">
        <v>60</v>
      </c>
      <c r="C439" s="2" t="s">
        <v>62</v>
      </c>
      <c r="D439" s="3">
        <v>43374</v>
      </c>
      <c r="E439" s="4">
        <v>1187282.8999999999</v>
      </c>
      <c r="F439" s="4">
        <v>14749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1202031.8999999999</v>
      </c>
    </row>
    <row r="440" spans="1:12">
      <c r="A440" s="2" t="s">
        <v>16</v>
      </c>
      <c r="B440" s="2" t="s">
        <v>60</v>
      </c>
      <c r="C440" s="2" t="s">
        <v>131</v>
      </c>
      <c r="D440" s="3">
        <v>43374</v>
      </c>
      <c r="E440" s="4">
        <v>-57199.47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-57199.47</v>
      </c>
    </row>
    <row r="441" spans="1:12">
      <c r="A441" s="2" t="s">
        <v>16</v>
      </c>
      <c r="B441" s="2" t="s">
        <v>60</v>
      </c>
      <c r="C441" s="2" t="s">
        <v>65</v>
      </c>
      <c r="D441" s="3">
        <v>43374</v>
      </c>
      <c r="E441" s="4">
        <v>155231.84</v>
      </c>
      <c r="F441" s="4">
        <v>1354.53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156586.37</v>
      </c>
    </row>
    <row r="442" spans="1:12">
      <c r="A442" s="2" t="s">
        <v>16</v>
      </c>
      <c r="B442" s="2" t="s">
        <v>60</v>
      </c>
      <c r="C442" s="2" t="s">
        <v>104</v>
      </c>
      <c r="D442" s="3">
        <v>43374</v>
      </c>
      <c r="E442" s="4">
        <v>-28341.65</v>
      </c>
      <c r="F442" s="4">
        <v>18.23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-28323.42</v>
      </c>
    </row>
    <row r="443" spans="1:12">
      <c r="A443" s="2" t="s">
        <v>16</v>
      </c>
      <c r="B443" s="2" t="s">
        <v>60</v>
      </c>
      <c r="C443" s="2" t="s">
        <v>147</v>
      </c>
      <c r="D443" s="3">
        <v>43374</v>
      </c>
      <c r="E443" s="4">
        <v>1929036.04</v>
      </c>
      <c r="F443" s="4">
        <v>33984.959999999999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1963021</v>
      </c>
    </row>
    <row r="444" spans="1:12">
      <c r="A444" s="2" t="s">
        <v>16</v>
      </c>
      <c r="B444" s="2" t="s">
        <v>60</v>
      </c>
      <c r="C444" s="2" t="s">
        <v>160</v>
      </c>
      <c r="D444" s="3">
        <v>43374</v>
      </c>
      <c r="E444" s="4">
        <v>15981.32</v>
      </c>
      <c r="F444" s="4">
        <v>196.66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16177.98</v>
      </c>
    </row>
    <row r="445" spans="1:12">
      <c r="A445" s="2" t="s">
        <v>33</v>
      </c>
      <c r="B445" s="2" t="s">
        <v>34</v>
      </c>
      <c r="C445" s="2" t="s">
        <v>35</v>
      </c>
      <c r="D445" s="3">
        <v>43374</v>
      </c>
      <c r="E445" s="4">
        <v>1246194.18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1246194.18</v>
      </c>
    </row>
    <row r="446" spans="1:12">
      <c r="A446" s="2" t="s">
        <v>33</v>
      </c>
      <c r="B446" s="2" t="s">
        <v>34</v>
      </c>
      <c r="C446" s="2" t="s">
        <v>38</v>
      </c>
      <c r="D446" s="3">
        <v>43374</v>
      </c>
      <c r="E446" s="4">
        <v>238734.9</v>
      </c>
      <c r="F446" s="4">
        <v>4692.37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243427.27</v>
      </c>
    </row>
    <row r="447" spans="1:12">
      <c r="A447" s="2" t="s">
        <v>33</v>
      </c>
      <c r="B447" s="2" t="s">
        <v>34</v>
      </c>
      <c r="C447" s="2" t="s">
        <v>44</v>
      </c>
      <c r="D447" s="3">
        <v>43374</v>
      </c>
      <c r="E447" s="4">
        <v>119852.69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119852.69</v>
      </c>
    </row>
    <row r="448" spans="1:12">
      <c r="A448" s="2" t="s">
        <v>33</v>
      </c>
      <c r="B448" s="2" t="s">
        <v>34</v>
      </c>
      <c r="C448" s="2" t="s">
        <v>47</v>
      </c>
      <c r="D448" s="3">
        <v>43374</v>
      </c>
      <c r="E448" s="4">
        <v>167472.54999999999</v>
      </c>
      <c r="F448" s="4">
        <v>52.07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167524.62</v>
      </c>
    </row>
    <row r="449" spans="1:12">
      <c r="A449" s="2" t="s">
        <v>33</v>
      </c>
      <c r="B449" s="2" t="s">
        <v>34</v>
      </c>
      <c r="C449" s="2" t="s">
        <v>53</v>
      </c>
      <c r="D449" s="3">
        <v>43374</v>
      </c>
      <c r="E449" s="4">
        <v>107223.93000000001</v>
      </c>
      <c r="F449" s="4">
        <v>577.08999999999992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107801.02</v>
      </c>
    </row>
    <row r="450" spans="1:12">
      <c r="A450" s="2" t="s">
        <v>33</v>
      </c>
      <c r="B450" s="2" t="s">
        <v>34</v>
      </c>
      <c r="C450" s="2" t="s">
        <v>55</v>
      </c>
      <c r="D450" s="3">
        <v>43374</v>
      </c>
      <c r="E450" s="4">
        <v>1843.0400000000002</v>
      </c>
      <c r="F450" s="4">
        <v>6.8699999999999992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1849.91</v>
      </c>
    </row>
    <row r="451" spans="1:12">
      <c r="A451" s="2" t="s">
        <v>33</v>
      </c>
      <c r="B451" s="2" t="s">
        <v>34</v>
      </c>
      <c r="C451" s="2" t="s">
        <v>58</v>
      </c>
      <c r="D451" s="3">
        <v>43374</v>
      </c>
      <c r="E451" s="4">
        <v>18962983.719999999</v>
      </c>
      <c r="F451" s="4">
        <v>245960.47999999998</v>
      </c>
      <c r="G451" s="4">
        <v>-107727.7</v>
      </c>
      <c r="H451" s="4">
        <v>0</v>
      </c>
      <c r="I451" s="4">
        <v>0</v>
      </c>
      <c r="J451" s="4">
        <v>0</v>
      </c>
      <c r="K451" s="4">
        <v>0</v>
      </c>
      <c r="L451" s="4">
        <v>19101216.5</v>
      </c>
    </row>
    <row r="452" spans="1:12">
      <c r="A452" s="2" t="s">
        <v>33</v>
      </c>
      <c r="B452" s="2" t="s">
        <v>34</v>
      </c>
      <c r="C452" s="2" t="s">
        <v>87</v>
      </c>
      <c r="D452" s="3">
        <v>43374</v>
      </c>
      <c r="E452" s="4">
        <v>267978.88</v>
      </c>
      <c r="F452" s="4">
        <v>2222.16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270201.03999999998</v>
      </c>
    </row>
    <row r="453" spans="1:12">
      <c r="A453" s="2" t="s">
        <v>33</v>
      </c>
      <c r="B453" s="2" t="s">
        <v>34</v>
      </c>
      <c r="C453" s="2" t="s">
        <v>39</v>
      </c>
      <c r="D453" s="3">
        <v>43374</v>
      </c>
      <c r="E453" s="4">
        <v>1924610.4</v>
      </c>
      <c r="F453" s="4">
        <v>31642.510000000002</v>
      </c>
      <c r="G453" s="4">
        <v>-2112.0500000000002</v>
      </c>
      <c r="H453" s="4">
        <v>0</v>
      </c>
      <c r="I453" s="4">
        <v>0</v>
      </c>
      <c r="J453" s="4">
        <v>0</v>
      </c>
      <c r="K453" s="4">
        <v>0</v>
      </c>
      <c r="L453" s="4">
        <v>1954140.86</v>
      </c>
    </row>
    <row r="454" spans="1:12">
      <c r="A454" s="2" t="s">
        <v>33</v>
      </c>
      <c r="B454" s="2" t="s">
        <v>34</v>
      </c>
      <c r="C454" s="2" t="s">
        <v>51</v>
      </c>
      <c r="D454" s="3">
        <v>43374</v>
      </c>
      <c r="E454" s="4">
        <v>1732491.12</v>
      </c>
      <c r="F454" s="4">
        <v>4047.33</v>
      </c>
      <c r="G454" s="4">
        <v>-49.05</v>
      </c>
      <c r="H454" s="4">
        <v>0</v>
      </c>
      <c r="I454" s="4">
        <v>0</v>
      </c>
      <c r="J454" s="4">
        <v>0</v>
      </c>
      <c r="K454" s="4">
        <v>0</v>
      </c>
      <c r="L454" s="4">
        <v>1736489.4</v>
      </c>
    </row>
    <row r="455" spans="1:12">
      <c r="A455" s="2" t="s">
        <v>33</v>
      </c>
      <c r="B455" s="2" t="s">
        <v>34</v>
      </c>
      <c r="C455" s="2" t="s">
        <v>117</v>
      </c>
      <c r="D455" s="3">
        <v>43374</v>
      </c>
      <c r="E455" s="4">
        <v>4440.5200000000004</v>
      </c>
      <c r="F455" s="4">
        <v>40.590000000000003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4481.1099999999997</v>
      </c>
    </row>
    <row r="456" spans="1:12">
      <c r="A456" s="2" t="s">
        <v>33</v>
      </c>
      <c r="B456" s="2" t="s">
        <v>34</v>
      </c>
      <c r="C456" s="2" t="s">
        <v>89</v>
      </c>
      <c r="D456" s="3">
        <v>43374</v>
      </c>
      <c r="E456" s="4">
        <v>-2529.39</v>
      </c>
      <c r="F456" s="4">
        <v>65.3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-2464.09</v>
      </c>
    </row>
    <row r="457" spans="1:12">
      <c r="A457" s="2" t="s">
        <v>33</v>
      </c>
      <c r="B457" s="2" t="s">
        <v>34</v>
      </c>
      <c r="C457" s="2" t="s">
        <v>123</v>
      </c>
      <c r="D457" s="3">
        <v>43374</v>
      </c>
      <c r="E457" s="4">
        <v>-89904.260000000009</v>
      </c>
      <c r="F457" s="4">
        <v>118.36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-89785.9</v>
      </c>
    </row>
    <row r="458" spans="1:12">
      <c r="A458" s="2" t="s">
        <v>33</v>
      </c>
      <c r="B458" s="2" t="s">
        <v>34</v>
      </c>
      <c r="C458" s="2" t="s">
        <v>124</v>
      </c>
      <c r="D458" s="3">
        <v>43374</v>
      </c>
      <c r="E458" s="4">
        <v>92144.5</v>
      </c>
      <c r="F458" s="4">
        <v>567.46</v>
      </c>
      <c r="G458" s="4">
        <v>-6893.13</v>
      </c>
      <c r="H458" s="4">
        <v>0</v>
      </c>
      <c r="I458" s="4">
        <v>0</v>
      </c>
      <c r="J458" s="4">
        <v>0</v>
      </c>
      <c r="K458" s="4">
        <v>0</v>
      </c>
      <c r="L458" s="4">
        <v>85818.83</v>
      </c>
    </row>
    <row r="459" spans="1:12">
      <c r="A459" s="2" t="s">
        <v>33</v>
      </c>
      <c r="B459" s="2" t="s">
        <v>34</v>
      </c>
      <c r="C459" s="2" t="s">
        <v>127</v>
      </c>
      <c r="D459" s="3">
        <v>43374</v>
      </c>
      <c r="E459" s="4">
        <v>189698.71</v>
      </c>
      <c r="F459" s="4">
        <v>4148.38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193847.09</v>
      </c>
    </row>
    <row r="460" spans="1:12">
      <c r="A460" s="2" t="s">
        <v>33</v>
      </c>
      <c r="B460" s="2" t="s">
        <v>34</v>
      </c>
      <c r="C460" s="2" t="s">
        <v>37</v>
      </c>
      <c r="D460" s="3">
        <v>43374</v>
      </c>
      <c r="E460" s="4">
        <v>1093665.43</v>
      </c>
      <c r="F460" s="4">
        <v>25747.19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1119412.6200000001</v>
      </c>
    </row>
    <row r="461" spans="1:12">
      <c r="A461" s="2" t="s">
        <v>33</v>
      </c>
      <c r="B461" s="2" t="s">
        <v>34</v>
      </c>
      <c r="C461" s="2" t="s">
        <v>92</v>
      </c>
      <c r="D461" s="3">
        <v>43374</v>
      </c>
      <c r="E461" s="4">
        <v>4982.03</v>
      </c>
      <c r="F461" s="4">
        <v>139.74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5121.7700000000004</v>
      </c>
    </row>
    <row r="462" spans="1:12">
      <c r="A462" s="2" t="s">
        <v>33</v>
      </c>
      <c r="B462" s="2" t="s">
        <v>34</v>
      </c>
      <c r="C462" s="2" t="s">
        <v>40</v>
      </c>
      <c r="D462" s="3">
        <v>43374</v>
      </c>
      <c r="E462" s="4">
        <v>51836.52</v>
      </c>
      <c r="F462" s="4">
        <v>1338.96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53175.48</v>
      </c>
    </row>
    <row r="463" spans="1:12">
      <c r="A463" s="2" t="s">
        <v>33</v>
      </c>
      <c r="B463" s="2" t="s">
        <v>34</v>
      </c>
      <c r="C463" s="2" t="s">
        <v>119</v>
      </c>
      <c r="D463" s="3">
        <v>43374</v>
      </c>
      <c r="E463" s="4">
        <v>2832094.69</v>
      </c>
      <c r="F463" s="4">
        <v>11738.43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2843833.12</v>
      </c>
    </row>
    <row r="464" spans="1:12">
      <c r="A464" s="2" t="s">
        <v>33</v>
      </c>
      <c r="B464" s="2" t="s">
        <v>34</v>
      </c>
      <c r="C464" s="2" t="s">
        <v>120</v>
      </c>
      <c r="D464" s="3">
        <v>43374</v>
      </c>
      <c r="E464" s="4">
        <v>111821.04999999999</v>
      </c>
      <c r="F464" s="4">
        <v>160.93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111981.98</v>
      </c>
    </row>
    <row r="465" spans="1:12">
      <c r="A465" s="2" t="s">
        <v>33</v>
      </c>
      <c r="B465" s="2" t="s">
        <v>34</v>
      </c>
      <c r="C465" s="2" t="s">
        <v>121</v>
      </c>
      <c r="D465" s="3">
        <v>43374</v>
      </c>
      <c r="E465" s="4">
        <v>20272.609999999997</v>
      </c>
      <c r="F465" s="4">
        <v>17.739999999999998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20290.349999999999</v>
      </c>
    </row>
    <row r="466" spans="1:12">
      <c r="A466" s="2" t="s">
        <v>33</v>
      </c>
      <c r="B466" s="2" t="s">
        <v>34</v>
      </c>
      <c r="C466" s="2" t="s">
        <v>135</v>
      </c>
      <c r="D466" s="3">
        <v>43374</v>
      </c>
      <c r="E466" s="4">
        <v>1029687.61</v>
      </c>
      <c r="F466" s="4">
        <v>13433.11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1043120.72</v>
      </c>
    </row>
    <row r="467" spans="1:12">
      <c r="A467" s="2" t="s">
        <v>33</v>
      </c>
      <c r="B467" s="2" t="s">
        <v>34</v>
      </c>
      <c r="C467" s="2" t="s">
        <v>137</v>
      </c>
      <c r="D467" s="3">
        <v>43374</v>
      </c>
      <c r="E467" s="4">
        <v>183442.01</v>
      </c>
      <c r="F467" s="4">
        <v>708.38000000000011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184150.39</v>
      </c>
    </row>
    <row r="468" spans="1:12">
      <c r="A468" s="2" t="s">
        <v>33</v>
      </c>
      <c r="B468" s="2" t="s">
        <v>34</v>
      </c>
      <c r="C468" s="2" t="s">
        <v>138</v>
      </c>
      <c r="D468" s="3">
        <v>43374</v>
      </c>
      <c r="E468" s="4">
        <v>52147.44</v>
      </c>
      <c r="F468" s="4">
        <v>90.23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52237.67</v>
      </c>
    </row>
    <row r="469" spans="1:12">
      <c r="A469" s="2" t="s">
        <v>33</v>
      </c>
      <c r="B469" s="2" t="s">
        <v>34</v>
      </c>
      <c r="C469" s="2" t="s">
        <v>126</v>
      </c>
      <c r="D469" s="3">
        <v>43374</v>
      </c>
      <c r="E469" s="4">
        <v>340611.48</v>
      </c>
      <c r="F469" s="4">
        <v>1404.15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342015.63</v>
      </c>
    </row>
    <row r="470" spans="1:12">
      <c r="A470" s="2" t="s">
        <v>33</v>
      </c>
      <c r="B470" s="2" t="s">
        <v>34</v>
      </c>
      <c r="C470" s="2" t="s">
        <v>56</v>
      </c>
      <c r="D470" s="3">
        <v>43374</v>
      </c>
      <c r="E470" s="4">
        <v>9442707.4000000004</v>
      </c>
      <c r="F470" s="4">
        <v>74224.67</v>
      </c>
      <c r="G470" s="4">
        <v>-32028.06</v>
      </c>
      <c r="H470" s="4">
        <v>-141841.93</v>
      </c>
      <c r="I470" s="4">
        <v>0</v>
      </c>
      <c r="J470" s="4">
        <v>0</v>
      </c>
      <c r="K470" s="4">
        <v>0</v>
      </c>
      <c r="L470" s="4">
        <v>9343062.0800000001</v>
      </c>
    </row>
    <row r="471" spans="1:12">
      <c r="A471" s="2" t="s">
        <v>33</v>
      </c>
      <c r="B471" s="2" t="s">
        <v>34</v>
      </c>
      <c r="C471" s="2" t="s">
        <v>57</v>
      </c>
      <c r="D471" s="3">
        <v>43374</v>
      </c>
      <c r="E471" s="4">
        <v>882427.91</v>
      </c>
      <c r="F471" s="4">
        <v>10305.32</v>
      </c>
      <c r="G471" s="4">
        <v>0</v>
      </c>
      <c r="H471" s="4">
        <v>0.01</v>
      </c>
      <c r="I471" s="4">
        <v>0</v>
      </c>
      <c r="J471" s="4">
        <v>0</v>
      </c>
      <c r="K471" s="4">
        <v>0</v>
      </c>
      <c r="L471" s="4">
        <v>892733.24</v>
      </c>
    </row>
    <row r="472" spans="1:12">
      <c r="A472" s="2" t="s">
        <v>33</v>
      </c>
      <c r="B472" s="2" t="s">
        <v>34</v>
      </c>
      <c r="C472" s="2" t="s">
        <v>142</v>
      </c>
      <c r="D472" s="3">
        <v>43374</v>
      </c>
      <c r="E472" s="4">
        <v>984539.65</v>
      </c>
      <c r="F472" s="4">
        <v>3979.46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988519.11</v>
      </c>
    </row>
    <row r="473" spans="1:12">
      <c r="A473" s="2" t="s">
        <v>33</v>
      </c>
      <c r="B473" s="2" t="s">
        <v>34</v>
      </c>
      <c r="C473" s="2" t="s">
        <v>59</v>
      </c>
      <c r="D473" s="3">
        <v>43374</v>
      </c>
      <c r="E473" s="4">
        <v>25505843.5</v>
      </c>
      <c r="F473" s="4">
        <v>192208.78</v>
      </c>
      <c r="G473" s="4">
        <v>-148051.91</v>
      </c>
      <c r="H473" s="4">
        <v>-75367.17</v>
      </c>
      <c r="I473" s="4">
        <v>0</v>
      </c>
      <c r="J473" s="4">
        <v>0</v>
      </c>
      <c r="K473" s="4">
        <v>0</v>
      </c>
      <c r="L473" s="4">
        <v>25474633.199999999</v>
      </c>
    </row>
    <row r="474" spans="1:12">
      <c r="A474" s="2" t="s">
        <v>33</v>
      </c>
      <c r="B474" s="2" t="s">
        <v>34</v>
      </c>
      <c r="C474" s="2" t="s">
        <v>88</v>
      </c>
      <c r="D474" s="3">
        <v>43374</v>
      </c>
      <c r="E474" s="4">
        <v>1029261.06</v>
      </c>
      <c r="F474" s="4">
        <v>17871.620000000003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1047132.68</v>
      </c>
    </row>
    <row r="475" spans="1:12">
      <c r="A475" s="2" t="s">
        <v>33</v>
      </c>
      <c r="B475" s="2" t="s">
        <v>34</v>
      </c>
      <c r="C475" s="2" t="s">
        <v>90</v>
      </c>
      <c r="D475" s="3">
        <v>43374</v>
      </c>
      <c r="E475" s="4">
        <v>36441.269999999997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36441.269999999997</v>
      </c>
    </row>
    <row r="476" spans="1:12">
      <c r="A476" s="2" t="s">
        <v>33</v>
      </c>
      <c r="B476" s="2" t="s">
        <v>34</v>
      </c>
      <c r="C476" s="2" t="s">
        <v>118</v>
      </c>
      <c r="D476" s="3">
        <v>43374</v>
      </c>
      <c r="E476" s="4">
        <v>199566.93</v>
      </c>
      <c r="F476" s="4">
        <v>116.06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199682.99</v>
      </c>
    </row>
    <row r="477" spans="1:12">
      <c r="A477" s="2" t="s">
        <v>33</v>
      </c>
      <c r="B477" s="2" t="s">
        <v>34</v>
      </c>
      <c r="C477" s="2" t="s">
        <v>94</v>
      </c>
      <c r="D477" s="3">
        <v>43374</v>
      </c>
      <c r="E477" s="4">
        <v>87342.49</v>
      </c>
      <c r="F477" s="4">
        <v>423.03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87765.52</v>
      </c>
    </row>
    <row r="478" spans="1:12">
      <c r="A478" s="2" t="s">
        <v>33</v>
      </c>
      <c r="B478" s="2" t="s">
        <v>34</v>
      </c>
      <c r="C478" s="2" t="s">
        <v>43</v>
      </c>
      <c r="D478" s="3">
        <v>43374</v>
      </c>
      <c r="E478" s="4">
        <v>8329.7199999999993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8329.7199999999993</v>
      </c>
    </row>
    <row r="479" spans="1:12">
      <c r="A479" s="2" t="s">
        <v>33</v>
      </c>
      <c r="B479" s="2" t="s">
        <v>34</v>
      </c>
      <c r="C479" s="2" t="s">
        <v>153</v>
      </c>
      <c r="D479" s="3">
        <v>43374</v>
      </c>
      <c r="E479" s="4">
        <v>98364.01</v>
      </c>
      <c r="F479" s="4">
        <v>148.88999999999999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98512.9</v>
      </c>
    </row>
    <row r="480" spans="1:12">
      <c r="A480" s="2" t="s">
        <v>33</v>
      </c>
      <c r="B480" s="2" t="s">
        <v>34</v>
      </c>
      <c r="C480" s="2" t="s">
        <v>154</v>
      </c>
      <c r="D480" s="3">
        <v>43374</v>
      </c>
      <c r="E480" s="4">
        <v>43475.01</v>
      </c>
      <c r="F480" s="4">
        <v>40.049999999999997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43515.06</v>
      </c>
    </row>
    <row r="481" spans="1:12">
      <c r="A481" s="2" t="s">
        <v>33</v>
      </c>
      <c r="B481" s="2" t="s">
        <v>34</v>
      </c>
      <c r="C481" s="2" t="s">
        <v>136</v>
      </c>
      <c r="D481" s="3">
        <v>43374</v>
      </c>
      <c r="E481" s="4">
        <v>187376.56</v>
      </c>
      <c r="F481" s="4">
        <v>141.29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187517.85</v>
      </c>
    </row>
    <row r="482" spans="1:12">
      <c r="A482" s="2" t="s">
        <v>33</v>
      </c>
      <c r="B482" s="2" t="s">
        <v>34</v>
      </c>
      <c r="C482" s="2" t="s">
        <v>48</v>
      </c>
      <c r="D482" s="3">
        <v>43374</v>
      </c>
      <c r="E482" s="4">
        <v>481692.39</v>
      </c>
      <c r="F482" s="4">
        <v>1385.17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483077.56</v>
      </c>
    </row>
    <row r="483" spans="1:12">
      <c r="A483" s="2" t="s">
        <v>33</v>
      </c>
      <c r="B483" s="2" t="s">
        <v>34</v>
      </c>
      <c r="C483" s="2" t="s">
        <v>50</v>
      </c>
      <c r="D483" s="3">
        <v>43374</v>
      </c>
      <c r="E483" s="4">
        <v>16097.470000000001</v>
      </c>
      <c r="F483" s="4">
        <v>72.679999999999993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16170.15</v>
      </c>
    </row>
    <row r="484" spans="1:12">
      <c r="A484" s="2" t="s">
        <v>33</v>
      </c>
      <c r="B484" s="2" t="s">
        <v>34</v>
      </c>
      <c r="C484" s="2" t="s">
        <v>125</v>
      </c>
      <c r="D484" s="3">
        <v>43374</v>
      </c>
      <c r="E484" s="4">
        <v>17671946.91</v>
      </c>
      <c r="F484" s="4">
        <v>43000.899999999994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17714947.809999999</v>
      </c>
    </row>
    <row r="485" spans="1:12">
      <c r="A485" s="2" t="s">
        <v>33</v>
      </c>
      <c r="B485" s="2" t="s">
        <v>34</v>
      </c>
      <c r="C485" s="2" t="s">
        <v>128</v>
      </c>
      <c r="D485" s="3">
        <v>43374</v>
      </c>
      <c r="E485" s="4">
        <v>34508.769999999997</v>
      </c>
      <c r="F485" s="4">
        <v>79.42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34588.19</v>
      </c>
    </row>
    <row r="486" spans="1:12">
      <c r="A486" s="2" t="s">
        <v>33</v>
      </c>
      <c r="B486" s="2" t="s">
        <v>34</v>
      </c>
      <c r="C486" s="2" t="s">
        <v>99</v>
      </c>
      <c r="D486" s="3">
        <v>43374</v>
      </c>
      <c r="E486" s="4">
        <v>15034398.529999999</v>
      </c>
      <c r="F486" s="4">
        <v>215730.76</v>
      </c>
      <c r="G486" s="4">
        <v>-784.38</v>
      </c>
      <c r="H486" s="4">
        <v>-102265.62</v>
      </c>
      <c r="I486" s="4">
        <v>0</v>
      </c>
      <c r="J486" s="4">
        <v>0</v>
      </c>
      <c r="K486" s="4">
        <v>0</v>
      </c>
      <c r="L486" s="4">
        <v>15147079.289999999</v>
      </c>
    </row>
    <row r="487" spans="1:12">
      <c r="A487" s="2" t="s">
        <v>33</v>
      </c>
      <c r="B487" s="2" t="s">
        <v>34</v>
      </c>
      <c r="C487" s="2" t="s">
        <v>134</v>
      </c>
      <c r="D487" s="3">
        <v>43374</v>
      </c>
      <c r="E487" s="4">
        <v>1003714.77</v>
      </c>
      <c r="F487" s="4">
        <v>24839.89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1028554.66</v>
      </c>
    </row>
    <row r="488" spans="1:12">
      <c r="A488" s="2" t="s">
        <v>33</v>
      </c>
      <c r="B488" s="2" t="s">
        <v>34</v>
      </c>
      <c r="C488" s="2" t="s">
        <v>86</v>
      </c>
      <c r="D488" s="3">
        <v>43374</v>
      </c>
      <c r="E488" s="4">
        <v>101541.04</v>
      </c>
      <c r="F488" s="4">
        <v>542.43000000000006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102083.47</v>
      </c>
    </row>
    <row r="489" spans="1:12">
      <c r="A489" s="2" t="s">
        <v>33</v>
      </c>
      <c r="B489" s="2" t="s">
        <v>34</v>
      </c>
      <c r="C489" s="2" t="s">
        <v>36</v>
      </c>
      <c r="D489" s="3">
        <v>43374</v>
      </c>
      <c r="E489" s="4">
        <v>91368.57</v>
      </c>
      <c r="F489" s="4">
        <v>2788.12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94156.69</v>
      </c>
    </row>
    <row r="490" spans="1:12">
      <c r="A490" s="2" t="s">
        <v>33</v>
      </c>
      <c r="B490" s="2" t="s">
        <v>34</v>
      </c>
      <c r="C490" s="2" t="s">
        <v>91</v>
      </c>
      <c r="D490" s="3">
        <v>43374</v>
      </c>
      <c r="E490" s="4">
        <v>17873.05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17873.05</v>
      </c>
    </row>
    <row r="491" spans="1:12">
      <c r="A491" s="2" t="s">
        <v>33</v>
      </c>
      <c r="B491" s="2" t="s">
        <v>34</v>
      </c>
      <c r="C491" s="2" t="s">
        <v>93</v>
      </c>
      <c r="D491" s="3">
        <v>43374</v>
      </c>
      <c r="E491" s="4">
        <v>3878003.04</v>
      </c>
      <c r="F491" s="4">
        <v>29866.17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3907869.21</v>
      </c>
    </row>
    <row r="492" spans="1:12">
      <c r="A492" s="2" t="s">
        <v>33</v>
      </c>
      <c r="B492" s="2" t="s">
        <v>34</v>
      </c>
      <c r="C492" s="2" t="s">
        <v>95</v>
      </c>
      <c r="D492" s="3">
        <v>43374</v>
      </c>
      <c r="E492" s="4">
        <v>4436.5</v>
      </c>
      <c r="F492" s="4">
        <v>0.98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4437.4799999999996</v>
      </c>
    </row>
    <row r="493" spans="1:12">
      <c r="A493" s="2" t="s">
        <v>33</v>
      </c>
      <c r="B493" s="2" t="s">
        <v>34</v>
      </c>
      <c r="C493" s="2" t="s">
        <v>46</v>
      </c>
      <c r="D493" s="3">
        <v>43374</v>
      </c>
      <c r="E493" s="4">
        <v>451639.74</v>
      </c>
      <c r="F493" s="4">
        <v>348.21000000000004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451987.95</v>
      </c>
    </row>
    <row r="494" spans="1:12">
      <c r="A494" s="2" t="s">
        <v>33</v>
      </c>
      <c r="B494" s="2" t="s">
        <v>34</v>
      </c>
      <c r="C494" s="2" t="s">
        <v>141</v>
      </c>
      <c r="D494" s="3">
        <v>43374</v>
      </c>
      <c r="E494" s="4">
        <v>2007321.26</v>
      </c>
      <c r="F494" s="4">
        <v>39288.68</v>
      </c>
      <c r="G494" s="4">
        <v>-377.13</v>
      </c>
      <c r="H494" s="4">
        <v>-3566.49</v>
      </c>
      <c r="I494" s="4">
        <v>0</v>
      </c>
      <c r="J494" s="4">
        <v>0</v>
      </c>
      <c r="K494" s="4">
        <v>0</v>
      </c>
      <c r="L494" s="4">
        <v>2042666.32</v>
      </c>
    </row>
    <row r="495" spans="1:12">
      <c r="A495" s="2" t="s">
        <v>33</v>
      </c>
      <c r="B495" s="2" t="s">
        <v>34</v>
      </c>
      <c r="C495" s="2" t="s">
        <v>143</v>
      </c>
      <c r="D495" s="3">
        <v>43374</v>
      </c>
      <c r="E495" s="4">
        <v>35602958.340000004</v>
      </c>
      <c r="F495" s="4">
        <v>375558.05</v>
      </c>
      <c r="G495" s="4">
        <v>-154085.37</v>
      </c>
      <c r="H495" s="4">
        <v>-263450.64</v>
      </c>
      <c r="I495" s="4">
        <v>0</v>
      </c>
      <c r="J495" s="4">
        <v>0</v>
      </c>
      <c r="K495" s="4">
        <v>0</v>
      </c>
      <c r="L495" s="4">
        <v>35560980.380000003</v>
      </c>
    </row>
    <row r="496" spans="1:12">
      <c r="A496" s="2" t="s">
        <v>33</v>
      </c>
      <c r="B496" s="2" t="s">
        <v>34</v>
      </c>
      <c r="C496" s="2" t="s">
        <v>41</v>
      </c>
      <c r="D496" s="3">
        <v>43374</v>
      </c>
      <c r="E496" s="4">
        <v>565517.31999999995</v>
      </c>
      <c r="F496" s="4">
        <v>21649.279999999999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587166.6</v>
      </c>
    </row>
    <row r="497" spans="1:12">
      <c r="A497" s="2" t="s">
        <v>33</v>
      </c>
      <c r="B497" s="2" t="s">
        <v>34</v>
      </c>
      <c r="C497" s="2" t="s">
        <v>42</v>
      </c>
      <c r="D497" s="3">
        <v>43374</v>
      </c>
      <c r="E497" s="4">
        <v>104385.85</v>
      </c>
      <c r="F497" s="4">
        <v>-735.73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103650.12</v>
      </c>
    </row>
    <row r="498" spans="1:12">
      <c r="A498" s="2" t="s">
        <v>33</v>
      </c>
      <c r="B498" s="2" t="s">
        <v>34</v>
      </c>
      <c r="C498" s="2" t="s">
        <v>159</v>
      </c>
      <c r="D498" s="3">
        <v>43374</v>
      </c>
      <c r="E498" s="4">
        <v>1393755.5899999999</v>
      </c>
      <c r="F498" s="4">
        <v>2139.17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1395894.76</v>
      </c>
    </row>
    <row r="499" spans="1:12">
      <c r="A499" s="2" t="s">
        <v>33</v>
      </c>
      <c r="B499" s="2" t="s">
        <v>34</v>
      </c>
      <c r="C499" s="2" t="s">
        <v>122</v>
      </c>
      <c r="D499" s="3">
        <v>43374</v>
      </c>
      <c r="E499" s="4">
        <v>731646.03</v>
      </c>
      <c r="F499" s="4">
        <v>2542.25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734188.28</v>
      </c>
    </row>
    <row r="500" spans="1:12">
      <c r="A500" s="2" t="s">
        <v>33</v>
      </c>
      <c r="B500" s="2" t="s">
        <v>34</v>
      </c>
      <c r="C500" s="2" t="s">
        <v>49</v>
      </c>
      <c r="D500" s="3">
        <v>43374</v>
      </c>
      <c r="E500" s="4">
        <v>417769.08</v>
      </c>
      <c r="F500" s="4">
        <v>961.78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418730.86</v>
      </c>
    </row>
    <row r="501" spans="1:12">
      <c r="A501" s="2" t="s">
        <v>33</v>
      </c>
      <c r="B501" s="2" t="s">
        <v>34</v>
      </c>
      <c r="C501" s="2" t="s">
        <v>152</v>
      </c>
      <c r="D501" s="3">
        <v>43374</v>
      </c>
      <c r="E501" s="4">
        <v>57727.51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57727.51</v>
      </c>
    </row>
    <row r="502" spans="1:12">
      <c r="A502" s="2" t="s">
        <v>33</v>
      </c>
      <c r="B502" s="2" t="s">
        <v>34</v>
      </c>
      <c r="C502" s="2" t="s">
        <v>96</v>
      </c>
      <c r="D502" s="3">
        <v>43374</v>
      </c>
      <c r="E502" s="4">
        <v>5990.28</v>
      </c>
      <c r="F502" s="4">
        <v>24.93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6015.21</v>
      </c>
    </row>
    <row r="503" spans="1:12">
      <c r="A503" s="2" t="s">
        <v>33</v>
      </c>
      <c r="B503" s="2" t="s">
        <v>34</v>
      </c>
      <c r="C503" s="2" t="s">
        <v>54</v>
      </c>
      <c r="D503" s="3">
        <v>43374</v>
      </c>
      <c r="E503" s="4">
        <v>69527.39</v>
      </c>
      <c r="F503" s="4">
        <v>171.35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69698.740000000005</v>
      </c>
    </row>
    <row r="504" spans="1:12">
      <c r="A504" s="2" t="s">
        <v>33</v>
      </c>
      <c r="B504" s="2" t="s">
        <v>34</v>
      </c>
      <c r="C504" s="2" t="s">
        <v>140</v>
      </c>
      <c r="D504" s="3">
        <v>43374</v>
      </c>
      <c r="E504" s="4">
        <v>29942637.460000001</v>
      </c>
      <c r="F504" s="4">
        <v>277781.7</v>
      </c>
      <c r="G504" s="4">
        <v>-108095.25</v>
      </c>
      <c r="H504" s="4">
        <v>-199767.87</v>
      </c>
      <c r="I504" s="4">
        <v>0</v>
      </c>
      <c r="J504" s="4">
        <v>0</v>
      </c>
      <c r="K504" s="4">
        <v>0</v>
      </c>
      <c r="L504" s="4">
        <v>29912556.039999999</v>
      </c>
    </row>
    <row r="505" spans="1:12">
      <c r="A505" s="2" t="s">
        <v>33</v>
      </c>
      <c r="B505" s="2" t="s">
        <v>68</v>
      </c>
      <c r="C505" s="2" t="s">
        <v>73</v>
      </c>
      <c r="D505" s="3">
        <v>43374</v>
      </c>
      <c r="E505" s="4">
        <v>136406.07</v>
      </c>
      <c r="F505" s="4">
        <v>498.29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136904.35999999999</v>
      </c>
    </row>
    <row r="506" spans="1:12">
      <c r="A506" s="2" t="s">
        <v>33</v>
      </c>
      <c r="B506" s="2" t="s">
        <v>68</v>
      </c>
      <c r="C506" s="2" t="s">
        <v>109</v>
      </c>
      <c r="D506" s="3">
        <v>43374</v>
      </c>
      <c r="E506" s="4">
        <v>39475.519999999997</v>
      </c>
      <c r="F506" s="4">
        <v>223.97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39699.49</v>
      </c>
    </row>
    <row r="507" spans="1:12">
      <c r="A507" s="2" t="s">
        <v>33</v>
      </c>
      <c r="B507" s="2" t="s">
        <v>68</v>
      </c>
      <c r="C507" s="2" t="s">
        <v>70</v>
      </c>
      <c r="D507" s="3">
        <v>43374</v>
      </c>
      <c r="E507" s="4">
        <v>100967.27</v>
      </c>
      <c r="F507" s="4">
        <v>400.52000000000004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101367.79</v>
      </c>
    </row>
    <row r="508" spans="1:12">
      <c r="A508" s="2" t="s">
        <v>33</v>
      </c>
      <c r="B508" s="2" t="s">
        <v>68</v>
      </c>
      <c r="C508" s="2" t="s">
        <v>108</v>
      </c>
      <c r="D508" s="3">
        <v>43374</v>
      </c>
      <c r="E508" s="4">
        <v>9096.69</v>
      </c>
      <c r="F508" s="4">
        <v>93.97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9190.66</v>
      </c>
    </row>
    <row r="509" spans="1:12">
      <c r="A509" s="2" t="s">
        <v>33</v>
      </c>
      <c r="B509" s="2" t="s">
        <v>68</v>
      </c>
      <c r="C509" s="2" t="s">
        <v>133</v>
      </c>
      <c r="D509" s="3">
        <v>43374</v>
      </c>
      <c r="E509" s="4">
        <v>38834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38834</v>
      </c>
    </row>
    <row r="510" spans="1:12">
      <c r="A510" s="2" t="s">
        <v>33</v>
      </c>
      <c r="B510" s="2" t="s">
        <v>68</v>
      </c>
      <c r="C510" s="2" t="s">
        <v>71</v>
      </c>
      <c r="D510" s="3">
        <v>43374</v>
      </c>
      <c r="E510" s="4">
        <v>16079.26</v>
      </c>
      <c r="F510" s="4">
        <v>151.66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16230.92</v>
      </c>
    </row>
    <row r="511" spans="1:12">
      <c r="A511" s="2" t="s">
        <v>33</v>
      </c>
      <c r="B511" s="2" t="s">
        <v>68</v>
      </c>
      <c r="C511" s="2" t="s">
        <v>149</v>
      </c>
      <c r="D511" s="3">
        <v>43374</v>
      </c>
      <c r="E511" s="4">
        <v>-8256.2099999999991</v>
      </c>
      <c r="F511" s="4">
        <v>97.92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-8158.29</v>
      </c>
    </row>
    <row r="512" spans="1:12">
      <c r="A512" s="2" t="s">
        <v>33</v>
      </c>
      <c r="B512" s="2" t="s">
        <v>68</v>
      </c>
      <c r="C512" s="2" t="s">
        <v>150</v>
      </c>
      <c r="D512" s="3">
        <v>43374</v>
      </c>
      <c r="E512" s="4">
        <v>-34765.769999999997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-34765.769999999997</v>
      </c>
    </row>
    <row r="513" spans="1:12">
      <c r="A513" s="2" t="s">
        <v>33</v>
      </c>
      <c r="B513" s="2" t="s">
        <v>68</v>
      </c>
      <c r="C513" s="2" t="s">
        <v>74</v>
      </c>
      <c r="D513" s="3">
        <v>43374</v>
      </c>
      <c r="E513" s="4">
        <v>828509.36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828509.36</v>
      </c>
    </row>
    <row r="514" spans="1:12">
      <c r="A514" s="2" t="s">
        <v>33</v>
      </c>
      <c r="B514" s="2" t="s">
        <v>68</v>
      </c>
      <c r="C514" s="2" t="s">
        <v>110</v>
      </c>
      <c r="D514" s="3">
        <v>43374</v>
      </c>
      <c r="E514" s="4">
        <v>70196.03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70196.03</v>
      </c>
    </row>
    <row r="515" spans="1:12">
      <c r="A515" s="2" t="s">
        <v>33</v>
      </c>
      <c r="B515" s="2" t="s">
        <v>68</v>
      </c>
      <c r="C515" s="2" t="s">
        <v>72</v>
      </c>
      <c r="D515" s="3">
        <v>43374</v>
      </c>
      <c r="E515" s="4">
        <v>7731.32</v>
      </c>
      <c r="F515" s="4">
        <v>74.540000000000006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7805.86</v>
      </c>
    </row>
    <row r="516" spans="1:12">
      <c r="A516" s="2" t="s">
        <v>33</v>
      </c>
      <c r="B516" s="2" t="s">
        <v>68</v>
      </c>
      <c r="C516" s="2" t="s">
        <v>151</v>
      </c>
      <c r="D516" s="3">
        <v>43374</v>
      </c>
      <c r="E516" s="4">
        <v>695438.36</v>
      </c>
      <c r="F516" s="4">
        <v>2354.3000000000002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697792.66</v>
      </c>
    </row>
    <row r="517" spans="1:12">
      <c r="A517" s="2" t="s">
        <v>33</v>
      </c>
      <c r="B517" s="2" t="s">
        <v>68</v>
      </c>
      <c r="C517" s="2" t="s">
        <v>106</v>
      </c>
      <c r="D517" s="3">
        <v>43374</v>
      </c>
      <c r="E517" s="4">
        <v>24569.14</v>
      </c>
      <c r="F517" s="4">
        <v>727.57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25296.71</v>
      </c>
    </row>
    <row r="518" spans="1:12">
      <c r="A518" s="2" t="s">
        <v>33</v>
      </c>
      <c r="B518" s="2" t="s">
        <v>34</v>
      </c>
      <c r="C518" s="1" t="s">
        <v>163</v>
      </c>
      <c r="D518" s="3">
        <v>43282</v>
      </c>
      <c r="E518" s="4">
        <v>-6374709.4599999981</v>
      </c>
      <c r="F518" s="4">
        <v>-367131.63000000006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-6741841.089999998</v>
      </c>
    </row>
    <row r="519" spans="1:12">
      <c r="A519" s="2" t="s">
        <v>33</v>
      </c>
      <c r="B519" s="2" t="s">
        <v>34</v>
      </c>
      <c r="C519" s="1" t="s">
        <v>163</v>
      </c>
      <c r="D519" s="3">
        <v>43313</v>
      </c>
      <c r="E519" s="4">
        <v>-6741841.089999998</v>
      </c>
      <c r="F519" s="4">
        <v>-837663.7100000002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-7579504.799999998</v>
      </c>
    </row>
    <row r="520" spans="1:12">
      <c r="A520" s="2" t="s">
        <v>33</v>
      </c>
      <c r="B520" s="2" t="s">
        <v>34</v>
      </c>
      <c r="C520" s="1" t="s">
        <v>163</v>
      </c>
      <c r="D520" s="3">
        <v>43344</v>
      </c>
      <c r="E520" s="4">
        <v>-7579504.799999998</v>
      </c>
      <c r="F520" s="4">
        <v>1003338.1799999997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-6576166.6199999982</v>
      </c>
    </row>
    <row r="521" spans="1:12">
      <c r="A521" s="2" t="s">
        <v>33</v>
      </c>
      <c r="B521" s="2" t="s">
        <v>34</v>
      </c>
      <c r="C521" s="1" t="s">
        <v>163</v>
      </c>
      <c r="D521" s="3">
        <v>43374</v>
      </c>
      <c r="E521" s="4">
        <v>-6576166.6199999982</v>
      </c>
      <c r="F521" s="4">
        <v>1116900.05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-5459266.5699999984</v>
      </c>
    </row>
    <row r="522" spans="1:12">
      <c r="A522" s="2" t="s">
        <v>33</v>
      </c>
      <c r="B522" s="2" t="s">
        <v>68</v>
      </c>
      <c r="C522" s="1" t="s">
        <v>163</v>
      </c>
      <c r="D522" s="3">
        <v>43282</v>
      </c>
      <c r="E522" s="4">
        <v>52517.30000000001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52517.30000000001</v>
      </c>
    </row>
    <row r="523" spans="1:12">
      <c r="A523" s="2" t="s">
        <v>33</v>
      </c>
      <c r="B523" s="2" t="s">
        <v>68</v>
      </c>
      <c r="C523" s="1" t="s">
        <v>163</v>
      </c>
      <c r="D523" s="3">
        <v>43313</v>
      </c>
      <c r="E523" s="4">
        <v>52517.30000000001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52517.30000000001</v>
      </c>
    </row>
    <row r="524" spans="1:12">
      <c r="A524" s="2" t="s">
        <v>33</v>
      </c>
      <c r="B524" s="2" t="s">
        <v>68</v>
      </c>
      <c r="C524" s="1" t="s">
        <v>163</v>
      </c>
      <c r="D524" s="3">
        <v>43344</v>
      </c>
      <c r="E524" s="4">
        <v>52517.30000000001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52517.30000000001</v>
      </c>
    </row>
    <row r="525" spans="1:12">
      <c r="A525" s="2" t="s">
        <v>33</v>
      </c>
      <c r="B525" s="2" t="s">
        <v>68</v>
      </c>
      <c r="C525" s="1" t="s">
        <v>163</v>
      </c>
      <c r="D525" s="3">
        <v>43374</v>
      </c>
      <c r="E525" s="4">
        <v>52517.30000000001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52517.30000000001</v>
      </c>
    </row>
    <row r="526" spans="1:12">
      <c r="A526" s="2" t="s">
        <v>16</v>
      </c>
      <c r="B526" s="2" t="s">
        <v>17</v>
      </c>
      <c r="C526" s="2" t="s">
        <v>18</v>
      </c>
      <c r="D526" s="3">
        <v>43070</v>
      </c>
      <c r="E526" s="4">
        <v>466963.95</v>
      </c>
      <c r="F526" s="4">
        <v>3755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470718.95</v>
      </c>
    </row>
    <row r="527" spans="1:12">
      <c r="A527" s="2" t="s">
        <v>16</v>
      </c>
      <c r="B527" s="2" t="s">
        <v>17</v>
      </c>
      <c r="C527" s="2" t="s">
        <v>19</v>
      </c>
      <c r="D527" s="3">
        <v>43070</v>
      </c>
      <c r="E527" s="4">
        <v>3437743.64</v>
      </c>
      <c r="F527" s="4">
        <v>23482.03</v>
      </c>
      <c r="G527" s="4">
        <v>0</v>
      </c>
      <c r="H527" s="4">
        <v>0</v>
      </c>
      <c r="I527" s="4">
        <v>0</v>
      </c>
      <c r="J527" s="4">
        <v>7234.98</v>
      </c>
      <c r="K527" s="4">
        <v>0</v>
      </c>
      <c r="L527" s="4">
        <v>3468460.65</v>
      </c>
    </row>
    <row r="528" spans="1:12">
      <c r="A528" s="2" t="s">
        <v>16</v>
      </c>
      <c r="B528" s="2" t="s">
        <v>17</v>
      </c>
      <c r="C528" s="2" t="s">
        <v>158</v>
      </c>
      <c r="D528" s="3">
        <v>43070</v>
      </c>
      <c r="E528" s="4">
        <v>9305256.7599999998</v>
      </c>
      <c r="F528" s="4">
        <v>6631.5099999999984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9311888.2699999996</v>
      </c>
    </row>
    <row r="529" spans="1:12">
      <c r="A529" s="2" t="s">
        <v>16</v>
      </c>
      <c r="B529" s="2" t="s">
        <v>17</v>
      </c>
      <c r="C529" s="2" t="s">
        <v>76</v>
      </c>
      <c r="D529" s="3">
        <v>43070</v>
      </c>
      <c r="E529" s="4">
        <v>-0.04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-0.04</v>
      </c>
    </row>
    <row r="530" spans="1:12">
      <c r="A530" s="2" t="s">
        <v>16</v>
      </c>
      <c r="B530" s="2" t="s">
        <v>17</v>
      </c>
      <c r="C530" s="2" t="s">
        <v>23</v>
      </c>
      <c r="D530" s="3">
        <v>43070</v>
      </c>
      <c r="E530" s="4">
        <v>-0.08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-0.08</v>
      </c>
    </row>
    <row r="531" spans="1:12">
      <c r="A531" s="2" t="s">
        <v>16</v>
      </c>
      <c r="B531" s="2" t="s">
        <v>17</v>
      </c>
      <c r="C531" s="2" t="s">
        <v>83</v>
      </c>
      <c r="D531" s="3">
        <v>43070</v>
      </c>
      <c r="E531" s="4">
        <v>1730884.81</v>
      </c>
      <c r="F531" s="4">
        <v>17025.73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1747910.54</v>
      </c>
    </row>
    <row r="532" spans="1:12">
      <c r="A532" s="2" t="s">
        <v>16</v>
      </c>
      <c r="B532" s="2" t="s">
        <v>17</v>
      </c>
      <c r="C532" s="2" t="s">
        <v>28</v>
      </c>
      <c r="D532" s="3">
        <v>43070</v>
      </c>
      <c r="E532" s="4">
        <v>1.26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1.26</v>
      </c>
    </row>
    <row r="533" spans="1:12">
      <c r="A533" s="2" t="s">
        <v>16</v>
      </c>
      <c r="B533" s="2" t="s">
        <v>17</v>
      </c>
      <c r="C533" s="2" t="s">
        <v>30</v>
      </c>
      <c r="D533" s="3">
        <v>43070</v>
      </c>
      <c r="E533" s="4">
        <v>0.45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0.45</v>
      </c>
    </row>
    <row r="534" spans="1:12">
      <c r="A534" s="2" t="s">
        <v>16</v>
      </c>
      <c r="B534" s="2" t="s">
        <v>17</v>
      </c>
      <c r="C534" s="2" t="s">
        <v>20</v>
      </c>
      <c r="D534" s="3">
        <v>43070</v>
      </c>
      <c r="E534" s="4">
        <v>29990.04</v>
      </c>
      <c r="F534" s="4">
        <v>210.88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30200.92</v>
      </c>
    </row>
    <row r="535" spans="1:12">
      <c r="A535" s="2" t="s">
        <v>16</v>
      </c>
      <c r="B535" s="2" t="s">
        <v>17</v>
      </c>
      <c r="C535" s="2" t="s">
        <v>22</v>
      </c>
      <c r="D535" s="3">
        <v>43070</v>
      </c>
      <c r="E535" s="4">
        <v>95993.16</v>
      </c>
      <c r="F535" s="4">
        <v>878.02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96871.18</v>
      </c>
    </row>
    <row r="536" spans="1:12">
      <c r="A536" s="2" t="s">
        <v>16</v>
      </c>
      <c r="B536" s="2" t="s">
        <v>17</v>
      </c>
      <c r="C536" s="2" t="s">
        <v>111</v>
      </c>
      <c r="D536" s="3">
        <v>43070</v>
      </c>
      <c r="E536" s="4">
        <v>4978.72</v>
      </c>
      <c r="F536" s="4">
        <v>100.73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5079.45</v>
      </c>
    </row>
    <row r="537" spans="1:12">
      <c r="A537" s="2" t="s">
        <v>16</v>
      </c>
      <c r="B537" s="2" t="s">
        <v>17</v>
      </c>
      <c r="C537" s="2" t="s">
        <v>114</v>
      </c>
      <c r="D537" s="3">
        <v>43070</v>
      </c>
      <c r="E537" s="4">
        <v>28942.959999999999</v>
      </c>
      <c r="F537" s="4">
        <v>549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29491.96</v>
      </c>
    </row>
    <row r="538" spans="1:12">
      <c r="A538" s="2" t="s">
        <v>16</v>
      </c>
      <c r="B538" s="2" t="s">
        <v>17</v>
      </c>
      <c r="C538" s="2" t="s">
        <v>79</v>
      </c>
      <c r="D538" s="3">
        <v>43070</v>
      </c>
      <c r="E538" s="4">
        <v>388.07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388.07</v>
      </c>
    </row>
    <row r="539" spans="1:12">
      <c r="A539" s="2" t="s">
        <v>16</v>
      </c>
      <c r="B539" s="2" t="s">
        <v>17</v>
      </c>
      <c r="C539" s="2" t="s">
        <v>31</v>
      </c>
      <c r="D539" s="3">
        <v>43070</v>
      </c>
      <c r="E539" s="4">
        <v>500673.14</v>
      </c>
      <c r="F539" s="4">
        <v>4918.09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505591.23</v>
      </c>
    </row>
    <row r="540" spans="1:12">
      <c r="A540" s="2" t="s">
        <v>16</v>
      </c>
      <c r="B540" s="2" t="s">
        <v>17</v>
      </c>
      <c r="C540" s="2" t="s">
        <v>24</v>
      </c>
      <c r="D540" s="3">
        <v>43070</v>
      </c>
      <c r="E540" s="4">
        <v>3478.26</v>
      </c>
      <c r="F540" s="4">
        <v>41.5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3519.76</v>
      </c>
    </row>
    <row r="541" spans="1:12">
      <c r="A541" s="2" t="s">
        <v>16</v>
      </c>
      <c r="B541" s="2" t="s">
        <v>17</v>
      </c>
      <c r="C541" s="2" t="s">
        <v>81</v>
      </c>
      <c r="D541" s="3">
        <v>43070</v>
      </c>
      <c r="E541" s="4">
        <v>42318.19</v>
      </c>
      <c r="F541" s="4">
        <v>375.84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42694.03</v>
      </c>
    </row>
    <row r="542" spans="1:12">
      <c r="A542" s="2" t="s">
        <v>16</v>
      </c>
      <c r="B542" s="2" t="s">
        <v>17</v>
      </c>
      <c r="C542" s="2" t="s">
        <v>25</v>
      </c>
      <c r="D542" s="3">
        <v>43070</v>
      </c>
      <c r="E542" s="4">
        <v>687.79</v>
      </c>
      <c r="F542" s="4">
        <v>17.829999999999998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705.62</v>
      </c>
    </row>
    <row r="543" spans="1:12">
      <c r="A543" s="2" t="s">
        <v>16</v>
      </c>
      <c r="B543" s="2" t="s">
        <v>17</v>
      </c>
      <c r="C543" s="2" t="s">
        <v>116</v>
      </c>
      <c r="D543" s="3">
        <v>43070</v>
      </c>
      <c r="E543" s="4">
        <v>169502.95</v>
      </c>
      <c r="F543" s="4">
        <v>109.31999999999994</v>
      </c>
      <c r="G543" s="4">
        <v>0</v>
      </c>
      <c r="H543" s="4">
        <v>0</v>
      </c>
      <c r="I543" s="4">
        <v>0</v>
      </c>
      <c r="J543" s="4">
        <v>-7234.98</v>
      </c>
      <c r="K543" s="4">
        <v>0</v>
      </c>
      <c r="L543" s="4">
        <v>162377.29</v>
      </c>
    </row>
    <row r="544" spans="1:12">
      <c r="A544" s="2" t="s">
        <v>16</v>
      </c>
      <c r="B544" s="2" t="s">
        <v>17</v>
      </c>
      <c r="C544" s="2" t="s">
        <v>115</v>
      </c>
      <c r="D544" s="3">
        <v>43070</v>
      </c>
      <c r="E544" s="4">
        <v>19586631.23</v>
      </c>
      <c r="F544" s="4">
        <v>267048.19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19853679.420000002</v>
      </c>
    </row>
    <row r="545" spans="1:12">
      <c r="A545" s="2" t="s">
        <v>16</v>
      </c>
      <c r="B545" s="2" t="s">
        <v>17</v>
      </c>
      <c r="C545" s="2" t="s">
        <v>27</v>
      </c>
      <c r="D545" s="3">
        <v>43070</v>
      </c>
      <c r="E545" s="4">
        <v>16466977.210000001</v>
      </c>
      <c r="F545" s="4">
        <v>139375.94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16606353.15</v>
      </c>
    </row>
    <row r="546" spans="1:12">
      <c r="A546" s="2" t="s">
        <v>16</v>
      </c>
      <c r="B546" s="2" t="s">
        <v>17</v>
      </c>
      <c r="C546" s="2" t="s">
        <v>82</v>
      </c>
      <c r="D546" s="3">
        <v>43070</v>
      </c>
      <c r="E546" s="4">
        <v>2368623.0699999998</v>
      </c>
      <c r="F546" s="4">
        <v>23616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2392239.0699999998</v>
      </c>
    </row>
    <row r="547" spans="1:12">
      <c r="A547" s="2" t="s">
        <v>16</v>
      </c>
      <c r="B547" s="2" t="s">
        <v>17</v>
      </c>
      <c r="C547" s="2" t="s">
        <v>84</v>
      </c>
      <c r="D547" s="3">
        <v>43070</v>
      </c>
      <c r="E547" s="4">
        <v>975945.61</v>
      </c>
      <c r="F547" s="4">
        <v>17033.36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992978.97</v>
      </c>
    </row>
    <row r="548" spans="1:12">
      <c r="A548" s="2" t="s">
        <v>16</v>
      </c>
      <c r="B548" s="2" t="s">
        <v>17</v>
      </c>
      <c r="C548" s="2" t="s">
        <v>29</v>
      </c>
      <c r="D548" s="3">
        <v>43070</v>
      </c>
      <c r="E548" s="4">
        <v>191255.12</v>
      </c>
      <c r="F548" s="4">
        <v>8213.2300000000014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199468.35</v>
      </c>
    </row>
    <row r="549" spans="1:12">
      <c r="A549" s="2" t="s">
        <v>16</v>
      </c>
      <c r="B549" s="2" t="s">
        <v>17</v>
      </c>
      <c r="C549" s="2" t="s">
        <v>157</v>
      </c>
      <c r="D549" s="3">
        <v>43070</v>
      </c>
      <c r="E549" s="4">
        <v>30920888.100000001</v>
      </c>
      <c r="F549" s="4">
        <v>351320.77</v>
      </c>
      <c r="G549" s="4">
        <v>0</v>
      </c>
      <c r="H549" s="4">
        <v>0</v>
      </c>
      <c r="I549" s="4">
        <v>0</v>
      </c>
      <c r="J549" s="4">
        <v>-8076.13</v>
      </c>
      <c r="K549" s="4">
        <v>0</v>
      </c>
      <c r="L549" s="4">
        <v>31264132.739999998</v>
      </c>
    </row>
    <row r="550" spans="1:12">
      <c r="A550" s="2" t="s">
        <v>16</v>
      </c>
      <c r="B550" s="2" t="s">
        <v>17</v>
      </c>
      <c r="C550" s="2" t="s">
        <v>32</v>
      </c>
      <c r="D550" s="3">
        <v>43070</v>
      </c>
      <c r="E550" s="4">
        <v>43264.51</v>
      </c>
      <c r="F550" s="4">
        <v>208.25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43472.76</v>
      </c>
    </row>
    <row r="551" spans="1:12">
      <c r="A551" s="2" t="s">
        <v>16</v>
      </c>
      <c r="B551" s="2" t="s">
        <v>17</v>
      </c>
      <c r="C551" s="2" t="s">
        <v>80</v>
      </c>
      <c r="D551" s="3">
        <v>43070</v>
      </c>
      <c r="E551" s="4">
        <v>1085191.6499999999</v>
      </c>
      <c r="F551" s="4">
        <v>12011.78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1097203.43</v>
      </c>
    </row>
    <row r="552" spans="1:12">
      <c r="A552" s="2" t="s">
        <v>16</v>
      </c>
      <c r="B552" s="2" t="s">
        <v>17</v>
      </c>
      <c r="C552" s="2" t="s">
        <v>26</v>
      </c>
      <c r="D552" s="3">
        <v>43070</v>
      </c>
      <c r="E552" s="4">
        <v>423578.48</v>
      </c>
      <c r="F552" s="4">
        <v>7029.86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430608.34</v>
      </c>
    </row>
    <row r="553" spans="1:12">
      <c r="A553" s="2" t="s">
        <v>16</v>
      </c>
      <c r="B553" s="2" t="s">
        <v>17</v>
      </c>
      <c r="C553" s="2" t="s">
        <v>21</v>
      </c>
      <c r="D553" s="3">
        <v>43070</v>
      </c>
      <c r="E553" s="4">
        <v>40902.160000000003</v>
      </c>
      <c r="F553" s="4">
        <v>410.89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41313.050000000003</v>
      </c>
    </row>
    <row r="554" spans="1:12">
      <c r="A554" s="2" t="s">
        <v>16</v>
      </c>
      <c r="B554" s="2" t="s">
        <v>17</v>
      </c>
      <c r="C554" s="2" t="s">
        <v>75</v>
      </c>
      <c r="D554" s="3">
        <v>43070</v>
      </c>
      <c r="E554" s="4">
        <v>38136.43</v>
      </c>
      <c r="F554" s="4">
        <v>2455.8200000000002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40592.25</v>
      </c>
    </row>
    <row r="555" spans="1:12">
      <c r="A555" s="2" t="s">
        <v>16</v>
      </c>
      <c r="B555" s="2" t="s">
        <v>17</v>
      </c>
      <c r="C555" s="2" t="s">
        <v>112</v>
      </c>
      <c r="D555" s="3">
        <v>43070</v>
      </c>
      <c r="E555" s="4">
        <v>11749854.140000001</v>
      </c>
      <c r="F555" s="4">
        <v>109276.37</v>
      </c>
      <c r="G555" s="4">
        <v>0</v>
      </c>
      <c r="H555" s="4">
        <v>0</v>
      </c>
      <c r="I555" s="4">
        <v>0</v>
      </c>
      <c r="J555" s="4">
        <v>8076.13</v>
      </c>
      <c r="K555" s="4">
        <v>0</v>
      </c>
      <c r="L555" s="4">
        <v>11867206.640000001</v>
      </c>
    </row>
    <row r="556" spans="1:12">
      <c r="A556" s="2" t="s">
        <v>16</v>
      </c>
      <c r="B556" s="2" t="s">
        <v>17</v>
      </c>
      <c r="C556" s="2" t="s">
        <v>77</v>
      </c>
      <c r="D556" s="3">
        <v>43070</v>
      </c>
      <c r="E556" s="4">
        <v>37164.25</v>
      </c>
      <c r="F556" s="4">
        <v>2359.31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39523.56</v>
      </c>
    </row>
    <row r="557" spans="1:12">
      <c r="A557" s="2" t="s">
        <v>16</v>
      </c>
      <c r="B557" s="2" t="s">
        <v>17</v>
      </c>
      <c r="C557" s="2" t="s">
        <v>78</v>
      </c>
      <c r="D557" s="3">
        <v>43070</v>
      </c>
      <c r="E557" s="4">
        <v>30375.42</v>
      </c>
      <c r="F557" s="4">
        <v>2601.83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32977.25</v>
      </c>
    </row>
    <row r="558" spans="1:12">
      <c r="A558" s="2" t="s">
        <v>16</v>
      </c>
      <c r="B558" s="2" t="s">
        <v>17</v>
      </c>
      <c r="C558" s="2" t="s">
        <v>113</v>
      </c>
      <c r="D558" s="3">
        <v>43070</v>
      </c>
      <c r="E558" s="4">
        <v>2840852.56</v>
      </c>
      <c r="F558" s="4">
        <v>95733.89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2936586.45</v>
      </c>
    </row>
    <row r="559" spans="1:12">
      <c r="A559" s="2" t="s">
        <v>16</v>
      </c>
      <c r="B559" s="2" t="s">
        <v>60</v>
      </c>
      <c r="C559" s="2" t="s">
        <v>64</v>
      </c>
      <c r="D559" s="3">
        <v>43070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</row>
    <row r="560" spans="1:12">
      <c r="A560" s="2" t="s">
        <v>16</v>
      </c>
      <c r="B560" s="2" t="s">
        <v>60</v>
      </c>
      <c r="C560" s="2" t="s">
        <v>103</v>
      </c>
      <c r="D560" s="3">
        <v>43070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</row>
    <row r="561" spans="1:12">
      <c r="A561" s="2" t="s">
        <v>16</v>
      </c>
      <c r="B561" s="2" t="s">
        <v>60</v>
      </c>
      <c r="C561" s="2" t="s">
        <v>147</v>
      </c>
      <c r="D561" s="3">
        <v>43070</v>
      </c>
      <c r="E561" s="4">
        <v>1589656.11</v>
      </c>
      <c r="F561" s="4">
        <v>33899.9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1623556.01</v>
      </c>
    </row>
    <row r="562" spans="1:12">
      <c r="A562" s="2" t="s">
        <v>16</v>
      </c>
      <c r="B562" s="2" t="s">
        <v>60</v>
      </c>
      <c r="C562" s="2" t="s">
        <v>144</v>
      </c>
      <c r="D562" s="3">
        <v>43070</v>
      </c>
      <c r="E562" s="4">
        <v>1590186.59</v>
      </c>
      <c r="F562" s="4">
        <v>8953.5400000000009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1599140.13</v>
      </c>
    </row>
    <row r="563" spans="1:12">
      <c r="A563" s="2" t="s">
        <v>16</v>
      </c>
      <c r="B563" s="2" t="s">
        <v>60</v>
      </c>
      <c r="C563" s="2" t="s">
        <v>145</v>
      </c>
      <c r="D563" s="3">
        <v>43070</v>
      </c>
      <c r="E563" s="4">
        <v>2524546.14</v>
      </c>
      <c r="F563" s="4">
        <v>33587.08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2558133.2200000002</v>
      </c>
    </row>
    <row r="564" spans="1:12">
      <c r="A564" s="2" t="s">
        <v>16</v>
      </c>
      <c r="B564" s="2" t="s">
        <v>60</v>
      </c>
      <c r="C564" s="2" t="s">
        <v>129</v>
      </c>
      <c r="D564" s="3">
        <v>43070</v>
      </c>
      <c r="E564" s="4">
        <v>768325.94</v>
      </c>
      <c r="F564" s="4">
        <v>7916.28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776242.22</v>
      </c>
    </row>
    <row r="565" spans="1:12">
      <c r="A565" s="2" t="s">
        <v>16</v>
      </c>
      <c r="B565" s="2" t="s">
        <v>60</v>
      </c>
      <c r="C565" s="2" t="s">
        <v>66</v>
      </c>
      <c r="D565" s="3">
        <v>43070</v>
      </c>
      <c r="E565" s="4">
        <v>31088.240000000002</v>
      </c>
      <c r="F565" s="4">
        <v>1216.5899999999999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32304.83</v>
      </c>
    </row>
    <row r="566" spans="1:12">
      <c r="A566" s="2" t="s">
        <v>16</v>
      </c>
      <c r="B566" s="2" t="s">
        <v>60</v>
      </c>
      <c r="C566" s="2" t="s">
        <v>67</v>
      </c>
      <c r="D566" s="3">
        <v>43070</v>
      </c>
      <c r="E566" s="4">
        <v>91910.98</v>
      </c>
      <c r="F566" s="4">
        <v>160.0300000000002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92071.01</v>
      </c>
    </row>
    <row r="567" spans="1:12">
      <c r="A567" s="2" t="s">
        <v>16</v>
      </c>
      <c r="B567" s="2" t="s">
        <v>60</v>
      </c>
      <c r="C567" s="2" t="s">
        <v>156</v>
      </c>
      <c r="D567" s="3">
        <v>43070</v>
      </c>
      <c r="E567" s="4">
        <v>83759.929999999993</v>
      </c>
      <c r="F567" s="4">
        <v>2949.5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86709.43</v>
      </c>
    </row>
    <row r="568" spans="1:12">
      <c r="A568" s="2" t="s">
        <v>16</v>
      </c>
      <c r="B568" s="2" t="s">
        <v>60</v>
      </c>
      <c r="C568" s="2" t="s">
        <v>160</v>
      </c>
      <c r="D568" s="3">
        <v>43070</v>
      </c>
      <c r="E568" s="4">
        <v>14173.77</v>
      </c>
      <c r="F568" s="4">
        <v>37.61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14211.38</v>
      </c>
    </row>
    <row r="569" spans="1:12">
      <c r="A569" s="2" t="s">
        <v>16</v>
      </c>
      <c r="B569" s="2" t="s">
        <v>60</v>
      </c>
      <c r="C569" s="2" t="s">
        <v>61</v>
      </c>
      <c r="D569" s="3">
        <v>43070</v>
      </c>
      <c r="E569" s="4">
        <v>970486.34</v>
      </c>
      <c r="F569" s="4">
        <v>8970.5399999999991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979456.88</v>
      </c>
    </row>
    <row r="570" spans="1:12">
      <c r="A570" s="2" t="s">
        <v>16</v>
      </c>
      <c r="B570" s="2" t="s">
        <v>60</v>
      </c>
      <c r="C570" s="2" t="s">
        <v>65</v>
      </c>
      <c r="D570" s="3">
        <v>43070</v>
      </c>
      <c r="E570" s="4">
        <v>141619.31</v>
      </c>
      <c r="F570" s="4">
        <v>1362.72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142982.03</v>
      </c>
    </row>
    <row r="571" spans="1:12">
      <c r="A571" s="2" t="s">
        <v>16</v>
      </c>
      <c r="B571" s="2" t="s">
        <v>60</v>
      </c>
      <c r="C571" s="2" t="s">
        <v>155</v>
      </c>
      <c r="D571" s="3">
        <v>43070</v>
      </c>
      <c r="E571" s="4">
        <v>10736.05</v>
      </c>
      <c r="F571" s="4">
        <v>163.54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10899.59</v>
      </c>
    </row>
    <row r="572" spans="1:12">
      <c r="A572" s="2" t="s">
        <v>16</v>
      </c>
      <c r="B572" s="2" t="s">
        <v>60</v>
      </c>
      <c r="C572" s="2" t="s">
        <v>105</v>
      </c>
      <c r="D572" s="3">
        <v>43070</v>
      </c>
      <c r="E572" s="4">
        <v>129288</v>
      </c>
      <c r="F572" s="4">
        <v>960.32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130248.32000000001</v>
      </c>
    </row>
    <row r="573" spans="1:12">
      <c r="A573" s="2" t="s">
        <v>16</v>
      </c>
      <c r="B573" s="2" t="s">
        <v>60</v>
      </c>
      <c r="C573" s="2" t="s">
        <v>100</v>
      </c>
      <c r="D573" s="3">
        <v>43070</v>
      </c>
      <c r="E573" s="4">
        <v>410780.97</v>
      </c>
      <c r="F573" s="4">
        <v>7124.54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417905.51</v>
      </c>
    </row>
    <row r="574" spans="1:12">
      <c r="A574" s="2" t="s">
        <v>16</v>
      </c>
      <c r="B574" s="2" t="s">
        <v>60</v>
      </c>
      <c r="C574" s="2" t="s">
        <v>130</v>
      </c>
      <c r="D574" s="3">
        <v>43070</v>
      </c>
      <c r="E574" s="4">
        <v>4258351.53</v>
      </c>
      <c r="F574" s="4">
        <v>72894.19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4331245.72</v>
      </c>
    </row>
    <row r="575" spans="1:12">
      <c r="A575" s="2" t="s">
        <v>16</v>
      </c>
      <c r="B575" s="2" t="s">
        <v>60</v>
      </c>
      <c r="C575" s="2" t="s">
        <v>62</v>
      </c>
      <c r="D575" s="3">
        <v>43070</v>
      </c>
      <c r="E575" s="4">
        <v>1044869.21</v>
      </c>
      <c r="F575" s="4">
        <v>14370.640000000001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1059239.8500000001</v>
      </c>
    </row>
    <row r="576" spans="1:12">
      <c r="A576" s="2" t="s">
        <v>16</v>
      </c>
      <c r="B576" s="2" t="s">
        <v>60</v>
      </c>
      <c r="C576" s="2" t="s">
        <v>63</v>
      </c>
      <c r="D576" s="3">
        <v>43070</v>
      </c>
      <c r="E576" s="4">
        <v>322026.53999999998</v>
      </c>
      <c r="F576" s="4">
        <v>4297.72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326324.26</v>
      </c>
    </row>
    <row r="577" spans="1:12">
      <c r="A577" s="2" t="s">
        <v>16</v>
      </c>
      <c r="B577" s="2" t="s">
        <v>60</v>
      </c>
      <c r="C577" s="2" t="s">
        <v>101</v>
      </c>
      <c r="D577" s="3">
        <v>43070</v>
      </c>
      <c r="E577" s="4">
        <v>476770.38</v>
      </c>
      <c r="F577" s="4">
        <v>7212.65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483983.03</v>
      </c>
    </row>
    <row r="578" spans="1:12">
      <c r="A578" s="2" t="s">
        <v>16</v>
      </c>
      <c r="B578" s="2" t="s">
        <v>60</v>
      </c>
      <c r="C578" s="2" t="s">
        <v>131</v>
      </c>
      <c r="D578" s="3">
        <v>43070</v>
      </c>
      <c r="E578" s="4">
        <v>123590.52</v>
      </c>
      <c r="F578" s="4">
        <v>1050.8300000000002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124641.35</v>
      </c>
    </row>
    <row r="579" spans="1:12">
      <c r="A579" s="2" t="s">
        <v>16</v>
      </c>
      <c r="B579" s="2" t="s">
        <v>60</v>
      </c>
      <c r="C579" s="2" t="s">
        <v>102</v>
      </c>
      <c r="D579" s="3">
        <v>43070</v>
      </c>
      <c r="E579" s="4">
        <v>25488278.52</v>
      </c>
      <c r="F579" s="4">
        <v>483815.97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25972094.489999998</v>
      </c>
    </row>
    <row r="580" spans="1:12">
      <c r="A580" s="2" t="s">
        <v>16</v>
      </c>
      <c r="B580" s="2" t="s">
        <v>60</v>
      </c>
      <c r="C580" s="2" t="s">
        <v>132</v>
      </c>
      <c r="D580" s="3">
        <v>43070</v>
      </c>
      <c r="E580" s="4">
        <v>127170.35</v>
      </c>
      <c r="F580" s="4">
        <v>3881.26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131051.61</v>
      </c>
    </row>
    <row r="581" spans="1:12">
      <c r="A581" s="2" t="s">
        <v>16</v>
      </c>
      <c r="B581" s="2" t="s">
        <v>60</v>
      </c>
      <c r="C581" s="2" t="s">
        <v>146</v>
      </c>
      <c r="D581" s="3">
        <v>43070</v>
      </c>
      <c r="E581" s="4">
        <v>223137.36</v>
      </c>
      <c r="F581" s="4">
        <v>1807.65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224945.01</v>
      </c>
    </row>
    <row r="582" spans="1:12">
      <c r="A582" s="2" t="s">
        <v>16</v>
      </c>
      <c r="B582" s="2" t="s">
        <v>60</v>
      </c>
      <c r="C582" s="2" t="s">
        <v>104</v>
      </c>
      <c r="D582" s="3">
        <v>43070</v>
      </c>
      <c r="E582" s="4">
        <v>69066.34</v>
      </c>
      <c r="F582" s="4">
        <v>574.29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69640.63</v>
      </c>
    </row>
    <row r="583" spans="1:12">
      <c r="A583" s="2" t="s">
        <v>16</v>
      </c>
      <c r="B583" s="2" t="s">
        <v>60</v>
      </c>
      <c r="C583" s="2" t="s">
        <v>148</v>
      </c>
      <c r="D583" s="3">
        <v>43070</v>
      </c>
      <c r="E583" s="4">
        <v>9588.1</v>
      </c>
      <c r="F583" s="4">
        <v>111.81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9699.91</v>
      </c>
    </row>
    <row r="584" spans="1:12">
      <c r="A584" s="2" t="s">
        <v>33</v>
      </c>
      <c r="B584" s="2" t="s">
        <v>34</v>
      </c>
      <c r="C584" s="2" t="s">
        <v>43</v>
      </c>
      <c r="D584" s="3">
        <v>43070</v>
      </c>
      <c r="E584" s="4">
        <v>8329.7199999999993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8329.7199999999993</v>
      </c>
    </row>
    <row r="585" spans="1:12">
      <c r="A585" s="2" t="s">
        <v>33</v>
      </c>
      <c r="B585" s="2" t="s">
        <v>34</v>
      </c>
      <c r="C585" s="2" t="s">
        <v>44</v>
      </c>
      <c r="D585" s="3">
        <v>43070</v>
      </c>
      <c r="E585" s="4">
        <v>119852.69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119852.69</v>
      </c>
    </row>
    <row r="586" spans="1:12">
      <c r="A586" s="2" t="s">
        <v>33</v>
      </c>
      <c r="B586" s="2" t="s">
        <v>34</v>
      </c>
      <c r="C586" s="2" t="s">
        <v>45</v>
      </c>
      <c r="D586" s="3">
        <v>43070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</row>
    <row r="587" spans="1:12">
      <c r="A587" s="2" t="s">
        <v>33</v>
      </c>
      <c r="B587" s="2" t="s">
        <v>34</v>
      </c>
      <c r="C587" s="2" t="s">
        <v>95</v>
      </c>
      <c r="D587" s="3">
        <v>43070</v>
      </c>
      <c r="E587" s="4">
        <v>4426.7</v>
      </c>
      <c r="F587" s="4">
        <v>0.98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4427.68</v>
      </c>
    </row>
    <row r="588" spans="1:12">
      <c r="A588" s="2" t="s">
        <v>33</v>
      </c>
      <c r="B588" s="2" t="s">
        <v>34</v>
      </c>
      <c r="C588" s="2" t="s">
        <v>96</v>
      </c>
      <c r="D588" s="3">
        <v>43070</v>
      </c>
      <c r="E588" s="4">
        <v>5740.9800000000005</v>
      </c>
      <c r="F588" s="4">
        <v>24.93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5765.91</v>
      </c>
    </row>
    <row r="589" spans="1:12">
      <c r="A589" s="2" t="s">
        <v>33</v>
      </c>
      <c r="B589" s="2" t="s">
        <v>34</v>
      </c>
      <c r="C589" s="2" t="s">
        <v>120</v>
      </c>
      <c r="D589" s="3">
        <v>43070</v>
      </c>
      <c r="E589" s="4">
        <v>110211.75</v>
      </c>
      <c r="F589" s="4">
        <v>160.93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110372.68</v>
      </c>
    </row>
    <row r="590" spans="1:12">
      <c r="A590" s="2" t="s">
        <v>33</v>
      </c>
      <c r="B590" s="2" t="s">
        <v>34</v>
      </c>
      <c r="C590" s="2" t="s">
        <v>121</v>
      </c>
      <c r="D590" s="3">
        <v>43070</v>
      </c>
      <c r="E590" s="4">
        <v>20095.21</v>
      </c>
      <c r="F590" s="4">
        <v>17.739999999999998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20112.95</v>
      </c>
    </row>
    <row r="591" spans="1:12">
      <c r="A591" s="2" t="s">
        <v>33</v>
      </c>
      <c r="B591" s="2" t="s">
        <v>34</v>
      </c>
      <c r="C591" s="2" t="s">
        <v>153</v>
      </c>
      <c r="D591" s="3">
        <v>43070</v>
      </c>
      <c r="E591" s="4">
        <v>96875.11</v>
      </c>
      <c r="F591" s="4">
        <v>148.88999999999999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97024</v>
      </c>
    </row>
    <row r="592" spans="1:12">
      <c r="A592" s="2" t="s">
        <v>33</v>
      </c>
      <c r="B592" s="2" t="s">
        <v>34</v>
      </c>
      <c r="C592" s="2" t="s">
        <v>135</v>
      </c>
      <c r="D592" s="3">
        <v>43070</v>
      </c>
      <c r="E592" s="4">
        <v>895350.99</v>
      </c>
      <c r="F592" s="4">
        <v>13434.48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908785.47</v>
      </c>
    </row>
    <row r="593" spans="1:12">
      <c r="A593" s="2" t="s">
        <v>33</v>
      </c>
      <c r="B593" s="2" t="s">
        <v>34</v>
      </c>
      <c r="C593" s="2" t="s">
        <v>159</v>
      </c>
      <c r="D593" s="3">
        <v>43070</v>
      </c>
      <c r="E593" s="4">
        <v>1372363.8900000001</v>
      </c>
      <c r="F593" s="4">
        <v>2139.17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1374503.06</v>
      </c>
    </row>
    <row r="594" spans="1:12">
      <c r="A594" s="2" t="s">
        <v>33</v>
      </c>
      <c r="B594" s="2" t="s">
        <v>34</v>
      </c>
      <c r="C594" s="2" t="s">
        <v>46</v>
      </c>
      <c r="D594" s="3">
        <v>43070</v>
      </c>
      <c r="E594" s="4">
        <v>448157.64</v>
      </c>
      <c r="F594" s="4">
        <v>348.21000000000004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448505.85</v>
      </c>
    </row>
    <row r="595" spans="1:12">
      <c r="A595" s="2" t="s">
        <v>33</v>
      </c>
      <c r="B595" s="2" t="s">
        <v>34</v>
      </c>
      <c r="C595" s="2" t="s">
        <v>122</v>
      </c>
      <c r="D595" s="3">
        <v>43070</v>
      </c>
      <c r="E595" s="4">
        <v>706223.53</v>
      </c>
      <c r="F595" s="4">
        <v>2542.25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708765.78</v>
      </c>
    </row>
    <row r="596" spans="1:12">
      <c r="A596" s="2" t="s">
        <v>33</v>
      </c>
      <c r="B596" s="2" t="s">
        <v>34</v>
      </c>
      <c r="C596" s="2" t="s">
        <v>47</v>
      </c>
      <c r="D596" s="3">
        <v>43070</v>
      </c>
      <c r="E596" s="4">
        <v>166951.85</v>
      </c>
      <c r="F596" s="4">
        <v>52.07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167003.92000000001</v>
      </c>
    </row>
    <row r="597" spans="1:12">
      <c r="A597" s="2" t="s">
        <v>33</v>
      </c>
      <c r="B597" s="2" t="s">
        <v>34</v>
      </c>
      <c r="C597" s="2" t="s">
        <v>154</v>
      </c>
      <c r="D597" s="3">
        <v>43070</v>
      </c>
      <c r="E597" s="4">
        <v>43074.51</v>
      </c>
      <c r="F597" s="4">
        <v>40.049999999999997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43114.559999999998</v>
      </c>
    </row>
    <row r="598" spans="1:12">
      <c r="A598" s="2" t="s">
        <v>33</v>
      </c>
      <c r="B598" s="2" t="s">
        <v>34</v>
      </c>
      <c r="C598" s="2" t="s">
        <v>123</v>
      </c>
      <c r="D598" s="3">
        <v>43070</v>
      </c>
      <c r="E598" s="4">
        <v>-91087.860000000015</v>
      </c>
      <c r="F598" s="4">
        <v>118.36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-90969.5</v>
      </c>
    </row>
    <row r="599" spans="1:12">
      <c r="A599" s="2" t="s">
        <v>33</v>
      </c>
      <c r="B599" s="2" t="s">
        <v>34</v>
      </c>
      <c r="C599" s="2" t="s">
        <v>136</v>
      </c>
      <c r="D599" s="3">
        <v>43070</v>
      </c>
      <c r="E599" s="4">
        <v>185963.66</v>
      </c>
      <c r="F599" s="4">
        <v>141.29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186104.95</v>
      </c>
    </row>
    <row r="600" spans="1:12">
      <c r="A600" s="2" t="s">
        <v>33</v>
      </c>
      <c r="B600" s="2" t="s">
        <v>34</v>
      </c>
      <c r="C600" s="2" t="s">
        <v>48</v>
      </c>
      <c r="D600" s="3">
        <v>43070</v>
      </c>
      <c r="E600" s="4">
        <v>467840.69</v>
      </c>
      <c r="F600" s="4">
        <v>1385.17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469225.86</v>
      </c>
    </row>
    <row r="601" spans="1:12">
      <c r="A601" s="2" t="s">
        <v>33</v>
      </c>
      <c r="B601" s="2" t="s">
        <v>34</v>
      </c>
      <c r="C601" s="2" t="s">
        <v>118</v>
      </c>
      <c r="D601" s="3">
        <v>43070</v>
      </c>
      <c r="E601" s="4">
        <v>198406.33</v>
      </c>
      <c r="F601" s="4">
        <v>116.06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198522.39</v>
      </c>
    </row>
    <row r="602" spans="1:12">
      <c r="A602" s="2" t="s">
        <v>33</v>
      </c>
      <c r="B602" s="2" t="s">
        <v>34</v>
      </c>
      <c r="C602" s="2" t="s">
        <v>137</v>
      </c>
      <c r="D602" s="3">
        <v>43070</v>
      </c>
      <c r="E602" s="4">
        <v>176358.21000000002</v>
      </c>
      <c r="F602" s="4">
        <v>708.38000000000011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177066.59</v>
      </c>
    </row>
    <row r="603" spans="1:12">
      <c r="A603" s="2" t="s">
        <v>33</v>
      </c>
      <c r="B603" s="2" t="s">
        <v>34</v>
      </c>
      <c r="C603" s="2" t="s">
        <v>97</v>
      </c>
      <c r="D603" s="3">
        <v>43070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</row>
    <row r="604" spans="1:12">
      <c r="A604" s="2" t="s">
        <v>33</v>
      </c>
      <c r="B604" s="2" t="s">
        <v>34</v>
      </c>
      <c r="C604" s="2" t="s">
        <v>49</v>
      </c>
      <c r="D604" s="3">
        <v>43070</v>
      </c>
      <c r="E604" s="4">
        <v>408151.28</v>
      </c>
      <c r="F604" s="4">
        <v>961.78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409113.06</v>
      </c>
    </row>
    <row r="605" spans="1:12">
      <c r="A605" s="2" t="s">
        <v>33</v>
      </c>
      <c r="B605" s="2" t="s">
        <v>34</v>
      </c>
      <c r="C605" s="2" t="s">
        <v>50</v>
      </c>
      <c r="D605" s="3">
        <v>43070</v>
      </c>
      <c r="E605" s="4">
        <v>15370.67</v>
      </c>
      <c r="F605" s="4">
        <v>72.679999999999993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15443.35</v>
      </c>
    </row>
    <row r="606" spans="1:12">
      <c r="A606" s="2" t="s">
        <v>33</v>
      </c>
      <c r="B606" s="2" t="s">
        <v>34</v>
      </c>
      <c r="C606" s="2" t="s">
        <v>138</v>
      </c>
      <c r="D606" s="3">
        <v>43070</v>
      </c>
      <c r="E606" s="4">
        <v>51245.140000000007</v>
      </c>
      <c r="F606" s="4">
        <v>90.23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51335.37</v>
      </c>
    </row>
    <row r="607" spans="1:12">
      <c r="A607" s="2" t="s">
        <v>33</v>
      </c>
      <c r="B607" s="2" t="s">
        <v>34</v>
      </c>
      <c r="C607" s="2" t="s">
        <v>124</v>
      </c>
      <c r="D607" s="3">
        <v>43070</v>
      </c>
      <c r="E607" s="4">
        <v>86326.3</v>
      </c>
      <c r="F607" s="4">
        <v>581.82000000000005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86908.12</v>
      </c>
    </row>
    <row r="608" spans="1:12">
      <c r="A608" s="2" t="s">
        <v>33</v>
      </c>
      <c r="B608" s="2" t="s">
        <v>34</v>
      </c>
      <c r="C608" s="2" t="s">
        <v>125</v>
      </c>
      <c r="D608" s="3">
        <v>43070</v>
      </c>
      <c r="E608" s="4">
        <v>18209735.43</v>
      </c>
      <c r="F608" s="4">
        <v>43530.630000000005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18253266.059999999</v>
      </c>
    </row>
    <row r="609" spans="1:12">
      <c r="A609" s="2" t="s">
        <v>33</v>
      </c>
      <c r="B609" s="2" t="s">
        <v>34</v>
      </c>
      <c r="C609" s="2" t="s">
        <v>126</v>
      </c>
      <c r="D609" s="3">
        <v>43070</v>
      </c>
      <c r="E609" s="4">
        <v>326965.69</v>
      </c>
      <c r="F609" s="4">
        <v>1304.45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328270.14</v>
      </c>
    </row>
    <row r="610" spans="1:12">
      <c r="A610" s="2" t="s">
        <v>33</v>
      </c>
      <c r="B610" s="2" t="s">
        <v>34</v>
      </c>
      <c r="C610" s="2" t="s">
        <v>51</v>
      </c>
      <c r="D610" s="3">
        <v>43070</v>
      </c>
      <c r="E610" s="4">
        <v>1692017.32</v>
      </c>
      <c r="F610" s="4">
        <v>4047.38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1696064.7</v>
      </c>
    </row>
    <row r="611" spans="1:12">
      <c r="A611" s="2" t="s">
        <v>33</v>
      </c>
      <c r="B611" s="2" t="s">
        <v>34</v>
      </c>
      <c r="C611" s="2" t="s">
        <v>98</v>
      </c>
      <c r="D611" s="3">
        <v>43070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</row>
    <row r="612" spans="1:12">
      <c r="A612" s="2" t="s">
        <v>33</v>
      </c>
      <c r="B612" s="2" t="s">
        <v>34</v>
      </c>
      <c r="C612" s="2" t="s">
        <v>52</v>
      </c>
      <c r="D612" s="3">
        <v>43070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</row>
    <row r="613" spans="1:12">
      <c r="A613" s="2" t="s">
        <v>33</v>
      </c>
      <c r="B613" s="2" t="s">
        <v>34</v>
      </c>
      <c r="C613" s="2" t="s">
        <v>127</v>
      </c>
      <c r="D613" s="3">
        <v>43070</v>
      </c>
      <c r="E613" s="4">
        <v>154176.29</v>
      </c>
      <c r="F613" s="4">
        <v>3103.02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157279.31</v>
      </c>
    </row>
    <row r="614" spans="1:12">
      <c r="A614" s="2" t="s">
        <v>33</v>
      </c>
      <c r="B614" s="2" t="s">
        <v>34</v>
      </c>
      <c r="C614" s="2" t="s">
        <v>139</v>
      </c>
      <c r="D614" s="3">
        <v>43070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</row>
    <row r="615" spans="1:12">
      <c r="A615" s="2" t="s">
        <v>33</v>
      </c>
      <c r="B615" s="2" t="s">
        <v>34</v>
      </c>
      <c r="C615" s="2" t="s">
        <v>53</v>
      </c>
      <c r="D615" s="3">
        <v>43070</v>
      </c>
      <c r="E615" s="4">
        <v>101453.03</v>
      </c>
      <c r="F615" s="4">
        <v>577.08999999999992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102030.12</v>
      </c>
    </row>
    <row r="616" spans="1:12">
      <c r="A616" s="2" t="s">
        <v>33</v>
      </c>
      <c r="B616" s="2" t="s">
        <v>34</v>
      </c>
      <c r="C616" s="2" t="s">
        <v>54</v>
      </c>
      <c r="D616" s="3">
        <v>43070</v>
      </c>
      <c r="E616" s="4">
        <v>67813.89</v>
      </c>
      <c r="F616" s="4">
        <v>171.35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67985.240000000005</v>
      </c>
    </row>
    <row r="617" spans="1:12">
      <c r="A617" s="2" t="s">
        <v>33</v>
      </c>
      <c r="B617" s="2" t="s">
        <v>34</v>
      </c>
      <c r="C617" s="2" t="s">
        <v>128</v>
      </c>
      <c r="D617" s="3">
        <v>43070</v>
      </c>
      <c r="E617" s="4">
        <v>33714.57</v>
      </c>
      <c r="F617" s="4">
        <v>79.42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33793.99</v>
      </c>
    </row>
    <row r="618" spans="1:12">
      <c r="A618" s="2" t="s">
        <v>33</v>
      </c>
      <c r="B618" s="2" t="s">
        <v>34</v>
      </c>
      <c r="C618" s="2" t="s">
        <v>55</v>
      </c>
      <c r="D618" s="3">
        <v>43070</v>
      </c>
      <c r="E618" s="4">
        <v>1774.3400000000001</v>
      </c>
      <c r="F618" s="4">
        <v>6.8699999999999992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1781.21</v>
      </c>
    </row>
    <row r="619" spans="1:12">
      <c r="A619" s="2" t="s">
        <v>33</v>
      </c>
      <c r="B619" s="2" t="s">
        <v>34</v>
      </c>
      <c r="C619" s="2" t="s">
        <v>56</v>
      </c>
      <c r="D619" s="3">
        <v>43070</v>
      </c>
      <c r="E619" s="4">
        <v>12396871.35</v>
      </c>
      <c r="F619" s="4">
        <v>87420.33</v>
      </c>
      <c r="G619" s="4">
        <v>-64195.62</v>
      </c>
      <c r="H619" s="4">
        <v>0</v>
      </c>
      <c r="I619" s="4">
        <v>0</v>
      </c>
      <c r="J619" s="4">
        <v>0</v>
      </c>
      <c r="K619" s="4">
        <v>0</v>
      </c>
      <c r="L619" s="4">
        <v>12420096.060000001</v>
      </c>
    </row>
    <row r="620" spans="1:12">
      <c r="A620" s="2" t="s">
        <v>33</v>
      </c>
      <c r="B620" s="2" t="s">
        <v>34</v>
      </c>
      <c r="C620" s="2" t="s">
        <v>140</v>
      </c>
      <c r="D620" s="3">
        <v>43070</v>
      </c>
      <c r="E620" s="4">
        <v>28883898.41</v>
      </c>
      <c r="F620" s="4">
        <v>254503.05</v>
      </c>
      <c r="G620" s="4">
        <v>-2611.5</v>
      </c>
      <c r="H620" s="4">
        <v>-43655.49</v>
      </c>
      <c r="I620" s="4">
        <v>0</v>
      </c>
      <c r="J620" s="4">
        <v>0</v>
      </c>
      <c r="K620" s="4">
        <v>0</v>
      </c>
      <c r="L620" s="4">
        <v>29092134.469999999</v>
      </c>
    </row>
    <row r="621" spans="1:12">
      <c r="A621" s="2" t="s">
        <v>33</v>
      </c>
      <c r="B621" s="2" t="s">
        <v>34</v>
      </c>
      <c r="C621" s="2" t="s">
        <v>99</v>
      </c>
      <c r="D621" s="3">
        <v>43070</v>
      </c>
      <c r="E621" s="4">
        <v>14725184.17</v>
      </c>
      <c r="F621" s="4">
        <v>178865.86</v>
      </c>
      <c r="G621" s="4">
        <v>-52.51</v>
      </c>
      <c r="H621" s="4">
        <v>-7488.39</v>
      </c>
      <c r="I621" s="4">
        <v>0</v>
      </c>
      <c r="J621" s="4">
        <v>0</v>
      </c>
      <c r="K621" s="4">
        <v>0</v>
      </c>
      <c r="L621" s="4">
        <v>14896509.130000001</v>
      </c>
    </row>
    <row r="622" spans="1:12">
      <c r="A622" s="2" t="s">
        <v>33</v>
      </c>
      <c r="B622" s="2" t="s">
        <v>34</v>
      </c>
      <c r="C622" s="2" t="s">
        <v>141</v>
      </c>
      <c r="D622" s="3">
        <v>43070</v>
      </c>
      <c r="E622" s="4">
        <v>2039994.6</v>
      </c>
      <c r="F622" s="4">
        <v>27016.34</v>
      </c>
      <c r="G622" s="4">
        <v>-13633.88</v>
      </c>
      <c r="H622" s="4">
        <v>-295421.55</v>
      </c>
      <c r="I622" s="4">
        <v>0</v>
      </c>
      <c r="J622" s="4">
        <v>0</v>
      </c>
      <c r="K622" s="4">
        <v>0</v>
      </c>
      <c r="L622" s="4">
        <v>1757955.51</v>
      </c>
    </row>
    <row r="623" spans="1:12">
      <c r="A623" s="2" t="s">
        <v>33</v>
      </c>
      <c r="B623" s="2" t="s">
        <v>34</v>
      </c>
      <c r="C623" s="2" t="s">
        <v>57</v>
      </c>
      <c r="D623" s="3">
        <v>43070</v>
      </c>
      <c r="E623" s="4">
        <v>822883.02</v>
      </c>
      <c r="F623" s="4">
        <v>9392.99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832276.01</v>
      </c>
    </row>
    <row r="624" spans="1:12">
      <c r="A624" s="2" t="s">
        <v>33</v>
      </c>
      <c r="B624" s="2" t="s">
        <v>34</v>
      </c>
      <c r="C624" s="2" t="s">
        <v>142</v>
      </c>
      <c r="D624" s="3">
        <v>43070</v>
      </c>
      <c r="E624" s="4">
        <v>957674.91999999993</v>
      </c>
      <c r="F624" s="4">
        <v>3938.79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961613.71</v>
      </c>
    </row>
    <row r="625" spans="1:12">
      <c r="A625" s="2" t="s">
        <v>33</v>
      </c>
      <c r="B625" s="2" t="s">
        <v>34</v>
      </c>
      <c r="C625" s="2" t="s">
        <v>143</v>
      </c>
      <c r="D625" s="3">
        <v>43070</v>
      </c>
      <c r="E625" s="4">
        <v>36045415.979999997</v>
      </c>
      <c r="F625" s="4">
        <v>344318.55</v>
      </c>
      <c r="G625" s="4">
        <v>-72572.94</v>
      </c>
      <c r="H625" s="4">
        <v>-82267.520000000004</v>
      </c>
      <c r="I625" s="4">
        <v>0</v>
      </c>
      <c r="J625" s="4">
        <v>0</v>
      </c>
      <c r="K625" s="4">
        <v>0</v>
      </c>
      <c r="L625" s="4">
        <v>36234894.07</v>
      </c>
    </row>
    <row r="626" spans="1:12">
      <c r="A626" s="2" t="s">
        <v>33</v>
      </c>
      <c r="B626" s="2" t="s">
        <v>34</v>
      </c>
      <c r="C626" s="2" t="s">
        <v>58</v>
      </c>
      <c r="D626" s="3">
        <v>43070</v>
      </c>
      <c r="E626" s="4">
        <v>16837225.68</v>
      </c>
      <c r="F626" s="4">
        <v>219572.39</v>
      </c>
      <c r="G626" s="4">
        <v>-2809.22</v>
      </c>
      <c r="H626" s="4">
        <v>-1189.8599999999999</v>
      </c>
      <c r="I626" s="4">
        <v>0</v>
      </c>
      <c r="J626" s="4">
        <v>0</v>
      </c>
      <c r="K626" s="4">
        <v>0</v>
      </c>
      <c r="L626" s="4">
        <v>17052798.989999998</v>
      </c>
    </row>
    <row r="627" spans="1:12">
      <c r="A627" s="2" t="s">
        <v>33</v>
      </c>
      <c r="B627" s="2" t="s">
        <v>34</v>
      </c>
      <c r="C627" s="2" t="s">
        <v>59</v>
      </c>
      <c r="D627" s="3">
        <v>43070</v>
      </c>
      <c r="E627" s="4">
        <v>24060019.120000001</v>
      </c>
      <c r="F627" s="4">
        <v>190432.13999999998</v>
      </c>
      <c r="G627" s="4">
        <v>-5293.86</v>
      </c>
      <c r="H627" s="4">
        <v>-3634.15</v>
      </c>
      <c r="I627" s="4">
        <v>0</v>
      </c>
      <c r="J627" s="4">
        <v>0</v>
      </c>
      <c r="K627" s="4">
        <v>0</v>
      </c>
      <c r="L627" s="4">
        <v>24241523.25</v>
      </c>
    </row>
    <row r="628" spans="1:12">
      <c r="A628" s="2" t="s">
        <v>33</v>
      </c>
      <c r="B628" s="2" t="s">
        <v>34</v>
      </c>
      <c r="C628" s="2" t="s">
        <v>93</v>
      </c>
      <c r="D628" s="3">
        <v>43070</v>
      </c>
      <c r="E628" s="4">
        <v>3598591.23</v>
      </c>
      <c r="F628" s="4">
        <v>28374.05</v>
      </c>
      <c r="G628" s="4">
        <v>0</v>
      </c>
      <c r="H628" s="4">
        <v>-3187.54</v>
      </c>
      <c r="I628" s="4">
        <v>0</v>
      </c>
      <c r="J628" s="4">
        <v>0</v>
      </c>
      <c r="K628" s="4">
        <v>0</v>
      </c>
      <c r="L628" s="4">
        <v>3623777.74</v>
      </c>
    </row>
    <row r="629" spans="1:12">
      <c r="A629" s="2" t="s">
        <v>33</v>
      </c>
      <c r="B629" s="2" t="s">
        <v>34</v>
      </c>
      <c r="C629" s="2" t="s">
        <v>94</v>
      </c>
      <c r="D629" s="3">
        <v>43070</v>
      </c>
      <c r="E629" s="4">
        <v>83244</v>
      </c>
      <c r="F629" s="4">
        <v>396.28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83640.28</v>
      </c>
    </row>
    <row r="630" spans="1:12">
      <c r="A630" s="2" t="s">
        <v>33</v>
      </c>
      <c r="B630" s="2" t="s">
        <v>34</v>
      </c>
      <c r="C630" s="2" t="s">
        <v>119</v>
      </c>
      <c r="D630" s="3">
        <v>43070</v>
      </c>
      <c r="E630" s="4">
        <v>2715072.56</v>
      </c>
      <c r="F630" s="4">
        <v>11674.95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2726747.51</v>
      </c>
    </row>
    <row r="631" spans="1:12">
      <c r="A631" s="2" t="s">
        <v>33</v>
      </c>
      <c r="B631" s="2" t="s">
        <v>34</v>
      </c>
      <c r="C631" s="2" t="s">
        <v>85</v>
      </c>
      <c r="D631" s="3">
        <v>43070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</row>
    <row r="632" spans="1:12">
      <c r="A632" s="2" t="s">
        <v>33</v>
      </c>
      <c r="B632" s="2" t="s">
        <v>34</v>
      </c>
      <c r="C632" s="2" t="s">
        <v>134</v>
      </c>
      <c r="D632" s="3">
        <v>43070</v>
      </c>
      <c r="E632" s="4">
        <v>765282.78</v>
      </c>
      <c r="F632" s="4">
        <v>22493.65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787776.43</v>
      </c>
    </row>
    <row r="633" spans="1:12">
      <c r="A633" s="2" t="s">
        <v>33</v>
      </c>
      <c r="B633" s="2" t="s">
        <v>34</v>
      </c>
      <c r="C633" s="2" t="s">
        <v>86</v>
      </c>
      <c r="D633" s="3">
        <v>43070</v>
      </c>
      <c r="E633" s="4">
        <v>96116.74</v>
      </c>
      <c r="F633" s="4">
        <v>542.43000000000006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96659.17</v>
      </c>
    </row>
    <row r="634" spans="1:12">
      <c r="A634" s="2" t="s">
        <v>33</v>
      </c>
      <c r="B634" s="2" t="s">
        <v>34</v>
      </c>
      <c r="C634" s="2" t="s">
        <v>87</v>
      </c>
      <c r="D634" s="3">
        <v>43070</v>
      </c>
      <c r="E634" s="4">
        <v>245757.28000000003</v>
      </c>
      <c r="F634" s="4">
        <v>2222.16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247979.44</v>
      </c>
    </row>
    <row r="635" spans="1:12">
      <c r="A635" s="2" t="s">
        <v>33</v>
      </c>
      <c r="B635" s="2" t="s">
        <v>34</v>
      </c>
      <c r="C635" s="2" t="s">
        <v>117</v>
      </c>
      <c r="D635" s="3">
        <v>43070</v>
      </c>
      <c r="E635" s="4">
        <v>4034.62</v>
      </c>
      <c r="F635" s="4">
        <v>40.590000000000003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4075.21</v>
      </c>
    </row>
    <row r="636" spans="1:12">
      <c r="A636" s="2" t="s">
        <v>33</v>
      </c>
      <c r="B636" s="2" t="s">
        <v>34</v>
      </c>
      <c r="C636" s="2" t="s">
        <v>35</v>
      </c>
      <c r="D636" s="3">
        <v>43070</v>
      </c>
      <c r="E636" s="4">
        <v>1073237.6399999999</v>
      </c>
      <c r="F636" s="4">
        <v>19430.240000000002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1092667.8799999999</v>
      </c>
    </row>
    <row r="637" spans="1:12">
      <c r="A637" s="2" t="s">
        <v>33</v>
      </c>
      <c r="B637" s="2" t="s">
        <v>34</v>
      </c>
      <c r="C637" s="2" t="s">
        <v>88</v>
      </c>
      <c r="D637" s="3">
        <v>43070</v>
      </c>
      <c r="E637" s="4">
        <v>882077.37</v>
      </c>
      <c r="F637" s="4">
        <v>17929.080000000002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900006.45</v>
      </c>
    </row>
    <row r="638" spans="1:12">
      <c r="A638" s="2" t="s">
        <v>33</v>
      </c>
      <c r="B638" s="2" t="s">
        <v>34</v>
      </c>
      <c r="C638" s="2" t="s">
        <v>36</v>
      </c>
      <c r="D638" s="3">
        <v>43070</v>
      </c>
      <c r="E638" s="4">
        <v>63487.37</v>
      </c>
      <c r="F638" s="4">
        <v>2788.12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66275.490000000005</v>
      </c>
    </row>
    <row r="639" spans="1:12">
      <c r="A639" s="2" t="s">
        <v>33</v>
      </c>
      <c r="B639" s="2" t="s">
        <v>34</v>
      </c>
      <c r="C639" s="2" t="s">
        <v>89</v>
      </c>
      <c r="D639" s="3">
        <v>43070</v>
      </c>
      <c r="E639" s="4">
        <v>-2529.39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-2529.39</v>
      </c>
    </row>
    <row r="640" spans="1:12">
      <c r="A640" s="2" t="s">
        <v>33</v>
      </c>
      <c r="B640" s="2" t="s">
        <v>34</v>
      </c>
      <c r="C640" s="2" t="s">
        <v>37</v>
      </c>
      <c r="D640" s="3">
        <v>43070</v>
      </c>
      <c r="E640" s="4">
        <v>855867.82</v>
      </c>
      <c r="F640" s="4">
        <v>23750.01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879617.83</v>
      </c>
    </row>
    <row r="641" spans="1:12">
      <c r="A641" s="2" t="s">
        <v>33</v>
      </c>
      <c r="B641" s="2" t="s">
        <v>34</v>
      </c>
      <c r="C641" s="2" t="s">
        <v>90</v>
      </c>
      <c r="D641" s="3">
        <v>43070</v>
      </c>
      <c r="E641" s="4">
        <v>33976.720000000001</v>
      </c>
      <c r="F641" s="4">
        <v>642.66999999999996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34619.39</v>
      </c>
    </row>
    <row r="642" spans="1:12">
      <c r="A642" s="2" t="s">
        <v>33</v>
      </c>
      <c r="B642" s="2" t="s">
        <v>34</v>
      </c>
      <c r="C642" s="2" t="s">
        <v>152</v>
      </c>
      <c r="D642" s="3">
        <v>43070</v>
      </c>
      <c r="E642" s="4">
        <v>53724.41</v>
      </c>
      <c r="F642" s="4">
        <v>1018.07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54742.48</v>
      </c>
    </row>
    <row r="643" spans="1:12">
      <c r="A643" s="2" t="s">
        <v>33</v>
      </c>
      <c r="B643" s="2" t="s">
        <v>34</v>
      </c>
      <c r="C643" s="2" t="s">
        <v>91</v>
      </c>
      <c r="D643" s="3">
        <v>43070</v>
      </c>
      <c r="E643" s="4">
        <v>15043.51</v>
      </c>
      <c r="F643" s="4">
        <v>315.20999999999998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15358.72</v>
      </c>
    </row>
    <row r="644" spans="1:12">
      <c r="A644" s="2" t="s">
        <v>33</v>
      </c>
      <c r="B644" s="2" t="s">
        <v>34</v>
      </c>
      <c r="C644" s="2" t="s">
        <v>38</v>
      </c>
      <c r="D644" s="3">
        <v>43070</v>
      </c>
      <c r="E644" s="4">
        <v>193953.4</v>
      </c>
      <c r="F644" s="4">
        <v>4478.1499999999996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198431.55</v>
      </c>
    </row>
    <row r="645" spans="1:12">
      <c r="A645" s="2" t="s">
        <v>33</v>
      </c>
      <c r="B645" s="2" t="s">
        <v>34</v>
      </c>
      <c r="C645" s="2" t="s">
        <v>39</v>
      </c>
      <c r="D645" s="3">
        <v>43070</v>
      </c>
      <c r="E645" s="4">
        <v>1613544.18</v>
      </c>
      <c r="F645" s="4">
        <v>31669.59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1645213.77</v>
      </c>
    </row>
    <row r="646" spans="1:12">
      <c r="A646" s="2" t="s">
        <v>33</v>
      </c>
      <c r="B646" s="2" t="s">
        <v>34</v>
      </c>
      <c r="C646" s="2" t="s">
        <v>92</v>
      </c>
      <c r="D646" s="3">
        <v>43070</v>
      </c>
      <c r="E646" s="4">
        <v>3584.63</v>
      </c>
      <c r="F646" s="4">
        <v>139.74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3724.37</v>
      </c>
    </row>
    <row r="647" spans="1:12">
      <c r="A647" s="2" t="s">
        <v>33</v>
      </c>
      <c r="B647" s="2" t="s">
        <v>34</v>
      </c>
      <c r="C647" s="2" t="s">
        <v>40</v>
      </c>
      <c r="D647" s="3">
        <v>43070</v>
      </c>
      <c r="E647" s="4">
        <v>38446.92</v>
      </c>
      <c r="F647" s="4">
        <v>1338.96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39785.879999999997</v>
      </c>
    </row>
    <row r="648" spans="1:12">
      <c r="A648" s="2" t="s">
        <v>33</v>
      </c>
      <c r="B648" s="2" t="s">
        <v>34</v>
      </c>
      <c r="C648" s="2" t="s">
        <v>41</v>
      </c>
      <c r="D648" s="3">
        <v>43070</v>
      </c>
      <c r="E648" s="4">
        <v>530234.29</v>
      </c>
      <c r="F648" s="4">
        <v>23052.989999999998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553287.28</v>
      </c>
    </row>
    <row r="649" spans="1:12">
      <c r="A649" s="2" t="s">
        <v>33</v>
      </c>
      <c r="B649" s="2" t="s">
        <v>34</v>
      </c>
      <c r="C649" s="2" t="s">
        <v>42</v>
      </c>
      <c r="D649" s="3">
        <v>43070</v>
      </c>
      <c r="E649" s="4">
        <v>111743.15</v>
      </c>
      <c r="F649" s="4">
        <v>-735.73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111007.42</v>
      </c>
    </row>
    <row r="650" spans="1:12">
      <c r="A650" s="2" t="s">
        <v>33</v>
      </c>
      <c r="B650" s="1" t="s">
        <v>34</v>
      </c>
      <c r="C650" s="1" t="s">
        <v>163</v>
      </c>
      <c r="D650" s="3">
        <v>43070</v>
      </c>
      <c r="E650" s="4">
        <v>-5173810.299999998</v>
      </c>
      <c r="F650" s="4">
        <v>232401.12999999995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-4941409.1699999981</v>
      </c>
    </row>
    <row r="651" spans="1:12">
      <c r="A651" s="2" t="s">
        <v>33</v>
      </c>
      <c r="B651" s="2" t="s">
        <v>68</v>
      </c>
      <c r="C651" s="2" t="s">
        <v>69</v>
      </c>
      <c r="D651" s="3">
        <v>43070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</row>
    <row r="652" spans="1:12">
      <c r="A652" s="2" t="s">
        <v>33</v>
      </c>
      <c r="B652" s="2" t="s">
        <v>68</v>
      </c>
      <c r="C652" s="2" t="s">
        <v>107</v>
      </c>
      <c r="D652" s="3">
        <v>43070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</row>
    <row r="653" spans="1:12">
      <c r="A653" s="2" t="s">
        <v>33</v>
      </c>
      <c r="B653" s="2" t="s">
        <v>68</v>
      </c>
      <c r="C653" s="2" t="s">
        <v>70</v>
      </c>
      <c r="D653" s="3">
        <v>43070</v>
      </c>
      <c r="E653" s="4">
        <v>96962.069999999992</v>
      </c>
      <c r="F653" s="4">
        <v>400.52000000000004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97362.59</v>
      </c>
    </row>
    <row r="654" spans="1:12">
      <c r="A654" s="2" t="s">
        <v>33</v>
      </c>
      <c r="B654" s="2" t="s">
        <v>68</v>
      </c>
      <c r="C654" s="2" t="s">
        <v>108</v>
      </c>
      <c r="D654" s="3">
        <v>43070</v>
      </c>
      <c r="E654" s="4">
        <v>8156.99</v>
      </c>
      <c r="F654" s="4">
        <v>93.97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8250.9599999999991</v>
      </c>
    </row>
    <row r="655" spans="1:12">
      <c r="A655" s="2" t="s">
        <v>33</v>
      </c>
      <c r="B655" s="2" t="s">
        <v>68</v>
      </c>
      <c r="C655" s="2" t="s">
        <v>133</v>
      </c>
      <c r="D655" s="3">
        <v>43070</v>
      </c>
      <c r="E655" s="4">
        <v>38834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38834</v>
      </c>
    </row>
    <row r="656" spans="1:12">
      <c r="A656" s="2" t="s">
        <v>33</v>
      </c>
      <c r="B656" s="2" t="s">
        <v>68</v>
      </c>
      <c r="C656" s="2" t="s">
        <v>109</v>
      </c>
      <c r="D656" s="3">
        <v>43070</v>
      </c>
      <c r="E656" s="4">
        <v>41397.21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41397.21</v>
      </c>
    </row>
    <row r="657" spans="1:12">
      <c r="A657" s="2" t="s">
        <v>33</v>
      </c>
      <c r="B657" s="2" t="s">
        <v>68</v>
      </c>
      <c r="C657" s="2" t="s">
        <v>71</v>
      </c>
      <c r="D657" s="3">
        <v>43070</v>
      </c>
      <c r="E657" s="4">
        <v>14562.66</v>
      </c>
      <c r="F657" s="4">
        <v>151.66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14714.32</v>
      </c>
    </row>
    <row r="658" spans="1:12">
      <c r="A658" s="2" t="s">
        <v>33</v>
      </c>
      <c r="B658" s="2" t="s">
        <v>68</v>
      </c>
      <c r="C658" s="2" t="s">
        <v>73</v>
      </c>
      <c r="D658" s="3">
        <v>43070</v>
      </c>
      <c r="E658" s="4">
        <v>131423.17000000001</v>
      </c>
      <c r="F658" s="4">
        <v>498.29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131921.46</v>
      </c>
    </row>
    <row r="659" spans="1:12">
      <c r="A659" s="2" t="s">
        <v>33</v>
      </c>
      <c r="B659" s="2" t="s">
        <v>68</v>
      </c>
      <c r="C659" s="2" t="s">
        <v>72</v>
      </c>
      <c r="D659" s="3">
        <v>43070</v>
      </c>
      <c r="E659" s="4">
        <v>6985.92</v>
      </c>
      <c r="F659" s="4">
        <v>74.540000000000006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7060.46</v>
      </c>
    </row>
    <row r="660" spans="1:12">
      <c r="A660" s="2" t="s">
        <v>33</v>
      </c>
      <c r="B660" s="2" t="s">
        <v>68</v>
      </c>
      <c r="C660" s="2" t="s">
        <v>149</v>
      </c>
      <c r="D660" s="3">
        <v>43070</v>
      </c>
      <c r="E660" s="4">
        <v>-9235.41</v>
      </c>
      <c r="F660" s="4">
        <v>97.92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-9137.49</v>
      </c>
    </row>
    <row r="661" spans="1:12">
      <c r="A661" s="2" t="s">
        <v>33</v>
      </c>
      <c r="B661" s="2" t="s">
        <v>68</v>
      </c>
      <c r="C661" s="2" t="s">
        <v>151</v>
      </c>
      <c r="D661" s="3">
        <v>43070</v>
      </c>
      <c r="E661" s="4">
        <v>671895.36</v>
      </c>
      <c r="F661" s="4">
        <v>2354.3000000000002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674249.66</v>
      </c>
    </row>
    <row r="662" spans="1:12">
      <c r="A662" s="2" t="s">
        <v>33</v>
      </c>
      <c r="B662" s="2" t="s">
        <v>68</v>
      </c>
      <c r="C662" s="2" t="s">
        <v>150</v>
      </c>
      <c r="D662" s="3">
        <v>43070</v>
      </c>
      <c r="E662" s="4">
        <v>-34765.769999999997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-34765.769999999997</v>
      </c>
    </row>
    <row r="663" spans="1:12">
      <c r="A663" s="2" t="s">
        <v>33</v>
      </c>
      <c r="B663" s="2" t="s">
        <v>68</v>
      </c>
      <c r="C663" s="2" t="s">
        <v>110</v>
      </c>
      <c r="D663" s="3">
        <v>43070</v>
      </c>
      <c r="E663" s="4">
        <v>74207.98</v>
      </c>
      <c r="F663" s="4">
        <v>0</v>
      </c>
      <c r="G663" s="4">
        <v>-4011.95</v>
      </c>
      <c r="H663" s="4">
        <v>0</v>
      </c>
      <c r="I663" s="4">
        <v>0</v>
      </c>
      <c r="J663" s="4">
        <v>0</v>
      </c>
      <c r="K663" s="4">
        <v>0</v>
      </c>
      <c r="L663" s="4">
        <v>70196.03</v>
      </c>
    </row>
    <row r="664" spans="1:12">
      <c r="A664" s="2" t="s">
        <v>33</v>
      </c>
      <c r="B664" s="2" t="s">
        <v>68</v>
      </c>
      <c r="C664" s="2" t="s">
        <v>106</v>
      </c>
      <c r="D664" s="3">
        <v>43070</v>
      </c>
      <c r="E664" s="4">
        <v>18905.169999999998</v>
      </c>
      <c r="F664" s="4">
        <v>324.63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19229.8</v>
      </c>
    </row>
    <row r="665" spans="1:12">
      <c r="A665" s="2" t="s">
        <v>33</v>
      </c>
      <c r="B665" s="2" t="s">
        <v>68</v>
      </c>
      <c r="C665" s="2" t="s">
        <v>74</v>
      </c>
      <c r="D665" s="3">
        <v>43070</v>
      </c>
      <c r="E665" s="4">
        <v>828509.36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828509.36</v>
      </c>
    </row>
    <row r="666" spans="1:12">
      <c r="A666" s="2" t="s">
        <v>33</v>
      </c>
      <c r="B666" s="1" t="s">
        <v>68</v>
      </c>
      <c r="C666" s="1" t="s">
        <v>163</v>
      </c>
      <c r="D666" s="3">
        <v>43070</v>
      </c>
      <c r="E666" s="4">
        <v>52517.30000000001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52517.30000000001</v>
      </c>
    </row>
    <row r="667" spans="1:12">
      <c r="A667" s="2" t="s">
        <v>16</v>
      </c>
      <c r="B667" s="2" t="s">
        <v>17</v>
      </c>
      <c r="C667" s="2" t="s">
        <v>18</v>
      </c>
      <c r="D667" s="3">
        <v>43101</v>
      </c>
      <c r="E667" s="4">
        <v>470718.95</v>
      </c>
      <c r="F667" s="4">
        <v>3755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474473.95</v>
      </c>
    </row>
    <row r="668" spans="1:12">
      <c r="A668" s="2" t="s">
        <v>16</v>
      </c>
      <c r="B668" s="2" t="s">
        <v>17</v>
      </c>
      <c r="C668" s="2" t="s">
        <v>19</v>
      </c>
      <c r="D668" s="3">
        <v>43101</v>
      </c>
      <c r="E668" s="4">
        <v>3468460.65</v>
      </c>
      <c r="F668" s="4">
        <v>23482.03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3491942.68</v>
      </c>
    </row>
    <row r="669" spans="1:12">
      <c r="A669" s="2" t="s">
        <v>16</v>
      </c>
      <c r="B669" s="2" t="s">
        <v>17</v>
      </c>
      <c r="C669" s="2" t="s">
        <v>158</v>
      </c>
      <c r="D669" s="3">
        <v>43101</v>
      </c>
      <c r="E669" s="4">
        <v>9311888.2699999996</v>
      </c>
      <c r="F669" s="4">
        <v>3132.8199999999997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9315021.0899999999</v>
      </c>
    </row>
    <row r="670" spans="1:12">
      <c r="A670" s="2" t="s">
        <v>16</v>
      </c>
      <c r="B670" s="2" t="s">
        <v>17</v>
      </c>
      <c r="C670" s="2" t="s">
        <v>76</v>
      </c>
      <c r="D670" s="3">
        <v>43101</v>
      </c>
      <c r="E670" s="4">
        <v>-0.04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-0.04</v>
      </c>
    </row>
    <row r="671" spans="1:12">
      <c r="A671" s="2" t="s">
        <v>16</v>
      </c>
      <c r="B671" s="2" t="s">
        <v>17</v>
      </c>
      <c r="C671" s="2" t="s">
        <v>23</v>
      </c>
      <c r="D671" s="3">
        <v>43101</v>
      </c>
      <c r="E671" s="4">
        <v>-0.08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-0.08</v>
      </c>
    </row>
    <row r="672" spans="1:12">
      <c r="A672" s="2" t="s">
        <v>16</v>
      </c>
      <c r="B672" s="2" t="s">
        <v>17</v>
      </c>
      <c r="C672" s="2" t="s">
        <v>83</v>
      </c>
      <c r="D672" s="3">
        <v>43101</v>
      </c>
      <c r="E672" s="4">
        <v>1747910.54</v>
      </c>
      <c r="F672" s="4">
        <v>17025.73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1764936.27</v>
      </c>
    </row>
    <row r="673" spans="1:12">
      <c r="A673" s="2" t="s">
        <v>16</v>
      </c>
      <c r="B673" s="2" t="s">
        <v>17</v>
      </c>
      <c r="C673" s="2" t="s">
        <v>28</v>
      </c>
      <c r="D673" s="3">
        <v>43101</v>
      </c>
      <c r="E673" s="4">
        <v>1.26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1.26</v>
      </c>
    </row>
    <row r="674" spans="1:12">
      <c r="A674" s="2" t="s">
        <v>16</v>
      </c>
      <c r="B674" s="2" t="s">
        <v>17</v>
      </c>
      <c r="C674" s="2" t="s">
        <v>30</v>
      </c>
      <c r="D674" s="3">
        <v>43101</v>
      </c>
      <c r="E674" s="4">
        <v>0.45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0.45</v>
      </c>
    </row>
    <row r="675" spans="1:12">
      <c r="A675" s="2" t="s">
        <v>16</v>
      </c>
      <c r="B675" s="2" t="s">
        <v>17</v>
      </c>
      <c r="C675" s="2" t="s">
        <v>20</v>
      </c>
      <c r="D675" s="3">
        <v>43101</v>
      </c>
      <c r="E675" s="4">
        <v>30200.92</v>
      </c>
      <c r="F675" s="4">
        <v>210.88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30411.8</v>
      </c>
    </row>
    <row r="676" spans="1:12">
      <c r="A676" s="2" t="s">
        <v>16</v>
      </c>
      <c r="B676" s="2" t="s">
        <v>17</v>
      </c>
      <c r="C676" s="2" t="s">
        <v>22</v>
      </c>
      <c r="D676" s="3">
        <v>43101</v>
      </c>
      <c r="E676" s="4">
        <v>96871.18</v>
      </c>
      <c r="F676" s="4">
        <v>878.02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97749.2</v>
      </c>
    </row>
    <row r="677" spans="1:12">
      <c r="A677" s="2" t="s">
        <v>16</v>
      </c>
      <c r="B677" s="2" t="s">
        <v>17</v>
      </c>
      <c r="C677" s="2" t="s">
        <v>111</v>
      </c>
      <c r="D677" s="3">
        <v>43101</v>
      </c>
      <c r="E677" s="4">
        <v>5079.45</v>
      </c>
      <c r="F677" s="4">
        <v>100.73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5180.18</v>
      </c>
    </row>
    <row r="678" spans="1:12">
      <c r="A678" s="2" t="s">
        <v>16</v>
      </c>
      <c r="B678" s="2" t="s">
        <v>17</v>
      </c>
      <c r="C678" s="2" t="s">
        <v>114</v>
      </c>
      <c r="D678" s="3">
        <v>43101</v>
      </c>
      <c r="E678" s="4">
        <v>29491.96</v>
      </c>
      <c r="F678" s="4">
        <v>549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30040.959999999999</v>
      </c>
    </row>
    <row r="679" spans="1:12">
      <c r="A679" s="2" t="s">
        <v>16</v>
      </c>
      <c r="B679" s="2" t="s">
        <v>17</v>
      </c>
      <c r="C679" s="2" t="s">
        <v>79</v>
      </c>
      <c r="D679" s="3">
        <v>43101</v>
      </c>
      <c r="E679" s="4">
        <v>388.07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388.07</v>
      </c>
    </row>
    <row r="680" spans="1:12">
      <c r="A680" s="2" t="s">
        <v>16</v>
      </c>
      <c r="B680" s="2" t="s">
        <v>17</v>
      </c>
      <c r="C680" s="2" t="s">
        <v>31</v>
      </c>
      <c r="D680" s="3">
        <v>43101</v>
      </c>
      <c r="E680" s="4">
        <v>505591.23</v>
      </c>
      <c r="F680" s="4">
        <v>4918.09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510509.32</v>
      </c>
    </row>
    <row r="681" spans="1:12">
      <c r="A681" s="2" t="s">
        <v>16</v>
      </c>
      <c r="B681" s="2" t="s">
        <v>17</v>
      </c>
      <c r="C681" s="2" t="s">
        <v>24</v>
      </c>
      <c r="D681" s="3">
        <v>43101</v>
      </c>
      <c r="E681" s="4">
        <v>3519.76</v>
      </c>
      <c r="F681" s="4">
        <v>41.5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3561.26</v>
      </c>
    </row>
    <row r="682" spans="1:12">
      <c r="A682" s="2" t="s">
        <v>16</v>
      </c>
      <c r="B682" s="2" t="s">
        <v>17</v>
      </c>
      <c r="C682" s="2" t="s">
        <v>81</v>
      </c>
      <c r="D682" s="3">
        <v>43101</v>
      </c>
      <c r="E682" s="4">
        <v>42694.03</v>
      </c>
      <c r="F682" s="4">
        <v>375.84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43069.87</v>
      </c>
    </row>
    <row r="683" spans="1:12">
      <c r="A683" s="2" t="s">
        <v>16</v>
      </c>
      <c r="B683" s="2" t="s">
        <v>17</v>
      </c>
      <c r="C683" s="2" t="s">
        <v>25</v>
      </c>
      <c r="D683" s="3">
        <v>43101</v>
      </c>
      <c r="E683" s="4">
        <v>705.62</v>
      </c>
      <c r="F683" s="4">
        <v>17.829999999999998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723.45</v>
      </c>
    </row>
    <row r="684" spans="1:12">
      <c r="A684" s="2" t="s">
        <v>16</v>
      </c>
      <c r="B684" s="2" t="s">
        <v>17</v>
      </c>
      <c r="C684" s="2" t="s">
        <v>116</v>
      </c>
      <c r="D684" s="3">
        <v>43101</v>
      </c>
      <c r="E684" s="4">
        <v>162377.29</v>
      </c>
      <c r="F684" s="4">
        <v>109.29999999999995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162486.59</v>
      </c>
    </row>
    <row r="685" spans="1:12">
      <c r="A685" s="2" t="s">
        <v>16</v>
      </c>
      <c r="B685" s="2" t="s">
        <v>17</v>
      </c>
      <c r="C685" s="2" t="s">
        <v>115</v>
      </c>
      <c r="D685" s="3">
        <v>43101</v>
      </c>
      <c r="E685" s="4">
        <v>19853679.420000002</v>
      </c>
      <c r="F685" s="4">
        <v>267048.19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20120727.609999999</v>
      </c>
    </row>
    <row r="686" spans="1:12">
      <c r="A686" s="2" t="s">
        <v>16</v>
      </c>
      <c r="B686" s="2" t="s">
        <v>17</v>
      </c>
      <c r="C686" s="2" t="s">
        <v>27</v>
      </c>
      <c r="D686" s="3">
        <v>43101</v>
      </c>
      <c r="E686" s="4">
        <v>16606353.15</v>
      </c>
      <c r="F686" s="4">
        <v>134717.14000000001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16741070.289999999</v>
      </c>
    </row>
    <row r="687" spans="1:12">
      <c r="A687" s="2" t="s">
        <v>16</v>
      </c>
      <c r="B687" s="2" t="s">
        <v>17</v>
      </c>
      <c r="C687" s="2" t="s">
        <v>82</v>
      </c>
      <c r="D687" s="3">
        <v>43101</v>
      </c>
      <c r="E687" s="4">
        <v>2392239.0699999998</v>
      </c>
      <c r="F687" s="4">
        <v>23616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2415855.0699999998</v>
      </c>
    </row>
    <row r="688" spans="1:12">
      <c r="A688" s="2" t="s">
        <v>16</v>
      </c>
      <c r="B688" s="2" t="s">
        <v>17</v>
      </c>
      <c r="C688" s="2" t="s">
        <v>84</v>
      </c>
      <c r="D688" s="3">
        <v>43101</v>
      </c>
      <c r="E688" s="4">
        <v>992978.97</v>
      </c>
      <c r="F688" s="4">
        <v>17033.36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1010012.33</v>
      </c>
    </row>
    <row r="689" spans="1:12">
      <c r="A689" s="2" t="s">
        <v>16</v>
      </c>
      <c r="B689" s="2" t="s">
        <v>17</v>
      </c>
      <c r="C689" s="2" t="s">
        <v>29</v>
      </c>
      <c r="D689" s="3">
        <v>43101</v>
      </c>
      <c r="E689" s="4">
        <v>199468.35</v>
      </c>
      <c r="F689" s="4">
        <v>8213.2300000000014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207681.58</v>
      </c>
    </row>
    <row r="690" spans="1:12">
      <c r="A690" s="2" t="s">
        <v>16</v>
      </c>
      <c r="B690" s="2" t="s">
        <v>17</v>
      </c>
      <c r="C690" s="2" t="s">
        <v>157</v>
      </c>
      <c r="D690" s="3">
        <v>43101</v>
      </c>
      <c r="E690" s="4">
        <v>31264132.739999998</v>
      </c>
      <c r="F690" s="4">
        <v>351456.26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31615589</v>
      </c>
    </row>
    <row r="691" spans="1:12">
      <c r="A691" s="2" t="s">
        <v>16</v>
      </c>
      <c r="B691" s="2" t="s">
        <v>17</v>
      </c>
      <c r="C691" s="2" t="s">
        <v>32</v>
      </c>
      <c r="D691" s="3">
        <v>43101</v>
      </c>
      <c r="E691" s="4">
        <v>43472.76</v>
      </c>
      <c r="F691" s="4">
        <v>192.72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43665.48</v>
      </c>
    </row>
    <row r="692" spans="1:12">
      <c r="A692" s="2" t="s">
        <v>16</v>
      </c>
      <c r="B692" s="2" t="s">
        <v>17</v>
      </c>
      <c r="C692" s="2" t="s">
        <v>80</v>
      </c>
      <c r="D692" s="3">
        <v>43101</v>
      </c>
      <c r="E692" s="4">
        <v>1097203.43</v>
      </c>
      <c r="F692" s="4">
        <v>12011.78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1109215.21</v>
      </c>
    </row>
    <row r="693" spans="1:12">
      <c r="A693" s="2" t="s">
        <v>16</v>
      </c>
      <c r="B693" s="2" t="s">
        <v>17</v>
      </c>
      <c r="C693" s="2" t="s">
        <v>26</v>
      </c>
      <c r="D693" s="3">
        <v>43101</v>
      </c>
      <c r="E693" s="4">
        <v>430608.34</v>
      </c>
      <c r="F693" s="4">
        <v>7029.86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437638.2</v>
      </c>
    </row>
    <row r="694" spans="1:12">
      <c r="A694" s="2" t="s">
        <v>16</v>
      </c>
      <c r="B694" s="2" t="s">
        <v>17</v>
      </c>
      <c r="C694" s="2" t="s">
        <v>21</v>
      </c>
      <c r="D694" s="3">
        <v>43101</v>
      </c>
      <c r="E694" s="4">
        <v>41313.050000000003</v>
      </c>
      <c r="F694" s="4">
        <v>410.89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41723.94</v>
      </c>
    </row>
    <row r="695" spans="1:12">
      <c r="A695" s="2" t="s">
        <v>16</v>
      </c>
      <c r="B695" s="2" t="s">
        <v>17</v>
      </c>
      <c r="C695" s="2" t="s">
        <v>75</v>
      </c>
      <c r="D695" s="3">
        <v>43101</v>
      </c>
      <c r="E695" s="4">
        <v>40592.25</v>
      </c>
      <c r="F695" s="4">
        <v>2455.8200000000002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43048.07</v>
      </c>
    </row>
    <row r="696" spans="1:12">
      <c r="A696" s="2" t="s">
        <v>16</v>
      </c>
      <c r="B696" s="2" t="s">
        <v>17</v>
      </c>
      <c r="C696" s="2" t="s">
        <v>112</v>
      </c>
      <c r="D696" s="3">
        <v>43101</v>
      </c>
      <c r="E696" s="4">
        <v>11867206.640000001</v>
      </c>
      <c r="F696" s="4">
        <v>109277.4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11976484.039999999</v>
      </c>
    </row>
    <row r="697" spans="1:12">
      <c r="A697" s="2" t="s">
        <v>16</v>
      </c>
      <c r="B697" s="2" t="s">
        <v>17</v>
      </c>
      <c r="C697" s="2" t="s">
        <v>77</v>
      </c>
      <c r="D697" s="3">
        <v>43101</v>
      </c>
      <c r="E697" s="4">
        <v>39523.56</v>
      </c>
      <c r="F697" s="4">
        <v>2359.31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41882.870000000003</v>
      </c>
    </row>
    <row r="698" spans="1:12">
      <c r="A698" s="2" t="s">
        <v>16</v>
      </c>
      <c r="B698" s="2" t="s">
        <v>17</v>
      </c>
      <c r="C698" s="2" t="s">
        <v>78</v>
      </c>
      <c r="D698" s="3">
        <v>43101</v>
      </c>
      <c r="E698" s="4">
        <v>32977.25</v>
      </c>
      <c r="F698" s="4">
        <v>2601.83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35579.08</v>
      </c>
    </row>
    <row r="699" spans="1:12">
      <c r="A699" s="2" t="s">
        <v>16</v>
      </c>
      <c r="B699" s="2" t="s">
        <v>17</v>
      </c>
      <c r="C699" s="2" t="s">
        <v>113</v>
      </c>
      <c r="D699" s="3">
        <v>43101</v>
      </c>
      <c r="E699" s="4">
        <v>2936586.45</v>
      </c>
      <c r="F699" s="4">
        <v>95733.89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3032320.34</v>
      </c>
    </row>
    <row r="700" spans="1:12">
      <c r="A700" s="2" t="s">
        <v>16</v>
      </c>
      <c r="B700" s="2" t="s">
        <v>60</v>
      </c>
      <c r="C700" s="2" t="s">
        <v>64</v>
      </c>
      <c r="D700" s="3">
        <v>43101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</row>
    <row r="701" spans="1:12">
      <c r="A701" s="2" t="s">
        <v>16</v>
      </c>
      <c r="B701" s="2" t="s">
        <v>60</v>
      </c>
      <c r="C701" s="2" t="s">
        <v>103</v>
      </c>
      <c r="D701" s="3">
        <v>43101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</row>
    <row r="702" spans="1:12">
      <c r="A702" s="2" t="s">
        <v>16</v>
      </c>
      <c r="B702" s="2" t="s">
        <v>60</v>
      </c>
      <c r="C702" s="2" t="s">
        <v>147</v>
      </c>
      <c r="D702" s="3">
        <v>43101</v>
      </c>
      <c r="E702" s="4">
        <v>1623556.01</v>
      </c>
      <c r="F702" s="4">
        <v>33899.9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1657455.91</v>
      </c>
    </row>
    <row r="703" spans="1:12">
      <c r="A703" s="2" t="s">
        <v>16</v>
      </c>
      <c r="B703" s="2" t="s">
        <v>60</v>
      </c>
      <c r="C703" s="2" t="s">
        <v>144</v>
      </c>
      <c r="D703" s="3">
        <v>43101</v>
      </c>
      <c r="E703" s="4">
        <v>1599140.13</v>
      </c>
      <c r="F703" s="4">
        <v>8953.5400000000009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1608093.67</v>
      </c>
    </row>
    <row r="704" spans="1:12">
      <c r="A704" s="2" t="s">
        <v>16</v>
      </c>
      <c r="B704" s="2" t="s">
        <v>60</v>
      </c>
      <c r="C704" s="2" t="s">
        <v>145</v>
      </c>
      <c r="D704" s="3">
        <v>43101</v>
      </c>
      <c r="E704" s="4">
        <v>2558133.2200000002</v>
      </c>
      <c r="F704" s="4">
        <v>33625.97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2591759.19</v>
      </c>
    </row>
    <row r="705" spans="1:12">
      <c r="A705" s="2" t="s">
        <v>16</v>
      </c>
      <c r="B705" s="2" t="s">
        <v>60</v>
      </c>
      <c r="C705" s="2" t="s">
        <v>129</v>
      </c>
      <c r="D705" s="3">
        <v>43101</v>
      </c>
      <c r="E705" s="4">
        <v>776242.22</v>
      </c>
      <c r="F705" s="4">
        <v>7916.28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784158.5</v>
      </c>
    </row>
    <row r="706" spans="1:12">
      <c r="A706" s="2" t="s">
        <v>16</v>
      </c>
      <c r="B706" s="2" t="s">
        <v>60</v>
      </c>
      <c r="C706" s="2" t="s">
        <v>66</v>
      </c>
      <c r="D706" s="3">
        <v>43101</v>
      </c>
      <c r="E706" s="4">
        <v>32304.83</v>
      </c>
      <c r="F706" s="4">
        <v>1236.79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33541.620000000003</v>
      </c>
    </row>
    <row r="707" spans="1:12">
      <c r="A707" s="2" t="s">
        <v>16</v>
      </c>
      <c r="B707" s="2" t="s">
        <v>60</v>
      </c>
      <c r="C707" s="2" t="s">
        <v>67</v>
      </c>
      <c r="D707" s="3">
        <v>43101</v>
      </c>
      <c r="E707" s="4">
        <v>92071.01</v>
      </c>
      <c r="F707" s="4">
        <v>169.3599999999999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92240.37</v>
      </c>
    </row>
    <row r="708" spans="1:12">
      <c r="A708" s="2" t="s">
        <v>16</v>
      </c>
      <c r="B708" s="2" t="s">
        <v>60</v>
      </c>
      <c r="C708" s="2" t="s">
        <v>156</v>
      </c>
      <c r="D708" s="3">
        <v>43101</v>
      </c>
      <c r="E708" s="4">
        <v>86709.43</v>
      </c>
      <c r="F708" s="4">
        <v>2952.73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89662.16</v>
      </c>
    </row>
    <row r="709" spans="1:12">
      <c r="A709" s="2" t="s">
        <v>16</v>
      </c>
      <c r="B709" s="2" t="s">
        <v>60</v>
      </c>
      <c r="C709" s="2" t="s">
        <v>160</v>
      </c>
      <c r="D709" s="3">
        <v>43101</v>
      </c>
      <c r="E709" s="4">
        <v>14211.38</v>
      </c>
      <c r="F709" s="4">
        <v>196.66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14408.04</v>
      </c>
    </row>
    <row r="710" spans="1:12">
      <c r="A710" s="2" t="s">
        <v>16</v>
      </c>
      <c r="B710" s="2" t="s">
        <v>60</v>
      </c>
      <c r="C710" s="2" t="s">
        <v>61</v>
      </c>
      <c r="D710" s="3">
        <v>43101</v>
      </c>
      <c r="E710" s="4">
        <v>979456.88</v>
      </c>
      <c r="F710" s="4">
        <v>8970.5399999999991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988427.42</v>
      </c>
    </row>
    <row r="711" spans="1:12">
      <c r="A711" s="2" t="s">
        <v>16</v>
      </c>
      <c r="B711" s="2" t="s">
        <v>60</v>
      </c>
      <c r="C711" s="2" t="s">
        <v>65</v>
      </c>
      <c r="D711" s="3">
        <v>43101</v>
      </c>
      <c r="E711" s="4">
        <v>142982.03</v>
      </c>
      <c r="F711" s="4">
        <v>1361.09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144343.12</v>
      </c>
    </row>
    <row r="712" spans="1:12">
      <c r="A712" s="2" t="s">
        <v>16</v>
      </c>
      <c r="B712" s="2" t="s">
        <v>60</v>
      </c>
      <c r="C712" s="2" t="s">
        <v>155</v>
      </c>
      <c r="D712" s="3">
        <v>43101</v>
      </c>
      <c r="E712" s="4">
        <v>10899.59</v>
      </c>
      <c r="F712" s="4">
        <v>163.54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11063.13</v>
      </c>
    </row>
    <row r="713" spans="1:12">
      <c r="A713" s="2" t="s">
        <v>16</v>
      </c>
      <c r="B713" s="2" t="s">
        <v>60</v>
      </c>
      <c r="C713" s="2" t="s">
        <v>105</v>
      </c>
      <c r="D713" s="3">
        <v>43101</v>
      </c>
      <c r="E713" s="4">
        <v>130248.32000000001</v>
      </c>
      <c r="F713" s="4">
        <v>930.78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131179.1</v>
      </c>
    </row>
    <row r="714" spans="1:12">
      <c r="A714" s="2" t="s">
        <v>16</v>
      </c>
      <c r="B714" s="2" t="s">
        <v>60</v>
      </c>
      <c r="C714" s="2" t="s">
        <v>100</v>
      </c>
      <c r="D714" s="3">
        <v>43101</v>
      </c>
      <c r="E714" s="4">
        <v>417905.51</v>
      </c>
      <c r="F714" s="4">
        <v>7124.54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425030.05</v>
      </c>
    </row>
    <row r="715" spans="1:12">
      <c r="A715" s="2" t="s">
        <v>16</v>
      </c>
      <c r="B715" s="2" t="s">
        <v>60</v>
      </c>
      <c r="C715" s="2" t="s">
        <v>130</v>
      </c>
      <c r="D715" s="3">
        <v>43101</v>
      </c>
      <c r="E715" s="4">
        <v>4331245.72</v>
      </c>
      <c r="F715" s="4">
        <v>72894.19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4404139.91</v>
      </c>
    </row>
    <row r="716" spans="1:12">
      <c r="A716" s="2" t="s">
        <v>16</v>
      </c>
      <c r="B716" s="2" t="s">
        <v>60</v>
      </c>
      <c r="C716" s="2" t="s">
        <v>62</v>
      </c>
      <c r="D716" s="3">
        <v>43101</v>
      </c>
      <c r="E716" s="4">
        <v>1059239.8500000001</v>
      </c>
      <c r="F716" s="4">
        <v>14370.640000000001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1073610.49</v>
      </c>
    </row>
    <row r="717" spans="1:12">
      <c r="A717" s="2" t="s">
        <v>16</v>
      </c>
      <c r="B717" s="2" t="s">
        <v>60</v>
      </c>
      <c r="C717" s="2" t="s">
        <v>63</v>
      </c>
      <c r="D717" s="3">
        <v>43101</v>
      </c>
      <c r="E717" s="4">
        <v>326324.26</v>
      </c>
      <c r="F717" s="4">
        <v>4297.72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330621.98</v>
      </c>
    </row>
    <row r="718" spans="1:12">
      <c r="A718" s="2" t="s">
        <v>16</v>
      </c>
      <c r="B718" s="2" t="s">
        <v>60</v>
      </c>
      <c r="C718" s="2" t="s">
        <v>101</v>
      </c>
      <c r="D718" s="3">
        <v>43101</v>
      </c>
      <c r="E718" s="4">
        <v>483983.03</v>
      </c>
      <c r="F718" s="4">
        <v>7212.65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491195.68</v>
      </c>
    </row>
    <row r="719" spans="1:12">
      <c r="A719" s="2" t="s">
        <v>16</v>
      </c>
      <c r="B719" s="2" t="s">
        <v>60</v>
      </c>
      <c r="C719" s="2" t="s">
        <v>131</v>
      </c>
      <c r="D719" s="3">
        <v>43101</v>
      </c>
      <c r="E719" s="4">
        <v>124641.35</v>
      </c>
      <c r="F719" s="4">
        <v>1050.8300000000002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125692.18</v>
      </c>
    </row>
    <row r="720" spans="1:12">
      <c r="A720" s="2" t="s">
        <v>16</v>
      </c>
      <c r="B720" s="2" t="s">
        <v>60</v>
      </c>
      <c r="C720" s="2" t="s">
        <v>102</v>
      </c>
      <c r="D720" s="3">
        <v>43101</v>
      </c>
      <c r="E720" s="4">
        <v>25972094.489999998</v>
      </c>
      <c r="F720" s="4">
        <v>483997.36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26456091.850000001</v>
      </c>
    </row>
    <row r="721" spans="1:12">
      <c r="A721" s="2" t="s">
        <v>16</v>
      </c>
      <c r="B721" s="2" t="s">
        <v>60</v>
      </c>
      <c r="C721" s="2" t="s">
        <v>132</v>
      </c>
      <c r="D721" s="3">
        <v>43101</v>
      </c>
      <c r="E721" s="4">
        <v>131051.61</v>
      </c>
      <c r="F721" s="4">
        <v>3885.17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134936.78</v>
      </c>
    </row>
    <row r="722" spans="1:12">
      <c r="A722" s="2" t="s">
        <v>16</v>
      </c>
      <c r="B722" s="2" t="s">
        <v>60</v>
      </c>
      <c r="C722" s="2" t="s">
        <v>146</v>
      </c>
      <c r="D722" s="3">
        <v>43101</v>
      </c>
      <c r="E722" s="4">
        <v>224945.01</v>
      </c>
      <c r="F722" s="4">
        <v>1836.42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226781.43</v>
      </c>
    </row>
    <row r="723" spans="1:12">
      <c r="A723" s="2" t="s">
        <v>16</v>
      </c>
      <c r="B723" s="2" t="s">
        <v>60</v>
      </c>
      <c r="C723" s="2" t="s">
        <v>104</v>
      </c>
      <c r="D723" s="3">
        <v>43101</v>
      </c>
      <c r="E723" s="4">
        <v>69640.63</v>
      </c>
      <c r="F723" s="4">
        <v>574.24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70214.87</v>
      </c>
    </row>
    <row r="724" spans="1:12">
      <c r="A724" s="2" t="s">
        <v>16</v>
      </c>
      <c r="B724" s="2" t="s">
        <v>60</v>
      </c>
      <c r="C724" s="2" t="s">
        <v>148</v>
      </c>
      <c r="D724" s="3">
        <v>43101</v>
      </c>
      <c r="E724" s="4">
        <v>9699.91</v>
      </c>
      <c r="F724" s="4">
        <v>111.73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9811.64</v>
      </c>
    </row>
    <row r="725" spans="1:12">
      <c r="A725" s="2" t="s">
        <v>33</v>
      </c>
      <c r="B725" s="2" t="s">
        <v>34</v>
      </c>
      <c r="C725" s="2" t="s">
        <v>43</v>
      </c>
      <c r="D725" s="3">
        <v>43101</v>
      </c>
      <c r="E725" s="4">
        <v>8329.7199999999993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8329.7199999999993</v>
      </c>
    </row>
    <row r="726" spans="1:12">
      <c r="A726" s="2" t="s">
        <v>33</v>
      </c>
      <c r="B726" s="2" t="s">
        <v>34</v>
      </c>
      <c r="C726" s="2" t="s">
        <v>44</v>
      </c>
      <c r="D726" s="3">
        <v>43101</v>
      </c>
      <c r="E726" s="4">
        <v>119852.69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119852.69</v>
      </c>
    </row>
    <row r="727" spans="1:12">
      <c r="A727" s="2" t="s">
        <v>33</v>
      </c>
      <c r="B727" s="2" t="s">
        <v>34</v>
      </c>
      <c r="C727" s="2" t="s">
        <v>45</v>
      </c>
      <c r="D727" s="3">
        <v>43101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</row>
    <row r="728" spans="1:12">
      <c r="A728" s="2" t="s">
        <v>33</v>
      </c>
      <c r="B728" s="2" t="s">
        <v>34</v>
      </c>
      <c r="C728" s="2" t="s">
        <v>95</v>
      </c>
      <c r="D728" s="3">
        <v>43101</v>
      </c>
      <c r="E728" s="4">
        <v>4427.68</v>
      </c>
      <c r="F728" s="4">
        <v>0.98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4428.66</v>
      </c>
    </row>
    <row r="729" spans="1:12">
      <c r="A729" s="2" t="s">
        <v>33</v>
      </c>
      <c r="B729" s="2" t="s">
        <v>34</v>
      </c>
      <c r="C729" s="2" t="s">
        <v>96</v>
      </c>
      <c r="D729" s="3">
        <v>43101</v>
      </c>
      <c r="E729" s="4">
        <v>5765.91</v>
      </c>
      <c r="F729" s="4">
        <v>24.93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5790.84</v>
      </c>
    </row>
    <row r="730" spans="1:12">
      <c r="A730" s="2" t="s">
        <v>33</v>
      </c>
      <c r="B730" s="2" t="s">
        <v>34</v>
      </c>
      <c r="C730" s="2" t="s">
        <v>120</v>
      </c>
      <c r="D730" s="3">
        <v>43101</v>
      </c>
      <c r="E730" s="4">
        <v>110372.68</v>
      </c>
      <c r="F730" s="4">
        <v>160.93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110533.61</v>
      </c>
    </row>
    <row r="731" spans="1:12">
      <c r="A731" s="2" t="s">
        <v>33</v>
      </c>
      <c r="B731" s="2" t="s">
        <v>34</v>
      </c>
      <c r="C731" s="2" t="s">
        <v>121</v>
      </c>
      <c r="D731" s="3">
        <v>43101</v>
      </c>
      <c r="E731" s="4">
        <v>20112.95</v>
      </c>
      <c r="F731" s="4">
        <v>17.739999999999998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20130.689999999999</v>
      </c>
    </row>
    <row r="732" spans="1:12">
      <c r="A732" s="2" t="s">
        <v>33</v>
      </c>
      <c r="B732" s="2" t="s">
        <v>34</v>
      </c>
      <c r="C732" s="2" t="s">
        <v>153</v>
      </c>
      <c r="D732" s="3">
        <v>43101</v>
      </c>
      <c r="E732" s="4">
        <v>97024</v>
      </c>
      <c r="F732" s="4">
        <v>148.88999999999999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97172.89</v>
      </c>
    </row>
    <row r="733" spans="1:12">
      <c r="A733" s="2" t="s">
        <v>33</v>
      </c>
      <c r="B733" s="2" t="s">
        <v>34</v>
      </c>
      <c r="C733" s="2" t="s">
        <v>135</v>
      </c>
      <c r="D733" s="3">
        <v>43101</v>
      </c>
      <c r="E733" s="4">
        <v>908785.47</v>
      </c>
      <c r="F733" s="4">
        <v>13433.61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922219.08</v>
      </c>
    </row>
    <row r="734" spans="1:12">
      <c r="A734" s="2" t="s">
        <v>33</v>
      </c>
      <c r="B734" s="2" t="s">
        <v>34</v>
      </c>
      <c r="C734" s="2" t="s">
        <v>159</v>
      </c>
      <c r="D734" s="3">
        <v>43101</v>
      </c>
      <c r="E734" s="4">
        <v>1374503.06</v>
      </c>
      <c r="F734" s="4">
        <v>2139.17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1376642.23</v>
      </c>
    </row>
    <row r="735" spans="1:12">
      <c r="A735" s="2" t="s">
        <v>33</v>
      </c>
      <c r="B735" s="2" t="s">
        <v>34</v>
      </c>
      <c r="C735" s="2" t="s">
        <v>46</v>
      </c>
      <c r="D735" s="3">
        <v>43101</v>
      </c>
      <c r="E735" s="4">
        <v>448505.85</v>
      </c>
      <c r="F735" s="4">
        <v>348.21000000000004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448854.06</v>
      </c>
    </row>
    <row r="736" spans="1:12">
      <c r="A736" s="2" t="s">
        <v>33</v>
      </c>
      <c r="B736" s="2" t="s">
        <v>34</v>
      </c>
      <c r="C736" s="2" t="s">
        <v>122</v>
      </c>
      <c r="D736" s="3">
        <v>43101</v>
      </c>
      <c r="E736" s="4">
        <v>708765.78</v>
      </c>
      <c r="F736" s="4">
        <v>2542.25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711308.03</v>
      </c>
    </row>
    <row r="737" spans="1:12">
      <c r="A737" s="2" t="s">
        <v>33</v>
      </c>
      <c r="B737" s="2" t="s">
        <v>34</v>
      </c>
      <c r="C737" s="2" t="s">
        <v>47</v>
      </c>
      <c r="D737" s="3">
        <v>43101</v>
      </c>
      <c r="E737" s="4">
        <v>167003.92000000001</v>
      </c>
      <c r="F737" s="4">
        <v>52.07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167055.99</v>
      </c>
    </row>
    <row r="738" spans="1:12">
      <c r="A738" s="2" t="s">
        <v>33</v>
      </c>
      <c r="B738" s="2" t="s">
        <v>34</v>
      </c>
      <c r="C738" s="2" t="s">
        <v>154</v>
      </c>
      <c r="D738" s="3">
        <v>43101</v>
      </c>
      <c r="E738" s="4">
        <v>43114.559999999998</v>
      </c>
      <c r="F738" s="4">
        <v>40.049999999999997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43154.61</v>
      </c>
    </row>
    <row r="739" spans="1:12">
      <c r="A739" s="2" t="s">
        <v>33</v>
      </c>
      <c r="B739" s="2" t="s">
        <v>34</v>
      </c>
      <c r="C739" s="2" t="s">
        <v>123</v>
      </c>
      <c r="D739" s="3">
        <v>43101</v>
      </c>
      <c r="E739" s="4">
        <v>-90969.5</v>
      </c>
      <c r="F739" s="4">
        <v>118.36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-90851.14</v>
      </c>
    </row>
    <row r="740" spans="1:12">
      <c r="A740" s="2" t="s">
        <v>33</v>
      </c>
      <c r="B740" s="2" t="s">
        <v>34</v>
      </c>
      <c r="C740" s="2" t="s">
        <v>136</v>
      </c>
      <c r="D740" s="3">
        <v>43101</v>
      </c>
      <c r="E740" s="4">
        <v>186104.95</v>
      </c>
      <c r="F740" s="4">
        <v>141.29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186246.24</v>
      </c>
    </row>
    <row r="741" spans="1:12">
      <c r="A741" s="2" t="s">
        <v>33</v>
      </c>
      <c r="B741" s="2" t="s">
        <v>34</v>
      </c>
      <c r="C741" s="2" t="s">
        <v>48</v>
      </c>
      <c r="D741" s="3">
        <v>43101</v>
      </c>
      <c r="E741" s="4">
        <v>469225.86</v>
      </c>
      <c r="F741" s="4">
        <v>1385.17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470611.03</v>
      </c>
    </row>
    <row r="742" spans="1:12">
      <c r="A742" s="2" t="s">
        <v>33</v>
      </c>
      <c r="B742" s="2" t="s">
        <v>34</v>
      </c>
      <c r="C742" s="2" t="s">
        <v>118</v>
      </c>
      <c r="D742" s="3">
        <v>43101</v>
      </c>
      <c r="E742" s="4">
        <v>198522.39</v>
      </c>
      <c r="F742" s="4">
        <v>116.06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198638.45</v>
      </c>
    </row>
    <row r="743" spans="1:12">
      <c r="A743" s="2" t="s">
        <v>33</v>
      </c>
      <c r="B743" s="2" t="s">
        <v>34</v>
      </c>
      <c r="C743" s="2" t="s">
        <v>137</v>
      </c>
      <c r="D743" s="3">
        <v>43101</v>
      </c>
      <c r="E743" s="4">
        <v>177066.59</v>
      </c>
      <c r="F743" s="4">
        <v>708.38000000000011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177774.97</v>
      </c>
    </row>
    <row r="744" spans="1:12">
      <c r="A744" s="2" t="s">
        <v>33</v>
      </c>
      <c r="B744" s="2" t="s">
        <v>34</v>
      </c>
      <c r="C744" s="2" t="s">
        <v>97</v>
      </c>
      <c r="D744" s="3">
        <v>43101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</row>
    <row r="745" spans="1:12">
      <c r="A745" s="2" t="s">
        <v>33</v>
      </c>
      <c r="B745" s="2" t="s">
        <v>34</v>
      </c>
      <c r="C745" s="2" t="s">
        <v>49</v>
      </c>
      <c r="D745" s="3">
        <v>43101</v>
      </c>
      <c r="E745" s="4">
        <v>409113.06</v>
      </c>
      <c r="F745" s="4">
        <v>961.78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410074.84</v>
      </c>
    </row>
    <row r="746" spans="1:12">
      <c r="A746" s="2" t="s">
        <v>33</v>
      </c>
      <c r="B746" s="2" t="s">
        <v>34</v>
      </c>
      <c r="C746" s="2" t="s">
        <v>50</v>
      </c>
      <c r="D746" s="3">
        <v>43101</v>
      </c>
      <c r="E746" s="4">
        <v>15443.349999999999</v>
      </c>
      <c r="F746" s="4">
        <v>72.679999999999993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15516.03</v>
      </c>
    </row>
    <row r="747" spans="1:12">
      <c r="A747" s="2" t="s">
        <v>33</v>
      </c>
      <c r="B747" s="2" t="s">
        <v>34</v>
      </c>
      <c r="C747" s="2" t="s">
        <v>138</v>
      </c>
      <c r="D747" s="3">
        <v>43101</v>
      </c>
      <c r="E747" s="4">
        <v>51335.369999999995</v>
      </c>
      <c r="F747" s="4">
        <v>90.23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51425.599999999999</v>
      </c>
    </row>
    <row r="748" spans="1:12">
      <c r="A748" s="2" t="s">
        <v>33</v>
      </c>
      <c r="B748" s="2" t="s">
        <v>34</v>
      </c>
      <c r="C748" s="2" t="s">
        <v>124</v>
      </c>
      <c r="D748" s="3">
        <v>43101</v>
      </c>
      <c r="E748" s="4">
        <v>86908.12</v>
      </c>
      <c r="F748" s="4">
        <v>581.82000000000005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87489.94</v>
      </c>
    </row>
    <row r="749" spans="1:12">
      <c r="A749" s="2" t="s">
        <v>33</v>
      </c>
      <c r="B749" s="2" t="s">
        <v>34</v>
      </c>
      <c r="C749" s="2" t="s">
        <v>125</v>
      </c>
      <c r="D749" s="3">
        <v>43101</v>
      </c>
      <c r="E749" s="4">
        <v>18253266.059999999</v>
      </c>
      <c r="F749" s="4">
        <v>43061.62</v>
      </c>
      <c r="G749" s="4">
        <v>-446671.66</v>
      </c>
      <c r="H749" s="4">
        <v>-121180</v>
      </c>
      <c r="I749" s="4">
        <v>0</v>
      </c>
      <c r="J749" s="4">
        <v>0</v>
      </c>
      <c r="K749" s="4">
        <v>0</v>
      </c>
      <c r="L749" s="4">
        <v>17728476.02</v>
      </c>
    </row>
    <row r="750" spans="1:12">
      <c r="A750" s="2" t="s">
        <v>33</v>
      </c>
      <c r="B750" s="2" t="s">
        <v>34</v>
      </c>
      <c r="C750" s="2" t="s">
        <v>126</v>
      </c>
      <c r="D750" s="3">
        <v>43101</v>
      </c>
      <c r="E750" s="4">
        <v>328270.13999999996</v>
      </c>
      <c r="F750" s="4">
        <v>1304.45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329574.59000000003</v>
      </c>
    </row>
    <row r="751" spans="1:12">
      <c r="A751" s="2" t="s">
        <v>33</v>
      </c>
      <c r="B751" s="2" t="s">
        <v>34</v>
      </c>
      <c r="C751" s="2" t="s">
        <v>51</v>
      </c>
      <c r="D751" s="3">
        <v>43101</v>
      </c>
      <c r="E751" s="4">
        <v>1696064.7000000002</v>
      </c>
      <c r="F751" s="4">
        <v>4047.38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1700112.08</v>
      </c>
    </row>
    <row r="752" spans="1:12">
      <c r="A752" s="2" t="s">
        <v>33</v>
      </c>
      <c r="B752" s="2" t="s">
        <v>34</v>
      </c>
      <c r="C752" s="2" t="s">
        <v>98</v>
      </c>
      <c r="D752" s="3">
        <v>43101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</row>
    <row r="753" spans="1:12">
      <c r="A753" s="2" t="s">
        <v>33</v>
      </c>
      <c r="B753" s="2" t="s">
        <v>34</v>
      </c>
      <c r="C753" s="2" t="s">
        <v>52</v>
      </c>
      <c r="D753" s="3">
        <v>43101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</row>
    <row r="754" spans="1:12">
      <c r="A754" s="2" t="s">
        <v>33</v>
      </c>
      <c r="B754" s="2" t="s">
        <v>34</v>
      </c>
      <c r="C754" s="2" t="s">
        <v>127</v>
      </c>
      <c r="D754" s="3">
        <v>43101</v>
      </c>
      <c r="E754" s="4">
        <v>157279.31</v>
      </c>
      <c r="F754" s="4">
        <v>3102.74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160382.04999999999</v>
      </c>
    </row>
    <row r="755" spans="1:12">
      <c r="A755" s="2" t="s">
        <v>33</v>
      </c>
      <c r="B755" s="2" t="s">
        <v>34</v>
      </c>
      <c r="C755" s="2" t="s">
        <v>139</v>
      </c>
      <c r="D755" s="3">
        <v>43101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</row>
    <row r="756" spans="1:12">
      <c r="A756" s="2" t="s">
        <v>33</v>
      </c>
      <c r="B756" s="2" t="s">
        <v>34</v>
      </c>
      <c r="C756" s="2" t="s">
        <v>53</v>
      </c>
      <c r="D756" s="3">
        <v>43101</v>
      </c>
      <c r="E756" s="4">
        <v>102030.12</v>
      </c>
      <c r="F756" s="4">
        <v>577.08999999999992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102607.21</v>
      </c>
    </row>
    <row r="757" spans="1:12">
      <c r="A757" s="2" t="s">
        <v>33</v>
      </c>
      <c r="B757" s="2" t="s">
        <v>34</v>
      </c>
      <c r="C757" s="2" t="s">
        <v>54</v>
      </c>
      <c r="D757" s="3">
        <v>43101</v>
      </c>
      <c r="E757" s="4">
        <v>67985.240000000005</v>
      </c>
      <c r="F757" s="4">
        <v>171.35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68156.59</v>
      </c>
    </row>
    <row r="758" spans="1:12">
      <c r="A758" s="2" t="s">
        <v>33</v>
      </c>
      <c r="B758" s="2" t="s">
        <v>34</v>
      </c>
      <c r="C758" s="2" t="s">
        <v>128</v>
      </c>
      <c r="D758" s="3">
        <v>43101</v>
      </c>
      <c r="E758" s="4">
        <v>33793.99</v>
      </c>
      <c r="F758" s="4">
        <v>79.42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33873.410000000003</v>
      </c>
    </row>
    <row r="759" spans="1:12">
      <c r="A759" s="2" t="s">
        <v>33</v>
      </c>
      <c r="B759" s="2" t="s">
        <v>34</v>
      </c>
      <c r="C759" s="2" t="s">
        <v>55</v>
      </c>
      <c r="D759" s="3">
        <v>43101</v>
      </c>
      <c r="E759" s="4">
        <v>1781.21</v>
      </c>
      <c r="F759" s="4">
        <v>6.8699999999999992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1788.08</v>
      </c>
    </row>
    <row r="760" spans="1:12">
      <c r="A760" s="2" t="s">
        <v>33</v>
      </c>
      <c r="B760" s="2" t="s">
        <v>34</v>
      </c>
      <c r="C760" s="2" t="s">
        <v>56</v>
      </c>
      <c r="D760" s="3">
        <v>43101</v>
      </c>
      <c r="E760" s="4">
        <v>12420096.060000001</v>
      </c>
      <c r="F760" s="4">
        <v>87366.8</v>
      </c>
      <c r="G760" s="4">
        <v>-33146.120000000003</v>
      </c>
      <c r="H760" s="4">
        <v>0</v>
      </c>
      <c r="I760" s="4">
        <v>0</v>
      </c>
      <c r="J760" s="4">
        <v>0</v>
      </c>
      <c r="K760" s="4">
        <v>0</v>
      </c>
      <c r="L760" s="4">
        <v>12474316.74</v>
      </c>
    </row>
    <row r="761" spans="1:12">
      <c r="A761" s="2" t="s">
        <v>33</v>
      </c>
      <c r="B761" s="2" t="s">
        <v>34</v>
      </c>
      <c r="C761" s="2" t="s">
        <v>140</v>
      </c>
      <c r="D761" s="3">
        <v>43101</v>
      </c>
      <c r="E761" s="4">
        <v>29092134.469999999</v>
      </c>
      <c r="F761" s="4">
        <v>260352.42</v>
      </c>
      <c r="G761" s="4">
        <v>-7097.21</v>
      </c>
      <c r="H761" s="4">
        <v>9459.89</v>
      </c>
      <c r="I761" s="4">
        <v>0</v>
      </c>
      <c r="J761" s="4">
        <v>0</v>
      </c>
      <c r="K761" s="4">
        <v>0</v>
      </c>
      <c r="L761" s="4">
        <v>29354849.57</v>
      </c>
    </row>
    <row r="762" spans="1:12">
      <c r="A762" s="2" t="s">
        <v>33</v>
      </c>
      <c r="B762" s="2" t="s">
        <v>34</v>
      </c>
      <c r="C762" s="2" t="s">
        <v>99</v>
      </c>
      <c r="D762" s="3">
        <v>43101</v>
      </c>
      <c r="E762" s="4">
        <v>14896509.129999999</v>
      </c>
      <c r="F762" s="4">
        <v>179589.92</v>
      </c>
      <c r="G762" s="4">
        <v>-5683.19</v>
      </c>
      <c r="H762" s="4">
        <v>-1717.75</v>
      </c>
      <c r="I762" s="4">
        <v>0</v>
      </c>
      <c r="J762" s="4">
        <v>0</v>
      </c>
      <c r="K762" s="4">
        <v>0</v>
      </c>
      <c r="L762" s="4">
        <v>15068698.109999999</v>
      </c>
    </row>
    <row r="763" spans="1:12">
      <c r="A763" s="2" t="s">
        <v>33</v>
      </c>
      <c r="B763" s="2" t="s">
        <v>34</v>
      </c>
      <c r="C763" s="2" t="s">
        <v>141</v>
      </c>
      <c r="D763" s="3">
        <v>43101</v>
      </c>
      <c r="E763" s="4">
        <v>1757955.51</v>
      </c>
      <c r="F763" s="4">
        <v>27780.31</v>
      </c>
      <c r="G763" s="4">
        <v>-1204.25</v>
      </c>
      <c r="H763" s="4">
        <v>96730.34</v>
      </c>
      <c r="I763" s="4">
        <v>0</v>
      </c>
      <c r="J763" s="4">
        <v>0</v>
      </c>
      <c r="K763" s="4">
        <v>0</v>
      </c>
      <c r="L763" s="4">
        <v>1881261.91</v>
      </c>
    </row>
    <row r="764" spans="1:12">
      <c r="A764" s="2" t="s">
        <v>33</v>
      </c>
      <c r="B764" s="2" t="s">
        <v>34</v>
      </c>
      <c r="C764" s="2" t="s">
        <v>57</v>
      </c>
      <c r="D764" s="3">
        <v>43101</v>
      </c>
      <c r="E764" s="4">
        <v>832276.01</v>
      </c>
      <c r="F764" s="4">
        <v>9392.99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841669</v>
      </c>
    </row>
    <row r="765" spans="1:12">
      <c r="A765" s="2" t="s">
        <v>33</v>
      </c>
      <c r="B765" s="2" t="s">
        <v>34</v>
      </c>
      <c r="C765" s="2" t="s">
        <v>142</v>
      </c>
      <c r="D765" s="3">
        <v>43101</v>
      </c>
      <c r="E765" s="4">
        <v>961613.71</v>
      </c>
      <c r="F765" s="4">
        <v>3938.79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965552.5</v>
      </c>
    </row>
    <row r="766" spans="1:12">
      <c r="A766" s="2" t="s">
        <v>33</v>
      </c>
      <c r="B766" s="2" t="s">
        <v>34</v>
      </c>
      <c r="C766" s="2" t="s">
        <v>143</v>
      </c>
      <c r="D766" s="3">
        <v>43101</v>
      </c>
      <c r="E766" s="4">
        <v>36234894.07</v>
      </c>
      <c r="F766" s="4">
        <v>345640.19</v>
      </c>
      <c r="G766" s="4">
        <v>-85289.600000000006</v>
      </c>
      <c r="H766" s="4">
        <v>0</v>
      </c>
      <c r="I766" s="4">
        <v>0</v>
      </c>
      <c r="J766" s="4">
        <v>0</v>
      </c>
      <c r="K766" s="4">
        <v>0</v>
      </c>
      <c r="L766" s="4">
        <v>36495244.659999996</v>
      </c>
    </row>
    <row r="767" spans="1:12">
      <c r="A767" s="2" t="s">
        <v>33</v>
      </c>
      <c r="B767" s="2" t="s">
        <v>34</v>
      </c>
      <c r="C767" s="2" t="s">
        <v>58</v>
      </c>
      <c r="D767" s="3">
        <v>43101</v>
      </c>
      <c r="E767" s="4">
        <v>17052798.990000002</v>
      </c>
      <c r="F767" s="4">
        <v>220180.99</v>
      </c>
      <c r="G767" s="4">
        <v>-8390.57</v>
      </c>
      <c r="H767" s="4">
        <v>0</v>
      </c>
      <c r="I767" s="4">
        <v>0</v>
      </c>
      <c r="J767" s="4">
        <v>0</v>
      </c>
      <c r="K767" s="4">
        <v>0</v>
      </c>
      <c r="L767" s="4">
        <v>17264589.41</v>
      </c>
    </row>
    <row r="768" spans="1:12">
      <c r="A768" s="2" t="s">
        <v>33</v>
      </c>
      <c r="B768" s="2" t="s">
        <v>34</v>
      </c>
      <c r="C768" s="2" t="s">
        <v>59</v>
      </c>
      <c r="D768" s="3">
        <v>43101</v>
      </c>
      <c r="E768" s="4">
        <v>24241523.25</v>
      </c>
      <c r="F768" s="4">
        <v>190665.62</v>
      </c>
      <c r="G768" s="4">
        <v>-17683.099999999999</v>
      </c>
      <c r="H768" s="4">
        <v>0</v>
      </c>
      <c r="I768" s="4">
        <v>0</v>
      </c>
      <c r="J768" s="4">
        <v>0</v>
      </c>
      <c r="K768" s="4">
        <v>0</v>
      </c>
      <c r="L768" s="4">
        <v>24414505.77</v>
      </c>
    </row>
    <row r="769" spans="1:12">
      <c r="A769" s="2" t="s">
        <v>33</v>
      </c>
      <c r="B769" s="2" t="s">
        <v>34</v>
      </c>
      <c r="C769" s="2" t="s">
        <v>93</v>
      </c>
      <c r="D769" s="3">
        <v>43101</v>
      </c>
      <c r="E769" s="4">
        <v>3623777.7399999998</v>
      </c>
      <c r="F769" s="4">
        <v>28390.51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3652168.25</v>
      </c>
    </row>
    <row r="770" spans="1:12">
      <c r="A770" s="2" t="s">
        <v>33</v>
      </c>
      <c r="B770" s="2" t="s">
        <v>34</v>
      </c>
      <c r="C770" s="2" t="s">
        <v>94</v>
      </c>
      <c r="D770" s="3">
        <v>43101</v>
      </c>
      <c r="E770" s="4">
        <v>83640.28</v>
      </c>
      <c r="F770" s="4">
        <v>398.76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84039.039999999994</v>
      </c>
    </row>
    <row r="771" spans="1:12">
      <c r="A771" s="2" t="s">
        <v>33</v>
      </c>
      <c r="B771" s="2" t="s">
        <v>34</v>
      </c>
      <c r="C771" s="2" t="s">
        <v>119</v>
      </c>
      <c r="D771" s="3">
        <v>43101</v>
      </c>
      <c r="E771" s="4">
        <v>2726747.51</v>
      </c>
      <c r="F771" s="4">
        <v>11679.34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2738426.85</v>
      </c>
    </row>
    <row r="772" spans="1:12">
      <c r="A772" s="2" t="s">
        <v>33</v>
      </c>
      <c r="B772" s="2" t="s">
        <v>34</v>
      </c>
      <c r="C772" s="2" t="s">
        <v>85</v>
      </c>
      <c r="D772" s="3">
        <v>43101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</row>
    <row r="773" spans="1:12">
      <c r="A773" s="2" t="s">
        <v>33</v>
      </c>
      <c r="B773" s="2" t="s">
        <v>34</v>
      </c>
      <c r="C773" s="2" t="s">
        <v>134</v>
      </c>
      <c r="D773" s="3">
        <v>43101</v>
      </c>
      <c r="E773" s="4">
        <v>787776.43</v>
      </c>
      <c r="F773" s="4">
        <v>22493.65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810270.08</v>
      </c>
    </row>
    <row r="774" spans="1:12">
      <c r="A774" s="2" t="s">
        <v>33</v>
      </c>
      <c r="B774" s="2" t="s">
        <v>34</v>
      </c>
      <c r="C774" s="2" t="s">
        <v>86</v>
      </c>
      <c r="D774" s="3">
        <v>43101</v>
      </c>
      <c r="E774" s="4">
        <v>96659.170000000013</v>
      </c>
      <c r="F774" s="4">
        <v>542.43000000000006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97201.600000000006</v>
      </c>
    </row>
    <row r="775" spans="1:12">
      <c r="A775" s="2" t="s">
        <v>33</v>
      </c>
      <c r="B775" s="2" t="s">
        <v>34</v>
      </c>
      <c r="C775" s="2" t="s">
        <v>87</v>
      </c>
      <c r="D775" s="3">
        <v>43101</v>
      </c>
      <c r="E775" s="4">
        <v>247979.44</v>
      </c>
      <c r="F775" s="4">
        <v>2222.16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250201.60000000001</v>
      </c>
    </row>
    <row r="776" spans="1:12">
      <c r="A776" s="2" t="s">
        <v>33</v>
      </c>
      <c r="B776" s="2" t="s">
        <v>34</v>
      </c>
      <c r="C776" s="2" t="s">
        <v>117</v>
      </c>
      <c r="D776" s="3">
        <v>43101</v>
      </c>
      <c r="E776" s="4">
        <v>4075.21</v>
      </c>
      <c r="F776" s="4">
        <v>40.590000000000003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4115.8</v>
      </c>
    </row>
    <row r="777" spans="1:12">
      <c r="A777" s="2" t="s">
        <v>33</v>
      </c>
      <c r="B777" s="2" t="s">
        <v>34</v>
      </c>
      <c r="C777" s="2" t="s">
        <v>35</v>
      </c>
      <c r="D777" s="3">
        <v>43101</v>
      </c>
      <c r="E777" s="4">
        <v>1092667.8799999999</v>
      </c>
      <c r="F777" s="4">
        <v>19430.240000000002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1112098.1200000001</v>
      </c>
    </row>
    <row r="778" spans="1:12">
      <c r="A778" s="2" t="s">
        <v>33</v>
      </c>
      <c r="B778" s="2" t="s">
        <v>34</v>
      </c>
      <c r="C778" s="2" t="s">
        <v>88</v>
      </c>
      <c r="D778" s="3">
        <v>43101</v>
      </c>
      <c r="E778" s="4">
        <v>900006.45</v>
      </c>
      <c r="F778" s="4">
        <v>17929.080000000002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917935.53</v>
      </c>
    </row>
    <row r="779" spans="1:12">
      <c r="A779" s="2" t="s">
        <v>33</v>
      </c>
      <c r="B779" s="2" t="s">
        <v>34</v>
      </c>
      <c r="C779" s="2" t="s">
        <v>36</v>
      </c>
      <c r="D779" s="3">
        <v>43101</v>
      </c>
      <c r="E779" s="4">
        <v>66275.490000000005</v>
      </c>
      <c r="F779" s="4">
        <v>2788.12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69063.61</v>
      </c>
    </row>
    <row r="780" spans="1:12">
      <c r="A780" s="2" t="s">
        <v>33</v>
      </c>
      <c r="B780" s="2" t="s">
        <v>34</v>
      </c>
      <c r="C780" s="2" t="s">
        <v>89</v>
      </c>
      <c r="D780" s="3">
        <v>43101</v>
      </c>
      <c r="E780" s="4">
        <v>-2529.39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-2529.39</v>
      </c>
    </row>
    <row r="781" spans="1:12">
      <c r="A781" s="2" t="s">
        <v>33</v>
      </c>
      <c r="B781" s="2" t="s">
        <v>34</v>
      </c>
      <c r="C781" s="2" t="s">
        <v>37</v>
      </c>
      <c r="D781" s="3">
        <v>43101</v>
      </c>
      <c r="E781" s="4">
        <v>879617.83</v>
      </c>
      <c r="F781" s="4">
        <v>23863.02</v>
      </c>
      <c r="G781" s="4">
        <v>-3767.2</v>
      </c>
      <c r="H781" s="4">
        <v>0</v>
      </c>
      <c r="I781" s="4">
        <v>0</v>
      </c>
      <c r="J781" s="4">
        <v>0</v>
      </c>
      <c r="K781" s="4">
        <v>0</v>
      </c>
      <c r="L781" s="4">
        <v>899713.65</v>
      </c>
    </row>
    <row r="782" spans="1:12">
      <c r="A782" s="2" t="s">
        <v>33</v>
      </c>
      <c r="B782" s="2" t="s">
        <v>34</v>
      </c>
      <c r="C782" s="2" t="s">
        <v>90</v>
      </c>
      <c r="D782" s="3">
        <v>43101</v>
      </c>
      <c r="E782" s="4">
        <v>34619.39</v>
      </c>
      <c r="F782" s="4">
        <v>642.66999999999996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35262.06</v>
      </c>
    </row>
    <row r="783" spans="1:12">
      <c r="A783" s="2" t="s">
        <v>33</v>
      </c>
      <c r="B783" s="2" t="s">
        <v>34</v>
      </c>
      <c r="C783" s="2" t="s">
        <v>152</v>
      </c>
      <c r="D783" s="3">
        <v>43101</v>
      </c>
      <c r="E783" s="4">
        <v>54742.48</v>
      </c>
      <c r="F783" s="4">
        <v>1018.07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55760.55</v>
      </c>
    </row>
    <row r="784" spans="1:12">
      <c r="A784" s="2" t="s">
        <v>33</v>
      </c>
      <c r="B784" s="2" t="s">
        <v>34</v>
      </c>
      <c r="C784" s="2" t="s">
        <v>91</v>
      </c>
      <c r="D784" s="3">
        <v>43101</v>
      </c>
      <c r="E784" s="4">
        <v>15358.72</v>
      </c>
      <c r="F784" s="4">
        <v>315.20999999999998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15673.93</v>
      </c>
    </row>
    <row r="785" spans="1:12">
      <c r="A785" s="2" t="s">
        <v>33</v>
      </c>
      <c r="B785" s="2" t="s">
        <v>34</v>
      </c>
      <c r="C785" s="2" t="s">
        <v>38</v>
      </c>
      <c r="D785" s="3">
        <v>43101</v>
      </c>
      <c r="E785" s="4">
        <v>198431.55</v>
      </c>
      <c r="F785" s="4">
        <v>4478.1499999999996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202909.7</v>
      </c>
    </row>
    <row r="786" spans="1:12">
      <c r="A786" s="2" t="s">
        <v>33</v>
      </c>
      <c r="B786" s="2" t="s">
        <v>34</v>
      </c>
      <c r="C786" s="2" t="s">
        <v>39</v>
      </c>
      <c r="D786" s="3">
        <v>43101</v>
      </c>
      <c r="E786" s="4">
        <v>1645213.77</v>
      </c>
      <c r="F786" s="4">
        <v>31654.34</v>
      </c>
      <c r="G786" s="4">
        <v>-5492.43</v>
      </c>
      <c r="H786" s="4">
        <v>0</v>
      </c>
      <c r="I786" s="4">
        <v>0</v>
      </c>
      <c r="J786" s="4">
        <v>0</v>
      </c>
      <c r="K786" s="4">
        <v>0</v>
      </c>
      <c r="L786" s="4">
        <v>1671375.68</v>
      </c>
    </row>
    <row r="787" spans="1:12">
      <c r="A787" s="2" t="s">
        <v>33</v>
      </c>
      <c r="B787" s="2" t="s">
        <v>34</v>
      </c>
      <c r="C787" s="2" t="s">
        <v>92</v>
      </c>
      <c r="D787" s="3">
        <v>43101</v>
      </c>
      <c r="E787" s="4">
        <v>3724.37</v>
      </c>
      <c r="F787" s="4">
        <v>139.74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3864.11</v>
      </c>
    </row>
    <row r="788" spans="1:12">
      <c r="A788" s="2" t="s">
        <v>33</v>
      </c>
      <c r="B788" s="2" t="s">
        <v>34</v>
      </c>
      <c r="C788" s="2" t="s">
        <v>40</v>
      </c>
      <c r="D788" s="3">
        <v>43101</v>
      </c>
      <c r="E788" s="4">
        <v>39785.879999999997</v>
      </c>
      <c r="F788" s="4">
        <v>1338.96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41124.839999999997</v>
      </c>
    </row>
    <row r="789" spans="1:12">
      <c r="A789" s="2" t="s">
        <v>33</v>
      </c>
      <c r="B789" s="2" t="s">
        <v>34</v>
      </c>
      <c r="C789" s="2" t="s">
        <v>41</v>
      </c>
      <c r="D789" s="3">
        <v>43101</v>
      </c>
      <c r="E789" s="4">
        <v>553287.28</v>
      </c>
      <c r="F789" s="4">
        <v>23052.989999999998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576340.27</v>
      </c>
    </row>
    <row r="790" spans="1:12">
      <c r="A790" s="2" t="s">
        <v>33</v>
      </c>
      <c r="B790" s="2" t="s">
        <v>34</v>
      </c>
      <c r="C790" s="2" t="s">
        <v>42</v>
      </c>
      <c r="D790" s="3">
        <v>43101</v>
      </c>
      <c r="E790" s="4">
        <v>111007.42</v>
      </c>
      <c r="F790" s="4">
        <v>-735.73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110271.69</v>
      </c>
    </row>
    <row r="791" spans="1:12">
      <c r="A791" s="2" t="s">
        <v>33</v>
      </c>
      <c r="B791" s="1" t="s">
        <v>34</v>
      </c>
      <c r="C791" s="1" t="s">
        <v>163</v>
      </c>
      <c r="D791" s="3">
        <v>43101</v>
      </c>
      <c r="E791" s="4">
        <v>-4941409.1699999981</v>
      </c>
      <c r="F791" s="4">
        <v>-236724.59999999998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-5178133.7699999977</v>
      </c>
    </row>
    <row r="792" spans="1:12">
      <c r="A792" s="2" t="s">
        <v>33</v>
      </c>
      <c r="B792" s="2" t="s">
        <v>68</v>
      </c>
      <c r="C792" s="2" t="s">
        <v>69</v>
      </c>
      <c r="D792" s="3">
        <v>43101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</row>
    <row r="793" spans="1:12">
      <c r="A793" s="2" t="s">
        <v>33</v>
      </c>
      <c r="B793" s="2" t="s">
        <v>68</v>
      </c>
      <c r="C793" s="2" t="s">
        <v>107</v>
      </c>
      <c r="D793" s="3">
        <v>43101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</row>
    <row r="794" spans="1:12">
      <c r="A794" s="2" t="s">
        <v>33</v>
      </c>
      <c r="B794" s="2" t="s">
        <v>68</v>
      </c>
      <c r="C794" s="2" t="s">
        <v>70</v>
      </c>
      <c r="D794" s="3">
        <v>43101</v>
      </c>
      <c r="E794" s="4">
        <v>97362.59</v>
      </c>
      <c r="F794" s="4">
        <v>400.52000000000004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97763.11</v>
      </c>
    </row>
    <row r="795" spans="1:12">
      <c r="A795" s="2" t="s">
        <v>33</v>
      </c>
      <c r="B795" s="2" t="s">
        <v>68</v>
      </c>
      <c r="C795" s="2" t="s">
        <v>108</v>
      </c>
      <c r="D795" s="3">
        <v>43101</v>
      </c>
      <c r="E795" s="4">
        <v>8250.9599999999991</v>
      </c>
      <c r="F795" s="4">
        <v>93.97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8344.93</v>
      </c>
    </row>
    <row r="796" spans="1:12">
      <c r="A796" s="2" t="s">
        <v>33</v>
      </c>
      <c r="B796" s="2" t="s">
        <v>68</v>
      </c>
      <c r="C796" s="2" t="s">
        <v>133</v>
      </c>
      <c r="D796" s="3">
        <v>43101</v>
      </c>
      <c r="E796" s="4">
        <v>38834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38834</v>
      </c>
    </row>
    <row r="797" spans="1:12">
      <c r="A797" s="2" t="s">
        <v>33</v>
      </c>
      <c r="B797" s="2" t="s">
        <v>68</v>
      </c>
      <c r="C797" s="2" t="s">
        <v>109</v>
      </c>
      <c r="D797" s="3">
        <v>43101</v>
      </c>
      <c r="E797" s="4">
        <v>41397.21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41397.21</v>
      </c>
    </row>
    <row r="798" spans="1:12">
      <c r="A798" s="2" t="s">
        <v>33</v>
      </c>
      <c r="B798" s="2" t="s">
        <v>68</v>
      </c>
      <c r="C798" s="2" t="s">
        <v>71</v>
      </c>
      <c r="D798" s="3">
        <v>43101</v>
      </c>
      <c r="E798" s="4">
        <v>14714.32</v>
      </c>
      <c r="F798" s="4">
        <v>151.66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14865.98</v>
      </c>
    </row>
    <row r="799" spans="1:12">
      <c r="A799" s="2" t="s">
        <v>33</v>
      </c>
      <c r="B799" s="2" t="s">
        <v>68</v>
      </c>
      <c r="C799" s="2" t="s">
        <v>73</v>
      </c>
      <c r="D799" s="3">
        <v>43101</v>
      </c>
      <c r="E799" s="4">
        <v>131921.46</v>
      </c>
      <c r="F799" s="4">
        <v>498.29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132419.75</v>
      </c>
    </row>
    <row r="800" spans="1:12">
      <c r="A800" s="2" t="s">
        <v>33</v>
      </c>
      <c r="B800" s="2" t="s">
        <v>68</v>
      </c>
      <c r="C800" s="2" t="s">
        <v>72</v>
      </c>
      <c r="D800" s="3">
        <v>43101</v>
      </c>
      <c r="E800" s="4">
        <v>7060.46</v>
      </c>
      <c r="F800" s="4">
        <v>74.540000000000006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7135</v>
      </c>
    </row>
    <row r="801" spans="1:12">
      <c r="A801" s="2" t="s">
        <v>33</v>
      </c>
      <c r="B801" s="2" t="s">
        <v>68</v>
      </c>
      <c r="C801" s="2" t="s">
        <v>149</v>
      </c>
      <c r="D801" s="3">
        <v>43101</v>
      </c>
      <c r="E801" s="4">
        <v>-9137.49</v>
      </c>
      <c r="F801" s="4">
        <v>97.92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-9039.57</v>
      </c>
    </row>
    <row r="802" spans="1:12">
      <c r="A802" s="2" t="s">
        <v>33</v>
      </c>
      <c r="B802" s="2" t="s">
        <v>68</v>
      </c>
      <c r="C802" s="2" t="s">
        <v>151</v>
      </c>
      <c r="D802" s="3">
        <v>43101</v>
      </c>
      <c r="E802" s="4">
        <v>674249.66</v>
      </c>
      <c r="F802" s="4">
        <v>2354.3000000000002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676603.96</v>
      </c>
    </row>
    <row r="803" spans="1:12">
      <c r="A803" s="2" t="s">
        <v>33</v>
      </c>
      <c r="B803" s="2" t="s">
        <v>68</v>
      </c>
      <c r="C803" s="2" t="s">
        <v>150</v>
      </c>
      <c r="D803" s="3">
        <v>43101</v>
      </c>
      <c r="E803" s="4">
        <v>-34765.769999999997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-34765.769999999997</v>
      </c>
    </row>
    <row r="804" spans="1:12">
      <c r="A804" s="2" t="s">
        <v>33</v>
      </c>
      <c r="B804" s="2" t="s">
        <v>68</v>
      </c>
      <c r="C804" s="2" t="s">
        <v>110</v>
      </c>
      <c r="D804" s="3">
        <v>43101</v>
      </c>
      <c r="E804" s="4">
        <v>70196.03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70196.03</v>
      </c>
    </row>
    <row r="805" spans="1:12">
      <c r="A805" s="2" t="s">
        <v>33</v>
      </c>
      <c r="B805" s="2" t="s">
        <v>68</v>
      </c>
      <c r="C805" s="2" t="s">
        <v>106</v>
      </c>
      <c r="D805" s="3">
        <v>43101</v>
      </c>
      <c r="E805" s="4">
        <v>19229.8</v>
      </c>
      <c r="F805" s="4">
        <v>590.26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19820.060000000001</v>
      </c>
    </row>
    <row r="806" spans="1:12">
      <c r="A806" s="2" t="s">
        <v>33</v>
      </c>
      <c r="B806" s="2" t="s">
        <v>68</v>
      </c>
      <c r="C806" s="2" t="s">
        <v>74</v>
      </c>
      <c r="D806" s="3">
        <v>43101</v>
      </c>
      <c r="E806" s="4">
        <v>828509.36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828509.36</v>
      </c>
    </row>
    <row r="807" spans="1:12">
      <c r="A807" s="2" t="s">
        <v>33</v>
      </c>
      <c r="B807" s="1" t="s">
        <v>68</v>
      </c>
      <c r="C807" s="1" t="s">
        <v>163</v>
      </c>
      <c r="D807" s="3">
        <v>43101</v>
      </c>
      <c r="E807" s="4">
        <v>52517.30000000001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52517.30000000001</v>
      </c>
    </row>
    <row r="808" spans="1:12">
      <c r="A808" s="2" t="s">
        <v>16</v>
      </c>
      <c r="B808" s="2" t="s">
        <v>17</v>
      </c>
      <c r="C808" s="2" t="s">
        <v>18</v>
      </c>
      <c r="D808" s="3">
        <v>43132</v>
      </c>
      <c r="E808" s="4">
        <v>474473.95</v>
      </c>
      <c r="F808" s="4">
        <v>3755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478228.95</v>
      </c>
    </row>
    <row r="809" spans="1:12">
      <c r="A809" s="2" t="s">
        <v>16</v>
      </c>
      <c r="B809" s="2" t="s">
        <v>17</v>
      </c>
      <c r="C809" s="2" t="s">
        <v>19</v>
      </c>
      <c r="D809" s="3">
        <v>43132</v>
      </c>
      <c r="E809" s="4">
        <v>3491942.68</v>
      </c>
      <c r="F809" s="4">
        <v>23482.03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3515424.71</v>
      </c>
    </row>
    <row r="810" spans="1:12">
      <c r="A810" s="2" t="s">
        <v>16</v>
      </c>
      <c r="B810" s="2" t="s">
        <v>17</v>
      </c>
      <c r="C810" s="2" t="s">
        <v>158</v>
      </c>
      <c r="D810" s="3">
        <v>43132</v>
      </c>
      <c r="E810" s="4">
        <v>9315021.0899999999</v>
      </c>
      <c r="F810" s="4">
        <v>730.05999999999767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9315751.1500000004</v>
      </c>
    </row>
    <row r="811" spans="1:12">
      <c r="A811" s="2" t="s">
        <v>16</v>
      </c>
      <c r="B811" s="2" t="s">
        <v>17</v>
      </c>
      <c r="C811" s="2" t="s">
        <v>76</v>
      </c>
      <c r="D811" s="3">
        <v>43132</v>
      </c>
      <c r="E811" s="4">
        <v>-0.04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-0.04</v>
      </c>
    </row>
    <row r="812" spans="1:12">
      <c r="A812" s="2" t="s">
        <v>16</v>
      </c>
      <c r="B812" s="2" t="s">
        <v>17</v>
      </c>
      <c r="C812" s="2" t="s">
        <v>23</v>
      </c>
      <c r="D812" s="3">
        <v>43132</v>
      </c>
      <c r="E812" s="4">
        <v>-0.08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-0.08</v>
      </c>
    </row>
    <row r="813" spans="1:12">
      <c r="A813" s="2" t="s">
        <v>16</v>
      </c>
      <c r="B813" s="2" t="s">
        <v>17</v>
      </c>
      <c r="C813" s="2" t="s">
        <v>83</v>
      </c>
      <c r="D813" s="3">
        <v>43132</v>
      </c>
      <c r="E813" s="4">
        <v>1764936.27</v>
      </c>
      <c r="F813" s="4">
        <v>17025.73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1781962</v>
      </c>
    </row>
    <row r="814" spans="1:12">
      <c r="A814" s="2" t="s">
        <v>16</v>
      </c>
      <c r="B814" s="2" t="s">
        <v>17</v>
      </c>
      <c r="C814" s="2" t="s">
        <v>28</v>
      </c>
      <c r="D814" s="3">
        <v>43132</v>
      </c>
      <c r="E814" s="4">
        <v>1.26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1.26</v>
      </c>
    </row>
    <row r="815" spans="1:12">
      <c r="A815" s="2" t="s">
        <v>16</v>
      </c>
      <c r="B815" s="2" t="s">
        <v>17</v>
      </c>
      <c r="C815" s="2" t="s">
        <v>30</v>
      </c>
      <c r="D815" s="3">
        <v>43132</v>
      </c>
      <c r="E815" s="4">
        <v>0.45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0.45</v>
      </c>
    </row>
    <row r="816" spans="1:12">
      <c r="A816" s="2" t="s">
        <v>16</v>
      </c>
      <c r="B816" s="2" t="s">
        <v>17</v>
      </c>
      <c r="C816" s="2" t="s">
        <v>20</v>
      </c>
      <c r="D816" s="3">
        <v>43132</v>
      </c>
      <c r="E816" s="4">
        <v>30411.8</v>
      </c>
      <c r="F816" s="4">
        <v>210.88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30622.68</v>
      </c>
    </row>
    <row r="817" spans="1:12">
      <c r="A817" s="2" t="s">
        <v>16</v>
      </c>
      <c r="B817" s="2" t="s">
        <v>17</v>
      </c>
      <c r="C817" s="2" t="s">
        <v>22</v>
      </c>
      <c r="D817" s="3">
        <v>43132</v>
      </c>
      <c r="E817" s="4">
        <v>97749.2</v>
      </c>
      <c r="F817" s="4">
        <v>878.02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98627.22</v>
      </c>
    </row>
    <row r="818" spans="1:12">
      <c r="A818" s="2" t="s">
        <v>16</v>
      </c>
      <c r="B818" s="2" t="s">
        <v>17</v>
      </c>
      <c r="C818" s="2" t="s">
        <v>111</v>
      </c>
      <c r="D818" s="3">
        <v>43132</v>
      </c>
      <c r="E818" s="4">
        <v>5180.18</v>
      </c>
      <c r="F818" s="4">
        <v>100.73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5280.91</v>
      </c>
    </row>
    <row r="819" spans="1:12">
      <c r="A819" s="2" t="s">
        <v>16</v>
      </c>
      <c r="B819" s="2" t="s">
        <v>17</v>
      </c>
      <c r="C819" s="2" t="s">
        <v>114</v>
      </c>
      <c r="D819" s="3">
        <v>43132</v>
      </c>
      <c r="E819" s="4">
        <v>30040.959999999999</v>
      </c>
      <c r="F819" s="4">
        <v>549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30589.96</v>
      </c>
    </row>
    <row r="820" spans="1:12">
      <c r="A820" s="2" t="s">
        <v>16</v>
      </c>
      <c r="B820" s="2" t="s">
        <v>17</v>
      </c>
      <c r="C820" s="2" t="s">
        <v>79</v>
      </c>
      <c r="D820" s="3">
        <v>43132</v>
      </c>
      <c r="E820" s="4">
        <v>388.07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388.07</v>
      </c>
    </row>
    <row r="821" spans="1:12">
      <c r="A821" s="2" t="s">
        <v>16</v>
      </c>
      <c r="B821" s="2" t="s">
        <v>17</v>
      </c>
      <c r="C821" s="2" t="s">
        <v>31</v>
      </c>
      <c r="D821" s="3">
        <v>43132</v>
      </c>
      <c r="E821" s="4">
        <v>510509.32</v>
      </c>
      <c r="F821" s="4">
        <v>4918.09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515427.41</v>
      </c>
    </row>
    <row r="822" spans="1:12">
      <c r="A822" s="2" t="s">
        <v>16</v>
      </c>
      <c r="B822" s="2" t="s">
        <v>17</v>
      </c>
      <c r="C822" s="2" t="s">
        <v>24</v>
      </c>
      <c r="D822" s="3">
        <v>43132</v>
      </c>
      <c r="E822" s="4">
        <v>3561.26</v>
      </c>
      <c r="F822" s="4">
        <v>41.5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3602.76</v>
      </c>
    </row>
    <row r="823" spans="1:12">
      <c r="A823" s="2" t="s">
        <v>16</v>
      </c>
      <c r="B823" s="2" t="s">
        <v>17</v>
      </c>
      <c r="C823" s="2" t="s">
        <v>81</v>
      </c>
      <c r="D823" s="3">
        <v>43132</v>
      </c>
      <c r="E823" s="4">
        <v>43069.87</v>
      </c>
      <c r="F823" s="4">
        <v>375.84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43445.71</v>
      </c>
    </row>
    <row r="824" spans="1:12">
      <c r="A824" s="2" t="s">
        <v>16</v>
      </c>
      <c r="B824" s="2" t="s">
        <v>17</v>
      </c>
      <c r="C824" s="2" t="s">
        <v>25</v>
      </c>
      <c r="D824" s="3">
        <v>43132</v>
      </c>
      <c r="E824" s="4">
        <v>723.45</v>
      </c>
      <c r="F824" s="4">
        <v>17.829999999999998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741.28</v>
      </c>
    </row>
    <row r="825" spans="1:12">
      <c r="A825" s="2" t="s">
        <v>16</v>
      </c>
      <c r="B825" s="2" t="s">
        <v>17</v>
      </c>
      <c r="C825" s="2" t="s">
        <v>116</v>
      </c>
      <c r="D825" s="3">
        <v>43132</v>
      </c>
      <c r="E825" s="4">
        <v>162486.59</v>
      </c>
      <c r="F825" s="4">
        <v>109.29999999999995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162595.89000000001</v>
      </c>
    </row>
    <row r="826" spans="1:12">
      <c r="A826" s="2" t="s">
        <v>16</v>
      </c>
      <c r="B826" s="2" t="s">
        <v>17</v>
      </c>
      <c r="C826" s="2" t="s">
        <v>115</v>
      </c>
      <c r="D826" s="3">
        <v>43132</v>
      </c>
      <c r="E826" s="4">
        <v>20120727.609999999</v>
      </c>
      <c r="F826" s="4">
        <v>267048.19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20387775.800000001</v>
      </c>
    </row>
    <row r="827" spans="1:12">
      <c r="A827" s="2" t="s">
        <v>16</v>
      </c>
      <c r="B827" s="2" t="s">
        <v>17</v>
      </c>
      <c r="C827" s="2" t="s">
        <v>27</v>
      </c>
      <c r="D827" s="3">
        <v>43132</v>
      </c>
      <c r="E827" s="4">
        <v>16741070.289999999</v>
      </c>
      <c r="F827" s="4">
        <v>130801.22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16871871.510000002</v>
      </c>
    </row>
    <row r="828" spans="1:12">
      <c r="A828" s="2" t="s">
        <v>16</v>
      </c>
      <c r="B828" s="2" t="s">
        <v>17</v>
      </c>
      <c r="C828" s="2" t="s">
        <v>82</v>
      </c>
      <c r="D828" s="3">
        <v>43132</v>
      </c>
      <c r="E828" s="4">
        <v>2415855.0699999998</v>
      </c>
      <c r="F828" s="4">
        <v>23616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2439471.0699999998</v>
      </c>
    </row>
    <row r="829" spans="1:12">
      <c r="A829" s="2" t="s">
        <v>16</v>
      </c>
      <c r="B829" s="2" t="s">
        <v>17</v>
      </c>
      <c r="C829" s="2" t="s">
        <v>84</v>
      </c>
      <c r="D829" s="3">
        <v>43132</v>
      </c>
      <c r="E829" s="4">
        <v>1010012.33</v>
      </c>
      <c r="F829" s="4">
        <v>17033.36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1027045.69</v>
      </c>
    </row>
    <row r="830" spans="1:12">
      <c r="A830" s="2" t="s">
        <v>16</v>
      </c>
      <c r="B830" s="2" t="s">
        <v>17</v>
      </c>
      <c r="C830" s="2" t="s">
        <v>29</v>
      </c>
      <c r="D830" s="3">
        <v>43132</v>
      </c>
      <c r="E830" s="4">
        <v>207681.58</v>
      </c>
      <c r="F830" s="4">
        <v>8213.2300000000014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215894.81</v>
      </c>
    </row>
    <row r="831" spans="1:12">
      <c r="A831" s="2" t="s">
        <v>16</v>
      </c>
      <c r="B831" s="2" t="s">
        <v>17</v>
      </c>
      <c r="C831" s="2" t="s">
        <v>157</v>
      </c>
      <c r="D831" s="3">
        <v>43132</v>
      </c>
      <c r="E831" s="4">
        <v>31615589</v>
      </c>
      <c r="F831" s="4">
        <v>351459.99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31967048.989999998</v>
      </c>
    </row>
    <row r="832" spans="1:12">
      <c r="A832" s="2" t="s">
        <v>16</v>
      </c>
      <c r="B832" s="2" t="s">
        <v>17</v>
      </c>
      <c r="C832" s="2" t="s">
        <v>32</v>
      </c>
      <c r="D832" s="3">
        <v>43132</v>
      </c>
      <c r="E832" s="4">
        <v>43665.48</v>
      </c>
      <c r="F832" s="4">
        <v>192.72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43858.2</v>
      </c>
    </row>
    <row r="833" spans="1:12">
      <c r="A833" s="2" t="s">
        <v>16</v>
      </c>
      <c r="B833" s="2" t="s">
        <v>17</v>
      </c>
      <c r="C833" s="2" t="s">
        <v>80</v>
      </c>
      <c r="D833" s="3">
        <v>43132</v>
      </c>
      <c r="E833" s="4">
        <v>1109215.21</v>
      </c>
      <c r="F833" s="4">
        <v>12011.78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1121226.99</v>
      </c>
    </row>
    <row r="834" spans="1:12">
      <c r="A834" s="2" t="s">
        <v>16</v>
      </c>
      <c r="B834" s="2" t="s">
        <v>17</v>
      </c>
      <c r="C834" s="2" t="s">
        <v>26</v>
      </c>
      <c r="D834" s="3">
        <v>43132</v>
      </c>
      <c r="E834" s="4">
        <v>437638.2</v>
      </c>
      <c r="F834" s="4">
        <v>7029.86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444668.06</v>
      </c>
    </row>
    <row r="835" spans="1:12">
      <c r="A835" s="2" t="s">
        <v>16</v>
      </c>
      <c r="B835" s="2" t="s">
        <v>17</v>
      </c>
      <c r="C835" s="2" t="s">
        <v>21</v>
      </c>
      <c r="D835" s="3">
        <v>43132</v>
      </c>
      <c r="E835" s="4">
        <v>41723.94</v>
      </c>
      <c r="F835" s="4">
        <v>410.89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42134.83</v>
      </c>
    </row>
    <row r="836" spans="1:12">
      <c r="A836" s="2" t="s">
        <v>16</v>
      </c>
      <c r="B836" s="2" t="s">
        <v>17</v>
      </c>
      <c r="C836" s="2" t="s">
        <v>75</v>
      </c>
      <c r="D836" s="3">
        <v>43132</v>
      </c>
      <c r="E836" s="4">
        <v>43048.07</v>
      </c>
      <c r="F836" s="4">
        <v>2455.8200000000002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45503.89</v>
      </c>
    </row>
    <row r="837" spans="1:12">
      <c r="A837" s="2" t="s">
        <v>16</v>
      </c>
      <c r="B837" s="2" t="s">
        <v>17</v>
      </c>
      <c r="C837" s="2" t="s">
        <v>112</v>
      </c>
      <c r="D837" s="3">
        <v>43132</v>
      </c>
      <c r="E837" s="4">
        <v>11976484.039999999</v>
      </c>
      <c r="F837" s="4">
        <v>109276.95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12085760.99</v>
      </c>
    </row>
    <row r="838" spans="1:12">
      <c r="A838" s="2" t="s">
        <v>16</v>
      </c>
      <c r="B838" s="2" t="s">
        <v>17</v>
      </c>
      <c r="C838" s="2" t="s">
        <v>77</v>
      </c>
      <c r="D838" s="3">
        <v>43132</v>
      </c>
      <c r="E838" s="4">
        <v>41882.870000000003</v>
      </c>
      <c r="F838" s="4">
        <v>2359.31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44242.18</v>
      </c>
    </row>
    <row r="839" spans="1:12">
      <c r="A839" s="2" t="s">
        <v>16</v>
      </c>
      <c r="B839" s="2" t="s">
        <v>17</v>
      </c>
      <c r="C839" s="2" t="s">
        <v>78</v>
      </c>
      <c r="D839" s="3">
        <v>43132</v>
      </c>
      <c r="E839" s="4">
        <v>35579.08</v>
      </c>
      <c r="F839" s="4">
        <v>2601.83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38180.910000000003</v>
      </c>
    </row>
    <row r="840" spans="1:12">
      <c r="A840" s="2" t="s">
        <v>16</v>
      </c>
      <c r="B840" s="2" t="s">
        <v>17</v>
      </c>
      <c r="C840" s="2" t="s">
        <v>113</v>
      </c>
      <c r="D840" s="3">
        <v>43132</v>
      </c>
      <c r="E840" s="4">
        <v>3032320.34</v>
      </c>
      <c r="F840" s="4">
        <v>96645.51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3128965.85</v>
      </c>
    </row>
    <row r="841" spans="1:12">
      <c r="A841" s="2" t="s">
        <v>16</v>
      </c>
      <c r="B841" s="2" t="s">
        <v>60</v>
      </c>
      <c r="C841" s="2" t="s">
        <v>64</v>
      </c>
      <c r="D841" s="3">
        <v>43132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</row>
    <row r="842" spans="1:12">
      <c r="A842" s="2" t="s">
        <v>16</v>
      </c>
      <c r="B842" s="2" t="s">
        <v>60</v>
      </c>
      <c r="C842" s="2" t="s">
        <v>103</v>
      </c>
      <c r="D842" s="3">
        <v>43132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</row>
    <row r="843" spans="1:12">
      <c r="A843" s="2" t="s">
        <v>16</v>
      </c>
      <c r="B843" s="2" t="s">
        <v>60</v>
      </c>
      <c r="C843" s="2" t="s">
        <v>147</v>
      </c>
      <c r="D843" s="3">
        <v>43132</v>
      </c>
      <c r="E843" s="4">
        <v>1657455.91</v>
      </c>
      <c r="F843" s="4">
        <v>33899.9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1691355.81</v>
      </c>
    </row>
    <row r="844" spans="1:12">
      <c r="A844" s="2" t="s">
        <v>16</v>
      </c>
      <c r="B844" s="2" t="s">
        <v>60</v>
      </c>
      <c r="C844" s="2" t="s">
        <v>144</v>
      </c>
      <c r="D844" s="3">
        <v>43132</v>
      </c>
      <c r="E844" s="4">
        <v>1608093.67</v>
      </c>
      <c r="F844" s="4">
        <v>8953.5400000000009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1617047.21</v>
      </c>
    </row>
    <row r="845" spans="1:12">
      <c r="A845" s="2" t="s">
        <v>16</v>
      </c>
      <c r="B845" s="2" t="s">
        <v>60</v>
      </c>
      <c r="C845" s="2" t="s">
        <v>145</v>
      </c>
      <c r="D845" s="3">
        <v>43132</v>
      </c>
      <c r="E845" s="4">
        <v>2591759.19</v>
      </c>
      <c r="F845" s="4">
        <v>33625.97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2625385.16</v>
      </c>
    </row>
    <row r="846" spans="1:12">
      <c r="A846" s="2" t="s">
        <v>16</v>
      </c>
      <c r="B846" s="2" t="s">
        <v>60</v>
      </c>
      <c r="C846" s="2" t="s">
        <v>129</v>
      </c>
      <c r="D846" s="3">
        <v>43132</v>
      </c>
      <c r="E846" s="4">
        <v>784158.5</v>
      </c>
      <c r="F846" s="4">
        <v>7916.28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792074.78</v>
      </c>
    </row>
    <row r="847" spans="1:12">
      <c r="A847" s="2" t="s">
        <v>16</v>
      </c>
      <c r="B847" s="2" t="s">
        <v>60</v>
      </c>
      <c r="C847" s="2" t="s">
        <v>66</v>
      </c>
      <c r="D847" s="3">
        <v>43132</v>
      </c>
      <c r="E847" s="4">
        <v>33541.620000000003</v>
      </c>
      <c r="F847" s="4">
        <v>1236.79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34778.410000000003</v>
      </c>
    </row>
    <row r="848" spans="1:12">
      <c r="A848" s="2" t="s">
        <v>16</v>
      </c>
      <c r="B848" s="2" t="s">
        <v>60</v>
      </c>
      <c r="C848" s="2" t="s">
        <v>67</v>
      </c>
      <c r="D848" s="3">
        <v>43132</v>
      </c>
      <c r="E848" s="4">
        <v>92240.37</v>
      </c>
      <c r="F848" s="4">
        <v>168.53999999999996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92408.91</v>
      </c>
    </row>
    <row r="849" spans="1:12">
      <c r="A849" s="2" t="s">
        <v>16</v>
      </c>
      <c r="B849" s="2" t="s">
        <v>60</v>
      </c>
      <c r="C849" s="2" t="s">
        <v>156</v>
      </c>
      <c r="D849" s="3">
        <v>43132</v>
      </c>
      <c r="E849" s="4">
        <v>89662.16</v>
      </c>
      <c r="F849" s="4">
        <v>2952.73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92614.89</v>
      </c>
    </row>
    <row r="850" spans="1:12">
      <c r="A850" s="2" t="s">
        <v>16</v>
      </c>
      <c r="B850" s="2" t="s">
        <v>60</v>
      </c>
      <c r="C850" s="2" t="s">
        <v>160</v>
      </c>
      <c r="D850" s="3">
        <v>43132</v>
      </c>
      <c r="E850" s="4">
        <v>14408.04</v>
      </c>
      <c r="F850" s="4">
        <v>196.66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14604.7</v>
      </c>
    </row>
    <row r="851" spans="1:12">
      <c r="A851" s="2" t="s">
        <v>16</v>
      </c>
      <c r="B851" s="2" t="s">
        <v>60</v>
      </c>
      <c r="C851" s="2" t="s">
        <v>61</v>
      </c>
      <c r="D851" s="3">
        <v>43132</v>
      </c>
      <c r="E851" s="4">
        <v>988427.42</v>
      </c>
      <c r="F851" s="4">
        <v>8970.5399999999991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997397.96</v>
      </c>
    </row>
    <row r="852" spans="1:12">
      <c r="A852" s="2" t="s">
        <v>16</v>
      </c>
      <c r="B852" s="2" t="s">
        <v>60</v>
      </c>
      <c r="C852" s="2" t="s">
        <v>65</v>
      </c>
      <c r="D852" s="3">
        <v>43132</v>
      </c>
      <c r="E852" s="4">
        <v>144343.12</v>
      </c>
      <c r="F852" s="4">
        <v>1361.09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145704.21</v>
      </c>
    </row>
    <row r="853" spans="1:12">
      <c r="A853" s="2" t="s">
        <v>16</v>
      </c>
      <c r="B853" s="2" t="s">
        <v>60</v>
      </c>
      <c r="C853" s="2" t="s">
        <v>155</v>
      </c>
      <c r="D853" s="3">
        <v>43132</v>
      </c>
      <c r="E853" s="4">
        <v>11063.13</v>
      </c>
      <c r="F853" s="4">
        <v>163.54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11226.67</v>
      </c>
    </row>
    <row r="854" spans="1:12">
      <c r="A854" s="2" t="s">
        <v>16</v>
      </c>
      <c r="B854" s="2" t="s">
        <v>60</v>
      </c>
      <c r="C854" s="2" t="s">
        <v>105</v>
      </c>
      <c r="D854" s="3">
        <v>43132</v>
      </c>
      <c r="E854" s="4">
        <v>131179.1</v>
      </c>
      <c r="F854" s="4">
        <v>930.78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132109.88</v>
      </c>
    </row>
    <row r="855" spans="1:12">
      <c r="A855" s="2" t="s">
        <v>16</v>
      </c>
      <c r="B855" s="2" t="s">
        <v>60</v>
      </c>
      <c r="C855" s="2" t="s">
        <v>100</v>
      </c>
      <c r="D855" s="3">
        <v>43132</v>
      </c>
      <c r="E855" s="4">
        <v>425030.05</v>
      </c>
      <c r="F855" s="4">
        <v>7124.54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432154.59</v>
      </c>
    </row>
    <row r="856" spans="1:12">
      <c r="A856" s="2" t="s">
        <v>16</v>
      </c>
      <c r="B856" s="2" t="s">
        <v>60</v>
      </c>
      <c r="C856" s="2" t="s">
        <v>130</v>
      </c>
      <c r="D856" s="3">
        <v>43132</v>
      </c>
      <c r="E856" s="4">
        <v>4404139.91</v>
      </c>
      <c r="F856" s="4">
        <v>72894.19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4477034.0999999996</v>
      </c>
    </row>
    <row r="857" spans="1:12">
      <c r="A857" s="2" t="s">
        <v>16</v>
      </c>
      <c r="B857" s="2" t="s">
        <v>60</v>
      </c>
      <c r="C857" s="2" t="s">
        <v>62</v>
      </c>
      <c r="D857" s="3">
        <v>43132</v>
      </c>
      <c r="E857" s="4">
        <v>1073610.49</v>
      </c>
      <c r="F857" s="4">
        <v>14370.640000000001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1087981.1299999999</v>
      </c>
    </row>
    <row r="858" spans="1:12">
      <c r="A858" s="2" t="s">
        <v>16</v>
      </c>
      <c r="B858" s="2" t="s">
        <v>60</v>
      </c>
      <c r="C858" s="2" t="s">
        <v>63</v>
      </c>
      <c r="D858" s="3">
        <v>43132</v>
      </c>
      <c r="E858" s="4">
        <v>330621.98</v>
      </c>
      <c r="F858" s="4">
        <v>4297.72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334919.7</v>
      </c>
    </row>
    <row r="859" spans="1:12">
      <c r="A859" s="2" t="s">
        <v>16</v>
      </c>
      <c r="B859" s="2" t="s">
        <v>60</v>
      </c>
      <c r="C859" s="2" t="s">
        <v>101</v>
      </c>
      <c r="D859" s="3">
        <v>43132</v>
      </c>
      <c r="E859" s="4">
        <v>491195.68</v>
      </c>
      <c r="F859" s="4">
        <v>7212.65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498408.33</v>
      </c>
    </row>
    <row r="860" spans="1:12">
      <c r="A860" s="2" t="s">
        <v>16</v>
      </c>
      <c r="B860" s="2" t="s">
        <v>60</v>
      </c>
      <c r="C860" s="2" t="s">
        <v>131</v>
      </c>
      <c r="D860" s="3">
        <v>43132</v>
      </c>
      <c r="E860" s="4">
        <v>125692.18</v>
      </c>
      <c r="F860" s="4">
        <v>1050.8300000000002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126743.01</v>
      </c>
    </row>
    <row r="861" spans="1:12">
      <c r="A861" s="2" t="s">
        <v>16</v>
      </c>
      <c r="B861" s="2" t="s">
        <v>60</v>
      </c>
      <c r="C861" s="2" t="s">
        <v>102</v>
      </c>
      <c r="D861" s="3">
        <v>43132</v>
      </c>
      <c r="E861" s="4">
        <v>26456091.850000001</v>
      </c>
      <c r="F861" s="4">
        <v>484166.62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26940258.469999999</v>
      </c>
    </row>
    <row r="862" spans="1:12">
      <c r="A862" s="2" t="s">
        <v>16</v>
      </c>
      <c r="B862" s="2" t="s">
        <v>60</v>
      </c>
      <c r="C862" s="2" t="s">
        <v>132</v>
      </c>
      <c r="D862" s="3">
        <v>43132</v>
      </c>
      <c r="E862" s="4">
        <v>134936.78</v>
      </c>
      <c r="F862" s="4">
        <v>3885.17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138821.95000000001</v>
      </c>
    </row>
    <row r="863" spans="1:12">
      <c r="A863" s="2" t="s">
        <v>16</v>
      </c>
      <c r="B863" s="2" t="s">
        <v>60</v>
      </c>
      <c r="C863" s="2" t="s">
        <v>146</v>
      </c>
      <c r="D863" s="3">
        <v>43132</v>
      </c>
      <c r="E863" s="4">
        <v>226781.43</v>
      </c>
      <c r="F863" s="4">
        <v>1836.38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228617.81</v>
      </c>
    </row>
    <row r="864" spans="1:12">
      <c r="A864" s="2" t="s">
        <v>16</v>
      </c>
      <c r="B864" s="2" t="s">
        <v>60</v>
      </c>
      <c r="C864" s="2" t="s">
        <v>104</v>
      </c>
      <c r="D864" s="3">
        <v>43132</v>
      </c>
      <c r="E864" s="4">
        <v>70214.87</v>
      </c>
      <c r="F864" s="4">
        <v>574.24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70789.11</v>
      </c>
    </row>
    <row r="865" spans="1:12">
      <c r="A865" s="2" t="s">
        <v>16</v>
      </c>
      <c r="B865" s="2" t="s">
        <v>60</v>
      </c>
      <c r="C865" s="2" t="s">
        <v>148</v>
      </c>
      <c r="D865" s="3">
        <v>43132</v>
      </c>
      <c r="E865" s="4">
        <v>9811.64</v>
      </c>
      <c r="F865" s="4">
        <v>111.73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9923.3700000000008</v>
      </c>
    </row>
    <row r="866" spans="1:12">
      <c r="A866" s="2" t="s">
        <v>33</v>
      </c>
      <c r="B866" s="2" t="s">
        <v>34</v>
      </c>
      <c r="C866" s="2" t="s">
        <v>43</v>
      </c>
      <c r="D866" s="3">
        <v>43132</v>
      </c>
      <c r="E866" s="4">
        <v>8329.7199999999993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8329.7199999999993</v>
      </c>
    </row>
    <row r="867" spans="1:12">
      <c r="A867" s="2" t="s">
        <v>33</v>
      </c>
      <c r="B867" s="2" t="s">
        <v>34</v>
      </c>
      <c r="C867" s="2" t="s">
        <v>44</v>
      </c>
      <c r="D867" s="3">
        <v>43132</v>
      </c>
      <c r="E867" s="4">
        <v>119852.69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119852.69</v>
      </c>
    </row>
    <row r="868" spans="1:12">
      <c r="A868" s="2" t="s">
        <v>33</v>
      </c>
      <c r="B868" s="2" t="s">
        <v>34</v>
      </c>
      <c r="C868" s="2" t="s">
        <v>45</v>
      </c>
      <c r="D868" s="3">
        <v>43132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</row>
    <row r="869" spans="1:12">
      <c r="A869" s="2" t="s">
        <v>33</v>
      </c>
      <c r="B869" s="2" t="s">
        <v>34</v>
      </c>
      <c r="C869" s="2" t="s">
        <v>95</v>
      </c>
      <c r="D869" s="3">
        <v>43132</v>
      </c>
      <c r="E869" s="4">
        <v>4428.66</v>
      </c>
      <c r="F869" s="4">
        <v>0.98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4429.6400000000003</v>
      </c>
    </row>
    <row r="870" spans="1:12">
      <c r="A870" s="2" t="s">
        <v>33</v>
      </c>
      <c r="B870" s="2" t="s">
        <v>34</v>
      </c>
      <c r="C870" s="2" t="s">
        <v>96</v>
      </c>
      <c r="D870" s="3">
        <v>43132</v>
      </c>
      <c r="E870" s="4">
        <v>5790.84</v>
      </c>
      <c r="F870" s="4">
        <v>24.93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5815.77</v>
      </c>
    </row>
    <row r="871" spans="1:12">
      <c r="A871" s="2" t="s">
        <v>33</v>
      </c>
      <c r="B871" s="2" t="s">
        <v>34</v>
      </c>
      <c r="C871" s="2" t="s">
        <v>120</v>
      </c>
      <c r="D871" s="3">
        <v>43132</v>
      </c>
      <c r="E871" s="4">
        <v>110533.61</v>
      </c>
      <c r="F871" s="4">
        <v>160.93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110694.54</v>
      </c>
    </row>
    <row r="872" spans="1:12">
      <c r="A872" s="2" t="s">
        <v>33</v>
      </c>
      <c r="B872" s="2" t="s">
        <v>34</v>
      </c>
      <c r="C872" s="2" t="s">
        <v>121</v>
      </c>
      <c r="D872" s="3">
        <v>43132</v>
      </c>
      <c r="E872" s="4">
        <v>20130.689999999999</v>
      </c>
      <c r="F872" s="4">
        <v>17.739999999999998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20148.43</v>
      </c>
    </row>
    <row r="873" spans="1:12">
      <c r="A873" s="2" t="s">
        <v>33</v>
      </c>
      <c r="B873" s="2" t="s">
        <v>34</v>
      </c>
      <c r="C873" s="2" t="s">
        <v>153</v>
      </c>
      <c r="D873" s="3">
        <v>43132</v>
      </c>
      <c r="E873" s="4">
        <v>97172.89</v>
      </c>
      <c r="F873" s="4">
        <v>148.88999999999999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97321.78</v>
      </c>
    </row>
    <row r="874" spans="1:12">
      <c r="A874" s="2" t="s">
        <v>33</v>
      </c>
      <c r="B874" s="2" t="s">
        <v>34</v>
      </c>
      <c r="C874" s="2" t="s">
        <v>135</v>
      </c>
      <c r="D874" s="3">
        <v>43132</v>
      </c>
      <c r="E874" s="4">
        <v>922219.08</v>
      </c>
      <c r="F874" s="4">
        <v>13433.61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935652.69</v>
      </c>
    </row>
    <row r="875" spans="1:12">
      <c r="A875" s="2" t="s">
        <v>33</v>
      </c>
      <c r="B875" s="2" t="s">
        <v>34</v>
      </c>
      <c r="C875" s="2" t="s">
        <v>159</v>
      </c>
      <c r="D875" s="3">
        <v>43132</v>
      </c>
      <c r="E875" s="4">
        <v>1376642.23</v>
      </c>
      <c r="F875" s="4">
        <v>2139.17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1378781.4</v>
      </c>
    </row>
    <row r="876" spans="1:12">
      <c r="A876" s="2" t="s">
        <v>33</v>
      </c>
      <c r="B876" s="2" t="s">
        <v>34</v>
      </c>
      <c r="C876" s="2" t="s">
        <v>46</v>
      </c>
      <c r="D876" s="3">
        <v>43132</v>
      </c>
      <c r="E876" s="4">
        <v>448854.06</v>
      </c>
      <c r="F876" s="4">
        <v>348.21000000000004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449202.27</v>
      </c>
    </row>
    <row r="877" spans="1:12">
      <c r="A877" s="2" t="s">
        <v>33</v>
      </c>
      <c r="B877" s="2" t="s">
        <v>34</v>
      </c>
      <c r="C877" s="2" t="s">
        <v>122</v>
      </c>
      <c r="D877" s="3">
        <v>43132</v>
      </c>
      <c r="E877" s="4">
        <v>711308.03</v>
      </c>
      <c r="F877" s="4">
        <v>2542.25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713850.28</v>
      </c>
    </row>
    <row r="878" spans="1:12">
      <c r="A878" s="2" t="s">
        <v>33</v>
      </c>
      <c r="B878" s="2" t="s">
        <v>34</v>
      </c>
      <c r="C878" s="2" t="s">
        <v>47</v>
      </c>
      <c r="D878" s="3">
        <v>43132</v>
      </c>
      <c r="E878" s="4">
        <v>167055.99</v>
      </c>
      <c r="F878" s="4">
        <v>52.07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167108.06</v>
      </c>
    </row>
    <row r="879" spans="1:12">
      <c r="A879" s="2" t="s">
        <v>33</v>
      </c>
      <c r="B879" s="2" t="s">
        <v>34</v>
      </c>
      <c r="C879" s="2" t="s">
        <v>154</v>
      </c>
      <c r="D879" s="3">
        <v>43132</v>
      </c>
      <c r="E879" s="4">
        <v>43154.61</v>
      </c>
      <c r="F879" s="4">
        <v>40.049999999999997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43194.66</v>
      </c>
    </row>
    <row r="880" spans="1:12">
      <c r="A880" s="2" t="s">
        <v>33</v>
      </c>
      <c r="B880" s="2" t="s">
        <v>34</v>
      </c>
      <c r="C880" s="2" t="s">
        <v>123</v>
      </c>
      <c r="D880" s="3">
        <v>43132</v>
      </c>
      <c r="E880" s="4">
        <v>-90851.14</v>
      </c>
      <c r="F880" s="4">
        <v>118.36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-90732.78</v>
      </c>
    </row>
    <row r="881" spans="1:12">
      <c r="A881" s="2" t="s">
        <v>33</v>
      </c>
      <c r="B881" s="2" t="s">
        <v>34</v>
      </c>
      <c r="C881" s="2" t="s">
        <v>136</v>
      </c>
      <c r="D881" s="3">
        <v>43132</v>
      </c>
      <c r="E881" s="4">
        <v>186246.24</v>
      </c>
      <c r="F881" s="4">
        <v>141.29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186387.53</v>
      </c>
    </row>
    <row r="882" spans="1:12">
      <c r="A882" s="2" t="s">
        <v>33</v>
      </c>
      <c r="B882" s="2" t="s">
        <v>34</v>
      </c>
      <c r="C882" s="2" t="s">
        <v>48</v>
      </c>
      <c r="D882" s="3">
        <v>43132</v>
      </c>
      <c r="E882" s="4">
        <v>470611.03</v>
      </c>
      <c r="F882" s="4">
        <v>1385.17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471996.2</v>
      </c>
    </row>
    <row r="883" spans="1:12">
      <c r="A883" s="2" t="s">
        <v>33</v>
      </c>
      <c r="B883" s="2" t="s">
        <v>34</v>
      </c>
      <c r="C883" s="2" t="s">
        <v>118</v>
      </c>
      <c r="D883" s="3">
        <v>43132</v>
      </c>
      <c r="E883" s="4">
        <v>198638.45</v>
      </c>
      <c r="F883" s="4">
        <v>116.06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198754.51</v>
      </c>
    </row>
    <row r="884" spans="1:12">
      <c r="A884" s="2" t="s">
        <v>33</v>
      </c>
      <c r="B884" s="2" t="s">
        <v>34</v>
      </c>
      <c r="C884" s="2" t="s">
        <v>137</v>
      </c>
      <c r="D884" s="3">
        <v>43132</v>
      </c>
      <c r="E884" s="4">
        <v>177774.97</v>
      </c>
      <c r="F884" s="4">
        <v>708.38000000000011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178483.35</v>
      </c>
    </row>
    <row r="885" spans="1:12">
      <c r="A885" s="2" t="s">
        <v>33</v>
      </c>
      <c r="B885" s="2" t="s">
        <v>34</v>
      </c>
      <c r="C885" s="2" t="s">
        <v>97</v>
      </c>
      <c r="D885" s="3">
        <v>43132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</row>
    <row r="886" spans="1:12">
      <c r="A886" s="2" t="s">
        <v>33</v>
      </c>
      <c r="B886" s="2" t="s">
        <v>34</v>
      </c>
      <c r="C886" s="2" t="s">
        <v>49</v>
      </c>
      <c r="D886" s="3">
        <v>43132</v>
      </c>
      <c r="E886" s="4">
        <v>410074.84</v>
      </c>
      <c r="F886" s="4">
        <v>961.78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411036.62</v>
      </c>
    </row>
    <row r="887" spans="1:12">
      <c r="A887" s="2" t="s">
        <v>33</v>
      </c>
      <c r="B887" s="2" t="s">
        <v>34</v>
      </c>
      <c r="C887" s="2" t="s">
        <v>50</v>
      </c>
      <c r="D887" s="3">
        <v>43132</v>
      </c>
      <c r="E887" s="4">
        <v>15516.029999999999</v>
      </c>
      <c r="F887" s="4">
        <v>72.679999999999993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15588.71</v>
      </c>
    </row>
    <row r="888" spans="1:12">
      <c r="A888" s="2" t="s">
        <v>33</v>
      </c>
      <c r="B888" s="2" t="s">
        <v>34</v>
      </c>
      <c r="C888" s="2" t="s">
        <v>138</v>
      </c>
      <c r="D888" s="3">
        <v>43132</v>
      </c>
      <c r="E888" s="4">
        <v>51425.599999999999</v>
      </c>
      <c r="F888" s="4">
        <v>90.23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51515.83</v>
      </c>
    </row>
    <row r="889" spans="1:12">
      <c r="A889" s="2" t="s">
        <v>33</v>
      </c>
      <c r="B889" s="2" t="s">
        <v>34</v>
      </c>
      <c r="C889" s="2" t="s">
        <v>124</v>
      </c>
      <c r="D889" s="3">
        <v>43132</v>
      </c>
      <c r="E889" s="4">
        <v>87489.94</v>
      </c>
      <c r="F889" s="4">
        <v>581.82000000000005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88071.76</v>
      </c>
    </row>
    <row r="890" spans="1:12">
      <c r="A890" s="2" t="s">
        <v>33</v>
      </c>
      <c r="B890" s="2" t="s">
        <v>34</v>
      </c>
      <c r="C890" s="2" t="s">
        <v>125</v>
      </c>
      <c r="D890" s="3">
        <v>43132</v>
      </c>
      <c r="E890" s="4">
        <v>17728476.02</v>
      </c>
      <c r="F890" s="4">
        <v>43061.62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17771537.640000001</v>
      </c>
    </row>
    <row r="891" spans="1:12">
      <c r="A891" s="2" t="s">
        <v>33</v>
      </c>
      <c r="B891" s="2" t="s">
        <v>34</v>
      </c>
      <c r="C891" s="2" t="s">
        <v>126</v>
      </c>
      <c r="D891" s="3">
        <v>43132</v>
      </c>
      <c r="E891" s="4">
        <v>329574.59000000003</v>
      </c>
      <c r="F891" s="4">
        <v>1304.45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330879.03999999998</v>
      </c>
    </row>
    <row r="892" spans="1:12">
      <c r="A892" s="2" t="s">
        <v>33</v>
      </c>
      <c r="B892" s="2" t="s">
        <v>34</v>
      </c>
      <c r="C892" s="2" t="s">
        <v>51</v>
      </c>
      <c r="D892" s="3">
        <v>43132</v>
      </c>
      <c r="E892" s="4">
        <v>1700112.08</v>
      </c>
      <c r="F892" s="4">
        <v>4047.38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1704159.46</v>
      </c>
    </row>
    <row r="893" spans="1:12">
      <c r="A893" s="2" t="s">
        <v>33</v>
      </c>
      <c r="B893" s="2" t="s">
        <v>34</v>
      </c>
      <c r="C893" s="2" t="s">
        <v>98</v>
      </c>
      <c r="D893" s="3">
        <v>43132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</row>
    <row r="894" spans="1:12">
      <c r="A894" s="2" t="s">
        <v>33</v>
      </c>
      <c r="B894" s="2" t="s">
        <v>34</v>
      </c>
      <c r="C894" s="2" t="s">
        <v>52</v>
      </c>
      <c r="D894" s="3">
        <v>43132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</row>
    <row r="895" spans="1:12">
      <c r="A895" s="2" t="s">
        <v>33</v>
      </c>
      <c r="B895" s="2" t="s">
        <v>34</v>
      </c>
      <c r="C895" s="2" t="s">
        <v>127</v>
      </c>
      <c r="D895" s="3">
        <v>43132</v>
      </c>
      <c r="E895" s="4">
        <v>160382.04999999999</v>
      </c>
      <c r="F895" s="4">
        <v>3102.74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163484.79</v>
      </c>
    </row>
    <row r="896" spans="1:12">
      <c r="A896" s="2" t="s">
        <v>33</v>
      </c>
      <c r="B896" s="2" t="s">
        <v>34</v>
      </c>
      <c r="C896" s="2" t="s">
        <v>139</v>
      </c>
      <c r="D896" s="3">
        <v>43132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</row>
    <row r="897" spans="1:12">
      <c r="A897" s="2" t="s">
        <v>33</v>
      </c>
      <c r="B897" s="2" t="s">
        <v>34</v>
      </c>
      <c r="C897" s="2" t="s">
        <v>53</v>
      </c>
      <c r="D897" s="3">
        <v>43132</v>
      </c>
      <c r="E897" s="4">
        <v>102607.21</v>
      </c>
      <c r="F897" s="4">
        <v>577.08999999999992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103184.3</v>
      </c>
    </row>
    <row r="898" spans="1:12">
      <c r="A898" s="2" t="s">
        <v>33</v>
      </c>
      <c r="B898" s="2" t="s">
        <v>34</v>
      </c>
      <c r="C898" s="2" t="s">
        <v>54</v>
      </c>
      <c r="D898" s="3">
        <v>43132</v>
      </c>
      <c r="E898" s="4">
        <v>68156.59</v>
      </c>
      <c r="F898" s="4">
        <v>171.35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68327.94</v>
      </c>
    </row>
    <row r="899" spans="1:12">
      <c r="A899" s="2" t="s">
        <v>33</v>
      </c>
      <c r="B899" s="2" t="s">
        <v>34</v>
      </c>
      <c r="C899" s="2" t="s">
        <v>128</v>
      </c>
      <c r="D899" s="3">
        <v>43132</v>
      </c>
      <c r="E899" s="4">
        <v>33873.409999999996</v>
      </c>
      <c r="F899" s="4">
        <v>79.42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33952.83</v>
      </c>
    </row>
    <row r="900" spans="1:12">
      <c r="A900" s="2" t="s">
        <v>33</v>
      </c>
      <c r="B900" s="2" t="s">
        <v>34</v>
      </c>
      <c r="C900" s="2" t="s">
        <v>55</v>
      </c>
      <c r="D900" s="3">
        <v>43132</v>
      </c>
      <c r="E900" s="4">
        <v>1788.08</v>
      </c>
      <c r="F900" s="4">
        <v>6.8699999999999992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1794.95</v>
      </c>
    </row>
    <row r="901" spans="1:12">
      <c r="A901" s="2" t="s">
        <v>33</v>
      </c>
      <c r="B901" s="2" t="s">
        <v>34</v>
      </c>
      <c r="C901" s="2" t="s">
        <v>56</v>
      </c>
      <c r="D901" s="3">
        <v>43132</v>
      </c>
      <c r="E901" s="4">
        <v>12474316.74</v>
      </c>
      <c r="F901" s="4">
        <v>87219.23</v>
      </c>
      <c r="G901" s="4">
        <v>-63893.09</v>
      </c>
      <c r="H901" s="4">
        <v>0</v>
      </c>
      <c r="I901" s="4">
        <v>0</v>
      </c>
      <c r="J901" s="4">
        <v>0</v>
      </c>
      <c r="K901" s="4">
        <v>0</v>
      </c>
      <c r="L901" s="4">
        <v>12497642.880000001</v>
      </c>
    </row>
    <row r="902" spans="1:12">
      <c r="A902" s="2" t="s">
        <v>33</v>
      </c>
      <c r="B902" s="2" t="s">
        <v>34</v>
      </c>
      <c r="C902" s="2" t="s">
        <v>140</v>
      </c>
      <c r="D902" s="3">
        <v>43132</v>
      </c>
      <c r="E902" s="4">
        <v>29354849.569999997</v>
      </c>
      <c r="F902" s="4">
        <v>260792.07</v>
      </c>
      <c r="G902" s="4">
        <v>-21979.85</v>
      </c>
      <c r="H902" s="4">
        <v>-34076.519999999997</v>
      </c>
      <c r="I902" s="4">
        <v>0</v>
      </c>
      <c r="J902" s="4">
        <v>0</v>
      </c>
      <c r="K902" s="4">
        <v>0</v>
      </c>
      <c r="L902" s="4">
        <v>29559585.27</v>
      </c>
    </row>
    <row r="903" spans="1:12">
      <c r="A903" s="2" t="s">
        <v>33</v>
      </c>
      <c r="B903" s="2" t="s">
        <v>34</v>
      </c>
      <c r="C903" s="2" t="s">
        <v>99</v>
      </c>
      <c r="D903" s="3">
        <v>43132</v>
      </c>
      <c r="E903" s="4">
        <v>15068698.109999999</v>
      </c>
      <c r="F903" s="4">
        <v>179897.83</v>
      </c>
      <c r="G903" s="4">
        <v>-109.29</v>
      </c>
      <c r="H903" s="4">
        <v>-1119.29</v>
      </c>
      <c r="I903" s="4">
        <v>0</v>
      </c>
      <c r="J903" s="4">
        <v>0</v>
      </c>
      <c r="K903" s="4">
        <v>0</v>
      </c>
      <c r="L903" s="4">
        <v>15247367.359999999</v>
      </c>
    </row>
    <row r="904" spans="1:12">
      <c r="A904" s="2" t="s">
        <v>33</v>
      </c>
      <c r="B904" s="2" t="s">
        <v>34</v>
      </c>
      <c r="C904" s="2" t="s">
        <v>141</v>
      </c>
      <c r="D904" s="3">
        <v>43132</v>
      </c>
      <c r="E904" s="4">
        <v>1881261.91</v>
      </c>
      <c r="F904" s="4">
        <v>29184.199999999997</v>
      </c>
      <c r="G904" s="4">
        <v>0</v>
      </c>
      <c r="H904" s="4">
        <v>5.75</v>
      </c>
      <c r="I904" s="4">
        <v>0</v>
      </c>
      <c r="J904" s="4">
        <v>0</v>
      </c>
      <c r="K904" s="4">
        <v>0</v>
      </c>
      <c r="L904" s="4">
        <v>1910451.86</v>
      </c>
    </row>
    <row r="905" spans="1:12">
      <c r="A905" s="2" t="s">
        <v>33</v>
      </c>
      <c r="B905" s="2" t="s">
        <v>34</v>
      </c>
      <c r="C905" s="2" t="s">
        <v>57</v>
      </c>
      <c r="D905" s="3">
        <v>43132</v>
      </c>
      <c r="E905" s="4">
        <v>841669</v>
      </c>
      <c r="F905" s="4">
        <v>9392.99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851061.99</v>
      </c>
    </row>
    <row r="906" spans="1:12">
      <c r="A906" s="2" t="s">
        <v>33</v>
      </c>
      <c r="B906" s="2" t="s">
        <v>34</v>
      </c>
      <c r="C906" s="2" t="s">
        <v>142</v>
      </c>
      <c r="D906" s="3">
        <v>43132</v>
      </c>
      <c r="E906" s="4">
        <v>965552.5</v>
      </c>
      <c r="F906" s="4">
        <v>3938.79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969491.29</v>
      </c>
    </row>
    <row r="907" spans="1:12">
      <c r="A907" s="2" t="s">
        <v>33</v>
      </c>
      <c r="B907" s="2" t="s">
        <v>34</v>
      </c>
      <c r="C907" s="2" t="s">
        <v>143</v>
      </c>
      <c r="D907" s="3">
        <v>43132</v>
      </c>
      <c r="E907" s="4">
        <v>36495244.659999996</v>
      </c>
      <c r="F907" s="4">
        <v>344759.72000000003</v>
      </c>
      <c r="G907" s="4">
        <v>-1632824.21</v>
      </c>
      <c r="H907" s="4">
        <v>0</v>
      </c>
      <c r="I907" s="4">
        <v>0</v>
      </c>
      <c r="J907" s="4">
        <v>0</v>
      </c>
      <c r="K907" s="4">
        <v>0</v>
      </c>
      <c r="L907" s="4">
        <v>35207180.170000002</v>
      </c>
    </row>
    <row r="908" spans="1:12">
      <c r="A908" s="2" t="s">
        <v>33</v>
      </c>
      <c r="B908" s="2" t="s">
        <v>34</v>
      </c>
      <c r="C908" s="2" t="s">
        <v>58</v>
      </c>
      <c r="D908" s="3">
        <v>43132</v>
      </c>
      <c r="E908" s="4">
        <v>17264589.41</v>
      </c>
      <c r="F908" s="4">
        <v>220990.53</v>
      </c>
      <c r="G908" s="4">
        <v>-9683.19</v>
      </c>
      <c r="H908" s="4">
        <v>0</v>
      </c>
      <c r="I908" s="4">
        <v>0</v>
      </c>
      <c r="J908" s="4">
        <v>0</v>
      </c>
      <c r="K908" s="4">
        <v>0</v>
      </c>
      <c r="L908" s="4">
        <v>17475896.75</v>
      </c>
    </row>
    <row r="909" spans="1:12">
      <c r="A909" s="2" t="s">
        <v>33</v>
      </c>
      <c r="B909" s="2" t="s">
        <v>34</v>
      </c>
      <c r="C909" s="2" t="s">
        <v>59</v>
      </c>
      <c r="D909" s="3">
        <v>43132</v>
      </c>
      <c r="E909" s="4">
        <v>24414505.77</v>
      </c>
      <c r="F909" s="4">
        <v>190949.46</v>
      </c>
      <c r="G909" s="4">
        <v>-21640.17</v>
      </c>
      <c r="H909" s="4">
        <v>0</v>
      </c>
      <c r="I909" s="4">
        <v>0</v>
      </c>
      <c r="J909" s="4">
        <v>0</v>
      </c>
      <c r="K909" s="4">
        <v>0</v>
      </c>
      <c r="L909" s="4">
        <v>24583815.059999999</v>
      </c>
    </row>
    <row r="910" spans="1:12">
      <c r="A910" s="2" t="s">
        <v>33</v>
      </c>
      <c r="B910" s="2" t="s">
        <v>34</v>
      </c>
      <c r="C910" s="2" t="s">
        <v>93</v>
      </c>
      <c r="D910" s="3">
        <v>43132</v>
      </c>
      <c r="E910" s="4">
        <v>3652168.25</v>
      </c>
      <c r="F910" s="4">
        <v>28430.44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3680598.69</v>
      </c>
    </row>
    <row r="911" spans="1:12">
      <c r="A911" s="2" t="s">
        <v>33</v>
      </c>
      <c r="B911" s="2" t="s">
        <v>34</v>
      </c>
      <c r="C911" s="2" t="s">
        <v>94</v>
      </c>
      <c r="D911" s="3">
        <v>43132</v>
      </c>
      <c r="E911" s="4">
        <v>84039.039999999994</v>
      </c>
      <c r="F911" s="4">
        <v>402.5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84441.54</v>
      </c>
    </row>
    <row r="912" spans="1:12">
      <c r="A912" s="2" t="s">
        <v>33</v>
      </c>
      <c r="B912" s="2" t="s">
        <v>34</v>
      </c>
      <c r="C912" s="2" t="s">
        <v>119</v>
      </c>
      <c r="D912" s="3">
        <v>43132</v>
      </c>
      <c r="E912" s="4">
        <v>2738426.85</v>
      </c>
      <c r="F912" s="4">
        <v>11687.4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2750114.25</v>
      </c>
    </row>
    <row r="913" spans="1:12">
      <c r="A913" s="2" t="s">
        <v>33</v>
      </c>
      <c r="B913" s="2" t="s">
        <v>34</v>
      </c>
      <c r="C913" s="2" t="s">
        <v>85</v>
      </c>
      <c r="D913" s="3">
        <v>43132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</row>
    <row r="914" spans="1:12">
      <c r="A914" s="2" t="s">
        <v>33</v>
      </c>
      <c r="B914" s="2" t="s">
        <v>34</v>
      </c>
      <c r="C914" s="2" t="s">
        <v>134</v>
      </c>
      <c r="D914" s="3">
        <v>43132</v>
      </c>
      <c r="E914" s="4">
        <v>810270.08</v>
      </c>
      <c r="F914" s="4">
        <v>22493.65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832763.73</v>
      </c>
    </row>
    <row r="915" spans="1:12">
      <c r="A915" s="2" t="s">
        <v>33</v>
      </c>
      <c r="B915" s="2" t="s">
        <v>34</v>
      </c>
      <c r="C915" s="2" t="s">
        <v>86</v>
      </c>
      <c r="D915" s="3">
        <v>43132</v>
      </c>
      <c r="E915" s="4">
        <v>97201.599999999991</v>
      </c>
      <c r="F915" s="4">
        <v>542.43000000000006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97744.03</v>
      </c>
    </row>
    <row r="916" spans="1:12">
      <c r="A916" s="2" t="s">
        <v>33</v>
      </c>
      <c r="B916" s="2" t="s">
        <v>34</v>
      </c>
      <c r="C916" s="2" t="s">
        <v>87</v>
      </c>
      <c r="D916" s="3">
        <v>43132</v>
      </c>
      <c r="E916" s="4">
        <v>250201.59999999998</v>
      </c>
      <c r="F916" s="4">
        <v>2222.16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252423.76</v>
      </c>
    </row>
    <row r="917" spans="1:12">
      <c r="A917" s="2" t="s">
        <v>33</v>
      </c>
      <c r="B917" s="2" t="s">
        <v>34</v>
      </c>
      <c r="C917" s="2" t="s">
        <v>117</v>
      </c>
      <c r="D917" s="3">
        <v>43132</v>
      </c>
      <c r="E917" s="4">
        <v>4115.8</v>
      </c>
      <c r="F917" s="4">
        <v>40.590000000000003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4156.3900000000003</v>
      </c>
    </row>
    <row r="918" spans="1:12">
      <c r="A918" s="2" t="s">
        <v>33</v>
      </c>
      <c r="B918" s="2" t="s">
        <v>34</v>
      </c>
      <c r="C918" s="2" t="s">
        <v>35</v>
      </c>
      <c r="D918" s="3">
        <v>43132</v>
      </c>
      <c r="E918" s="4">
        <v>1112098.1200000001</v>
      </c>
      <c r="F918" s="4">
        <v>19430.240000000002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1131528.3600000001</v>
      </c>
    </row>
    <row r="919" spans="1:12">
      <c r="A919" s="2" t="s">
        <v>33</v>
      </c>
      <c r="B919" s="2" t="s">
        <v>34</v>
      </c>
      <c r="C919" s="2" t="s">
        <v>88</v>
      </c>
      <c r="D919" s="3">
        <v>43132</v>
      </c>
      <c r="E919" s="4">
        <v>917935.53</v>
      </c>
      <c r="F919" s="4">
        <v>17929.080000000002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935864.61</v>
      </c>
    </row>
    <row r="920" spans="1:12">
      <c r="A920" s="2" t="s">
        <v>33</v>
      </c>
      <c r="B920" s="2" t="s">
        <v>34</v>
      </c>
      <c r="C920" s="2" t="s">
        <v>36</v>
      </c>
      <c r="D920" s="3">
        <v>43132</v>
      </c>
      <c r="E920" s="4">
        <v>69063.61</v>
      </c>
      <c r="F920" s="4">
        <v>2788.12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71851.73</v>
      </c>
    </row>
    <row r="921" spans="1:12">
      <c r="A921" s="2" t="s">
        <v>33</v>
      </c>
      <c r="B921" s="2" t="s">
        <v>34</v>
      </c>
      <c r="C921" s="2" t="s">
        <v>89</v>
      </c>
      <c r="D921" s="3">
        <v>43132</v>
      </c>
      <c r="E921" s="4">
        <v>-2529.39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-2529.39</v>
      </c>
    </row>
    <row r="922" spans="1:12">
      <c r="A922" s="2" t="s">
        <v>33</v>
      </c>
      <c r="B922" s="2" t="s">
        <v>34</v>
      </c>
      <c r="C922" s="2" t="s">
        <v>37</v>
      </c>
      <c r="D922" s="3">
        <v>43132</v>
      </c>
      <c r="E922" s="4">
        <v>899713.65</v>
      </c>
      <c r="F922" s="4">
        <v>23890.73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923604.38</v>
      </c>
    </row>
    <row r="923" spans="1:12">
      <c r="A923" s="2" t="s">
        <v>33</v>
      </c>
      <c r="B923" s="2" t="s">
        <v>34</v>
      </c>
      <c r="C923" s="2" t="s">
        <v>90</v>
      </c>
      <c r="D923" s="3">
        <v>43132</v>
      </c>
      <c r="E923" s="4">
        <v>35262.06</v>
      </c>
      <c r="F923" s="4">
        <v>642.66999999999996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35904.730000000003</v>
      </c>
    </row>
    <row r="924" spans="1:12">
      <c r="A924" s="2" t="s">
        <v>33</v>
      </c>
      <c r="B924" s="2" t="s">
        <v>34</v>
      </c>
      <c r="C924" s="2" t="s">
        <v>152</v>
      </c>
      <c r="D924" s="3">
        <v>43132</v>
      </c>
      <c r="E924" s="4">
        <v>55760.55</v>
      </c>
      <c r="F924" s="4">
        <v>1018.07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56778.62</v>
      </c>
    </row>
    <row r="925" spans="1:12">
      <c r="A925" s="2" t="s">
        <v>33</v>
      </c>
      <c r="B925" s="2" t="s">
        <v>34</v>
      </c>
      <c r="C925" s="2" t="s">
        <v>91</v>
      </c>
      <c r="D925" s="3">
        <v>43132</v>
      </c>
      <c r="E925" s="4">
        <v>15673.93</v>
      </c>
      <c r="F925" s="4">
        <v>315.20999999999998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15989.14</v>
      </c>
    </row>
    <row r="926" spans="1:12">
      <c r="A926" s="2" t="s">
        <v>33</v>
      </c>
      <c r="B926" s="2" t="s">
        <v>34</v>
      </c>
      <c r="C926" s="2" t="s">
        <v>38</v>
      </c>
      <c r="D926" s="3">
        <v>43132</v>
      </c>
      <c r="E926" s="4">
        <v>202909.7</v>
      </c>
      <c r="F926" s="4">
        <v>4478.1499999999996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207387.85</v>
      </c>
    </row>
    <row r="927" spans="1:12">
      <c r="A927" s="2" t="s">
        <v>33</v>
      </c>
      <c r="B927" s="2" t="s">
        <v>34</v>
      </c>
      <c r="C927" s="2" t="s">
        <v>39</v>
      </c>
      <c r="D927" s="3">
        <v>43132</v>
      </c>
      <c r="E927" s="4">
        <v>1671375.68</v>
      </c>
      <c r="F927" s="4">
        <v>31654.34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1703030.02</v>
      </c>
    </row>
    <row r="928" spans="1:12">
      <c r="A928" s="2" t="s">
        <v>33</v>
      </c>
      <c r="B928" s="2" t="s">
        <v>34</v>
      </c>
      <c r="C928" s="2" t="s">
        <v>92</v>
      </c>
      <c r="D928" s="3">
        <v>43132</v>
      </c>
      <c r="E928" s="4">
        <v>3864.11</v>
      </c>
      <c r="F928" s="4">
        <v>139.74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4003.85</v>
      </c>
    </row>
    <row r="929" spans="1:12">
      <c r="A929" s="2" t="s">
        <v>33</v>
      </c>
      <c r="B929" s="2" t="s">
        <v>34</v>
      </c>
      <c r="C929" s="2" t="s">
        <v>40</v>
      </c>
      <c r="D929" s="3">
        <v>43132</v>
      </c>
      <c r="E929" s="4">
        <v>41124.839999999997</v>
      </c>
      <c r="F929" s="4">
        <v>1338.96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42463.8</v>
      </c>
    </row>
    <row r="930" spans="1:12">
      <c r="A930" s="2" t="s">
        <v>33</v>
      </c>
      <c r="B930" s="2" t="s">
        <v>34</v>
      </c>
      <c r="C930" s="2" t="s">
        <v>41</v>
      </c>
      <c r="D930" s="3">
        <v>43132</v>
      </c>
      <c r="E930" s="4">
        <v>576340.27</v>
      </c>
      <c r="F930" s="4">
        <v>21662.739999999998</v>
      </c>
      <c r="G930" s="4">
        <v>-135507.23000000001</v>
      </c>
      <c r="H930" s="4">
        <v>0</v>
      </c>
      <c r="I930" s="4">
        <v>0</v>
      </c>
      <c r="J930" s="4">
        <v>0</v>
      </c>
      <c r="K930" s="4">
        <v>0</v>
      </c>
      <c r="L930" s="4">
        <v>462495.78</v>
      </c>
    </row>
    <row r="931" spans="1:12">
      <c r="A931" s="2" t="s">
        <v>33</v>
      </c>
      <c r="B931" s="2" t="s">
        <v>34</v>
      </c>
      <c r="C931" s="2" t="s">
        <v>42</v>
      </c>
      <c r="D931" s="3">
        <v>43132</v>
      </c>
      <c r="E931" s="4">
        <v>110271.69</v>
      </c>
      <c r="F931" s="4">
        <v>-735.73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109535.96</v>
      </c>
    </row>
    <row r="932" spans="1:12">
      <c r="A932" s="2" t="s">
        <v>33</v>
      </c>
      <c r="B932" s="1" t="s">
        <v>34</v>
      </c>
      <c r="C932" s="1" t="s">
        <v>163</v>
      </c>
      <c r="D932" s="3">
        <v>43132</v>
      </c>
      <c r="E932" s="4">
        <v>-5178133.7699999977</v>
      </c>
      <c r="F932" s="4">
        <v>-188038.49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-5366172.2599999979</v>
      </c>
    </row>
    <row r="933" spans="1:12">
      <c r="A933" s="2" t="s">
        <v>33</v>
      </c>
      <c r="B933" s="2" t="s">
        <v>68</v>
      </c>
      <c r="C933" s="2" t="s">
        <v>69</v>
      </c>
      <c r="D933" s="3">
        <v>43132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</row>
    <row r="934" spans="1:12">
      <c r="A934" s="2" t="s">
        <v>33</v>
      </c>
      <c r="B934" s="2" t="s">
        <v>68</v>
      </c>
      <c r="C934" s="2" t="s">
        <v>107</v>
      </c>
      <c r="D934" s="3">
        <v>43132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</row>
    <row r="935" spans="1:12">
      <c r="A935" s="2" t="s">
        <v>33</v>
      </c>
      <c r="B935" s="2" t="s">
        <v>68</v>
      </c>
      <c r="C935" s="2" t="s">
        <v>70</v>
      </c>
      <c r="D935" s="3">
        <v>43132</v>
      </c>
      <c r="E935" s="4">
        <v>97763.11</v>
      </c>
      <c r="F935" s="4">
        <v>400.52000000000004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98163.63</v>
      </c>
    </row>
    <row r="936" spans="1:12">
      <c r="A936" s="2" t="s">
        <v>33</v>
      </c>
      <c r="B936" s="2" t="s">
        <v>68</v>
      </c>
      <c r="C936" s="2" t="s">
        <v>108</v>
      </c>
      <c r="D936" s="3">
        <v>43132</v>
      </c>
      <c r="E936" s="4">
        <v>8344.93</v>
      </c>
      <c r="F936" s="4">
        <v>93.97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8438.9</v>
      </c>
    </row>
    <row r="937" spans="1:12">
      <c r="A937" s="2" t="s">
        <v>33</v>
      </c>
      <c r="B937" s="2" t="s">
        <v>68</v>
      </c>
      <c r="C937" s="2" t="s">
        <v>133</v>
      </c>
      <c r="D937" s="3">
        <v>43132</v>
      </c>
      <c r="E937" s="4">
        <v>38834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38834</v>
      </c>
    </row>
    <row r="938" spans="1:12">
      <c r="A938" s="2" t="s">
        <v>33</v>
      </c>
      <c r="B938" s="2" t="s">
        <v>68</v>
      </c>
      <c r="C938" s="2" t="s">
        <v>109</v>
      </c>
      <c r="D938" s="3">
        <v>43132</v>
      </c>
      <c r="E938" s="4">
        <v>41397.21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41397.21</v>
      </c>
    </row>
    <row r="939" spans="1:12">
      <c r="A939" s="2" t="s">
        <v>33</v>
      </c>
      <c r="B939" s="2" t="s">
        <v>68</v>
      </c>
      <c r="C939" s="2" t="s">
        <v>71</v>
      </c>
      <c r="D939" s="3">
        <v>43132</v>
      </c>
      <c r="E939" s="4">
        <v>14865.98</v>
      </c>
      <c r="F939" s="4">
        <v>151.66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15017.64</v>
      </c>
    </row>
    <row r="940" spans="1:12">
      <c r="A940" s="2" t="s">
        <v>33</v>
      </c>
      <c r="B940" s="2" t="s">
        <v>68</v>
      </c>
      <c r="C940" s="2" t="s">
        <v>73</v>
      </c>
      <c r="D940" s="3">
        <v>43132</v>
      </c>
      <c r="E940" s="4">
        <v>132419.75</v>
      </c>
      <c r="F940" s="4">
        <v>498.29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132918.04</v>
      </c>
    </row>
    <row r="941" spans="1:12">
      <c r="A941" s="2" t="s">
        <v>33</v>
      </c>
      <c r="B941" s="2" t="s">
        <v>68</v>
      </c>
      <c r="C941" s="2" t="s">
        <v>72</v>
      </c>
      <c r="D941" s="3">
        <v>43132</v>
      </c>
      <c r="E941" s="4">
        <v>7135</v>
      </c>
      <c r="F941" s="4">
        <v>74.540000000000006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7209.54</v>
      </c>
    </row>
    <row r="942" spans="1:12">
      <c r="A942" s="2" t="s">
        <v>33</v>
      </c>
      <c r="B942" s="2" t="s">
        <v>68</v>
      </c>
      <c r="C942" s="2" t="s">
        <v>149</v>
      </c>
      <c r="D942" s="3">
        <v>43132</v>
      </c>
      <c r="E942" s="4">
        <v>-9039.57</v>
      </c>
      <c r="F942" s="4">
        <v>97.92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-8941.65</v>
      </c>
    </row>
    <row r="943" spans="1:12">
      <c r="A943" s="2" t="s">
        <v>33</v>
      </c>
      <c r="B943" s="2" t="s">
        <v>68</v>
      </c>
      <c r="C943" s="2" t="s">
        <v>151</v>
      </c>
      <c r="D943" s="3">
        <v>43132</v>
      </c>
      <c r="E943" s="4">
        <v>676603.96000000008</v>
      </c>
      <c r="F943" s="4">
        <v>2354.3000000000002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678958.26</v>
      </c>
    </row>
    <row r="944" spans="1:12">
      <c r="A944" s="2" t="s">
        <v>33</v>
      </c>
      <c r="B944" s="2" t="s">
        <v>68</v>
      </c>
      <c r="C944" s="2" t="s">
        <v>150</v>
      </c>
      <c r="D944" s="3">
        <v>43132</v>
      </c>
      <c r="E944" s="4">
        <v>-34765.769999999997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-34765.769999999997</v>
      </c>
    </row>
    <row r="945" spans="1:12">
      <c r="A945" s="2" t="s">
        <v>33</v>
      </c>
      <c r="B945" s="2" t="s">
        <v>68</v>
      </c>
      <c r="C945" s="2" t="s">
        <v>110</v>
      </c>
      <c r="D945" s="3">
        <v>43132</v>
      </c>
      <c r="E945" s="4">
        <v>70196.03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70196.03</v>
      </c>
    </row>
    <row r="946" spans="1:12">
      <c r="A946" s="2" t="s">
        <v>33</v>
      </c>
      <c r="B946" s="2" t="s">
        <v>68</v>
      </c>
      <c r="C946" s="2" t="s">
        <v>106</v>
      </c>
      <c r="D946" s="3">
        <v>43132</v>
      </c>
      <c r="E946" s="4">
        <v>19820.060000000001</v>
      </c>
      <c r="F946" s="4">
        <v>590.26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20410.32</v>
      </c>
    </row>
    <row r="947" spans="1:12">
      <c r="A947" s="2" t="s">
        <v>33</v>
      </c>
      <c r="B947" s="2" t="s">
        <v>68</v>
      </c>
      <c r="C947" s="2" t="s">
        <v>74</v>
      </c>
      <c r="D947" s="3">
        <v>43132</v>
      </c>
      <c r="E947" s="4">
        <v>828509.36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828509.36</v>
      </c>
    </row>
    <row r="948" spans="1:12">
      <c r="A948" s="2" t="s">
        <v>33</v>
      </c>
      <c r="B948" s="1" t="s">
        <v>68</v>
      </c>
      <c r="C948" s="1" t="s">
        <v>163</v>
      </c>
      <c r="D948" s="3">
        <v>43132</v>
      </c>
      <c r="E948" s="4">
        <v>52517.30000000001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52517.30000000001</v>
      </c>
    </row>
    <row r="949" spans="1:12">
      <c r="A949" s="2" t="s">
        <v>16</v>
      </c>
      <c r="B949" s="2" t="s">
        <v>17</v>
      </c>
      <c r="C949" s="2" t="s">
        <v>18</v>
      </c>
      <c r="D949" s="3">
        <v>43160</v>
      </c>
      <c r="E949" s="4">
        <v>478228.95</v>
      </c>
      <c r="F949" s="4">
        <v>3755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481983.95</v>
      </c>
    </row>
    <row r="950" spans="1:12">
      <c r="A950" s="2" t="s">
        <v>16</v>
      </c>
      <c r="B950" s="2" t="s">
        <v>17</v>
      </c>
      <c r="C950" s="2" t="s">
        <v>19</v>
      </c>
      <c r="D950" s="3">
        <v>43160</v>
      </c>
      <c r="E950" s="4">
        <v>3515424.71</v>
      </c>
      <c r="F950" s="4">
        <v>23482.03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3538906.74</v>
      </c>
    </row>
    <row r="951" spans="1:12">
      <c r="A951" s="2" t="s">
        <v>16</v>
      </c>
      <c r="B951" s="2" t="s">
        <v>17</v>
      </c>
      <c r="C951" s="2" t="s">
        <v>158</v>
      </c>
      <c r="D951" s="3">
        <v>43160</v>
      </c>
      <c r="E951" s="4">
        <v>9315751.1500000004</v>
      </c>
      <c r="F951" s="4">
        <v>253.79999999999927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9316004.9499999993</v>
      </c>
    </row>
    <row r="952" spans="1:12">
      <c r="A952" s="2" t="s">
        <v>16</v>
      </c>
      <c r="B952" s="2" t="s">
        <v>17</v>
      </c>
      <c r="C952" s="2" t="s">
        <v>76</v>
      </c>
      <c r="D952" s="3">
        <v>43160</v>
      </c>
      <c r="E952" s="4">
        <v>-0.04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-0.04</v>
      </c>
    </row>
    <row r="953" spans="1:12">
      <c r="A953" s="2" t="s">
        <v>16</v>
      </c>
      <c r="B953" s="2" t="s">
        <v>17</v>
      </c>
      <c r="C953" s="2" t="s">
        <v>23</v>
      </c>
      <c r="D953" s="3">
        <v>43160</v>
      </c>
      <c r="E953" s="4">
        <v>-0.08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-0.08</v>
      </c>
    </row>
    <row r="954" spans="1:12">
      <c r="A954" s="2" t="s">
        <v>16</v>
      </c>
      <c r="B954" s="2" t="s">
        <v>17</v>
      </c>
      <c r="C954" s="2" t="s">
        <v>83</v>
      </c>
      <c r="D954" s="3">
        <v>43160</v>
      </c>
      <c r="E954" s="4">
        <v>1781962</v>
      </c>
      <c r="F954" s="4">
        <v>17022.370000000003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1798984.37</v>
      </c>
    </row>
    <row r="955" spans="1:12">
      <c r="A955" s="2" t="s">
        <v>16</v>
      </c>
      <c r="B955" s="2" t="s">
        <v>17</v>
      </c>
      <c r="C955" s="2" t="s">
        <v>28</v>
      </c>
      <c r="D955" s="3">
        <v>43160</v>
      </c>
      <c r="E955" s="4">
        <v>1.26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1.26</v>
      </c>
    </row>
    <row r="956" spans="1:12">
      <c r="A956" s="2" t="s">
        <v>16</v>
      </c>
      <c r="B956" s="2" t="s">
        <v>17</v>
      </c>
      <c r="C956" s="2" t="s">
        <v>30</v>
      </c>
      <c r="D956" s="3">
        <v>43160</v>
      </c>
      <c r="E956" s="4">
        <v>0.45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0.45</v>
      </c>
    </row>
    <row r="957" spans="1:12">
      <c r="A957" s="2" t="s">
        <v>16</v>
      </c>
      <c r="B957" s="2" t="s">
        <v>17</v>
      </c>
      <c r="C957" s="2" t="s">
        <v>20</v>
      </c>
      <c r="D957" s="3">
        <v>43160</v>
      </c>
      <c r="E957" s="4">
        <v>30622.68</v>
      </c>
      <c r="F957" s="4">
        <v>231.57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30854.25</v>
      </c>
    </row>
    <row r="958" spans="1:12">
      <c r="A958" s="2" t="s">
        <v>16</v>
      </c>
      <c r="B958" s="2" t="s">
        <v>17</v>
      </c>
      <c r="C958" s="2" t="s">
        <v>22</v>
      </c>
      <c r="D958" s="3">
        <v>43160</v>
      </c>
      <c r="E958" s="4">
        <v>98627.22</v>
      </c>
      <c r="F958" s="4">
        <v>878.02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99505.24</v>
      </c>
    </row>
    <row r="959" spans="1:12">
      <c r="A959" s="2" t="s">
        <v>16</v>
      </c>
      <c r="B959" s="2" t="s">
        <v>17</v>
      </c>
      <c r="C959" s="2" t="s">
        <v>111</v>
      </c>
      <c r="D959" s="3">
        <v>43160</v>
      </c>
      <c r="E959" s="4">
        <v>5280.91</v>
      </c>
      <c r="F959" s="4">
        <v>100.73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5381.64</v>
      </c>
    </row>
    <row r="960" spans="1:12">
      <c r="A960" s="2" t="s">
        <v>16</v>
      </c>
      <c r="B960" s="2" t="s">
        <v>17</v>
      </c>
      <c r="C960" s="2" t="s">
        <v>114</v>
      </c>
      <c r="D960" s="3">
        <v>43160</v>
      </c>
      <c r="E960" s="4">
        <v>30589.96</v>
      </c>
      <c r="F960" s="4">
        <v>549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31138.959999999999</v>
      </c>
    </row>
    <row r="961" spans="1:12">
      <c r="A961" s="2" t="s">
        <v>16</v>
      </c>
      <c r="B961" s="2" t="s">
        <v>17</v>
      </c>
      <c r="C961" s="2" t="s">
        <v>79</v>
      </c>
      <c r="D961" s="3">
        <v>43160</v>
      </c>
      <c r="E961" s="4">
        <v>388.07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388.07</v>
      </c>
    </row>
    <row r="962" spans="1:12">
      <c r="A962" s="2" t="s">
        <v>16</v>
      </c>
      <c r="B962" s="2" t="s">
        <v>17</v>
      </c>
      <c r="C962" s="2" t="s">
        <v>31</v>
      </c>
      <c r="D962" s="3">
        <v>43160</v>
      </c>
      <c r="E962" s="4">
        <v>515427.41</v>
      </c>
      <c r="F962" s="4">
        <v>4918.09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520345.5</v>
      </c>
    </row>
    <row r="963" spans="1:12">
      <c r="A963" s="2" t="s">
        <v>16</v>
      </c>
      <c r="B963" s="2" t="s">
        <v>17</v>
      </c>
      <c r="C963" s="2" t="s">
        <v>24</v>
      </c>
      <c r="D963" s="3">
        <v>43160</v>
      </c>
      <c r="E963" s="4">
        <v>3602.76</v>
      </c>
      <c r="F963" s="4">
        <v>41.5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3644.26</v>
      </c>
    </row>
    <row r="964" spans="1:12">
      <c r="A964" s="2" t="s">
        <v>16</v>
      </c>
      <c r="B964" s="2" t="s">
        <v>17</v>
      </c>
      <c r="C964" s="2" t="s">
        <v>81</v>
      </c>
      <c r="D964" s="3">
        <v>43160</v>
      </c>
      <c r="E964" s="4">
        <v>43445.71</v>
      </c>
      <c r="F964" s="4">
        <v>375.84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43821.55</v>
      </c>
    </row>
    <row r="965" spans="1:12">
      <c r="A965" s="2" t="s">
        <v>16</v>
      </c>
      <c r="B965" s="2" t="s">
        <v>17</v>
      </c>
      <c r="C965" s="2" t="s">
        <v>25</v>
      </c>
      <c r="D965" s="3">
        <v>43160</v>
      </c>
      <c r="E965" s="4">
        <v>741.28</v>
      </c>
      <c r="F965" s="4">
        <v>17.829999999999998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759.11</v>
      </c>
    </row>
    <row r="966" spans="1:12">
      <c r="A966" s="2" t="s">
        <v>16</v>
      </c>
      <c r="B966" s="2" t="s">
        <v>17</v>
      </c>
      <c r="C966" s="2" t="s">
        <v>116</v>
      </c>
      <c r="D966" s="3">
        <v>43160</v>
      </c>
      <c r="E966" s="4">
        <v>162595.89000000001</v>
      </c>
      <c r="F966" s="4">
        <v>109.29999999999995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162705.19</v>
      </c>
    </row>
    <row r="967" spans="1:12">
      <c r="A967" s="2" t="s">
        <v>16</v>
      </c>
      <c r="B967" s="2" t="s">
        <v>17</v>
      </c>
      <c r="C967" s="2" t="s">
        <v>115</v>
      </c>
      <c r="D967" s="3">
        <v>43160</v>
      </c>
      <c r="E967" s="4">
        <v>20387775.800000001</v>
      </c>
      <c r="F967" s="4">
        <v>267048.19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20654823.989999998</v>
      </c>
    </row>
    <row r="968" spans="1:12">
      <c r="A968" s="2" t="s">
        <v>16</v>
      </c>
      <c r="B968" s="2" t="s">
        <v>17</v>
      </c>
      <c r="C968" s="2" t="s">
        <v>27</v>
      </c>
      <c r="D968" s="3">
        <v>43160</v>
      </c>
      <c r="E968" s="4">
        <v>16871871.510000002</v>
      </c>
      <c r="F968" s="4">
        <v>129698.78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17001570.289999999</v>
      </c>
    </row>
    <row r="969" spans="1:12">
      <c r="A969" s="2" t="s">
        <v>16</v>
      </c>
      <c r="B969" s="2" t="s">
        <v>17</v>
      </c>
      <c r="C969" s="2" t="s">
        <v>82</v>
      </c>
      <c r="D969" s="3">
        <v>43160</v>
      </c>
      <c r="E969" s="4">
        <v>2439471.0699999998</v>
      </c>
      <c r="F969" s="4">
        <v>23616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2463087.0699999998</v>
      </c>
    </row>
    <row r="970" spans="1:12">
      <c r="A970" s="2" t="s">
        <v>16</v>
      </c>
      <c r="B970" s="2" t="s">
        <v>17</v>
      </c>
      <c r="C970" s="2" t="s">
        <v>84</v>
      </c>
      <c r="D970" s="3">
        <v>43160</v>
      </c>
      <c r="E970" s="4">
        <v>1027045.69</v>
      </c>
      <c r="F970" s="4">
        <v>17044.21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1044089.9</v>
      </c>
    </row>
    <row r="971" spans="1:12">
      <c r="A971" s="2" t="s">
        <v>16</v>
      </c>
      <c r="B971" s="2" t="s">
        <v>17</v>
      </c>
      <c r="C971" s="2" t="s">
        <v>29</v>
      </c>
      <c r="D971" s="3">
        <v>43160</v>
      </c>
      <c r="E971" s="4">
        <v>215894.81</v>
      </c>
      <c r="F971" s="4">
        <v>8213.2300000000014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224108.04</v>
      </c>
    </row>
    <row r="972" spans="1:12">
      <c r="A972" s="2" t="s">
        <v>16</v>
      </c>
      <c r="B972" s="2" t="s">
        <v>17</v>
      </c>
      <c r="C972" s="2" t="s">
        <v>157</v>
      </c>
      <c r="D972" s="3">
        <v>43160</v>
      </c>
      <c r="E972" s="4">
        <v>31967048.989999998</v>
      </c>
      <c r="F972" s="4">
        <v>351457.32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32318506.309999999</v>
      </c>
    </row>
    <row r="973" spans="1:12">
      <c r="A973" s="2" t="s">
        <v>16</v>
      </c>
      <c r="B973" s="2" t="s">
        <v>17</v>
      </c>
      <c r="C973" s="2" t="s">
        <v>32</v>
      </c>
      <c r="D973" s="3">
        <v>43160</v>
      </c>
      <c r="E973" s="4">
        <v>43858.2</v>
      </c>
      <c r="F973" s="4">
        <v>192.72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44050.92</v>
      </c>
    </row>
    <row r="974" spans="1:12">
      <c r="A974" s="2" t="s">
        <v>16</v>
      </c>
      <c r="B974" s="2" t="s">
        <v>17</v>
      </c>
      <c r="C974" s="2" t="s">
        <v>80</v>
      </c>
      <c r="D974" s="3">
        <v>43160</v>
      </c>
      <c r="E974" s="4">
        <v>1121226.99</v>
      </c>
      <c r="F974" s="4">
        <v>12011.78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1133238.77</v>
      </c>
    </row>
    <row r="975" spans="1:12">
      <c r="A975" s="2" t="s">
        <v>16</v>
      </c>
      <c r="B975" s="2" t="s">
        <v>17</v>
      </c>
      <c r="C975" s="2" t="s">
        <v>26</v>
      </c>
      <c r="D975" s="3">
        <v>43160</v>
      </c>
      <c r="E975" s="4">
        <v>444668.06</v>
      </c>
      <c r="F975" s="4">
        <v>7029.86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451697.91999999998</v>
      </c>
    </row>
    <row r="976" spans="1:12">
      <c r="A976" s="2" t="s">
        <v>16</v>
      </c>
      <c r="B976" s="2" t="s">
        <v>17</v>
      </c>
      <c r="C976" s="2" t="s">
        <v>21</v>
      </c>
      <c r="D976" s="3">
        <v>43160</v>
      </c>
      <c r="E976" s="4">
        <v>42134.83</v>
      </c>
      <c r="F976" s="4">
        <v>410.89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42545.72</v>
      </c>
    </row>
    <row r="977" spans="1:12">
      <c r="A977" s="2" t="s">
        <v>16</v>
      </c>
      <c r="B977" s="2" t="s">
        <v>17</v>
      </c>
      <c r="C977" s="2" t="s">
        <v>75</v>
      </c>
      <c r="D977" s="3">
        <v>43160</v>
      </c>
      <c r="E977" s="4">
        <v>45503.89</v>
      </c>
      <c r="F977" s="4">
        <v>2455.8200000000002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47959.71</v>
      </c>
    </row>
    <row r="978" spans="1:12">
      <c r="A978" s="2" t="s">
        <v>16</v>
      </c>
      <c r="B978" s="2" t="s">
        <v>17</v>
      </c>
      <c r="C978" s="2" t="s">
        <v>112</v>
      </c>
      <c r="D978" s="3">
        <v>43160</v>
      </c>
      <c r="E978" s="4">
        <v>12085760.99</v>
      </c>
      <c r="F978" s="4">
        <v>109276.93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12195037.92</v>
      </c>
    </row>
    <row r="979" spans="1:12">
      <c r="A979" s="2" t="s">
        <v>16</v>
      </c>
      <c r="B979" s="2" t="s">
        <v>17</v>
      </c>
      <c r="C979" s="2" t="s">
        <v>77</v>
      </c>
      <c r="D979" s="3">
        <v>43160</v>
      </c>
      <c r="E979" s="4">
        <v>44242.18</v>
      </c>
      <c r="F979" s="4">
        <v>2359.31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46601.49</v>
      </c>
    </row>
    <row r="980" spans="1:12">
      <c r="A980" s="2" t="s">
        <v>16</v>
      </c>
      <c r="B980" s="2" t="s">
        <v>17</v>
      </c>
      <c r="C980" s="2" t="s">
        <v>78</v>
      </c>
      <c r="D980" s="3">
        <v>43160</v>
      </c>
      <c r="E980" s="4">
        <v>38180.910000000003</v>
      </c>
      <c r="F980" s="4">
        <v>2601.83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40782.74</v>
      </c>
    </row>
    <row r="981" spans="1:12">
      <c r="A981" s="2" t="s">
        <v>16</v>
      </c>
      <c r="B981" s="2" t="s">
        <v>17</v>
      </c>
      <c r="C981" s="2" t="s">
        <v>113</v>
      </c>
      <c r="D981" s="3">
        <v>43160</v>
      </c>
      <c r="E981" s="4">
        <v>3128965.85</v>
      </c>
      <c r="F981" s="4">
        <v>96645.51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3225611.36</v>
      </c>
    </row>
    <row r="982" spans="1:12">
      <c r="A982" s="2" t="s">
        <v>16</v>
      </c>
      <c r="B982" s="2" t="s">
        <v>60</v>
      </c>
      <c r="C982" s="2" t="s">
        <v>64</v>
      </c>
      <c r="D982" s="3">
        <v>43160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</row>
    <row r="983" spans="1:12">
      <c r="A983" s="2" t="s">
        <v>16</v>
      </c>
      <c r="B983" s="2" t="s">
        <v>60</v>
      </c>
      <c r="C983" s="2" t="s">
        <v>103</v>
      </c>
      <c r="D983" s="3">
        <v>43160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</row>
    <row r="984" spans="1:12">
      <c r="A984" s="2" t="s">
        <v>16</v>
      </c>
      <c r="B984" s="2" t="s">
        <v>60</v>
      </c>
      <c r="C984" s="2" t="s">
        <v>147</v>
      </c>
      <c r="D984" s="3">
        <v>43160</v>
      </c>
      <c r="E984" s="4">
        <v>1691355.81</v>
      </c>
      <c r="F984" s="4">
        <v>33899.9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1725255.71</v>
      </c>
    </row>
    <row r="985" spans="1:12">
      <c r="A985" s="2" t="s">
        <v>16</v>
      </c>
      <c r="B985" s="2" t="s">
        <v>60</v>
      </c>
      <c r="C985" s="2" t="s">
        <v>144</v>
      </c>
      <c r="D985" s="3">
        <v>43160</v>
      </c>
      <c r="E985" s="4">
        <v>1617047.21</v>
      </c>
      <c r="F985" s="4">
        <v>8953.5400000000009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1626000.75</v>
      </c>
    </row>
    <row r="986" spans="1:12">
      <c r="A986" s="2" t="s">
        <v>16</v>
      </c>
      <c r="B986" s="2" t="s">
        <v>60</v>
      </c>
      <c r="C986" s="2" t="s">
        <v>145</v>
      </c>
      <c r="D986" s="3">
        <v>43160</v>
      </c>
      <c r="E986" s="4">
        <v>2625385.16</v>
      </c>
      <c r="F986" s="4">
        <v>33625.97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2659011.13</v>
      </c>
    </row>
    <row r="987" spans="1:12">
      <c r="A987" s="2" t="s">
        <v>16</v>
      </c>
      <c r="B987" s="2" t="s">
        <v>60</v>
      </c>
      <c r="C987" s="2" t="s">
        <v>129</v>
      </c>
      <c r="D987" s="3">
        <v>43160</v>
      </c>
      <c r="E987" s="4">
        <v>792074.78</v>
      </c>
      <c r="F987" s="4">
        <v>7916.28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799991.06</v>
      </c>
    </row>
    <row r="988" spans="1:12">
      <c r="A988" s="2" t="s">
        <v>16</v>
      </c>
      <c r="B988" s="2" t="s">
        <v>60</v>
      </c>
      <c r="C988" s="2" t="s">
        <v>66</v>
      </c>
      <c r="D988" s="3">
        <v>43160</v>
      </c>
      <c r="E988" s="4">
        <v>34778.410000000003</v>
      </c>
      <c r="F988" s="4">
        <v>1236.79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36015.199999999997</v>
      </c>
    </row>
    <row r="989" spans="1:12">
      <c r="A989" s="2" t="s">
        <v>16</v>
      </c>
      <c r="B989" s="2" t="s">
        <v>60</v>
      </c>
      <c r="C989" s="2" t="s">
        <v>67</v>
      </c>
      <c r="D989" s="3">
        <v>43160</v>
      </c>
      <c r="E989" s="4">
        <v>92408.91</v>
      </c>
      <c r="F989" s="4">
        <v>157.58999999999992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92566.5</v>
      </c>
    </row>
    <row r="990" spans="1:12">
      <c r="A990" s="2" t="s">
        <v>16</v>
      </c>
      <c r="B990" s="2" t="s">
        <v>60</v>
      </c>
      <c r="C990" s="2" t="s">
        <v>156</v>
      </c>
      <c r="D990" s="3">
        <v>43160</v>
      </c>
      <c r="E990" s="4">
        <v>92614.89</v>
      </c>
      <c r="F990" s="4">
        <v>2952.73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95567.62</v>
      </c>
    </row>
    <row r="991" spans="1:12">
      <c r="A991" s="2" t="s">
        <v>16</v>
      </c>
      <c r="B991" s="2" t="s">
        <v>60</v>
      </c>
      <c r="C991" s="2" t="s">
        <v>160</v>
      </c>
      <c r="D991" s="3">
        <v>43160</v>
      </c>
      <c r="E991" s="4">
        <v>14604.7</v>
      </c>
      <c r="F991" s="4">
        <v>196.66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14801.36</v>
      </c>
    </row>
    <row r="992" spans="1:12">
      <c r="A992" s="2" t="s">
        <v>16</v>
      </c>
      <c r="B992" s="2" t="s">
        <v>60</v>
      </c>
      <c r="C992" s="2" t="s">
        <v>61</v>
      </c>
      <c r="D992" s="3">
        <v>43160</v>
      </c>
      <c r="E992" s="4">
        <v>997397.96</v>
      </c>
      <c r="F992" s="4">
        <v>8970.5399999999991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1006368.5</v>
      </c>
    </row>
    <row r="993" spans="1:12">
      <c r="A993" s="2" t="s">
        <v>16</v>
      </c>
      <c r="B993" s="2" t="s">
        <v>60</v>
      </c>
      <c r="C993" s="2" t="s">
        <v>65</v>
      </c>
      <c r="D993" s="3">
        <v>43160</v>
      </c>
      <c r="E993" s="4">
        <v>145704.21</v>
      </c>
      <c r="F993" s="4">
        <v>1361.09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147065.29999999999</v>
      </c>
    </row>
    <row r="994" spans="1:12">
      <c r="A994" s="2" t="s">
        <v>16</v>
      </c>
      <c r="B994" s="2" t="s">
        <v>60</v>
      </c>
      <c r="C994" s="2" t="s">
        <v>155</v>
      </c>
      <c r="D994" s="3">
        <v>43160</v>
      </c>
      <c r="E994" s="4">
        <v>11226.67</v>
      </c>
      <c r="F994" s="4">
        <v>163.54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11390.21</v>
      </c>
    </row>
    <row r="995" spans="1:12">
      <c r="A995" s="2" t="s">
        <v>16</v>
      </c>
      <c r="B995" s="2" t="s">
        <v>60</v>
      </c>
      <c r="C995" s="2" t="s">
        <v>105</v>
      </c>
      <c r="D995" s="3">
        <v>43160</v>
      </c>
      <c r="E995" s="4">
        <v>132109.88</v>
      </c>
      <c r="F995" s="4">
        <v>930.78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133040.66</v>
      </c>
    </row>
    <row r="996" spans="1:12">
      <c r="A996" s="2" t="s">
        <v>16</v>
      </c>
      <c r="B996" s="2" t="s">
        <v>60</v>
      </c>
      <c r="C996" s="2" t="s">
        <v>100</v>
      </c>
      <c r="D996" s="3">
        <v>43160</v>
      </c>
      <c r="E996" s="4">
        <v>432154.59</v>
      </c>
      <c r="F996" s="4">
        <v>7124.54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439279.13</v>
      </c>
    </row>
    <row r="997" spans="1:12">
      <c r="A997" s="2" t="s">
        <v>16</v>
      </c>
      <c r="B997" s="2" t="s">
        <v>60</v>
      </c>
      <c r="C997" s="2" t="s">
        <v>130</v>
      </c>
      <c r="D997" s="3">
        <v>43160</v>
      </c>
      <c r="E997" s="4">
        <v>4477034.0999999996</v>
      </c>
      <c r="F997" s="4">
        <v>72894.19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4549928.29</v>
      </c>
    </row>
    <row r="998" spans="1:12">
      <c r="A998" s="2" t="s">
        <v>16</v>
      </c>
      <c r="B998" s="2" t="s">
        <v>60</v>
      </c>
      <c r="C998" s="2" t="s">
        <v>62</v>
      </c>
      <c r="D998" s="3">
        <v>43160</v>
      </c>
      <c r="E998" s="4">
        <v>1087981.1299999999</v>
      </c>
      <c r="F998" s="4">
        <v>14370.640000000001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1102351.77</v>
      </c>
    </row>
    <row r="999" spans="1:12">
      <c r="A999" s="2" t="s">
        <v>16</v>
      </c>
      <c r="B999" s="2" t="s">
        <v>60</v>
      </c>
      <c r="C999" s="2" t="s">
        <v>63</v>
      </c>
      <c r="D999" s="3">
        <v>43160</v>
      </c>
      <c r="E999" s="4">
        <v>334919.7</v>
      </c>
      <c r="F999" s="4">
        <v>4297.72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339217.42</v>
      </c>
    </row>
    <row r="1000" spans="1:12">
      <c r="A1000" s="2" t="s">
        <v>16</v>
      </c>
      <c r="B1000" s="2" t="s">
        <v>60</v>
      </c>
      <c r="C1000" s="2" t="s">
        <v>101</v>
      </c>
      <c r="D1000" s="3">
        <v>43160</v>
      </c>
      <c r="E1000" s="4">
        <v>498408.33</v>
      </c>
      <c r="F1000" s="4">
        <v>7210.3099999999995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505618.64</v>
      </c>
    </row>
    <row r="1001" spans="1:12">
      <c r="A1001" s="2" t="s">
        <v>16</v>
      </c>
      <c r="B1001" s="2" t="s">
        <v>60</v>
      </c>
      <c r="C1001" s="2" t="s">
        <v>131</v>
      </c>
      <c r="D1001" s="3">
        <v>43160</v>
      </c>
      <c r="E1001" s="4">
        <v>126743.01</v>
      </c>
      <c r="F1001" s="4">
        <v>1050.8300000000002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127793.84</v>
      </c>
    </row>
    <row r="1002" spans="1:12">
      <c r="A1002" s="2" t="s">
        <v>16</v>
      </c>
      <c r="B1002" s="2" t="s">
        <v>60</v>
      </c>
      <c r="C1002" s="2" t="s">
        <v>102</v>
      </c>
      <c r="D1002" s="3">
        <v>43160</v>
      </c>
      <c r="E1002" s="4">
        <v>26940258.469999999</v>
      </c>
      <c r="F1002" s="4">
        <v>484137.04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27424395.510000002</v>
      </c>
    </row>
    <row r="1003" spans="1:12">
      <c r="A1003" s="2" t="s">
        <v>16</v>
      </c>
      <c r="B1003" s="2" t="s">
        <v>60</v>
      </c>
      <c r="C1003" s="2" t="s">
        <v>132</v>
      </c>
      <c r="D1003" s="3">
        <v>43160</v>
      </c>
      <c r="E1003" s="4">
        <v>138821.95000000001</v>
      </c>
      <c r="F1003" s="4">
        <v>3885.17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142707.12</v>
      </c>
    </row>
    <row r="1004" spans="1:12">
      <c r="A1004" s="2" t="s">
        <v>16</v>
      </c>
      <c r="B1004" s="2" t="s">
        <v>60</v>
      </c>
      <c r="C1004" s="2" t="s">
        <v>146</v>
      </c>
      <c r="D1004" s="3">
        <v>43160</v>
      </c>
      <c r="E1004" s="4">
        <v>228617.81</v>
      </c>
      <c r="F1004" s="4">
        <v>1928.3700000000001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230546.18</v>
      </c>
    </row>
    <row r="1005" spans="1:12">
      <c r="A1005" s="2" t="s">
        <v>16</v>
      </c>
      <c r="B1005" s="2" t="s">
        <v>60</v>
      </c>
      <c r="C1005" s="2" t="s">
        <v>104</v>
      </c>
      <c r="D1005" s="3">
        <v>43160</v>
      </c>
      <c r="E1005" s="4">
        <v>70789.11</v>
      </c>
      <c r="F1005" s="4">
        <v>574.24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71363.350000000006</v>
      </c>
    </row>
    <row r="1006" spans="1:12">
      <c r="A1006" s="2" t="s">
        <v>16</v>
      </c>
      <c r="B1006" s="2" t="s">
        <v>60</v>
      </c>
      <c r="C1006" s="2" t="s">
        <v>148</v>
      </c>
      <c r="D1006" s="3">
        <v>43160</v>
      </c>
      <c r="E1006" s="4">
        <v>9923.3700000000008</v>
      </c>
      <c r="F1006" s="4">
        <v>111.73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10035.1</v>
      </c>
    </row>
    <row r="1007" spans="1:12">
      <c r="A1007" s="2" t="s">
        <v>33</v>
      </c>
      <c r="B1007" s="2" t="s">
        <v>34</v>
      </c>
      <c r="C1007" s="2" t="s">
        <v>43</v>
      </c>
      <c r="D1007" s="3">
        <v>43160</v>
      </c>
      <c r="E1007" s="4">
        <v>8329.7199999999993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8329.7199999999993</v>
      </c>
    </row>
    <row r="1008" spans="1:12">
      <c r="A1008" s="2" t="s">
        <v>33</v>
      </c>
      <c r="B1008" s="2" t="s">
        <v>34</v>
      </c>
      <c r="C1008" s="2" t="s">
        <v>44</v>
      </c>
      <c r="D1008" s="3">
        <v>43160</v>
      </c>
      <c r="E1008" s="4">
        <v>119852.69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119852.69</v>
      </c>
    </row>
    <row r="1009" spans="1:12">
      <c r="A1009" s="2" t="s">
        <v>33</v>
      </c>
      <c r="B1009" s="2" t="s">
        <v>34</v>
      </c>
      <c r="C1009" s="2" t="s">
        <v>45</v>
      </c>
      <c r="D1009" s="3">
        <v>43160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</row>
    <row r="1010" spans="1:12">
      <c r="A1010" s="2" t="s">
        <v>33</v>
      </c>
      <c r="B1010" s="2" t="s">
        <v>34</v>
      </c>
      <c r="C1010" s="2" t="s">
        <v>95</v>
      </c>
      <c r="D1010" s="3">
        <v>43160</v>
      </c>
      <c r="E1010" s="4">
        <v>4429.6400000000003</v>
      </c>
      <c r="F1010" s="4">
        <v>0.98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4430.62</v>
      </c>
    </row>
    <row r="1011" spans="1:12">
      <c r="A1011" s="2" t="s">
        <v>33</v>
      </c>
      <c r="B1011" s="2" t="s">
        <v>34</v>
      </c>
      <c r="C1011" s="2" t="s">
        <v>96</v>
      </c>
      <c r="D1011" s="3">
        <v>43160</v>
      </c>
      <c r="E1011" s="4">
        <v>5815.77</v>
      </c>
      <c r="F1011" s="4">
        <v>24.93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5840.7</v>
      </c>
    </row>
    <row r="1012" spans="1:12">
      <c r="A1012" s="2" t="s">
        <v>33</v>
      </c>
      <c r="B1012" s="2" t="s">
        <v>34</v>
      </c>
      <c r="C1012" s="2" t="s">
        <v>120</v>
      </c>
      <c r="D1012" s="3">
        <v>43160</v>
      </c>
      <c r="E1012" s="4">
        <v>110694.54000000001</v>
      </c>
      <c r="F1012" s="4">
        <v>160.93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110855.47</v>
      </c>
    </row>
    <row r="1013" spans="1:12">
      <c r="A1013" s="2" t="s">
        <v>33</v>
      </c>
      <c r="B1013" s="2" t="s">
        <v>34</v>
      </c>
      <c r="C1013" s="2" t="s">
        <v>121</v>
      </c>
      <c r="D1013" s="3">
        <v>43160</v>
      </c>
      <c r="E1013" s="4">
        <v>20148.43</v>
      </c>
      <c r="F1013" s="4">
        <v>17.739999999999998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20166.169999999998</v>
      </c>
    </row>
    <row r="1014" spans="1:12">
      <c r="A1014" s="2" t="s">
        <v>33</v>
      </c>
      <c r="B1014" s="2" t="s">
        <v>34</v>
      </c>
      <c r="C1014" s="2" t="s">
        <v>153</v>
      </c>
      <c r="D1014" s="3">
        <v>43160</v>
      </c>
      <c r="E1014" s="4">
        <v>97321.78</v>
      </c>
      <c r="F1014" s="4">
        <v>148.88999999999999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97470.67</v>
      </c>
    </row>
    <row r="1015" spans="1:12">
      <c r="A1015" s="2" t="s">
        <v>33</v>
      </c>
      <c r="B1015" s="2" t="s">
        <v>34</v>
      </c>
      <c r="C1015" s="2" t="s">
        <v>135</v>
      </c>
      <c r="D1015" s="3">
        <v>43160</v>
      </c>
      <c r="E1015" s="4">
        <v>935652.69000000006</v>
      </c>
      <c r="F1015" s="4">
        <v>13433.56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949086.25</v>
      </c>
    </row>
    <row r="1016" spans="1:12">
      <c r="A1016" s="2" t="s">
        <v>33</v>
      </c>
      <c r="B1016" s="2" t="s">
        <v>34</v>
      </c>
      <c r="C1016" s="2" t="s">
        <v>159</v>
      </c>
      <c r="D1016" s="3">
        <v>43160</v>
      </c>
      <c r="E1016" s="4">
        <v>1378781.4</v>
      </c>
      <c r="F1016" s="4">
        <v>2139.17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1380920.57</v>
      </c>
    </row>
    <row r="1017" spans="1:12">
      <c r="A1017" s="2" t="s">
        <v>33</v>
      </c>
      <c r="B1017" s="2" t="s">
        <v>34</v>
      </c>
      <c r="C1017" s="2" t="s">
        <v>46</v>
      </c>
      <c r="D1017" s="3">
        <v>43160</v>
      </c>
      <c r="E1017" s="4">
        <v>449202.26999999996</v>
      </c>
      <c r="F1017" s="4">
        <v>348.21000000000004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449550.48</v>
      </c>
    </row>
    <row r="1018" spans="1:12">
      <c r="A1018" s="2" t="s">
        <v>33</v>
      </c>
      <c r="B1018" s="2" t="s">
        <v>34</v>
      </c>
      <c r="C1018" s="2" t="s">
        <v>122</v>
      </c>
      <c r="D1018" s="3">
        <v>43160</v>
      </c>
      <c r="E1018" s="4">
        <v>713850.28</v>
      </c>
      <c r="F1018" s="4">
        <v>2542.25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716392.53</v>
      </c>
    </row>
    <row r="1019" spans="1:12">
      <c r="A1019" s="2" t="s">
        <v>33</v>
      </c>
      <c r="B1019" s="2" t="s">
        <v>34</v>
      </c>
      <c r="C1019" s="2" t="s">
        <v>47</v>
      </c>
      <c r="D1019" s="3">
        <v>43160</v>
      </c>
      <c r="E1019" s="4">
        <v>167108.06</v>
      </c>
      <c r="F1019" s="4">
        <v>52.07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167160.13</v>
      </c>
    </row>
    <row r="1020" spans="1:12">
      <c r="A1020" s="2" t="s">
        <v>33</v>
      </c>
      <c r="B1020" s="2" t="s">
        <v>34</v>
      </c>
      <c r="C1020" s="2" t="s">
        <v>154</v>
      </c>
      <c r="D1020" s="3">
        <v>43160</v>
      </c>
      <c r="E1020" s="4">
        <v>43194.66</v>
      </c>
      <c r="F1020" s="4">
        <v>40.049999999999997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43234.71</v>
      </c>
    </row>
    <row r="1021" spans="1:12">
      <c r="A1021" s="2" t="s">
        <v>33</v>
      </c>
      <c r="B1021" s="2" t="s">
        <v>34</v>
      </c>
      <c r="C1021" s="2" t="s">
        <v>123</v>
      </c>
      <c r="D1021" s="3">
        <v>43160</v>
      </c>
      <c r="E1021" s="4">
        <v>-90732.78</v>
      </c>
      <c r="F1021" s="4">
        <v>118.36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-90614.42</v>
      </c>
    </row>
    <row r="1022" spans="1:12">
      <c r="A1022" s="2" t="s">
        <v>33</v>
      </c>
      <c r="B1022" s="2" t="s">
        <v>34</v>
      </c>
      <c r="C1022" s="2" t="s">
        <v>136</v>
      </c>
      <c r="D1022" s="3">
        <v>43160</v>
      </c>
      <c r="E1022" s="4">
        <v>186387.53</v>
      </c>
      <c r="F1022" s="4">
        <v>141.29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186528.82</v>
      </c>
    </row>
    <row r="1023" spans="1:12">
      <c r="A1023" s="2" t="s">
        <v>33</v>
      </c>
      <c r="B1023" s="2" t="s">
        <v>34</v>
      </c>
      <c r="C1023" s="2" t="s">
        <v>48</v>
      </c>
      <c r="D1023" s="3">
        <v>43160</v>
      </c>
      <c r="E1023" s="4">
        <v>471996.2</v>
      </c>
      <c r="F1023" s="4">
        <v>1385.17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473381.37</v>
      </c>
    </row>
    <row r="1024" spans="1:12">
      <c r="A1024" s="2" t="s">
        <v>33</v>
      </c>
      <c r="B1024" s="2" t="s">
        <v>34</v>
      </c>
      <c r="C1024" s="2" t="s">
        <v>118</v>
      </c>
      <c r="D1024" s="3">
        <v>43160</v>
      </c>
      <c r="E1024" s="4">
        <v>198754.50999999998</v>
      </c>
      <c r="F1024" s="4">
        <v>116.06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198870.57</v>
      </c>
    </row>
    <row r="1025" spans="1:12">
      <c r="A1025" s="2" t="s">
        <v>33</v>
      </c>
      <c r="B1025" s="2" t="s">
        <v>34</v>
      </c>
      <c r="C1025" s="2" t="s">
        <v>137</v>
      </c>
      <c r="D1025" s="3">
        <v>43160</v>
      </c>
      <c r="E1025" s="4">
        <v>178483.35</v>
      </c>
      <c r="F1025" s="4">
        <v>708.38000000000011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179191.73</v>
      </c>
    </row>
    <row r="1026" spans="1:12">
      <c r="A1026" s="2" t="s">
        <v>33</v>
      </c>
      <c r="B1026" s="2" t="s">
        <v>34</v>
      </c>
      <c r="C1026" s="2" t="s">
        <v>97</v>
      </c>
      <c r="D1026" s="3">
        <v>43160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</row>
    <row r="1027" spans="1:12">
      <c r="A1027" s="2" t="s">
        <v>33</v>
      </c>
      <c r="B1027" s="2" t="s">
        <v>34</v>
      </c>
      <c r="C1027" s="2" t="s">
        <v>49</v>
      </c>
      <c r="D1027" s="3">
        <v>43160</v>
      </c>
      <c r="E1027" s="4">
        <v>411036.62</v>
      </c>
      <c r="F1027" s="4">
        <v>961.78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411998.4</v>
      </c>
    </row>
    <row r="1028" spans="1:12">
      <c r="A1028" s="2" t="s">
        <v>33</v>
      </c>
      <c r="B1028" s="2" t="s">
        <v>34</v>
      </c>
      <c r="C1028" s="2" t="s">
        <v>50</v>
      </c>
      <c r="D1028" s="3">
        <v>43160</v>
      </c>
      <c r="E1028" s="4">
        <v>15588.710000000001</v>
      </c>
      <c r="F1028" s="4">
        <v>72.679999999999993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15661.39</v>
      </c>
    </row>
    <row r="1029" spans="1:12">
      <c r="A1029" s="2" t="s">
        <v>33</v>
      </c>
      <c r="B1029" s="2" t="s">
        <v>34</v>
      </c>
      <c r="C1029" s="2" t="s">
        <v>138</v>
      </c>
      <c r="D1029" s="3">
        <v>43160</v>
      </c>
      <c r="E1029" s="4">
        <v>51515.83</v>
      </c>
      <c r="F1029" s="4">
        <v>90.23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51606.06</v>
      </c>
    </row>
    <row r="1030" spans="1:12">
      <c r="A1030" s="2" t="s">
        <v>33</v>
      </c>
      <c r="B1030" s="2" t="s">
        <v>34</v>
      </c>
      <c r="C1030" s="2" t="s">
        <v>124</v>
      </c>
      <c r="D1030" s="3">
        <v>43160</v>
      </c>
      <c r="E1030" s="4">
        <v>88071.76</v>
      </c>
      <c r="F1030" s="4">
        <v>581.82000000000005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88653.58</v>
      </c>
    </row>
    <row r="1031" spans="1:12">
      <c r="A1031" s="2" t="s">
        <v>33</v>
      </c>
      <c r="B1031" s="2" t="s">
        <v>34</v>
      </c>
      <c r="C1031" s="2" t="s">
        <v>125</v>
      </c>
      <c r="D1031" s="3">
        <v>43160</v>
      </c>
      <c r="E1031" s="4">
        <v>17771537.640000001</v>
      </c>
      <c r="F1031" s="4">
        <v>43061.62</v>
      </c>
      <c r="G1031" s="4">
        <v>0</v>
      </c>
      <c r="H1031" s="4">
        <v>-118075.17</v>
      </c>
      <c r="I1031" s="4">
        <v>0</v>
      </c>
      <c r="J1031" s="4">
        <v>0</v>
      </c>
      <c r="K1031" s="4">
        <v>0</v>
      </c>
      <c r="L1031" s="4">
        <v>17696524.09</v>
      </c>
    </row>
    <row r="1032" spans="1:12">
      <c r="A1032" s="2" t="s">
        <v>33</v>
      </c>
      <c r="B1032" s="2" t="s">
        <v>34</v>
      </c>
      <c r="C1032" s="2" t="s">
        <v>126</v>
      </c>
      <c r="D1032" s="3">
        <v>43160</v>
      </c>
      <c r="E1032" s="4">
        <v>330879.03999999998</v>
      </c>
      <c r="F1032" s="4">
        <v>1304.45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332183.49</v>
      </c>
    </row>
    <row r="1033" spans="1:12">
      <c r="A1033" s="2" t="s">
        <v>33</v>
      </c>
      <c r="B1033" s="2" t="s">
        <v>34</v>
      </c>
      <c r="C1033" s="2" t="s">
        <v>51</v>
      </c>
      <c r="D1033" s="3">
        <v>43160</v>
      </c>
      <c r="E1033" s="4">
        <v>1704159.4600000002</v>
      </c>
      <c r="F1033" s="4">
        <v>4047.38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1708206.84</v>
      </c>
    </row>
    <row r="1034" spans="1:12">
      <c r="A1034" s="2" t="s">
        <v>33</v>
      </c>
      <c r="B1034" s="2" t="s">
        <v>34</v>
      </c>
      <c r="C1034" s="2" t="s">
        <v>98</v>
      </c>
      <c r="D1034" s="3">
        <v>43160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</row>
    <row r="1035" spans="1:12">
      <c r="A1035" s="2" t="s">
        <v>33</v>
      </c>
      <c r="B1035" s="2" t="s">
        <v>34</v>
      </c>
      <c r="C1035" s="2" t="s">
        <v>52</v>
      </c>
      <c r="D1035" s="3">
        <v>43160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</row>
    <row r="1036" spans="1:12">
      <c r="A1036" s="2" t="s">
        <v>33</v>
      </c>
      <c r="B1036" s="2" t="s">
        <v>34</v>
      </c>
      <c r="C1036" s="2" t="s">
        <v>127</v>
      </c>
      <c r="D1036" s="3">
        <v>43160</v>
      </c>
      <c r="E1036" s="4">
        <v>163484.79</v>
      </c>
      <c r="F1036" s="4">
        <v>3270.87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166755.66</v>
      </c>
    </row>
    <row r="1037" spans="1:12">
      <c r="A1037" s="2" t="s">
        <v>33</v>
      </c>
      <c r="B1037" s="2" t="s">
        <v>34</v>
      </c>
      <c r="C1037" s="2" t="s">
        <v>139</v>
      </c>
      <c r="D1037" s="3">
        <v>43160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</row>
    <row r="1038" spans="1:12">
      <c r="A1038" s="2" t="s">
        <v>33</v>
      </c>
      <c r="B1038" s="2" t="s">
        <v>34</v>
      </c>
      <c r="C1038" s="2" t="s">
        <v>53</v>
      </c>
      <c r="D1038" s="3">
        <v>43160</v>
      </c>
      <c r="E1038" s="4">
        <v>103184.29999999999</v>
      </c>
      <c r="F1038" s="4">
        <v>577.08999999999992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103761.39</v>
      </c>
    </row>
    <row r="1039" spans="1:12">
      <c r="A1039" s="2" t="s">
        <v>33</v>
      </c>
      <c r="B1039" s="2" t="s">
        <v>34</v>
      </c>
      <c r="C1039" s="2" t="s">
        <v>54</v>
      </c>
      <c r="D1039" s="3">
        <v>43160</v>
      </c>
      <c r="E1039" s="4">
        <v>68327.94</v>
      </c>
      <c r="F1039" s="4">
        <v>171.35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68499.289999999994</v>
      </c>
    </row>
    <row r="1040" spans="1:12">
      <c r="A1040" s="2" t="s">
        <v>33</v>
      </c>
      <c r="B1040" s="2" t="s">
        <v>34</v>
      </c>
      <c r="C1040" s="2" t="s">
        <v>128</v>
      </c>
      <c r="D1040" s="3">
        <v>43160</v>
      </c>
      <c r="E1040" s="4">
        <v>33952.83</v>
      </c>
      <c r="F1040" s="4">
        <v>79.42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34032.25</v>
      </c>
    </row>
    <row r="1041" spans="1:12">
      <c r="A1041" s="2" t="s">
        <v>33</v>
      </c>
      <c r="B1041" s="2" t="s">
        <v>34</v>
      </c>
      <c r="C1041" s="2" t="s">
        <v>55</v>
      </c>
      <c r="D1041" s="3">
        <v>43160</v>
      </c>
      <c r="E1041" s="4">
        <v>1794.95</v>
      </c>
      <c r="F1041" s="4">
        <v>6.8699999999999992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1801.82</v>
      </c>
    </row>
    <row r="1042" spans="1:12">
      <c r="A1042" s="2" t="s">
        <v>33</v>
      </c>
      <c r="B1042" s="2" t="s">
        <v>34</v>
      </c>
      <c r="C1042" s="2" t="s">
        <v>56</v>
      </c>
      <c r="D1042" s="3">
        <v>43160</v>
      </c>
      <c r="E1042" s="4">
        <v>12497642.880000001</v>
      </c>
      <c r="F1042" s="4">
        <v>87219.27</v>
      </c>
      <c r="G1042" s="4">
        <v>-19267.63</v>
      </c>
      <c r="H1042" s="4">
        <v>0</v>
      </c>
      <c r="I1042" s="4">
        <v>0</v>
      </c>
      <c r="J1042" s="4">
        <v>0</v>
      </c>
      <c r="K1042" s="4">
        <v>0</v>
      </c>
      <c r="L1042" s="4">
        <v>12565594.52</v>
      </c>
    </row>
    <row r="1043" spans="1:12">
      <c r="A1043" s="2" t="s">
        <v>33</v>
      </c>
      <c r="B1043" s="2" t="s">
        <v>34</v>
      </c>
      <c r="C1043" s="2" t="s">
        <v>140</v>
      </c>
      <c r="D1043" s="3">
        <v>43160</v>
      </c>
      <c r="E1043" s="4">
        <v>29559585.27</v>
      </c>
      <c r="F1043" s="4">
        <v>258998.42</v>
      </c>
      <c r="G1043" s="4">
        <v>-143037.78</v>
      </c>
      <c r="H1043" s="4">
        <v>-69053.679999999993</v>
      </c>
      <c r="I1043" s="4">
        <v>0</v>
      </c>
      <c r="J1043" s="4">
        <v>0</v>
      </c>
      <c r="K1043" s="4">
        <v>0</v>
      </c>
      <c r="L1043" s="4">
        <v>29606492.23</v>
      </c>
    </row>
    <row r="1044" spans="1:12">
      <c r="A1044" s="2" t="s">
        <v>33</v>
      </c>
      <c r="B1044" s="2" t="s">
        <v>34</v>
      </c>
      <c r="C1044" s="2" t="s">
        <v>99</v>
      </c>
      <c r="D1044" s="3">
        <v>43160</v>
      </c>
      <c r="E1044" s="4">
        <v>15247367.359999999</v>
      </c>
      <c r="F1044" s="4">
        <v>182065.29</v>
      </c>
      <c r="G1044" s="4">
        <v>-17359</v>
      </c>
      <c r="H1044" s="4">
        <v>-55007.3</v>
      </c>
      <c r="I1044" s="4">
        <v>0</v>
      </c>
      <c r="J1044" s="4">
        <v>0</v>
      </c>
      <c r="K1044" s="4">
        <v>0</v>
      </c>
      <c r="L1044" s="4">
        <v>15357066.35</v>
      </c>
    </row>
    <row r="1045" spans="1:12">
      <c r="A1045" s="2" t="s">
        <v>33</v>
      </c>
      <c r="B1045" s="2" t="s">
        <v>34</v>
      </c>
      <c r="C1045" s="2" t="s">
        <v>141</v>
      </c>
      <c r="D1045" s="3">
        <v>43160</v>
      </c>
      <c r="E1045" s="4">
        <v>1910451.8599999999</v>
      </c>
      <c r="F1045" s="4">
        <v>29510.47</v>
      </c>
      <c r="G1045" s="4">
        <v>-1956.36</v>
      </c>
      <c r="H1045" s="4">
        <v>-6800.91</v>
      </c>
      <c r="I1045" s="4">
        <v>0</v>
      </c>
      <c r="J1045" s="4">
        <v>0</v>
      </c>
      <c r="K1045" s="4">
        <v>0</v>
      </c>
      <c r="L1045" s="4">
        <v>1931205.06</v>
      </c>
    </row>
    <row r="1046" spans="1:12">
      <c r="A1046" s="2" t="s">
        <v>33</v>
      </c>
      <c r="B1046" s="2" t="s">
        <v>34</v>
      </c>
      <c r="C1046" s="2" t="s">
        <v>57</v>
      </c>
      <c r="D1046" s="3">
        <v>43160</v>
      </c>
      <c r="E1046" s="4">
        <v>851061.99</v>
      </c>
      <c r="F1046" s="4">
        <v>9858.48</v>
      </c>
      <c r="G1046" s="4">
        <v>-2055.5</v>
      </c>
      <c r="H1046" s="4">
        <v>0</v>
      </c>
      <c r="I1046" s="4">
        <v>0</v>
      </c>
      <c r="J1046" s="4">
        <v>0</v>
      </c>
      <c r="K1046" s="4">
        <v>0</v>
      </c>
      <c r="L1046" s="4">
        <v>858864.97</v>
      </c>
    </row>
    <row r="1047" spans="1:12">
      <c r="A1047" s="2" t="s">
        <v>33</v>
      </c>
      <c r="B1047" s="2" t="s">
        <v>34</v>
      </c>
      <c r="C1047" s="2" t="s">
        <v>142</v>
      </c>
      <c r="D1047" s="3">
        <v>43160</v>
      </c>
      <c r="E1047" s="4">
        <v>969491.29</v>
      </c>
      <c r="F1047" s="4">
        <v>3938.01</v>
      </c>
      <c r="G1047" s="4">
        <v>-380.81</v>
      </c>
      <c r="H1047" s="4">
        <v>-5546.33</v>
      </c>
      <c r="I1047" s="4">
        <v>0</v>
      </c>
      <c r="J1047" s="4">
        <v>0</v>
      </c>
      <c r="K1047" s="4">
        <v>0</v>
      </c>
      <c r="L1047" s="4">
        <v>967502.16</v>
      </c>
    </row>
    <row r="1048" spans="1:12">
      <c r="A1048" s="2" t="s">
        <v>33</v>
      </c>
      <c r="B1048" s="2" t="s">
        <v>34</v>
      </c>
      <c r="C1048" s="2" t="s">
        <v>143</v>
      </c>
      <c r="D1048" s="3">
        <v>43160</v>
      </c>
      <c r="E1048" s="4">
        <v>35207180.170000002</v>
      </c>
      <c r="F1048" s="4">
        <v>348268.49</v>
      </c>
      <c r="G1048" s="4">
        <v>-165089.54</v>
      </c>
      <c r="H1048" s="4">
        <v>-117172.31</v>
      </c>
      <c r="I1048" s="4">
        <v>0</v>
      </c>
      <c r="J1048" s="4">
        <v>0</v>
      </c>
      <c r="K1048" s="4">
        <v>0</v>
      </c>
      <c r="L1048" s="4">
        <v>35273186.810000002</v>
      </c>
    </row>
    <row r="1049" spans="1:12">
      <c r="A1049" s="2" t="s">
        <v>33</v>
      </c>
      <c r="B1049" s="2" t="s">
        <v>34</v>
      </c>
      <c r="C1049" s="2" t="s">
        <v>58</v>
      </c>
      <c r="D1049" s="3">
        <v>43160</v>
      </c>
      <c r="E1049" s="4">
        <v>17475896.75</v>
      </c>
      <c r="F1049" s="4">
        <v>222836.11</v>
      </c>
      <c r="G1049" s="4">
        <v>-34060.47</v>
      </c>
      <c r="H1049" s="4">
        <v>-1521.6</v>
      </c>
      <c r="I1049" s="4">
        <v>0</v>
      </c>
      <c r="J1049" s="4">
        <v>0</v>
      </c>
      <c r="K1049" s="4">
        <v>0</v>
      </c>
      <c r="L1049" s="4">
        <v>17663150.789999999</v>
      </c>
    </row>
    <row r="1050" spans="1:12">
      <c r="A1050" s="2" t="s">
        <v>33</v>
      </c>
      <c r="B1050" s="2" t="s">
        <v>34</v>
      </c>
      <c r="C1050" s="2" t="s">
        <v>59</v>
      </c>
      <c r="D1050" s="3">
        <v>43160</v>
      </c>
      <c r="E1050" s="4">
        <v>24583815.060000002</v>
      </c>
      <c r="F1050" s="4">
        <v>190568.53999999998</v>
      </c>
      <c r="G1050" s="4">
        <v>-74919.88</v>
      </c>
      <c r="H1050" s="4">
        <v>-5317.64</v>
      </c>
      <c r="I1050" s="4">
        <v>0</v>
      </c>
      <c r="J1050" s="4">
        <v>0</v>
      </c>
      <c r="K1050" s="4">
        <v>0</v>
      </c>
      <c r="L1050" s="4">
        <v>24694146.079999998</v>
      </c>
    </row>
    <row r="1051" spans="1:12">
      <c r="A1051" s="2" t="s">
        <v>33</v>
      </c>
      <c r="B1051" s="2" t="s">
        <v>34</v>
      </c>
      <c r="C1051" s="2" t="s">
        <v>93</v>
      </c>
      <c r="D1051" s="3">
        <v>43160</v>
      </c>
      <c r="E1051" s="4">
        <v>3680598.69</v>
      </c>
      <c r="F1051" s="4">
        <v>28924.18</v>
      </c>
      <c r="G1051" s="4">
        <v>0</v>
      </c>
      <c r="H1051" s="4">
        <v>-4632</v>
      </c>
      <c r="I1051" s="4">
        <v>0</v>
      </c>
      <c r="J1051" s="4">
        <v>0</v>
      </c>
      <c r="K1051" s="4">
        <v>0</v>
      </c>
      <c r="L1051" s="4">
        <v>3704890.87</v>
      </c>
    </row>
    <row r="1052" spans="1:12">
      <c r="A1052" s="2" t="s">
        <v>33</v>
      </c>
      <c r="B1052" s="2" t="s">
        <v>34</v>
      </c>
      <c r="C1052" s="2" t="s">
        <v>94</v>
      </c>
      <c r="D1052" s="3">
        <v>43160</v>
      </c>
      <c r="E1052" s="4">
        <v>84441.54</v>
      </c>
      <c r="F1052" s="4">
        <v>405.5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84847.039999999994</v>
      </c>
    </row>
    <row r="1053" spans="1:12">
      <c r="A1053" s="2" t="s">
        <v>33</v>
      </c>
      <c r="B1053" s="2" t="s">
        <v>34</v>
      </c>
      <c r="C1053" s="2" t="s">
        <v>119</v>
      </c>
      <c r="D1053" s="3">
        <v>43160</v>
      </c>
      <c r="E1053" s="4">
        <v>2750114.25</v>
      </c>
      <c r="F1053" s="4">
        <v>11686.26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2761800.51</v>
      </c>
    </row>
    <row r="1054" spans="1:12">
      <c r="A1054" s="2" t="s">
        <v>33</v>
      </c>
      <c r="B1054" s="2" t="s">
        <v>34</v>
      </c>
      <c r="C1054" s="2" t="s">
        <v>85</v>
      </c>
      <c r="D1054" s="3">
        <v>43160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</row>
    <row r="1055" spans="1:12">
      <c r="A1055" s="2" t="s">
        <v>33</v>
      </c>
      <c r="B1055" s="2" t="s">
        <v>34</v>
      </c>
      <c r="C1055" s="2" t="s">
        <v>134</v>
      </c>
      <c r="D1055" s="3">
        <v>43160</v>
      </c>
      <c r="E1055" s="4">
        <v>832763.73</v>
      </c>
      <c r="F1055" s="4">
        <v>22493.65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855257.38</v>
      </c>
    </row>
    <row r="1056" spans="1:12">
      <c r="A1056" s="2" t="s">
        <v>33</v>
      </c>
      <c r="B1056" s="2" t="s">
        <v>34</v>
      </c>
      <c r="C1056" s="2" t="s">
        <v>86</v>
      </c>
      <c r="D1056" s="3">
        <v>43160</v>
      </c>
      <c r="E1056" s="4">
        <v>97744.03</v>
      </c>
      <c r="F1056" s="4">
        <v>542.43000000000006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98286.46</v>
      </c>
    </row>
    <row r="1057" spans="1:12">
      <c r="A1057" s="2" t="s">
        <v>33</v>
      </c>
      <c r="B1057" s="2" t="s">
        <v>34</v>
      </c>
      <c r="C1057" s="2" t="s">
        <v>87</v>
      </c>
      <c r="D1057" s="3">
        <v>43160</v>
      </c>
      <c r="E1057" s="4">
        <v>252423.76</v>
      </c>
      <c r="F1057" s="4">
        <v>2222.16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254645.92</v>
      </c>
    </row>
    <row r="1058" spans="1:12">
      <c r="A1058" s="2" t="s">
        <v>33</v>
      </c>
      <c r="B1058" s="2" t="s">
        <v>34</v>
      </c>
      <c r="C1058" s="2" t="s">
        <v>117</v>
      </c>
      <c r="D1058" s="3">
        <v>43160</v>
      </c>
      <c r="E1058" s="4">
        <v>4156.3900000000003</v>
      </c>
      <c r="F1058" s="4">
        <v>40.590000000000003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4196.9799999999996</v>
      </c>
    </row>
    <row r="1059" spans="1:12">
      <c r="A1059" s="2" t="s">
        <v>33</v>
      </c>
      <c r="B1059" s="2" t="s">
        <v>34</v>
      </c>
      <c r="C1059" s="2" t="s">
        <v>35</v>
      </c>
      <c r="D1059" s="3">
        <v>43160</v>
      </c>
      <c r="E1059" s="4">
        <v>1131528.3600000001</v>
      </c>
      <c r="F1059" s="4">
        <v>19430.240000000002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1150958.6000000001</v>
      </c>
    </row>
    <row r="1060" spans="1:12">
      <c r="A1060" s="2" t="s">
        <v>33</v>
      </c>
      <c r="B1060" s="2" t="s">
        <v>34</v>
      </c>
      <c r="C1060" s="2" t="s">
        <v>88</v>
      </c>
      <c r="D1060" s="3">
        <v>43160</v>
      </c>
      <c r="E1060" s="4">
        <v>935864.61</v>
      </c>
      <c r="F1060" s="4">
        <v>17929.080000000002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953793.69</v>
      </c>
    </row>
    <row r="1061" spans="1:12">
      <c r="A1061" s="2" t="s">
        <v>33</v>
      </c>
      <c r="B1061" s="2" t="s">
        <v>34</v>
      </c>
      <c r="C1061" s="2" t="s">
        <v>36</v>
      </c>
      <c r="D1061" s="3">
        <v>43160</v>
      </c>
      <c r="E1061" s="4">
        <v>71851.73</v>
      </c>
      <c r="F1061" s="4">
        <v>2788.12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74639.850000000006</v>
      </c>
    </row>
    <row r="1062" spans="1:12">
      <c r="A1062" s="2" t="s">
        <v>33</v>
      </c>
      <c r="B1062" s="2" t="s">
        <v>34</v>
      </c>
      <c r="C1062" s="2" t="s">
        <v>89</v>
      </c>
      <c r="D1062" s="3">
        <v>43160</v>
      </c>
      <c r="E1062" s="4">
        <v>-2529.39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-2529.39</v>
      </c>
    </row>
    <row r="1063" spans="1:12">
      <c r="A1063" s="2" t="s">
        <v>33</v>
      </c>
      <c r="B1063" s="2" t="s">
        <v>34</v>
      </c>
      <c r="C1063" s="2" t="s">
        <v>37</v>
      </c>
      <c r="D1063" s="3">
        <v>43160</v>
      </c>
      <c r="E1063" s="4">
        <v>923604.38</v>
      </c>
      <c r="F1063" s="4">
        <v>23966.079999999998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947570.46</v>
      </c>
    </row>
    <row r="1064" spans="1:12">
      <c r="A1064" s="2" t="s">
        <v>33</v>
      </c>
      <c r="B1064" s="2" t="s">
        <v>34</v>
      </c>
      <c r="C1064" s="2" t="s">
        <v>90</v>
      </c>
      <c r="D1064" s="3">
        <v>43160</v>
      </c>
      <c r="E1064" s="4">
        <v>35904.730000000003</v>
      </c>
      <c r="F1064" s="4">
        <v>536.54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36441.269999999997</v>
      </c>
    </row>
    <row r="1065" spans="1:12">
      <c r="A1065" s="2" t="s">
        <v>33</v>
      </c>
      <c r="B1065" s="2" t="s">
        <v>34</v>
      </c>
      <c r="C1065" s="2" t="s">
        <v>152</v>
      </c>
      <c r="D1065" s="3">
        <v>43160</v>
      </c>
      <c r="E1065" s="4">
        <v>56778.62</v>
      </c>
      <c r="F1065" s="4">
        <v>948.8900000000001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57727.51</v>
      </c>
    </row>
    <row r="1066" spans="1:12">
      <c r="A1066" s="2" t="s">
        <v>33</v>
      </c>
      <c r="B1066" s="2" t="s">
        <v>34</v>
      </c>
      <c r="C1066" s="2" t="s">
        <v>91</v>
      </c>
      <c r="D1066" s="3">
        <v>43160</v>
      </c>
      <c r="E1066" s="4">
        <v>15989.14</v>
      </c>
      <c r="F1066" s="4">
        <v>315.20999999999998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16304.35</v>
      </c>
    </row>
    <row r="1067" spans="1:12">
      <c r="A1067" s="2" t="s">
        <v>33</v>
      </c>
      <c r="B1067" s="2" t="s">
        <v>34</v>
      </c>
      <c r="C1067" s="2" t="s">
        <v>38</v>
      </c>
      <c r="D1067" s="3">
        <v>43160</v>
      </c>
      <c r="E1067" s="4">
        <v>207387.85</v>
      </c>
      <c r="F1067" s="4">
        <v>4478.1499999999996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211866</v>
      </c>
    </row>
    <row r="1068" spans="1:12">
      <c r="A1068" s="2" t="s">
        <v>33</v>
      </c>
      <c r="B1068" s="2" t="s">
        <v>34</v>
      </c>
      <c r="C1068" s="2" t="s">
        <v>39</v>
      </c>
      <c r="D1068" s="3">
        <v>43160</v>
      </c>
      <c r="E1068" s="4">
        <v>1703030.02</v>
      </c>
      <c r="F1068" s="4">
        <v>31654.34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1734684.36</v>
      </c>
    </row>
    <row r="1069" spans="1:12">
      <c r="A1069" s="2" t="s">
        <v>33</v>
      </c>
      <c r="B1069" s="2" t="s">
        <v>34</v>
      </c>
      <c r="C1069" s="2" t="s">
        <v>92</v>
      </c>
      <c r="D1069" s="3">
        <v>43160</v>
      </c>
      <c r="E1069" s="4">
        <v>4003.85</v>
      </c>
      <c r="F1069" s="4">
        <v>139.74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4143.59</v>
      </c>
    </row>
    <row r="1070" spans="1:12">
      <c r="A1070" s="2" t="s">
        <v>33</v>
      </c>
      <c r="B1070" s="2" t="s">
        <v>34</v>
      </c>
      <c r="C1070" s="2" t="s">
        <v>40</v>
      </c>
      <c r="D1070" s="3">
        <v>43160</v>
      </c>
      <c r="E1070" s="4">
        <v>42463.8</v>
      </c>
      <c r="F1070" s="4">
        <v>1338.96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43802.76</v>
      </c>
    </row>
    <row r="1071" spans="1:12">
      <c r="A1071" s="2" t="s">
        <v>33</v>
      </c>
      <c r="B1071" s="2" t="s">
        <v>34</v>
      </c>
      <c r="C1071" s="2" t="s">
        <v>41</v>
      </c>
      <c r="D1071" s="3">
        <v>43160</v>
      </c>
      <c r="E1071" s="4">
        <v>462495.78</v>
      </c>
      <c r="F1071" s="4">
        <v>21664.3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484160.08</v>
      </c>
    </row>
    <row r="1072" spans="1:12">
      <c r="A1072" s="2" t="s">
        <v>33</v>
      </c>
      <c r="B1072" s="2" t="s">
        <v>34</v>
      </c>
      <c r="C1072" s="2" t="s">
        <v>42</v>
      </c>
      <c r="D1072" s="3">
        <v>43160</v>
      </c>
      <c r="E1072" s="4">
        <v>109535.96</v>
      </c>
      <c r="F1072" s="4">
        <v>-735.73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108800.23</v>
      </c>
    </row>
    <row r="1073" spans="1:12">
      <c r="A1073" s="2" t="s">
        <v>33</v>
      </c>
      <c r="B1073" s="1" t="s">
        <v>34</v>
      </c>
      <c r="C1073" s="1" t="s">
        <v>163</v>
      </c>
      <c r="D1073" s="3">
        <v>43160</v>
      </c>
      <c r="E1073" s="4">
        <v>-5366172.2599999979</v>
      </c>
      <c r="F1073" s="4">
        <v>113014.46999999999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-5253157.7899999982</v>
      </c>
    </row>
    <row r="1074" spans="1:12">
      <c r="A1074" s="2" t="s">
        <v>33</v>
      </c>
      <c r="B1074" s="2" t="s">
        <v>68</v>
      </c>
      <c r="C1074" s="2" t="s">
        <v>69</v>
      </c>
      <c r="D1074" s="3">
        <v>43160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</row>
    <row r="1075" spans="1:12">
      <c r="A1075" s="2" t="s">
        <v>33</v>
      </c>
      <c r="B1075" s="2" t="s">
        <v>68</v>
      </c>
      <c r="C1075" s="2" t="s">
        <v>107</v>
      </c>
      <c r="D1075" s="3">
        <v>43160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</row>
    <row r="1076" spans="1:12">
      <c r="A1076" s="2" t="s">
        <v>33</v>
      </c>
      <c r="B1076" s="2" t="s">
        <v>68</v>
      </c>
      <c r="C1076" s="2" t="s">
        <v>70</v>
      </c>
      <c r="D1076" s="3">
        <v>43160</v>
      </c>
      <c r="E1076" s="4">
        <v>98163.63</v>
      </c>
      <c r="F1076" s="4">
        <v>400.52000000000004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98564.15</v>
      </c>
    </row>
    <row r="1077" spans="1:12">
      <c r="A1077" s="2" t="s">
        <v>33</v>
      </c>
      <c r="B1077" s="2" t="s">
        <v>68</v>
      </c>
      <c r="C1077" s="2" t="s">
        <v>108</v>
      </c>
      <c r="D1077" s="3">
        <v>43160</v>
      </c>
      <c r="E1077" s="4">
        <v>8438.9</v>
      </c>
      <c r="F1077" s="4">
        <v>93.97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8532.8700000000008</v>
      </c>
    </row>
    <row r="1078" spans="1:12">
      <c r="A1078" s="2" t="s">
        <v>33</v>
      </c>
      <c r="B1078" s="2" t="s">
        <v>68</v>
      </c>
      <c r="C1078" s="2" t="s">
        <v>133</v>
      </c>
      <c r="D1078" s="3">
        <v>43160</v>
      </c>
      <c r="E1078" s="4">
        <v>38834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38834</v>
      </c>
    </row>
    <row r="1079" spans="1:12">
      <c r="A1079" s="2" t="s">
        <v>33</v>
      </c>
      <c r="B1079" s="2" t="s">
        <v>68</v>
      </c>
      <c r="C1079" s="2" t="s">
        <v>109</v>
      </c>
      <c r="D1079" s="3">
        <v>43160</v>
      </c>
      <c r="E1079" s="4">
        <v>41397.21</v>
      </c>
      <c r="F1079" s="4">
        <v>0</v>
      </c>
      <c r="G1079" s="4">
        <v>-2787.88</v>
      </c>
      <c r="H1079" s="4">
        <v>0</v>
      </c>
      <c r="I1079" s="4">
        <v>0</v>
      </c>
      <c r="J1079" s="4">
        <v>0</v>
      </c>
      <c r="K1079" s="4">
        <v>0</v>
      </c>
      <c r="L1079" s="4">
        <v>38609.33</v>
      </c>
    </row>
    <row r="1080" spans="1:12">
      <c r="A1080" s="2" t="s">
        <v>33</v>
      </c>
      <c r="B1080" s="2" t="s">
        <v>68</v>
      </c>
      <c r="C1080" s="2" t="s">
        <v>71</v>
      </c>
      <c r="D1080" s="3">
        <v>43160</v>
      </c>
      <c r="E1080" s="4">
        <v>15017.64</v>
      </c>
      <c r="F1080" s="4">
        <v>151.66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15169.3</v>
      </c>
    </row>
    <row r="1081" spans="1:12">
      <c r="A1081" s="2" t="s">
        <v>33</v>
      </c>
      <c r="B1081" s="2" t="s">
        <v>68</v>
      </c>
      <c r="C1081" s="2" t="s">
        <v>73</v>
      </c>
      <c r="D1081" s="3">
        <v>43160</v>
      </c>
      <c r="E1081" s="4">
        <v>132918.04</v>
      </c>
      <c r="F1081" s="4">
        <v>498.29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133416.32999999999</v>
      </c>
    </row>
    <row r="1082" spans="1:12">
      <c r="A1082" s="2" t="s">
        <v>33</v>
      </c>
      <c r="B1082" s="2" t="s">
        <v>68</v>
      </c>
      <c r="C1082" s="2" t="s">
        <v>72</v>
      </c>
      <c r="D1082" s="3">
        <v>43160</v>
      </c>
      <c r="E1082" s="4">
        <v>7209.54</v>
      </c>
      <c r="F1082" s="4">
        <v>74.540000000000006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7284.08</v>
      </c>
    </row>
    <row r="1083" spans="1:12">
      <c r="A1083" s="2" t="s">
        <v>33</v>
      </c>
      <c r="B1083" s="2" t="s">
        <v>68</v>
      </c>
      <c r="C1083" s="2" t="s">
        <v>149</v>
      </c>
      <c r="D1083" s="3">
        <v>43160</v>
      </c>
      <c r="E1083" s="4">
        <v>-8941.65</v>
      </c>
      <c r="F1083" s="4">
        <v>97.92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-8843.73</v>
      </c>
    </row>
    <row r="1084" spans="1:12">
      <c r="A1084" s="2" t="s">
        <v>33</v>
      </c>
      <c r="B1084" s="2" t="s">
        <v>68</v>
      </c>
      <c r="C1084" s="2" t="s">
        <v>151</v>
      </c>
      <c r="D1084" s="3">
        <v>43160</v>
      </c>
      <c r="E1084" s="4">
        <v>678958.26</v>
      </c>
      <c r="F1084" s="4">
        <v>2354.3000000000002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681312.56</v>
      </c>
    </row>
    <row r="1085" spans="1:12">
      <c r="A1085" s="2" t="s">
        <v>33</v>
      </c>
      <c r="B1085" s="2" t="s">
        <v>68</v>
      </c>
      <c r="C1085" s="2" t="s">
        <v>150</v>
      </c>
      <c r="D1085" s="3">
        <v>43160</v>
      </c>
      <c r="E1085" s="4">
        <v>-34765.769999999997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-34765.769999999997</v>
      </c>
    </row>
    <row r="1086" spans="1:12">
      <c r="A1086" s="2" t="s">
        <v>33</v>
      </c>
      <c r="B1086" s="2" t="s">
        <v>68</v>
      </c>
      <c r="C1086" s="2" t="s">
        <v>110</v>
      </c>
      <c r="D1086" s="3">
        <v>43160</v>
      </c>
      <c r="E1086" s="4">
        <v>70196.03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70196.03</v>
      </c>
    </row>
    <row r="1087" spans="1:12">
      <c r="A1087" s="2" t="s">
        <v>33</v>
      </c>
      <c r="B1087" s="2" t="s">
        <v>68</v>
      </c>
      <c r="C1087" s="2" t="s">
        <v>106</v>
      </c>
      <c r="D1087" s="3">
        <v>43160</v>
      </c>
      <c r="E1087" s="4">
        <v>20410.32</v>
      </c>
      <c r="F1087" s="4">
        <v>591.64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21001.96</v>
      </c>
    </row>
    <row r="1088" spans="1:12">
      <c r="A1088" s="2" t="s">
        <v>33</v>
      </c>
      <c r="B1088" s="2" t="s">
        <v>68</v>
      </c>
      <c r="C1088" s="2" t="s">
        <v>74</v>
      </c>
      <c r="D1088" s="3">
        <v>43160</v>
      </c>
      <c r="E1088" s="4">
        <v>828509.36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828509.36</v>
      </c>
    </row>
    <row r="1089" spans="1:12">
      <c r="A1089" s="2" t="s">
        <v>33</v>
      </c>
      <c r="B1089" s="1" t="s">
        <v>68</v>
      </c>
      <c r="C1089" s="1" t="s">
        <v>163</v>
      </c>
      <c r="D1089" s="3">
        <v>43160</v>
      </c>
      <c r="E1089" s="4">
        <v>52517.30000000001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52517.30000000001</v>
      </c>
    </row>
    <row r="1090" spans="1:12">
      <c r="A1090" s="2" t="s">
        <v>16</v>
      </c>
      <c r="B1090" s="2" t="s">
        <v>17</v>
      </c>
      <c r="C1090" s="2" t="s">
        <v>18</v>
      </c>
      <c r="D1090" s="3">
        <v>43191</v>
      </c>
      <c r="E1090" s="4">
        <v>481983.95</v>
      </c>
      <c r="F1090" s="4">
        <v>3755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485738.95</v>
      </c>
    </row>
    <row r="1091" spans="1:12">
      <c r="A1091" s="2" t="s">
        <v>16</v>
      </c>
      <c r="B1091" s="2" t="s">
        <v>17</v>
      </c>
      <c r="C1091" s="2" t="s">
        <v>19</v>
      </c>
      <c r="D1091" s="3">
        <v>43191</v>
      </c>
      <c r="E1091" s="4">
        <v>3538906.74</v>
      </c>
      <c r="F1091" s="4">
        <v>23482.03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3562388.77</v>
      </c>
    </row>
    <row r="1092" spans="1:12">
      <c r="A1092" s="2" t="s">
        <v>16</v>
      </c>
      <c r="B1092" s="2" t="s">
        <v>17</v>
      </c>
      <c r="C1092" s="2" t="s">
        <v>158</v>
      </c>
      <c r="D1092" s="3">
        <v>43191</v>
      </c>
      <c r="E1092" s="4">
        <v>9316004.9499999993</v>
      </c>
      <c r="F1092" s="4">
        <v>253.79999999999927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9316258.75</v>
      </c>
    </row>
    <row r="1093" spans="1:12">
      <c r="A1093" s="2" t="s">
        <v>16</v>
      </c>
      <c r="B1093" s="2" t="s">
        <v>17</v>
      </c>
      <c r="C1093" s="2" t="s">
        <v>76</v>
      </c>
      <c r="D1093" s="3">
        <v>43191</v>
      </c>
      <c r="E1093" s="4">
        <v>-0.04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-0.04</v>
      </c>
    </row>
    <row r="1094" spans="1:12">
      <c r="A1094" s="2" t="s">
        <v>16</v>
      </c>
      <c r="B1094" s="2" t="s">
        <v>17</v>
      </c>
      <c r="C1094" s="2" t="s">
        <v>23</v>
      </c>
      <c r="D1094" s="3">
        <v>43191</v>
      </c>
      <c r="E1094" s="4">
        <v>-0.08</v>
      </c>
      <c r="F1094" s="4">
        <v>5.78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5.7</v>
      </c>
    </row>
    <row r="1095" spans="1:12">
      <c r="A1095" s="2" t="s">
        <v>16</v>
      </c>
      <c r="B1095" s="2" t="s">
        <v>17</v>
      </c>
      <c r="C1095" s="2" t="s">
        <v>83</v>
      </c>
      <c r="D1095" s="3">
        <v>43191</v>
      </c>
      <c r="E1095" s="4">
        <v>1798984.37</v>
      </c>
      <c r="F1095" s="4">
        <v>17041.740000000002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1816026.11</v>
      </c>
    </row>
    <row r="1096" spans="1:12">
      <c r="A1096" s="2" t="s">
        <v>16</v>
      </c>
      <c r="B1096" s="2" t="s">
        <v>17</v>
      </c>
      <c r="C1096" s="2" t="s">
        <v>28</v>
      </c>
      <c r="D1096" s="3">
        <v>43191</v>
      </c>
      <c r="E1096" s="4">
        <v>1.26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1.26</v>
      </c>
    </row>
    <row r="1097" spans="1:12">
      <c r="A1097" s="2" t="s">
        <v>16</v>
      </c>
      <c r="B1097" s="2" t="s">
        <v>17</v>
      </c>
      <c r="C1097" s="2" t="s">
        <v>30</v>
      </c>
      <c r="D1097" s="3">
        <v>43191</v>
      </c>
      <c r="E1097" s="4">
        <v>0.45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0.45</v>
      </c>
    </row>
    <row r="1098" spans="1:12">
      <c r="A1098" s="2" t="s">
        <v>16</v>
      </c>
      <c r="B1098" s="2" t="s">
        <v>17</v>
      </c>
      <c r="C1098" s="2" t="s">
        <v>20</v>
      </c>
      <c r="D1098" s="3">
        <v>43191</v>
      </c>
      <c r="E1098" s="4">
        <v>30854.25</v>
      </c>
      <c r="F1098" s="4">
        <v>231.57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31085.82</v>
      </c>
    </row>
    <row r="1099" spans="1:12">
      <c r="A1099" s="2" t="s">
        <v>16</v>
      </c>
      <c r="B1099" s="2" t="s">
        <v>17</v>
      </c>
      <c r="C1099" s="2" t="s">
        <v>22</v>
      </c>
      <c r="D1099" s="3">
        <v>43191</v>
      </c>
      <c r="E1099" s="4">
        <v>99505.24</v>
      </c>
      <c r="F1099" s="4">
        <v>878.02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100383.26</v>
      </c>
    </row>
    <row r="1100" spans="1:12">
      <c r="A1100" s="2" t="s">
        <v>16</v>
      </c>
      <c r="B1100" s="2" t="s">
        <v>17</v>
      </c>
      <c r="C1100" s="2" t="s">
        <v>111</v>
      </c>
      <c r="D1100" s="3">
        <v>43191</v>
      </c>
      <c r="E1100" s="4">
        <v>5381.64</v>
      </c>
      <c r="F1100" s="4">
        <v>50.879999999999995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5432.52</v>
      </c>
    </row>
    <row r="1101" spans="1:12">
      <c r="A1101" s="2" t="s">
        <v>16</v>
      </c>
      <c r="B1101" s="2" t="s">
        <v>17</v>
      </c>
      <c r="C1101" s="2" t="s">
        <v>114</v>
      </c>
      <c r="D1101" s="3">
        <v>43191</v>
      </c>
      <c r="E1101" s="4">
        <v>31138.959999999999</v>
      </c>
      <c r="F1101" s="4">
        <v>549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31687.96</v>
      </c>
    </row>
    <row r="1102" spans="1:12">
      <c r="A1102" s="2" t="s">
        <v>16</v>
      </c>
      <c r="B1102" s="2" t="s">
        <v>17</v>
      </c>
      <c r="C1102" s="2" t="s">
        <v>79</v>
      </c>
      <c r="D1102" s="3">
        <v>43191</v>
      </c>
      <c r="E1102" s="4">
        <v>388.07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388.07</v>
      </c>
    </row>
    <row r="1103" spans="1:12">
      <c r="A1103" s="2" t="s">
        <v>16</v>
      </c>
      <c r="B1103" s="2" t="s">
        <v>17</v>
      </c>
      <c r="C1103" s="2" t="s">
        <v>31</v>
      </c>
      <c r="D1103" s="3">
        <v>43191</v>
      </c>
      <c r="E1103" s="4">
        <v>520345.5</v>
      </c>
      <c r="F1103" s="4">
        <v>4915.03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525260.53</v>
      </c>
    </row>
    <row r="1104" spans="1:12">
      <c r="A1104" s="2" t="s">
        <v>16</v>
      </c>
      <c r="B1104" s="2" t="s">
        <v>17</v>
      </c>
      <c r="C1104" s="2" t="s">
        <v>24</v>
      </c>
      <c r="D1104" s="3">
        <v>43191</v>
      </c>
      <c r="E1104" s="4">
        <v>3644.26</v>
      </c>
      <c r="F1104" s="4">
        <v>41.5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3685.76</v>
      </c>
    </row>
    <row r="1105" spans="1:12">
      <c r="A1105" s="2" t="s">
        <v>16</v>
      </c>
      <c r="B1105" s="2" t="s">
        <v>17</v>
      </c>
      <c r="C1105" s="2" t="s">
        <v>81</v>
      </c>
      <c r="D1105" s="3">
        <v>43191</v>
      </c>
      <c r="E1105" s="4">
        <v>43821.55</v>
      </c>
      <c r="F1105" s="4">
        <v>375.84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44197.39</v>
      </c>
    </row>
    <row r="1106" spans="1:12">
      <c r="A1106" s="2" t="s">
        <v>16</v>
      </c>
      <c r="B1106" s="2" t="s">
        <v>17</v>
      </c>
      <c r="C1106" s="2" t="s">
        <v>25</v>
      </c>
      <c r="D1106" s="3">
        <v>43191</v>
      </c>
      <c r="E1106" s="4">
        <v>759.11</v>
      </c>
      <c r="F1106" s="4">
        <v>17.829999999999998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776.94</v>
      </c>
    </row>
    <row r="1107" spans="1:12">
      <c r="A1107" s="2" t="s">
        <v>16</v>
      </c>
      <c r="B1107" s="2" t="s">
        <v>17</v>
      </c>
      <c r="C1107" s="2" t="s">
        <v>116</v>
      </c>
      <c r="D1107" s="3">
        <v>43191</v>
      </c>
      <c r="E1107" s="4">
        <v>162705.19</v>
      </c>
      <c r="F1107" s="4">
        <v>109.29999999999995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162814.49</v>
      </c>
    </row>
    <row r="1108" spans="1:12">
      <c r="A1108" s="2" t="s">
        <v>16</v>
      </c>
      <c r="B1108" s="2" t="s">
        <v>17</v>
      </c>
      <c r="C1108" s="2" t="s">
        <v>115</v>
      </c>
      <c r="D1108" s="3">
        <v>43191</v>
      </c>
      <c r="E1108" s="4">
        <v>20654823.989999998</v>
      </c>
      <c r="F1108" s="4">
        <v>267048.19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20921872.18</v>
      </c>
    </row>
    <row r="1109" spans="1:12">
      <c r="A1109" s="2" t="s">
        <v>16</v>
      </c>
      <c r="B1109" s="2" t="s">
        <v>17</v>
      </c>
      <c r="C1109" s="2" t="s">
        <v>27</v>
      </c>
      <c r="D1109" s="3">
        <v>43191</v>
      </c>
      <c r="E1109" s="4">
        <v>17001570.289999999</v>
      </c>
      <c r="F1109" s="4">
        <v>129698.78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17131269.07</v>
      </c>
    </row>
    <row r="1110" spans="1:12">
      <c r="A1110" s="2" t="s">
        <v>16</v>
      </c>
      <c r="B1110" s="2" t="s">
        <v>17</v>
      </c>
      <c r="C1110" s="2" t="s">
        <v>82</v>
      </c>
      <c r="D1110" s="3">
        <v>43191</v>
      </c>
      <c r="E1110" s="4">
        <v>2463087.0699999998</v>
      </c>
      <c r="F1110" s="4">
        <v>23616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2486703.0699999998</v>
      </c>
    </row>
    <row r="1111" spans="1:12">
      <c r="A1111" s="2" t="s">
        <v>16</v>
      </c>
      <c r="B1111" s="2" t="s">
        <v>17</v>
      </c>
      <c r="C1111" s="2" t="s">
        <v>84</v>
      </c>
      <c r="D1111" s="3">
        <v>43191</v>
      </c>
      <c r="E1111" s="4">
        <v>1044089.9</v>
      </c>
      <c r="F1111" s="4">
        <v>17038.36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1061128.26</v>
      </c>
    </row>
    <row r="1112" spans="1:12">
      <c r="A1112" s="2" t="s">
        <v>16</v>
      </c>
      <c r="B1112" s="2" t="s">
        <v>17</v>
      </c>
      <c r="C1112" s="2" t="s">
        <v>29</v>
      </c>
      <c r="D1112" s="3">
        <v>43191</v>
      </c>
      <c r="E1112" s="4">
        <v>224108.04</v>
      </c>
      <c r="F1112" s="4">
        <v>8304.67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232412.71</v>
      </c>
    </row>
    <row r="1113" spans="1:12">
      <c r="A1113" s="2" t="s">
        <v>16</v>
      </c>
      <c r="B1113" s="2" t="s">
        <v>17</v>
      </c>
      <c r="C1113" s="2" t="s">
        <v>157</v>
      </c>
      <c r="D1113" s="3">
        <v>43191</v>
      </c>
      <c r="E1113" s="4">
        <v>32318506.309999999</v>
      </c>
      <c r="F1113" s="4">
        <v>351426.42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32669932.73</v>
      </c>
    </row>
    <row r="1114" spans="1:12">
      <c r="A1114" s="2" t="s">
        <v>16</v>
      </c>
      <c r="B1114" s="2" t="s">
        <v>17</v>
      </c>
      <c r="C1114" s="2" t="s">
        <v>32</v>
      </c>
      <c r="D1114" s="3">
        <v>43191</v>
      </c>
      <c r="E1114" s="4">
        <v>44050.92</v>
      </c>
      <c r="F1114" s="4">
        <v>192.72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44243.64</v>
      </c>
    </row>
    <row r="1115" spans="1:12">
      <c r="A1115" s="2" t="s">
        <v>16</v>
      </c>
      <c r="B1115" s="2" t="s">
        <v>17</v>
      </c>
      <c r="C1115" s="2" t="s">
        <v>80</v>
      </c>
      <c r="D1115" s="3">
        <v>43191</v>
      </c>
      <c r="E1115" s="4">
        <v>1133238.77</v>
      </c>
      <c r="F1115" s="4">
        <v>12011.78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1145250.55</v>
      </c>
    </row>
    <row r="1116" spans="1:12">
      <c r="A1116" s="2" t="s">
        <v>16</v>
      </c>
      <c r="B1116" s="2" t="s">
        <v>17</v>
      </c>
      <c r="C1116" s="2" t="s">
        <v>26</v>
      </c>
      <c r="D1116" s="3">
        <v>43191</v>
      </c>
      <c r="E1116" s="4">
        <v>451697.91999999998</v>
      </c>
      <c r="F1116" s="4">
        <v>7029.86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458727.78</v>
      </c>
    </row>
    <row r="1117" spans="1:12">
      <c r="A1117" s="2" t="s">
        <v>16</v>
      </c>
      <c r="B1117" s="2" t="s">
        <v>17</v>
      </c>
      <c r="C1117" s="2" t="s">
        <v>21</v>
      </c>
      <c r="D1117" s="3">
        <v>43191</v>
      </c>
      <c r="E1117" s="4">
        <v>42545.72</v>
      </c>
      <c r="F1117" s="4">
        <v>410.89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42956.61</v>
      </c>
    </row>
    <row r="1118" spans="1:12">
      <c r="A1118" s="2" t="s">
        <v>16</v>
      </c>
      <c r="B1118" s="2" t="s">
        <v>17</v>
      </c>
      <c r="C1118" s="2" t="s">
        <v>75</v>
      </c>
      <c r="D1118" s="3">
        <v>43191</v>
      </c>
      <c r="E1118" s="4">
        <v>47959.71</v>
      </c>
      <c r="F1118" s="4">
        <v>2455.8200000000002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50415.53</v>
      </c>
    </row>
    <row r="1119" spans="1:12">
      <c r="A1119" s="2" t="s">
        <v>16</v>
      </c>
      <c r="B1119" s="2" t="s">
        <v>17</v>
      </c>
      <c r="C1119" s="2" t="s">
        <v>112</v>
      </c>
      <c r="D1119" s="3">
        <v>43191</v>
      </c>
      <c r="E1119" s="4">
        <v>12195037.92</v>
      </c>
      <c r="F1119" s="4">
        <v>109315.98000000001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12304353.9</v>
      </c>
    </row>
    <row r="1120" spans="1:12">
      <c r="A1120" s="2" t="s">
        <v>16</v>
      </c>
      <c r="B1120" s="2" t="s">
        <v>17</v>
      </c>
      <c r="C1120" s="2" t="s">
        <v>77</v>
      </c>
      <c r="D1120" s="3">
        <v>43191</v>
      </c>
      <c r="E1120" s="4">
        <v>46601.49</v>
      </c>
      <c r="F1120" s="4">
        <v>2359.31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48960.800000000003</v>
      </c>
    </row>
    <row r="1121" spans="1:12">
      <c r="A1121" s="2" t="s">
        <v>16</v>
      </c>
      <c r="B1121" s="2" t="s">
        <v>17</v>
      </c>
      <c r="C1121" s="2" t="s">
        <v>78</v>
      </c>
      <c r="D1121" s="3">
        <v>43191</v>
      </c>
      <c r="E1121" s="4">
        <v>40782.74</v>
      </c>
      <c r="F1121" s="4">
        <v>2601.83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43384.57</v>
      </c>
    </row>
    <row r="1122" spans="1:12">
      <c r="A1122" s="2" t="s">
        <v>16</v>
      </c>
      <c r="B1122" s="2" t="s">
        <v>17</v>
      </c>
      <c r="C1122" s="2" t="s">
        <v>113</v>
      </c>
      <c r="D1122" s="3">
        <v>43191</v>
      </c>
      <c r="E1122" s="4">
        <v>3225611.36</v>
      </c>
      <c r="F1122" s="4">
        <v>96645.51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3322256.87</v>
      </c>
    </row>
    <row r="1123" spans="1:12">
      <c r="A1123" s="2" t="s">
        <v>16</v>
      </c>
      <c r="B1123" s="2" t="s">
        <v>60</v>
      </c>
      <c r="C1123" s="2" t="s">
        <v>64</v>
      </c>
      <c r="D1123" s="3">
        <v>43191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</row>
    <row r="1124" spans="1:12">
      <c r="A1124" s="2" t="s">
        <v>16</v>
      </c>
      <c r="B1124" s="2" t="s">
        <v>60</v>
      </c>
      <c r="C1124" s="2" t="s">
        <v>103</v>
      </c>
      <c r="D1124" s="3">
        <v>43191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</row>
    <row r="1125" spans="1:12">
      <c r="A1125" s="2" t="s">
        <v>16</v>
      </c>
      <c r="B1125" s="2" t="s">
        <v>60</v>
      </c>
      <c r="C1125" s="2" t="s">
        <v>147</v>
      </c>
      <c r="D1125" s="3">
        <v>43191</v>
      </c>
      <c r="E1125" s="4">
        <v>1725255.71</v>
      </c>
      <c r="F1125" s="4">
        <v>33899.9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1759155.61</v>
      </c>
    </row>
    <row r="1126" spans="1:12">
      <c r="A1126" s="2" t="s">
        <v>16</v>
      </c>
      <c r="B1126" s="2" t="s">
        <v>60</v>
      </c>
      <c r="C1126" s="2" t="s">
        <v>144</v>
      </c>
      <c r="D1126" s="3">
        <v>43191</v>
      </c>
      <c r="E1126" s="4">
        <v>1626000.75</v>
      </c>
      <c r="F1126" s="4">
        <v>8953.5400000000009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1634954.29</v>
      </c>
    </row>
    <row r="1127" spans="1:12">
      <c r="A1127" s="2" t="s">
        <v>16</v>
      </c>
      <c r="B1127" s="2" t="s">
        <v>60</v>
      </c>
      <c r="C1127" s="2" t="s">
        <v>145</v>
      </c>
      <c r="D1127" s="3">
        <v>43191</v>
      </c>
      <c r="E1127" s="4">
        <v>2659011.13</v>
      </c>
      <c r="F1127" s="4">
        <v>33625.97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2692637.1</v>
      </c>
    </row>
    <row r="1128" spans="1:12">
      <c r="A1128" s="2" t="s">
        <v>16</v>
      </c>
      <c r="B1128" s="2" t="s">
        <v>60</v>
      </c>
      <c r="C1128" s="2" t="s">
        <v>129</v>
      </c>
      <c r="D1128" s="3">
        <v>43191</v>
      </c>
      <c r="E1128" s="4">
        <v>799991.06</v>
      </c>
      <c r="F1128" s="4">
        <v>7916.28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807907.34</v>
      </c>
    </row>
    <row r="1129" spans="1:12">
      <c r="A1129" s="2" t="s">
        <v>16</v>
      </c>
      <c r="B1129" s="2" t="s">
        <v>60</v>
      </c>
      <c r="C1129" s="2" t="s">
        <v>66</v>
      </c>
      <c r="D1129" s="3">
        <v>43191</v>
      </c>
      <c r="E1129" s="4">
        <v>36015.199999999997</v>
      </c>
      <c r="F1129" s="4">
        <v>1236.79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37251.99</v>
      </c>
    </row>
    <row r="1130" spans="1:12">
      <c r="A1130" s="2" t="s">
        <v>16</v>
      </c>
      <c r="B1130" s="2" t="s">
        <v>60</v>
      </c>
      <c r="C1130" s="2" t="s">
        <v>67</v>
      </c>
      <c r="D1130" s="3">
        <v>43191</v>
      </c>
      <c r="E1130" s="4">
        <v>92566.5</v>
      </c>
      <c r="F1130" s="4">
        <v>157.58999999999992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92724.09</v>
      </c>
    </row>
    <row r="1131" spans="1:12">
      <c r="A1131" s="2" t="s">
        <v>16</v>
      </c>
      <c r="B1131" s="2" t="s">
        <v>60</v>
      </c>
      <c r="C1131" s="2" t="s">
        <v>156</v>
      </c>
      <c r="D1131" s="3">
        <v>43191</v>
      </c>
      <c r="E1131" s="4">
        <v>95567.62</v>
      </c>
      <c r="F1131" s="4">
        <v>2952.73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98520.35</v>
      </c>
    </row>
    <row r="1132" spans="1:12">
      <c r="A1132" s="2" t="s">
        <v>16</v>
      </c>
      <c r="B1132" s="2" t="s">
        <v>60</v>
      </c>
      <c r="C1132" s="2" t="s">
        <v>160</v>
      </c>
      <c r="D1132" s="3">
        <v>43191</v>
      </c>
      <c r="E1132" s="4">
        <v>14801.36</v>
      </c>
      <c r="F1132" s="4">
        <v>196.66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14998.02</v>
      </c>
    </row>
    <row r="1133" spans="1:12">
      <c r="A1133" s="2" t="s">
        <v>16</v>
      </c>
      <c r="B1133" s="2" t="s">
        <v>60</v>
      </c>
      <c r="C1133" s="2" t="s">
        <v>61</v>
      </c>
      <c r="D1133" s="3">
        <v>43191</v>
      </c>
      <c r="E1133" s="4">
        <v>1006368.5</v>
      </c>
      <c r="F1133" s="4">
        <v>8970.5399999999991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1015339.04</v>
      </c>
    </row>
    <row r="1134" spans="1:12">
      <c r="A1134" s="2" t="s">
        <v>16</v>
      </c>
      <c r="B1134" s="2" t="s">
        <v>60</v>
      </c>
      <c r="C1134" s="2" t="s">
        <v>65</v>
      </c>
      <c r="D1134" s="3">
        <v>43191</v>
      </c>
      <c r="E1134" s="4">
        <v>147065.29999999999</v>
      </c>
      <c r="F1134" s="4">
        <v>1361.09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148426.39000000001</v>
      </c>
    </row>
    <row r="1135" spans="1:12">
      <c r="A1135" s="2" t="s">
        <v>16</v>
      </c>
      <c r="B1135" s="2" t="s">
        <v>60</v>
      </c>
      <c r="C1135" s="2" t="s">
        <v>155</v>
      </c>
      <c r="D1135" s="3">
        <v>43191</v>
      </c>
      <c r="E1135" s="4">
        <v>11390.21</v>
      </c>
      <c r="F1135" s="4">
        <v>163.54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11553.75</v>
      </c>
    </row>
    <row r="1136" spans="1:12">
      <c r="A1136" s="2" t="s">
        <v>16</v>
      </c>
      <c r="B1136" s="2" t="s">
        <v>60</v>
      </c>
      <c r="C1136" s="2" t="s">
        <v>105</v>
      </c>
      <c r="D1136" s="3">
        <v>43191</v>
      </c>
      <c r="E1136" s="4">
        <v>133040.66</v>
      </c>
      <c r="F1136" s="4">
        <v>930.78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133971.44</v>
      </c>
    </row>
    <row r="1137" spans="1:12">
      <c r="A1137" s="2" t="s">
        <v>16</v>
      </c>
      <c r="B1137" s="2" t="s">
        <v>60</v>
      </c>
      <c r="C1137" s="2" t="s">
        <v>100</v>
      </c>
      <c r="D1137" s="3">
        <v>43191</v>
      </c>
      <c r="E1137" s="4">
        <v>439279.13</v>
      </c>
      <c r="F1137" s="4">
        <v>7124.54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446403.67</v>
      </c>
    </row>
    <row r="1138" spans="1:12">
      <c r="A1138" s="2" t="s">
        <v>16</v>
      </c>
      <c r="B1138" s="2" t="s">
        <v>60</v>
      </c>
      <c r="C1138" s="2" t="s">
        <v>130</v>
      </c>
      <c r="D1138" s="3">
        <v>43191</v>
      </c>
      <c r="E1138" s="4">
        <v>4549928.29</v>
      </c>
      <c r="F1138" s="4">
        <v>72894.19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4622822.4800000004</v>
      </c>
    </row>
    <row r="1139" spans="1:12">
      <c r="A1139" s="2" t="s">
        <v>16</v>
      </c>
      <c r="B1139" s="2" t="s">
        <v>60</v>
      </c>
      <c r="C1139" s="2" t="s">
        <v>62</v>
      </c>
      <c r="D1139" s="3">
        <v>43191</v>
      </c>
      <c r="E1139" s="4">
        <v>1102351.77</v>
      </c>
      <c r="F1139" s="4">
        <v>14370.640000000001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1116722.4099999999</v>
      </c>
    </row>
    <row r="1140" spans="1:12">
      <c r="A1140" s="2" t="s">
        <v>16</v>
      </c>
      <c r="B1140" s="2" t="s">
        <v>60</v>
      </c>
      <c r="C1140" s="2" t="s">
        <v>63</v>
      </c>
      <c r="D1140" s="3">
        <v>43191</v>
      </c>
      <c r="E1140" s="4">
        <v>339217.42</v>
      </c>
      <c r="F1140" s="4">
        <v>4297.72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343515.14</v>
      </c>
    </row>
    <row r="1141" spans="1:12">
      <c r="A1141" s="2" t="s">
        <v>16</v>
      </c>
      <c r="B1141" s="2" t="s">
        <v>60</v>
      </c>
      <c r="C1141" s="2" t="s">
        <v>101</v>
      </c>
      <c r="D1141" s="3">
        <v>43191</v>
      </c>
      <c r="E1141" s="4">
        <v>505618.64</v>
      </c>
      <c r="F1141" s="4">
        <v>7210.3099999999995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512828.95</v>
      </c>
    </row>
    <row r="1142" spans="1:12">
      <c r="A1142" s="2" t="s">
        <v>16</v>
      </c>
      <c r="B1142" s="2" t="s">
        <v>60</v>
      </c>
      <c r="C1142" s="2" t="s">
        <v>131</v>
      </c>
      <c r="D1142" s="3">
        <v>43191</v>
      </c>
      <c r="E1142" s="4">
        <v>127793.84</v>
      </c>
      <c r="F1142" s="4">
        <v>1050.8300000000002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128844.67</v>
      </c>
    </row>
    <row r="1143" spans="1:12">
      <c r="A1143" s="2" t="s">
        <v>16</v>
      </c>
      <c r="B1143" s="2" t="s">
        <v>60</v>
      </c>
      <c r="C1143" s="2" t="s">
        <v>102</v>
      </c>
      <c r="D1143" s="3">
        <v>43191</v>
      </c>
      <c r="E1143" s="4">
        <v>27424395.510000002</v>
      </c>
      <c r="F1143" s="4">
        <v>484136.65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27908532.16</v>
      </c>
    </row>
    <row r="1144" spans="1:12">
      <c r="A1144" s="2" t="s">
        <v>16</v>
      </c>
      <c r="B1144" s="2" t="s">
        <v>60</v>
      </c>
      <c r="C1144" s="2" t="s">
        <v>132</v>
      </c>
      <c r="D1144" s="3">
        <v>43191</v>
      </c>
      <c r="E1144" s="4">
        <v>142707.12</v>
      </c>
      <c r="F1144" s="4">
        <v>3885.17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146592.29</v>
      </c>
    </row>
    <row r="1145" spans="1:12">
      <c r="A1145" s="2" t="s">
        <v>16</v>
      </c>
      <c r="B1145" s="2" t="s">
        <v>60</v>
      </c>
      <c r="C1145" s="2" t="s">
        <v>146</v>
      </c>
      <c r="D1145" s="3">
        <v>43191</v>
      </c>
      <c r="E1145" s="4">
        <v>230546.18</v>
      </c>
      <c r="F1145" s="4">
        <v>1879.46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232425.64</v>
      </c>
    </row>
    <row r="1146" spans="1:12">
      <c r="A1146" s="2" t="s">
        <v>16</v>
      </c>
      <c r="B1146" s="2" t="s">
        <v>60</v>
      </c>
      <c r="C1146" s="2" t="s">
        <v>104</v>
      </c>
      <c r="D1146" s="3">
        <v>43191</v>
      </c>
      <c r="E1146" s="4">
        <v>71363.350000000006</v>
      </c>
      <c r="F1146" s="4">
        <v>574.24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71937.59</v>
      </c>
    </row>
    <row r="1147" spans="1:12">
      <c r="A1147" s="2" t="s">
        <v>16</v>
      </c>
      <c r="B1147" s="2" t="s">
        <v>60</v>
      </c>
      <c r="C1147" s="2" t="s">
        <v>148</v>
      </c>
      <c r="D1147" s="3">
        <v>43191</v>
      </c>
      <c r="E1147" s="4">
        <v>10035.1</v>
      </c>
      <c r="F1147" s="4">
        <v>111.73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10146.83</v>
      </c>
    </row>
    <row r="1148" spans="1:12">
      <c r="A1148" s="2" t="s">
        <v>33</v>
      </c>
      <c r="B1148" s="2" t="s">
        <v>34</v>
      </c>
      <c r="C1148" s="2" t="s">
        <v>43</v>
      </c>
      <c r="D1148" s="3">
        <v>43191</v>
      </c>
      <c r="E1148" s="4">
        <v>8329.7199999999993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8329.7199999999993</v>
      </c>
    </row>
    <row r="1149" spans="1:12">
      <c r="A1149" s="2" t="s">
        <v>33</v>
      </c>
      <c r="B1149" s="2" t="s">
        <v>34</v>
      </c>
      <c r="C1149" s="2" t="s">
        <v>44</v>
      </c>
      <c r="D1149" s="3">
        <v>43191</v>
      </c>
      <c r="E1149" s="4">
        <v>119852.69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119852.69</v>
      </c>
    </row>
    <row r="1150" spans="1:12">
      <c r="A1150" s="2" t="s">
        <v>33</v>
      </c>
      <c r="B1150" s="2" t="s">
        <v>34</v>
      </c>
      <c r="C1150" s="2" t="s">
        <v>45</v>
      </c>
      <c r="D1150" s="3">
        <v>43191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</row>
    <row r="1151" spans="1:12">
      <c r="A1151" s="2" t="s">
        <v>33</v>
      </c>
      <c r="B1151" s="2" t="s">
        <v>34</v>
      </c>
      <c r="C1151" s="2" t="s">
        <v>95</v>
      </c>
      <c r="D1151" s="3">
        <v>43191</v>
      </c>
      <c r="E1151" s="4">
        <v>4430.62</v>
      </c>
      <c r="F1151" s="4">
        <v>0.98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4431.6000000000004</v>
      </c>
    </row>
    <row r="1152" spans="1:12">
      <c r="A1152" s="2" t="s">
        <v>33</v>
      </c>
      <c r="B1152" s="2" t="s">
        <v>34</v>
      </c>
      <c r="C1152" s="2" t="s">
        <v>96</v>
      </c>
      <c r="D1152" s="3">
        <v>43191</v>
      </c>
      <c r="E1152" s="4">
        <v>5840.7</v>
      </c>
      <c r="F1152" s="4">
        <v>24.93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5865.63</v>
      </c>
    </row>
    <row r="1153" spans="1:12">
      <c r="A1153" s="2" t="s">
        <v>33</v>
      </c>
      <c r="B1153" s="2" t="s">
        <v>34</v>
      </c>
      <c r="C1153" s="2" t="s">
        <v>120</v>
      </c>
      <c r="D1153" s="3">
        <v>43191</v>
      </c>
      <c r="E1153" s="4">
        <v>110855.47</v>
      </c>
      <c r="F1153" s="4">
        <v>160.93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111016.4</v>
      </c>
    </row>
    <row r="1154" spans="1:12">
      <c r="A1154" s="2" t="s">
        <v>33</v>
      </c>
      <c r="B1154" s="2" t="s">
        <v>34</v>
      </c>
      <c r="C1154" s="2" t="s">
        <v>121</v>
      </c>
      <c r="D1154" s="3">
        <v>43191</v>
      </c>
      <c r="E1154" s="4">
        <v>20166.170000000002</v>
      </c>
      <c r="F1154" s="4">
        <v>17.739999999999998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20183.91</v>
      </c>
    </row>
    <row r="1155" spans="1:12">
      <c r="A1155" s="2" t="s">
        <v>33</v>
      </c>
      <c r="B1155" s="2" t="s">
        <v>34</v>
      </c>
      <c r="C1155" s="2" t="s">
        <v>153</v>
      </c>
      <c r="D1155" s="3">
        <v>43191</v>
      </c>
      <c r="E1155" s="4">
        <v>97470.670000000013</v>
      </c>
      <c r="F1155" s="4">
        <v>148.88999999999999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97619.56</v>
      </c>
    </row>
    <row r="1156" spans="1:12">
      <c r="A1156" s="2" t="s">
        <v>33</v>
      </c>
      <c r="B1156" s="2" t="s">
        <v>34</v>
      </c>
      <c r="C1156" s="2" t="s">
        <v>135</v>
      </c>
      <c r="D1156" s="3">
        <v>43191</v>
      </c>
      <c r="E1156" s="4">
        <v>949086.25</v>
      </c>
      <c r="F1156" s="4">
        <v>13433.56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962519.81</v>
      </c>
    </row>
    <row r="1157" spans="1:12">
      <c r="A1157" s="2" t="s">
        <v>33</v>
      </c>
      <c r="B1157" s="2" t="s">
        <v>34</v>
      </c>
      <c r="C1157" s="2" t="s">
        <v>159</v>
      </c>
      <c r="D1157" s="3">
        <v>43191</v>
      </c>
      <c r="E1157" s="4">
        <v>1380920.5699999998</v>
      </c>
      <c r="F1157" s="4">
        <v>2139.17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1383059.74</v>
      </c>
    </row>
    <row r="1158" spans="1:12">
      <c r="A1158" s="2" t="s">
        <v>33</v>
      </c>
      <c r="B1158" s="2" t="s">
        <v>34</v>
      </c>
      <c r="C1158" s="2" t="s">
        <v>46</v>
      </c>
      <c r="D1158" s="3">
        <v>43191</v>
      </c>
      <c r="E1158" s="4">
        <v>449550.48</v>
      </c>
      <c r="F1158" s="4">
        <v>348.21000000000004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449898.69</v>
      </c>
    </row>
    <row r="1159" spans="1:12">
      <c r="A1159" s="2" t="s">
        <v>33</v>
      </c>
      <c r="B1159" s="2" t="s">
        <v>34</v>
      </c>
      <c r="C1159" s="2" t="s">
        <v>122</v>
      </c>
      <c r="D1159" s="3">
        <v>43191</v>
      </c>
      <c r="E1159" s="4">
        <v>716392.53</v>
      </c>
      <c r="F1159" s="4">
        <v>2542.25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718934.78</v>
      </c>
    </row>
    <row r="1160" spans="1:12">
      <c r="A1160" s="2" t="s">
        <v>33</v>
      </c>
      <c r="B1160" s="2" t="s">
        <v>34</v>
      </c>
      <c r="C1160" s="2" t="s">
        <v>47</v>
      </c>
      <c r="D1160" s="3">
        <v>43191</v>
      </c>
      <c r="E1160" s="4">
        <v>167160.13</v>
      </c>
      <c r="F1160" s="4">
        <v>52.07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167212.20000000001</v>
      </c>
    </row>
    <row r="1161" spans="1:12">
      <c r="A1161" s="2" t="s">
        <v>33</v>
      </c>
      <c r="B1161" s="2" t="s">
        <v>34</v>
      </c>
      <c r="C1161" s="2" t="s">
        <v>154</v>
      </c>
      <c r="D1161" s="3">
        <v>43191</v>
      </c>
      <c r="E1161" s="4">
        <v>43234.71</v>
      </c>
      <c r="F1161" s="4">
        <v>40.049999999999997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43274.76</v>
      </c>
    </row>
    <row r="1162" spans="1:12">
      <c r="A1162" s="2" t="s">
        <v>33</v>
      </c>
      <c r="B1162" s="2" t="s">
        <v>34</v>
      </c>
      <c r="C1162" s="2" t="s">
        <v>123</v>
      </c>
      <c r="D1162" s="3">
        <v>43191</v>
      </c>
      <c r="E1162" s="4">
        <v>-90614.42</v>
      </c>
      <c r="F1162" s="4">
        <v>118.36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-90496.06</v>
      </c>
    </row>
    <row r="1163" spans="1:12">
      <c r="A1163" s="2" t="s">
        <v>33</v>
      </c>
      <c r="B1163" s="2" t="s">
        <v>34</v>
      </c>
      <c r="C1163" s="2" t="s">
        <v>136</v>
      </c>
      <c r="D1163" s="3">
        <v>43191</v>
      </c>
      <c r="E1163" s="4">
        <v>186528.82</v>
      </c>
      <c r="F1163" s="4">
        <v>141.29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186670.11</v>
      </c>
    </row>
    <row r="1164" spans="1:12">
      <c r="A1164" s="2" t="s">
        <v>33</v>
      </c>
      <c r="B1164" s="2" t="s">
        <v>34</v>
      </c>
      <c r="C1164" s="2" t="s">
        <v>48</v>
      </c>
      <c r="D1164" s="3">
        <v>43191</v>
      </c>
      <c r="E1164" s="4">
        <v>473381.37</v>
      </c>
      <c r="F1164" s="4">
        <v>1385.17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474766.54</v>
      </c>
    </row>
    <row r="1165" spans="1:12">
      <c r="A1165" s="2" t="s">
        <v>33</v>
      </c>
      <c r="B1165" s="2" t="s">
        <v>34</v>
      </c>
      <c r="C1165" s="2" t="s">
        <v>118</v>
      </c>
      <c r="D1165" s="3">
        <v>43191</v>
      </c>
      <c r="E1165" s="4">
        <v>198870.57</v>
      </c>
      <c r="F1165" s="4">
        <v>116.06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198986.63</v>
      </c>
    </row>
    <row r="1166" spans="1:12">
      <c r="A1166" s="2" t="s">
        <v>33</v>
      </c>
      <c r="B1166" s="2" t="s">
        <v>34</v>
      </c>
      <c r="C1166" s="2" t="s">
        <v>137</v>
      </c>
      <c r="D1166" s="3">
        <v>43191</v>
      </c>
      <c r="E1166" s="4">
        <v>179191.72999999998</v>
      </c>
      <c r="F1166" s="4">
        <v>708.38000000000011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179900.11</v>
      </c>
    </row>
    <row r="1167" spans="1:12">
      <c r="A1167" s="2" t="s">
        <v>33</v>
      </c>
      <c r="B1167" s="2" t="s">
        <v>34</v>
      </c>
      <c r="C1167" s="2" t="s">
        <v>97</v>
      </c>
      <c r="D1167" s="3">
        <v>43191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</row>
    <row r="1168" spans="1:12">
      <c r="A1168" s="2" t="s">
        <v>33</v>
      </c>
      <c r="B1168" s="2" t="s">
        <v>34</v>
      </c>
      <c r="C1168" s="2" t="s">
        <v>49</v>
      </c>
      <c r="D1168" s="3">
        <v>43191</v>
      </c>
      <c r="E1168" s="4">
        <v>411998.4</v>
      </c>
      <c r="F1168" s="4">
        <v>961.78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412960.18</v>
      </c>
    </row>
    <row r="1169" spans="1:12">
      <c r="A1169" s="2" t="s">
        <v>33</v>
      </c>
      <c r="B1169" s="2" t="s">
        <v>34</v>
      </c>
      <c r="C1169" s="2" t="s">
        <v>50</v>
      </c>
      <c r="D1169" s="3">
        <v>43191</v>
      </c>
      <c r="E1169" s="4">
        <v>15661.390000000001</v>
      </c>
      <c r="F1169" s="4">
        <v>72.679999999999993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15734.07</v>
      </c>
    </row>
    <row r="1170" spans="1:12">
      <c r="A1170" s="2" t="s">
        <v>33</v>
      </c>
      <c r="B1170" s="2" t="s">
        <v>34</v>
      </c>
      <c r="C1170" s="2" t="s">
        <v>138</v>
      </c>
      <c r="D1170" s="3">
        <v>43191</v>
      </c>
      <c r="E1170" s="4">
        <v>51606.060000000005</v>
      </c>
      <c r="F1170" s="4">
        <v>90.23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51696.29</v>
      </c>
    </row>
    <row r="1171" spans="1:12">
      <c r="A1171" s="2" t="s">
        <v>33</v>
      </c>
      <c r="B1171" s="2" t="s">
        <v>34</v>
      </c>
      <c r="C1171" s="2" t="s">
        <v>124</v>
      </c>
      <c r="D1171" s="3">
        <v>43191</v>
      </c>
      <c r="E1171" s="4">
        <v>88653.58</v>
      </c>
      <c r="F1171" s="4">
        <v>581.82000000000005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89235.4</v>
      </c>
    </row>
    <row r="1172" spans="1:12">
      <c r="A1172" s="2" t="s">
        <v>33</v>
      </c>
      <c r="B1172" s="2" t="s">
        <v>34</v>
      </c>
      <c r="C1172" s="2" t="s">
        <v>125</v>
      </c>
      <c r="D1172" s="3">
        <v>43191</v>
      </c>
      <c r="E1172" s="4">
        <v>17696524.09</v>
      </c>
      <c r="F1172" s="4">
        <v>43054.2</v>
      </c>
      <c r="G1172" s="4">
        <v>-4715.37</v>
      </c>
      <c r="H1172" s="4">
        <v>0</v>
      </c>
      <c r="I1172" s="4">
        <v>0</v>
      </c>
      <c r="J1172" s="4">
        <v>0</v>
      </c>
      <c r="K1172" s="4">
        <v>0</v>
      </c>
      <c r="L1172" s="4">
        <v>17734862.920000002</v>
      </c>
    </row>
    <row r="1173" spans="1:12">
      <c r="A1173" s="2" t="s">
        <v>33</v>
      </c>
      <c r="B1173" s="2" t="s">
        <v>34</v>
      </c>
      <c r="C1173" s="2" t="s">
        <v>126</v>
      </c>
      <c r="D1173" s="3">
        <v>43191</v>
      </c>
      <c r="E1173" s="4">
        <v>332183.49</v>
      </c>
      <c r="F1173" s="4">
        <v>1304.45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333487.94</v>
      </c>
    </row>
    <row r="1174" spans="1:12">
      <c r="A1174" s="2" t="s">
        <v>33</v>
      </c>
      <c r="B1174" s="2" t="s">
        <v>34</v>
      </c>
      <c r="C1174" s="2" t="s">
        <v>51</v>
      </c>
      <c r="D1174" s="3">
        <v>43191</v>
      </c>
      <c r="E1174" s="4">
        <v>1708206.8399999999</v>
      </c>
      <c r="F1174" s="4">
        <v>4047.38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1712254.22</v>
      </c>
    </row>
    <row r="1175" spans="1:12">
      <c r="A1175" s="2" t="s">
        <v>33</v>
      </c>
      <c r="B1175" s="2" t="s">
        <v>34</v>
      </c>
      <c r="C1175" s="2" t="s">
        <v>98</v>
      </c>
      <c r="D1175" s="3">
        <v>43191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</row>
    <row r="1176" spans="1:12">
      <c r="A1176" s="2" t="s">
        <v>33</v>
      </c>
      <c r="B1176" s="2" t="s">
        <v>34</v>
      </c>
      <c r="C1176" s="2" t="s">
        <v>52</v>
      </c>
      <c r="D1176" s="3">
        <v>43191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</row>
    <row r="1177" spans="1:12">
      <c r="A1177" s="2" t="s">
        <v>33</v>
      </c>
      <c r="B1177" s="2" t="s">
        <v>34</v>
      </c>
      <c r="C1177" s="2" t="s">
        <v>127</v>
      </c>
      <c r="D1177" s="3">
        <v>43191</v>
      </c>
      <c r="E1177" s="4">
        <v>166755.66</v>
      </c>
      <c r="F1177" s="4">
        <v>3270.87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170026.53</v>
      </c>
    </row>
    <row r="1178" spans="1:12">
      <c r="A1178" s="2" t="s">
        <v>33</v>
      </c>
      <c r="B1178" s="2" t="s">
        <v>34</v>
      </c>
      <c r="C1178" s="2" t="s">
        <v>139</v>
      </c>
      <c r="D1178" s="3">
        <v>43191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</row>
    <row r="1179" spans="1:12">
      <c r="A1179" s="2" t="s">
        <v>33</v>
      </c>
      <c r="B1179" s="2" t="s">
        <v>34</v>
      </c>
      <c r="C1179" s="2" t="s">
        <v>53</v>
      </c>
      <c r="D1179" s="3">
        <v>43191</v>
      </c>
      <c r="E1179" s="4">
        <v>103761.39</v>
      </c>
      <c r="F1179" s="4">
        <v>577.08999999999992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104338.48</v>
      </c>
    </row>
    <row r="1180" spans="1:12">
      <c r="A1180" s="2" t="s">
        <v>33</v>
      </c>
      <c r="B1180" s="2" t="s">
        <v>34</v>
      </c>
      <c r="C1180" s="2" t="s">
        <v>54</v>
      </c>
      <c r="D1180" s="3">
        <v>43191</v>
      </c>
      <c r="E1180" s="4">
        <v>68499.289999999994</v>
      </c>
      <c r="F1180" s="4">
        <v>171.35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68670.64</v>
      </c>
    </row>
    <row r="1181" spans="1:12">
      <c r="A1181" s="2" t="s">
        <v>33</v>
      </c>
      <c r="B1181" s="2" t="s">
        <v>34</v>
      </c>
      <c r="C1181" s="2" t="s">
        <v>128</v>
      </c>
      <c r="D1181" s="3">
        <v>43191</v>
      </c>
      <c r="E1181" s="4">
        <v>34032.25</v>
      </c>
      <c r="F1181" s="4">
        <v>79.42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34111.67</v>
      </c>
    </row>
    <row r="1182" spans="1:12">
      <c r="A1182" s="2" t="s">
        <v>33</v>
      </c>
      <c r="B1182" s="2" t="s">
        <v>34</v>
      </c>
      <c r="C1182" s="2" t="s">
        <v>55</v>
      </c>
      <c r="D1182" s="3">
        <v>43191</v>
      </c>
      <c r="E1182" s="4">
        <v>1801.82</v>
      </c>
      <c r="F1182" s="4">
        <v>6.8699999999999992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1808.69</v>
      </c>
    </row>
    <row r="1183" spans="1:12">
      <c r="A1183" s="2" t="s">
        <v>33</v>
      </c>
      <c r="B1183" s="2" t="s">
        <v>34</v>
      </c>
      <c r="C1183" s="2" t="s">
        <v>56</v>
      </c>
      <c r="D1183" s="3">
        <v>43191</v>
      </c>
      <c r="E1183" s="4">
        <v>12565594.52</v>
      </c>
      <c r="F1183" s="4">
        <v>87260.24</v>
      </c>
      <c r="G1183" s="4">
        <v>-8294.69</v>
      </c>
      <c r="H1183" s="4">
        <v>0</v>
      </c>
      <c r="I1183" s="4">
        <v>0</v>
      </c>
      <c r="J1183" s="4">
        <v>0</v>
      </c>
      <c r="K1183" s="4">
        <v>0</v>
      </c>
      <c r="L1183" s="4">
        <v>12644560.07</v>
      </c>
    </row>
    <row r="1184" spans="1:12">
      <c r="A1184" s="2" t="s">
        <v>33</v>
      </c>
      <c r="B1184" s="2" t="s">
        <v>34</v>
      </c>
      <c r="C1184" s="2" t="s">
        <v>140</v>
      </c>
      <c r="D1184" s="3">
        <v>43191</v>
      </c>
      <c r="E1184" s="4">
        <v>29606492.23</v>
      </c>
      <c r="F1184" s="4">
        <v>259055.82</v>
      </c>
      <c r="G1184" s="4">
        <v>-62210.51</v>
      </c>
      <c r="H1184" s="4">
        <v>-2689.81</v>
      </c>
      <c r="I1184" s="4">
        <v>0</v>
      </c>
      <c r="J1184" s="4">
        <v>0</v>
      </c>
      <c r="K1184" s="4">
        <v>0</v>
      </c>
      <c r="L1184" s="4">
        <v>29800647.73</v>
      </c>
    </row>
    <row r="1185" spans="1:12">
      <c r="A1185" s="2" t="s">
        <v>33</v>
      </c>
      <c r="B1185" s="2" t="s">
        <v>34</v>
      </c>
      <c r="C1185" s="2" t="s">
        <v>99</v>
      </c>
      <c r="D1185" s="3">
        <v>43191</v>
      </c>
      <c r="E1185" s="4">
        <v>15357066.35</v>
      </c>
      <c r="F1185" s="4">
        <v>184594.19</v>
      </c>
      <c r="G1185" s="4">
        <v>-964.44</v>
      </c>
      <c r="H1185" s="4">
        <v>-152.27000000000001</v>
      </c>
      <c r="I1185" s="4">
        <v>0</v>
      </c>
      <c r="J1185" s="4">
        <v>0</v>
      </c>
      <c r="K1185" s="4">
        <v>0</v>
      </c>
      <c r="L1185" s="4">
        <v>15540543.83</v>
      </c>
    </row>
    <row r="1186" spans="1:12">
      <c r="A1186" s="2" t="s">
        <v>33</v>
      </c>
      <c r="B1186" s="2" t="s">
        <v>34</v>
      </c>
      <c r="C1186" s="2" t="s">
        <v>141</v>
      </c>
      <c r="D1186" s="3">
        <v>43191</v>
      </c>
      <c r="E1186" s="4">
        <v>1931205.06</v>
      </c>
      <c r="F1186" s="4">
        <v>33742</v>
      </c>
      <c r="G1186" s="4">
        <v>0</v>
      </c>
      <c r="H1186" s="4">
        <v>-26.77</v>
      </c>
      <c r="I1186" s="4">
        <v>0</v>
      </c>
      <c r="J1186" s="4">
        <v>0</v>
      </c>
      <c r="K1186" s="4">
        <v>0</v>
      </c>
      <c r="L1186" s="4">
        <v>1964920.29</v>
      </c>
    </row>
    <row r="1187" spans="1:12">
      <c r="A1187" s="2" t="s">
        <v>33</v>
      </c>
      <c r="B1187" s="2" t="s">
        <v>34</v>
      </c>
      <c r="C1187" s="2" t="s">
        <v>57</v>
      </c>
      <c r="D1187" s="3">
        <v>43191</v>
      </c>
      <c r="E1187" s="4">
        <v>858864.97</v>
      </c>
      <c r="F1187" s="4">
        <v>9858.48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868723.45</v>
      </c>
    </row>
    <row r="1188" spans="1:12">
      <c r="A1188" s="2" t="s">
        <v>33</v>
      </c>
      <c r="B1188" s="2" t="s">
        <v>34</v>
      </c>
      <c r="C1188" s="2" t="s">
        <v>142</v>
      </c>
      <c r="D1188" s="3">
        <v>43191</v>
      </c>
      <c r="E1188" s="4">
        <v>967502.16</v>
      </c>
      <c r="F1188" s="4">
        <v>3938.01</v>
      </c>
      <c r="G1188" s="4">
        <v>0</v>
      </c>
      <c r="H1188" s="4">
        <v>-0.01</v>
      </c>
      <c r="I1188" s="4">
        <v>0</v>
      </c>
      <c r="J1188" s="4">
        <v>0</v>
      </c>
      <c r="K1188" s="4">
        <v>0</v>
      </c>
      <c r="L1188" s="4">
        <v>971440.16</v>
      </c>
    </row>
    <row r="1189" spans="1:12">
      <c r="A1189" s="2" t="s">
        <v>33</v>
      </c>
      <c r="B1189" s="2" t="s">
        <v>34</v>
      </c>
      <c r="C1189" s="2" t="s">
        <v>143</v>
      </c>
      <c r="D1189" s="3">
        <v>43191</v>
      </c>
      <c r="E1189" s="4">
        <v>35273186.810000002</v>
      </c>
      <c r="F1189" s="4">
        <v>352074.68999999994</v>
      </c>
      <c r="G1189" s="4">
        <v>-59073.06</v>
      </c>
      <c r="H1189" s="4">
        <v>0</v>
      </c>
      <c r="I1189" s="4">
        <v>0</v>
      </c>
      <c r="J1189" s="4">
        <v>0</v>
      </c>
      <c r="K1189" s="4">
        <v>0</v>
      </c>
      <c r="L1189" s="4">
        <v>35566188.439999998</v>
      </c>
    </row>
    <row r="1190" spans="1:12">
      <c r="A1190" s="2" t="s">
        <v>33</v>
      </c>
      <c r="B1190" s="2" t="s">
        <v>34</v>
      </c>
      <c r="C1190" s="2" t="s">
        <v>58</v>
      </c>
      <c r="D1190" s="3">
        <v>43191</v>
      </c>
      <c r="E1190" s="4">
        <v>17663150.789999999</v>
      </c>
      <c r="F1190" s="4">
        <v>223897.08000000002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17887047.870000001</v>
      </c>
    </row>
    <row r="1191" spans="1:12">
      <c r="A1191" s="2" t="s">
        <v>33</v>
      </c>
      <c r="B1191" s="2" t="s">
        <v>34</v>
      </c>
      <c r="C1191" s="2" t="s">
        <v>59</v>
      </c>
      <c r="D1191" s="3">
        <v>43191</v>
      </c>
      <c r="E1191" s="4">
        <v>24694146.080000002</v>
      </c>
      <c r="F1191" s="4">
        <v>190938.26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24885084.34</v>
      </c>
    </row>
    <row r="1192" spans="1:12">
      <c r="A1192" s="2" t="s">
        <v>33</v>
      </c>
      <c r="B1192" s="2" t="s">
        <v>34</v>
      </c>
      <c r="C1192" s="2" t="s">
        <v>93</v>
      </c>
      <c r="D1192" s="3">
        <v>43191</v>
      </c>
      <c r="E1192" s="4">
        <v>3704890.8699999996</v>
      </c>
      <c r="F1192" s="4">
        <v>28951.439999999999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3733842.31</v>
      </c>
    </row>
    <row r="1193" spans="1:12">
      <c r="A1193" s="2" t="s">
        <v>33</v>
      </c>
      <c r="B1193" s="2" t="s">
        <v>34</v>
      </c>
      <c r="C1193" s="2" t="s">
        <v>94</v>
      </c>
      <c r="D1193" s="3">
        <v>43191</v>
      </c>
      <c r="E1193" s="4">
        <v>84847.039999999994</v>
      </c>
      <c r="F1193" s="4">
        <v>406.85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85253.89</v>
      </c>
    </row>
    <row r="1194" spans="1:12">
      <c r="A1194" s="2" t="s">
        <v>33</v>
      </c>
      <c r="B1194" s="2" t="s">
        <v>34</v>
      </c>
      <c r="C1194" s="2" t="s">
        <v>119</v>
      </c>
      <c r="D1194" s="3">
        <v>43191</v>
      </c>
      <c r="E1194" s="4">
        <v>2761800.51</v>
      </c>
      <c r="F1194" s="4">
        <v>11697.91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2773498.42</v>
      </c>
    </row>
    <row r="1195" spans="1:12">
      <c r="A1195" s="2" t="s">
        <v>33</v>
      </c>
      <c r="B1195" s="2" t="s">
        <v>34</v>
      </c>
      <c r="C1195" s="2" t="s">
        <v>85</v>
      </c>
      <c r="D1195" s="3">
        <v>43191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</row>
    <row r="1196" spans="1:12">
      <c r="A1196" s="2" t="s">
        <v>33</v>
      </c>
      <c r="B1196" s="2" t="s">
        <v>34</v>
      </c>
      <c r="C1196" s="2" t="s">
        <v>134</v>
      </c>
      <c r="D1196" s="3">
        <v>43191</v>
      </c>
      <c r="E1196" s="4">
        <v>855257.38</v>
      </c>
      <c r="F1196" s="4">
        <v>22493.65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877751.03</v>
      </c>
    </row>
    <row r="1197" spans="1:12">
      <c r="A1197" s="2" t="s">
        <v>33</v>
      </c>
      <c r="B1197" s="2" t="s">
        <v>34</v>
      </c>
      <c r="C1197" s="2" t="s">
        <v>86</v>
      </c>
      <c r="D1197" s="3">
        <v>43191</v>
      </c>
      <c r="E1197" s="4">
        <v>98286.459999999992</v>
      </c>
      <c r="F1197" s="4">
        <v>542.43000000000006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98828.89</v>
      </c>
    </row>
    <row r="1198" spans="1:12">
      <c r="A1198" s="2" t="s">
        <v>33</v>
      </c>
      <c r="B1198" s="2" t="s">
        <v>34</v>
      </c>
      <c r="C1198" s="2" t="s">
        <v>87</v>
      </c>
      <c r="D1198" s="3">
        <v>43191</v>
      </c>
      <c r="E1198" s="4">
        <v>254645.91999999998</v>
      </c>
      <c r="F1198" s="4">
        <v>2222.16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256868.08</v>
      </c>
    </row>
    <row r="1199" spans="1:12">
      <c r="A1199" s="2" t="s">
        <v>33</v>
      </c>
      <c r="B1199" s="2" t="s">
        <v>34</v>
      </c>
      <c r="C1199" s="2" t="s">
        <v>117</v>
      </c>
      <c r="D1199" s="3">
        <v>43191</v>
      </c>
      <c r="E1199" s="4">
        <v>4196.9799999999996</v>
      </c>
      <c r="F1199" s="4">
        <v>40.590000000000003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4237.57</v>
      </c>
    </row>
    <row r="1200" spans="1:12">
      <c r="A1200" s="2" t="s">
        <v>33</v>
      </c>
      <c r="B1200" s="2" t="s">
        <v>34</v>
      </c>
      <c r="C1200" s="2" t="s">
        <v>35</v>
      </c>
      <c r="D1200" s="3">
        <v>43191</v>
      </c>
      <c r="E1200" s="4">
        <v>1150958.6000000001</v>
      </c>
      <c r="F1200" s="4">
        <v>19430.240000000002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1170388.8400000001</v>
      </c>
    </row>
    <row r="1201" spans="1:12">
      <c r="A1201" s="2" t="s">
        <v>33</v>
      </c>
      <c r="B1201" s="2" t="s">
        <v>34</v>
      </c>
      <c r="C1201" s="2" t="s">
        <v>88</v>
      </c>
      <c r="D1201" s="3">
        <v>43191</v>
      </c>
      <c r="E1201" s="4">
        <v>953793.69</v>
      </c>
      <c r="F1201" s="4">
        <v>17929.080000000002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971722.77</v>
      </c>
    </row>
    <row r="1202" spans="1:12">
      <c r="A1202" s="2" t="s">
        <v>33</v>
      </c>
      <c r="B1202" s="2" t="s">
        <v>34</v>
      </c>
      <c r="C1202" s="2" t="s">
        <v>36</v>
      </c>
      <c r="D1202" s="3">
        <v>43191</v>
      </c>
      <c r="E1202" s="4">
        <v>74639.850000000006</v>
      </c>
      <c r="F1202" s="4">
        <v>2788.12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77427.97</v>
      </c>
    </row>
    <row r="1203" spans="1:12">
      <c r="A1203" s="2" t="s">
        <v>33</v>
      </c>
      <c r="B1203" s="2" t="s">
        <v>34</v>
      </c>
      <c r="C1203" s="2" t="s">
        <v>89</v>
      </c>
      <c r="D1203" s="3">
        <v>43191</v>
      </c>
      <c r="E1203" s="4">
        <v>-2529.39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-2529.39</v>
      </c>
    </row>
    <row r="1204" spans="1:12">
      <c r="A1204" s="2" t="s">
        <v>33</v>
      </c>
      <c r="B1204" s="2" t="s">
        <v>34</v>
      </c>
      <c r="C1204" s="2" t="s">
        <v>37</v>
      </c>
      <c r="D1204" s="3">
        <v>43191</v>
      </c>
      <c r="E1204" s="4">
        <v>947570.46</v>
      </c>
      <c r="F1204" s="4">
        <v>24443.07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972013.53</v>
      </c>
    </row>
    <row r="1205" spans="1:12">
      <c r="A1205" s="2" t="s">
        <v>33</v>
      </c>
      <c r="B1205" s="2" t="s">
        <v>34</v>
      </c>
      <c r="C1205" s="2" t="s">
        <v>90</v>
      </c>
      <c r="D1205" s="3">
        <v>43191</v>
      </c>
      <c r="E1205" s="4">
        <v>36441.269999999997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36441.269999999997</v>
      </c>
    </row>
    <row r="1206" spans="1:12">
      <c r="A1206" s="2" t="s">
        <v>33</v>
      </c>
      <c r="B1206" s="2" t="s">
        <v>34</v>
      </c>
      <c r="C1206" s="2" t="s">
        <v>152</v>
      </c>
      <c r="D1206" s="3">
        <v>43191</v>
      </c>
      <c r="E1206" s="4">
        <v>57727.51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57727.51</v>
      </c>
    </row>
    <row r="1207" spans="1:12">
      <c r="A1207" s="2" t="s">
        <v>33</v>
      </c>
      <c r="B1207" s="2" t="s">
        <v>34</v>
      </c>
      <c r="C1207" s="2" t="s">
        <v>91</v>
      </c>
      <c r="D1207" s="3">
        <v>43191</v>
      </c>
      <c r="E1207" s="4">
        <v>16304.35</v>
      </c>
      <c r="F1207" s="4">
        <v>315.20999999999998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16619.560000000001</v>
      </c>
    </row>
    <row r="1208" spans="1:12">
      <c r="A1208" s="2" t="s">
        <v>33</v>
      </c>
      <c r="B1208" s="2" t="s">
        <v>34</v>
      </c>
      <c r="C1208" s="2" t="s">
        <v>38</v>
      </c>
      <c r="D1208" s="3">
        <v>43191</v>
      </c>
      <c r="E1208" s="4">
        <v>211866</v>
      </c>
      <c r="F1208" s="4">
        <v>4478.1499999999996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216344.15</v>
      </c>
    </row>
    <row r="1209" spans="1:12">
      <c r="A1209" s="2" t="s">
        <v>33</v>
      </c>
      <c r="B1209" s="2" t="s">
        <v>34</v>
      </c>
      <c r="C1209" s="2" t="s">
        <v>39</v>
      </c>
      <c r="D1209" s="3">
        <v>43191</v>
      </c>
      <c r="E1209" s="4">
        <v>1734684.3599999999</v>
      </c>
      <c r="F1209" s="4">
        <v>31654.34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1766338.7</v>
      </c>
    </row>
    <row r="1210" spans="1:12">
      <c r="A1210" s="2" t="s">
        <v>33</v>
      </c>
      <c r="B1210" s="2" t="s">
        <v>34</v>
      </c>
      <c r="C1210" s="2" t="s">
        <v>92</v>
      </c>
      <c r="D1210" s="3">
        <v>43191</v>
      </c>
      <c r="E1210" s="4">
        <v>4143.59</v>
      </c>
      <c r="F1210" s="4">
        <v>139.74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4283.33</v>
      </c>
    </row>
    <row r="1211" spans="1:12">
      <c r="A1211" s="2" t="s">
        <v>33</v>
      </c>
      <c r="B1211" s="2" t="s">
        <v>34</v>
      </c>
      <c r="C1211" s="2" t="s">
        <v>40</v>
      </c>
      <c r="D1211" s="3">
        <v>43191</v>
      </c>
      <c r="E1211" s="4">
        <v>43802.76</v>
      </c>
      <c r="F1211" s="4">
        <v>1338.96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45141.72</v>
      </c>
    </row>
    <row r="1212" spans="1:12">
      <c r="A1212" s="2" t="s">
        <v>33</v>
      </c>
      <c r="B1212" s="2" t="s">
        <v>34</v>
      </c>
      <c r="C1212" s="2" t="s">
        <v>41</v>
      </c>
      <c r="D1212" s="3">
        <v>43191</v>
      </c>
      <c r="E1212" s="4">
        <v>484160.08</v>
      </c>
      <c r="F1212" s="4">
        <v>21664.3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505824.38</v>
      </c>
    </row>
    <row r="1213" spans="1:12">
      <c r="A1213" s="2" t="s">
        <v>33</v>
      </c>
      <c r="B1213" s="2" t="s">
        <v>34</v>
      </c>
      <c r="C1213" s="2" t="s">
        <v>42</v>
      </c>
      <c r="D1213" s="3">
        <v>43191</v>
      </c>
      <c r="E1213" s="4">
        <v>108800.23</v>
      </c>
      <c r="F1213" s="4">
        <v>-735.73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108064.5</v>
      </c>
    </row>
    <row r="1214" spans="1:12">
      <c r="A1214" s="2" t="s">
        <v>33</v>
      </c>
      <c r="B1214" s="1" t="s">
        <v>34</v>
      </c>
      <c r="C1214" s="1" t="s">
        <v>163</v>
      </c>
      <c r="D1214" s="3">
        <v>43191</v>
      </c>
      <c r="E1214" s="4">
        <v>-5253157.7899999982</v>
      </c>
      <c r="F1214" s="4">
        <v>-417840.21000000008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-5670997.9999999981</v>
      </c>
    </row>
    <row r="1215" spans="1:12">
      <c r="A1215" s="2" t="s">
        <v>33</v>
      </c>
      <c r="B1215" s="2" t="s">
        <v>68</v>
      </c>
      <c r="C1215" s="2" t="s">
        <v>69</v>
      </c>
      <c r="D1215" s="3">
        <v>43191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</row>
    <row r="1216" spans="1:12">
      <c r="A1216" s="2" t="s">
        <v>33</v>
      </c>
      <c r="B1216" s="2" t="s">
        <v>68</v>
      </c>
      <c r="C1216" s="2" t="s">
        <v>107</v>
      </c>
      <c r="D1216" s="3">
        <v>43191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</row>
    <row r="1217" spans="1:12">
      <c r="A1217" s="2" t="s">
        <v>33</v>
      </c>
      <c r="B1217" s="2" t="s">
        <v>68</v>
      </c>
      <c r="C1217" s="2" t="s">
        <v>70</v>
      </c>
      <c r="D1217" s="3">
        <v>43191</v>
      </c>
      <c r="E1217" s="4">
        <v>98564.15</v>
      </c>
      <c r="F1217" s="4">
        <v>400.52000000000004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98964.67</v>
      </c>
    </row>
    <row r="1218" spans="1:12">
      <c r="A1218" s="2" t="s">
        <v>33</v>
      </c>
      <c r="B1218" s="2" t="s">
        <v>68</v>
      </c>
      <c r="C1218" s="2" t="s">
        <v>108</v>
      </c>
      <c r="D1218" s="3">
        <v>43191</v>
      </c>
      <c r="E1218" s="4">
        <v>8532.8700000000008</v>
      </c>
      <c r="F1218" s="4">
        <v>93.97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8626.84</v>
      </c>
    </row>
    <row r="1219" spans="1:12">
      <c r="A1219" s="2" t="s">
        <v>33</v>
      </c>
      <c r="B1219" s="2" t="s">
        <v>68</v>
      </c>
      <c r="C1219" s="2" t="s">
        <v>133</v>
      </c>
      <c r="D1219" s="3">
        <v>43191</v>
      </c>
      <c r="E1219" s="4">
        <v>38834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38834</v>
      </c>
    </row>
    <row r="1220" spans="1:12">
      <c r="A1220" s="2" t="s">
        <v>33</v>
      </c>
      <c r="B1220" s="2" t="s">
        <v>68</v>
      </c>
      <c r="C1220" s="2" t="s">
        <v>109</v>
      </c>
      <c r="D1220" s="3">
        <v>43191</v>
      </c>
      <c r="E1220" s="4">
        <v>38609.33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38609.33</v>
      </c>
    </row>
    <row r="1221" spans="1:12">
      <c r="A1221" s="2" t="s">
        <v>33</v>
      </c>
      <c r="B1221" s="2" t="s">
        <v>68</v>
      </c>
      <c r="C1221" s="2" t="s">
        <v>71</v>
      </c>
      <c r="D1221" s="3">
        <v>43191</v>
      </c>
      <c r="E1221" s="4">
        <v>15169.3</v>
      </c>
      <c r="F1221" s="4">
        <v>151.66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15320.96</v>
      </c>
    </row>
    <row r="1222" spans="1:12">
      <c r="A1222" s="2" t="s">
        <v>33</v>
      </c>
      <c r="B1222" s="2" t="s">
        <v>68</v>
      </c>
      <c r="C1222" s="2" t="s">
        <v>73</v>
      </c>
      <c r="D1222" s="3">
        <v>43191</v>
      </c>
      <c r="E1222" s="4">
        <v>133416.32999999999</v>
      </c>
      <c r="F1222" s="4">
        <v>498.29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133914.62</v>
      </c>
    </row>
    <row r="1223" spans="1:12">
      <c r="A1223" s="2" t="s">
        <v>33</v>
      </c>
      <c r="B1223" s="2" t="s">
        <v>68</v>
      </c>
      <c r="C1223" s="2" t="s">
        <v>72</v>
      </c>
      <c r="D1223" s="3">
        <v>43191</v>
      </c>
      <c r="E1223" s="4">
        <v>7284.08</v>
      </c>
      <c r="F1223" s="4">
        <v>74.540000000000006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7358.62</v>
      </c>
    </row>
    <row r="1224" spans="1:12">
      <c r="A1224" s="2" t="s">
        <v>33</v>
      </c>
      <c r="B1224" s="2" t="s">
        <v>68</v>
      </c>
      <c r="C1224" s="2" t="s">
        <v>149</v>
      </c>
      <c r="D1224" s="3">
        <v>43191</v>
      </c>
      <c r="E1224" s="4">
        <v>-8843.73</v>
      </c>
      <c r="F1224" s="4">
        <v>97.92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-8745.81</v>
      </c>
    </row>
    <row r="1225" spans="1:12">
      <c r="A1225" s="2" t="s">
        <v>33</v>
      </c>
      <c r="B1225" s="2" t="s">
        <v>68</v>
      </c>
      <c r="C1225" s="2" t="s">
        <v>151</v>
      </c>
      <c r="D1225" s="3">
        <v>43191</v>
      </c>
      <c r="E1225" s="4">
        <v>681312.56</v>
      </c>
      <c r="F1225" s="4">
        <v>2354.3000000000002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683666.86</v>
      </c>
    </row>
    <row r="1226" spans="1:12">
      <c r="A1226" s="2" t="s">
        <v>33</v>
      </c>
      <c r="B1226" s="2" t="s">
        <v>68</v>
      </c>
      <c r="C1226" s="2" t="s">
        <v>150</v>
      </c>
      <c r="D1226" s="3">
        <v>43191</v>
      </c>
      <c r="E1226" s="4">
        <v>-34765.769999999997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-34765.769999999997</v>
      </c>
    </row>
    <row r="1227" spans="1:12">
      <c r="A1227" s="2" t="s">
        <v>33</v>
      </c>
      <c r="B1227" s="2" t="s">
        <v>68</v>
      </c>
      <c r="C1227" s="2" t="s">
        <v>110</v>
      </c>
      <c r="D1227" s="3">
        <v>43191</v>
      </c>
      <c r="E1227" s="4">
        <v>70196.03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70196.03</v>
      </c>
    </row>
    <row r="1228" spans="1:12">
      <c r="A1228" s="2" t="s">
        <v>33</v>
      </c>
      <c r="B1228" s="2" t="s">
        <v>68</v>
      </c>
      <c r="C1228" s="2" t="s">
        <v>106</v>
      </c>
      <c r="D1228" s="3">
        <v>43191</v>
      </c>
      <c r="E1228" s="4">
        <v>21001.96</v>
      </c>
      <c r="F1228" s="4">
        <v>591.64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21593.599999999999</v>
      </c>
    </row>
    <row r="1229" spans="1:12">
      <c r="A1229" s="2" t="s">
        <v>33</v>
      </c>
      <c r="B1229" s="2" t="s">
        <v>68</v>
      </c>
      <c r="C1229" s="2" t="s">
        <v>74</v>
      </c>
      <c r="D1229" s="3">
        <v>43191</v>
      </c>
      <c r="E1229" s="4">
        <v>828509.36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828509.36</v>
      </c>
    </row>
    <row r="1230" spans="1:12">
      <c r="A1230" s="2" t="s">
        <v>33</v>
      </c>
      <c r="B1230" s="1" t="s">
        <v>68</v>
      </c>
      <c r="C1230" s="1" t="s">
        <v>163</v>
      </c>
      <c r="D1230" s="3">
        <v>43191</v>
      </c>
      <c r="E1230" s="4">
        <v>52517.30000000001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52517.30000000001</v>
      </c>
    </row>
    <row r="1231" spans="1:12">
      <c r="A1231" s="2" t="s">
        <v>16</v>
      </c>
      <c r="B1231" s="2" t="s">
        <v>17</v>
      </c>
      <c r="C1231" s="2" t="s">
        <v>18</v>
      </c>
      <c r="D1231" s="3">
        <v>43221</v>
      </c>
      <c r="E1231" s="4">
        <v>485738.95</v>
      </c>
      <c r="F1231" s="4">
        <v>3755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489493.95</v>
      </c>
    </row>
    <row r="1232" spans="1:12">
      <c r="A1232" s="2" t="s">
        <v>16</v>
      </c>
      <c r="B1232" s="2" t="s">
        <v>17</v>
      </c>
      <c r="C1232" s="2" t="s">
        <v>19</v>
      </c>
      <c r="D1232" s="3">
        <v>43221</v>
      </c>
      <c r="E1232" s="4">
        <v>3562388.77</v>
      </c>
      <c r="F1232" s="4">
        <v>23481.919999999998</v>
      </c>
      <c r="G1232" s="4">
        <v>0</v>
      </c>
      <c r="H1232" s="4">
        <v>0</v>
      </c>
      <c r="I1232" s="4">
        <v>0</v>
      </c>
      <c r="J1232" s="4">
        <v>42.31</v>
      </c>
      <c r="K1232" s="4">
        <v>0</v>
      </c>
      <c r="L1232" s="4">
        <v>3585913</v>
      </c>
    </row>
    <row r="1233" spans="1:12">
      <c r="A1233" s="2" t="s">
        <v>16</v>
      </c>
      <c r="B1233" s="2" t="s">
        <v>17</v>
      </c>
      <c r="C1233" s="2" t="s">
        <v>158</v>
      </c>
      <c r="D1233" s="3">
        <v>43221</v>
      </c>
      <c r="E1233" s="4">
        <v>9316258.75</v>
      </c>
      <c r="F1233" s="4">
        <v>253.79999999999927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9316512.5500000007</v>
      </c>
    </row>
    <row r="1234" spans="1:12">
      <c r="A1234" s="2" t="s">
        <v>16</v>
      </c>
      <c r="B1234" s="2" t="s">
        <v>17</v>
      </c>
      <c r="C1234" s="2" t="s">
        <v>76</v>
      </c>
      <c r="D1234" s="3">
        <v>43221</v>
      </c>
      <c r="E1234" s="4">
        <v>-0.04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-0.04</v>
      </c>
    </row>
    <row r="1235" spans="1:12">
      <c r="A1235" s="2" t="s">
        <v>16</v>
      </c>
      <c r="B1235" s="2" t="s">
        <v>17</v>
      </c>
      <c r="C1235" s="2" t="s">
        <v>23</v>
      </c>
      <c r="D1235" s="3">
        <v>43221</v>
      </c>
      <c r="E1235" s="4">
        <v>5.7</v>
      </c>
      <c r="F1235" s="4">
        <v>5.78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11.48</v>
      </c>
    </row>
    <row r="1236" spans="1:12">
      <c r="A1236" s="2" t="s">
        <v>16</v>
      </c>
      <c r="B1236" s="2" t="s">
        <v>17</v>
      </c>
      <c r="C1236" s="2" t="s">
        <v>83</v>
      </c>
      <c r="D1236" s="3">
        <v>43221</v>
      </c>
      <c r="E1236" s="4">
        <v>1816026.11</v>
      </c>
      <c r="F1236" s="4">
        <v>17041.740000000002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1833067.85</v>
      </c>
    </row>
    <row r="1237" spans="1:12">
      <c r="A1237" s="2" t="s">
        <v>16</v>
      </c>
      <c r="B1237" s="2" t="s">
        <v>17</v>
      </c>
      <c r="C1237" s="2" t="s">
        <v>28</v>
      </c>
      <c r="D1237" s="3">
        <v>43221</v>
      </c>
      <c r="E1237" s="4">
        <v>1.26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1.26</v>
      </c>
    </row>
    <row r="1238" spans="1:12">
      <c r="A1238" s="2" t="s">
        <v>16</v>
      </c>
      <c r="B1238" s="2" t="s">
        <v>17</v>
      </c>
      <c r="C1238" s="2" t="s">
        <v>30</v>
      </c>
      <c r="D1238" s="3">
        <v>43221</v>
      </c>
      <c r="E1238" s="4">
        <v>0.45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0.45</v>
      </c>
    </row>
    <row r="1239" spans="1:12">
      <c r="A1239" s="2" t="s">
        <v>16</v>
      </c>
      <c r="B1239" s="2" t="s">
        <v>17</v>
      </c>
      <c r="C1239" s="2" t="s">
        <v>20</v>
      </c>
      <c r="D1239" s="3">
        <v>43221</v>
      </c>
      <c r="E1239" s="4">
        <v>31085.82</v>
      </c>
      <c r="F1239" s="4">
        <v>231.57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31317.39</v>
      </c>
    </row>
    <row r="1240" spans="1:12">
      <c r="A1240" s="2" t="s">
        <v>16</v>
      </c>
      <c r="B1240" s="2" t="s">
        <v>17</v>
      </c>
      <c r="C1240" s="2" t="s">
        <v>22</v>
      </c>
      <c r="D1240" s="3">
        <v>43221</v>
      </c>
      <c r="E1240" s="4">
        <v>100383.26</v>
      </c>
      <c r="F1240" s="4">
        <v>878.02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101261.28</v>
      </c>
    </row>
    <row r="1241" spans="1:12">
      <c r="A1241" s="2" t="s">
        <v>16</v>
      </c>
      <c r="B1241" s="2" t="s">
        <v>17</v>
      </c>
      <c r="C1241" s="2" t="s">
        <v>111</v>
      </c>
      <c r="D1241" s="3">
        <v>43221</v>
      </c>
      <c r="E1241" s="4">
        <v>5432.52</v>
      </c>
      <c r="F1241" s="4">
        <v>31.239999999999995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5463.76</v>
      </c>
    </row>
    <row r="1242" spans="1:12">
      <c r="A1242" s="2" t="s">
        <v>16</v>
      </c>
      <c r="B1242" s="2" t="s">
        <v>17</v>
      </c>
      <c r="C1242" s="2" t="s">
        <v>114</v>
      </c>
      <c r="D1242" s="3">
        <v>43221</v>
      </c>
      <c r="E1242" s="4">
        <v>31687.96</v>
      </c>
      <c r="F1242" s="4">
        <v>549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32236.959999999999</v>
      </c>
    </row>
    <row r="1243" spans="1:12">
      <c r="A1243" s="2" t="s">
        <v>16</v>
      </c>
      <c r="B1243" s="2" t="s">
        <v>17</v>
      </c>
      <c r="C1243" s="2" t="s">
        <v>79</v>
      </c>
      <c r="D1243" s="3">
        <v>43221</v>
      </c>
      <c r="E1243" s="4">
        <v>388.07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388.07</v>
      </c>
    </row>
    <row r="1244" spans="1:12">
      <c r="A1244" s="2" t="s">
        <v>16</v>
      </c>
      <c r="B1244" s="2" t="s">
        <v>17</v>
      </c>
      <c r="C1244" s="2" t="s">
        <v>31</v>
      </c>
      <c r="D1244" s="3">
        <v>43221</v>
      </c>
      <c r="E1244" s="4">
        <v>525260.53</v>
      </c>
      <c r="F1244" s="4">
        <v>4914.3900000000003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530174.92000000004</v>
      </c>
    </row>
    <row r="1245" spans="1:12">
      <c r="A1245" s="2" t="s">
        <v>16</v>
      </c>
      <c r="B1245" s="2" t="s">
        <v>17</v>
      </c>
      <c r="C1245" s="2" t="s">
        <v>24</v>
      </c>
      <c r="D1245" s="3">
        <v>43221</v>
      </c>
      <c r="E1245" s="4">
        <v>3685.76</v>
      </c>
      <c r="F1245" s="4">
        <v>41.5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3727.26</v>
      </c>
    </row>
    <row r="1246" spans="1:12">
      <c r="A1246" s="2" t="s">
        <v>16</v>
      </c>
      <c r="B1246" s="2" t="s">
        <v>17</v>
      </c>
      <c r="C1246" s="2" t="s">
        <v>81</v>
      </c>
      <c r="D1246" s="3">
        <v>43221</v>
      </c>
      <c r="E1246" s="4">
        <v>44197.39</v>
      </c>
      <c r="F1246" s="4">
        <v>375.84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44573.23</v>
      </c>
    </row>
    <row r="1247" spans="1:12">
      <c r="A1247" s="2" t="s">
        <v>16</v>
      </c>
      <c r="B1247" s="2" t="s">
        <v>17</v>
      </c>
      <c r="C1247" s="2" t="s">
        <v>25</v>
      </c>
      <c r="D1247" s="3">
        <v>43221</v>
      </c>
      <c r="E1247" s="4">
        <v>776.94</v>
      </c>
      <c r="F1247" s="4">
        <v>17.829999999999998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794.77</v>
      </c>
    </row>
    <row r="1248" spans="1:12">
      <c r="A1248" s="2" t="s">
        <v>16</v>
      </c>
      <c r="B1248" s="2" t="s">
        <v>17</v>
      </c>
      <c r="C1248" s="2" t="s">
        <v>116</v>
      </c>
      <c r="D1248" s="3">
        <v>43221</v>
      </c>
      <c r="E1248" s="4">
        <v>162814.49</v>
      </c>
      <c r="F1248" s="4">
        <v>106.6400000000001</v>
      </c>
      <c r="G1248" s="4">
        <v>0</v>
      </c>
      <c r="H1248" s="4">
        <v>0</v>
      </c>
      <c r="I1248" s="4">
        <v>0</v>
      </c>
      <c r="J1248" s="4">
        <v>-42.31</v>
      </c>
      <c r="K1248" s="4">
        <v>0</v>
      </c>
      <c r="L1248" s="4">
        <v>162878.82</v>
      </c>
    </row>
    <row r="1249" spans="1:12">
      <c r="A1249" s="2" t="s">
        <v>16</v>
      </c>
      <c r="B1249" s="2" t="s">
        <v>17</v>
      </c>
      <c r="C1249" s="2" t="s">
        <v>115</v>
      </c>
      <c r="D1249" s="3">
        <v>43221</v>
      </c>
      <c r="E1249" s="4">
        <v>20921872.18</v>
      </c>
      <c r="F1249" s="4">
        <v>267048.19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21188920.370000001</v>
      </c>
    </row>
    <row r="1250" spans="1:12">
      <c r="A1250" s="2" t="s">
        <v>16</v>
      </c>
      <c r="B1250" s="2" t="s">
        <v>17</v>
      </c>
      <c r="C1250" s="2" t="s">
        <v>27</v>
      </c>
      <c r="D1250" s="3">
        <v>43221</v>
      </c>
      <c r="E1250" s="4">
        <v>17131269.07</v>
      </c>
      <c r="F1250" s="4">
        <v>129698.78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17260967.850000001</v>
      </c>
    </row>
    <row r="1251" spans="1:12">
      <c r="A1251" s="2" t="s">
        <v>16</v>
      </c>
      <c r="B1251" s="2" t="s">
        <v>17</v>
      </c>
      <c r="C1251" s="2" t="s">
        <v>82</v>
      </c>
      <c r="D1251" s="3">
        <v>43221</v>
      </c>
      <c r="E1251" s="4">
        <v>2486703.0699999998</v>
      </c>
      <c r="F1251" s="4">
        <v>23616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2510319.0699999998</v>
      </c>
    </row>
    <row r="1252" spans="1:12">
      <c r="A1252" s="2" t="s">
        <v>16</v>
      </c>
      <c r="B1252" s="2" t="s">
        <v>17</v>
      </c>
      <c r="C1252" s="2" t="s">
        <v>84</v>
      </c>
      <c r="D1252" s="3">
        <v>43221</v>
      </c>
      <c r="E1252" s="4">
        <v>1061128.26</v>
      </c>
      <c r="F1252" s="4">
        <v>17154.82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1078283.08</v>
      </c>
    </row>
    <row r="1253" spans="1:12">
      <c r="A1253" s="2" t="s">
        <v>16</v>
      </c>
      <c r="B1253" s="2" t="s">
        <v>17</v>
      </c>
      <c r="C1253" s="2" t="s">
        <v>29</v>
      </c>
      <c r="D1253" s="3">
        <v>43221</v>
      </c>
      <c r="E1253" s="4">
        <v>232412.71</v>
      </c>
      <c r="F1253" s="4">
        <v>8304.67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240717.38</v>
      </c>
    </row>
    <row r="1254" spans="1:12">
      <c r="A1254" s="2" t="s">
        <v>16</v>
      </c>
      <c r="B1254" s="2" t="s">
        <v>17</v>
      </c>
      <c r="C1254" s="2" t="s">
        <v>157</v>
      </c>
      <c r="D1254" s="3">
        <v>43221</v>
      </c>
      <c r="E1254" s="4">
        <v>32669932.73</v>
      </c>
      <c r="F1254" s="4">
        <v>351425.36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33021358.09</v>
      </c>
    </row>
    <row r="1255" spans="1:12">
      <c r="A1255" s="2" t="s">
        <v>16</v>
      </c>
      <c r="B1255" s="2" t="s">
        <v>17</v>
      </c>
      <c r="C1255" s="2" t="s">
        <v>32</v>
      </c>
      <c r="D1255" s="3">
        <v>43221</v>
      </c>
      <c r="E1255" s="4">
        <v>44243.64</v>
      </c>
      <c r="F1255" s="4">
        <v>192.72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44436.36</v>
      </c>
    </row>
    <row r="1256" spans="1:12">
      <c r="A1256" s="2" t="s">
        <v>16</v>
      </c>
      <c r="B1256" s="2" t="s">
        <v>17</v>
      </c>
      <c r="C1256" s="2" t="s">
        <v>80</v>
      </c>
      <c r="D1256" s="3">
        <v>43221</v>
      </c>
      <c r="E1256" s="4">
        <v>1145250.55</v>
      </c>
      <c r="F1256" s="4">
        <v>12011.78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1157262.33</v>
      </c>
    </row>
    <row r="1257" spans="1:12">
      <c r="A1257" s="2" t="s">
        <v>16</v>
      </c>
      <c r="B1257" s="2" t="s">
        <v>17</v>
      </c>
      <c r="C1257" s="2" t="s">
        <v>26</v>
      </c>
      <c r="D1257" s="3">
        <v>43221</v>
      </c>
      <c r="E1257" s="4">
        <v>458727.78</v>
      </c>
      <c r="F1257" s="4">
        <v>7029.86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465757.64</v>
      </c>
    </row>
    <row r="1258" spans="1:12">
      <c r="A1258" s="2" t="s">
        <v>16</v>
      </c>
      <c r="B1258" s="2" t="s">
        <v>17</v>
      </c>
      <c r="C1258" s="2" t="s">
        <v>21</v>
      </c>
      <c r="D1258" s="3">
        <v>43221</v>
      </c>
      <c r="E1258" s="4">
        <v>42956.61</v>
      </c>
      <c r="F1258" s="4">
        <v>410.89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43367.5</v>
      </c>
    </row>
    <row r="1259" spans="1:12">
      <c r="A1259" s="2" t="s">
        <v>16</v>
      </c>
      <c r="B1259" s="2" t="s">
        <v>17</v>
      </c>
      <c r="C1259" s="2" t="s">
        <v>75</v>
      </c>
      <c r="D1259" s="3">
        <v>43221</v>
      </c>
      <c r="E1259" s="4">
        <v>50415.53</v>
      </c>
      <c r="F1259" s="4">
        <v>2455.8200000000002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52871.35</v>
      </c>
    </row>
    <row r="1260" spans="1:12">
      <c r="A1260" s="2" t="s">
        <v>16</v>
      </c>
      <c r="B1260" s="2" t="s">
        <v>17</v>
      </c>
      <c r="C1260" s="2" t="s">
        <v>112</v>
      </c>
      <c r="D1260" s="3">
        <v>43221</v>
      </c>
      <c r="E1260" s="4">
        <v>12304353.9</v>
      </c>
      <c r="F1260" s="4">
        <v>109315.98000000001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12413669.880000001</v>
      </c>
    </row>
    <row r="1261" spans="1:12">
      <c r="A1261" s="2" t="s">
        <v>16</v>
      </c>
      <c r="B1261" s="2" t="s">
        <v>17</v>
      </c>
      <c r="C1261" s="2" t="s">
        <v>77</v>
      </c>
      <c r="D1261" s="3">
        <v>43221</v>
      </c>
      <c r="E1261" s="4">
        <v>48960.800000000003</v>
      </c>
      <c r="F1261" s="4">
        <v>2359.31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51320.11</v>
      </c>
    </row>
    <row r="1262" spans="1:12">
      <c r="A1262" s="2" t="s">
        <v>16</v>
      </c>
      <c r="B1262" s="2" t="s">
        <v>17</v>
      </c>
      <c r="C1262" s="2" t="s">
        <v>78</v>
      </c>
      <c r="D1262" s="3">
        <v>43221</v>
      </c>
      <c r="E1262" s="4">
        <v>43384.57</v>
      </c>
      <c r="F1262" s="4">
        <v>2601.83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45986.400000000001</v>
      </c>
    </row>
    <row r="1263" spans="1:12">
      <c r="A1263" s="2" t="s">
        <v>16</v>
      </c>
      <c r="B1263" s="2" t="s">
        <v>17</v>
      </c>
      <c r="C1263" s="2" t="s">
        <v>113</v>
      </c>
      <c r="D1263" s="3">
        <v>43221</v>
      </c>
      <c r="E1263" s="4">
        <v>3322256.87</v>
      </c>
      <c r="F1263" s="4">
        <v>96645.51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3418902.38</v>
      </c>
    </row>
    <row r="1264" spans="1:12">
      <c r="A1264" s="2" t="s">
        <v>16</v>
      </c>
      <c r="B1264" s="2" t="s">
        <v>60</v>
      </c>
      <c r="C1264" s="2" t="s">
        <v>64</v>
      </c>
      <c r="D1264" s="3">
        <v>43221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</row>
    <row r="1265" spans="1:12">
      <c r="A1265" s="2" t="s">
        <v>16</v>
      </c>
      <c r="B1265" s="2" t="s">
        <v>60</v>
      </c>
      <c r="C1265" s="2" t="s">
        <v>103</v>
      </c>
      <c r="D1265" s="3">
        <v>43221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</row>
    <row r="1266" spans="1:12">
      <c r="A1266" s="2" t="s">
        <v>16</v>
      </c>
      <c r="B1266" s="2" t="s">
        <v>60</v>
      </c>
      <c r="C1266" s="2" t="s">
        <v>147</v>
      </c>
      <c r="D1266" s="3">
        <v>43221</v>
      </c>
      <c r="E1266" s="4">
        <v>1759155.61</v>
      </c>
      <c r="F1266" s="4">
        <v>33899.9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1793055.51</v>
      </c>
    </row>
    <row r="1267" spans="1:12">
      <c r="A1267" s="2" t="s">
        <v>16</v>
      </c>
      <c r="B1267" s="2" t="s">
        <v>60</v>
      </c>
      <c r="C1267" s="2" t="s">
        <v>144</v>
      </c>
      <c r="D1267" s="3">
        <v>43221</v>
      </c>
      <c r="E1267" s="4">
        <v>1634954.29</v>
      </c>
      <c r="F1267" s="4">
        <v>8953.5400000000009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1643907.83</v>
      </c>
    </row>
    <row r="1268" spans="1:12">
      <c r="A1268" s="2" t="s">
        <v>16</v>
      </c>
      <c r="B1268" s="2" t="s">
        <v>60</v>
      </c>
      <c r="C1268" s="2" t="s">
        <v>145</v>
      </c>
      <c r="D1268" s="3">
        <v>43221</v>
      </c>
      <c r="E1268" s="4">
        <v>2692637.1</v>
      </c>
      <c r="F1268" s="4">
        <v>33625.97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2726263.07</v>
      </c>
    </row>
    <row r="1269" spans="1:12">
      <c r="A1269" s="2" t="s">
        <v>16</v>
      </c>
      <c r="B1269" s="2" t="s">
        <v>60</v>
      </c>
      <c r="C1269" s="2" t="s">
        <v>129</v>
      </c>
      <c r="D1269" s="3">
        <v>43221</v>
      </c>
      <c r="E1269" s="4">
        <v>807907.34</v>
      </c>
      <c r="F1269" s="4">
        <v>7916.28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815823.62</v>
      </c>
    </row>
    <row r="1270" spans="1:12">
      <c r="A1270" s="2" t="s">
        <v>16</v>
      </c>
      <c r="B1270" s="2" t="s">
        <v>60</v>
      </c>
      <c r="C1270" s="2" t="s">
        <v>66</v>
      </c>
      <c r="D1270" s="3">
        <v>43221</v>
      </c>
      <c r="E1270" s="4">
        <v>37251.99</v>
      </c>
      <c r="F1270" s="4">
        <v>1236.79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38488.78</v>
      </c>
    </row>
    <row r="1271" spans="1:12">
      <c r="A1271" s="2" t="s">
        <v>16</v>
      </c>
      <c r="B1271" s="2" t="s">
        <v>60</v>
      </c>
      <c r="C1271" s="2" t="s">
        <v>67</v>
      </c>
      <c r="D1271" s="3">
        <v>43221</v>
      </c>
      <c r="E1271" s="4">
        <v>92724.09</v>
      </c>
      <c r="F1271" s="4">
        <v>157.58999999999992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92881.68</v>
      </c>
    </row>
    <row r="1272" spans="1:12">
      <c r="A1272" s="2" t="s">
        <v>16</v>
      </c>
      <c r="B1272" s="2" t="s">
        <v>60</v>
      </c>
      <c r="C1272" s="2" t="s">
        <v>156</v>
      </c>
      <c r="D1272" s="3">
        <v>43221</v>
      </c>
      <c r="E1272" s="4">
        <v>98520.35</v>
      </c>
      <c r="F1272" s="4">
        <v>3052.38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101572.73</v>
      </c>
    </row>
    <row r="1273" spans="1:12">
      <c r="A1273" s="2" t="s">
        <v>16</v>
      </c>
      <c r="B1273" s="2" t="s">
        <v>60</v>
      </c>
      <c r="C1273" s="2" t="s">
        <v>160</v>
      </c>
      <c r="D1273" s="3">
        <v>43221</v>
      </c>
      <c r="E1273" s="4">
        <v>14998.02</v>
      </c>
      <c r="F1273" s="4">
        <v>196.66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15194.68</v>
      </c>
    </row>
    <row r="1274" spans="1:12">
      <c r="A1274" s="2" t="s">
        <v>16</v>
      </c>
      <c r="B1274" s="2" t="s">
        <v>60</v>
      </c>
      <c r="C1274" s="2" t="s">
        <v>61</v>
      </c>
      <c r="D1274" s="3">
        <v>43221</v>
      </c>
      <c r="E1274" s="4">
        <v>1015339.04</v>
      </c>
      <c r="F1274" s="4">
        <v>8970.5399999999991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1024309.58</v>
      </c>
    </row>
    <row r="1275" spans="1:12">
      <c r="A1275" s="2" t="s">
        <v>16</v>
      </c>
      <c r="B1275" s="2" t="s">
        <v>60</v>
      </c>
      <c r="C1275" s="2" t="s">
        <v>65</v>
      </c>
      <c r="D1275" s="3">
        <v>43221</v>
      </c>
      <c r="E1275" s="4">
        <v>148426.39000000001</v>
      </c>
      <c r="F1275" s="4">
        <v>1361.09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149787.48000000001</v>
      </c>
    </row>
    <row r="1276" spans="1:12">
      <c r="A1276" s="2" t="s">
        <v>16</v>
      </c>
      <c r="B1276" s="2" t="s">
        <v>60</v>
      </c>
      <c r="C1276" s="2" t="s">
        <v>155</v>
      </c>
      <c r="D1276" s="3">
        <v>43221</v>
      </c>
      <c r="E1276" s="4">
        <v>11553.75</v>
      </c>
      <c r="F1276" s="4">
        <v>163.54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11717.29</v>
      </c>
    </row>
    <row r="1277" spans="1:12">
      <c r="A1277" s="2" t="s">
        <v>16</v>
      </c>
      <c r="B1277" s="2" t="s">
        <v>60</v>
      </c>
      <c r="C1277" s="2" t="s">
        <v>105</v>
      </c>
      <c r="D1277" s="3">
        <v>43221</v>
      </c>
      <c r="E1277" s="4">
        <v>133971.44</v>
      </c>
      <c r="F1277" s="4">
        <v>930.78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134902.22</v>
      </c>
    </row>
    <row r="1278" spans="1:12">
      <c r="A1278" s="2" t="s">
        <v>16</v>
      </c>
      <c r="B1278" s="2" t="s">
        <v>60</v>
      </c>
      <c r="C1278" s="2" t="s">
        <v>100</v>
      </c>
      <c r="D1278" s="3">
        <v>43221</v>
      </c>
      <c r="E1278" s="4">
        <v>446403.67</v>
      </c>
      <c r="F1278" s="4">
        <v>7124.54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453528.21</v>
      </c>
    </row>
    <row r="1279" spans="1:12">
      <c r="A1279" s="2" t="s">
        <v>16</v>
      </c>
      <c r="B1279" s="2" t="s">
        <v>60</v>
      </c>
      <c r="C1279" s="2" t="s">
        <v>130</v>
      </c>
      <c r="D1279" s="3">
        <v>43221</v>
      </c>
      <c r="E1279" s="4">
        <v>4622822.4800000004</v>
      </c>
      <c r="F1279" s="4">
        <v>72894.19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4695716.67</v>
      </c>
    </row>
    <row r="1280" spans="1:12">
      <c r="A1280" s="2" t="s">
        <v>16</v>
      </c>
      <c r="B1280" s="2" t="s">
        <v>60</v>
      </c>
      <c r="C1280" s="2" t="s">
        <v>62</v>
      </c>
      <c r="D1280" s="3">
        <v>43221</v>
      </c>
      <c r="E1280" s="4">
        <v>1116722.4099999999</v>
      </c>
      <c r="F1280" s="4">
        <v>14370.640000000001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1131093.05</v>
      </c>
    </row>
    <row r="1281" spans="1:12">
      <c r="A1281" s="2" t="s">
        <v>16</v>
      </c>
      <c r="B1281" s="2" t="s">
        <v>60</v>
      </c>
      <c r="C1281" s="2" t="s">
        <v>63</v>
      </c>
      <c r="D1281" s="3">
        <v>43221</v>
      </c>
      <c r="E1281" s="4">
        <v>343515.14</v>
      </c>
      <c r="F1281" s="4">
        <v>4297.72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347812.86</v>
      </c>
    </row>
    <row r="1282" spans="1:12">
      <c r="A1282" s="2" t="s">
        <v>16</v>
      </c>
      <c r="B1282" s="2" t="s">
        <v>60</v>
      </c>
      <c r="C1282" s="2" t="s">
        <v>101</v>
      </c>
      <c r="D1282" s="3">
        <v>43221</v>
      </c>
      <c r="E1282" s="4">
        <v>512828.95</v>
      </c>
      <c r="F1282" s="4">
        <v>7242.82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520071.77</v>
      </c>
    </row>
    <row r="1283" spans="1:12">
      <c r="A1283" s="2" t="s">
        <v>16</v>
      </c>
      <c r="B1283" s="2" t="s">
        <v>60</v>
      </c>
      <c r="C1283" s="2" t="s">
        <v>131</v>
      </c>
      <c r="D1283" s="3">
        <v>43221</v>
      </c>
      <c r="E1283" s="4">
        <v>128844.67</v>
      </c>
      <c r="F1283" s="4">
        <v>1050.8300000000002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129895.5</v>
      </c>
    </row>
    <row r="1284" spans="1:12">
      <c r="A1284" s="2" t="s">
        <v>16</v>
      </c>
      <c r="B1284" s="2" t="s">
        <v>60</v>
      </c>
      <c r="C1284" s="2" t="s">
        <v>102</v>
      </c>
      <c r="D1284" s="3">
        <v>43221</v>
      </c>
      <c r="E1284" s="4">
        <v>27908532.16</v>
      </c>
      <c r="F1284" s="4">
        <v>484136.65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28392668.809999999</v>
      </c>
    </row>
    <row r="1285" spans="1:12">
      <c r="A1285" s="2" t="s">
        <v>16</v>
      </c>
      <c r="B1285" s="2" t="s">
        <v>60</v>
      </c>
      <c r="C1285" s="2" t="s">
        <v>132</v>
      </c>
      <c r="D1285" s="3">
        <v>43221</v>
      </c>
      <c r="E1285" s="4">
        <v>146592.29</v>
      </c>
      <c r="F1285" s="4">
        <v>3885.17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150477.46</v>
      </c>
    </row>
    <row r="1286" spans="1:12">
      <c r="A1286" s="2" t="s">
        <v>16</v>
      </c>
      <c r="B1286" s="2" t="s">
        <v>60</v>
      </c>
      <c r="C1286" s="2" t="s">
        <v>146</v>
      </c>
      <c r="D1286" s="3">
        <v>43221</v>
      </c>
      <c r="E1286" s="4">
        <v>232425.64</v>
      </c>
      <c r="F1286" s="4">
        <v>2015.59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234441.23</v>
      </c>
    </row>
    <row r="1287" spans="1:12">
      <c r="A1287" s="2" t="s">
        <v>16</v>
      </c>
      <c r="B1287" s="2" t="s">
        <v>60</v>
      </c>
      <c r="C1287" s="2" t="s">
        <v>104</v>
      </c>
      <c r="D1287" s="3">
        <v>43221</v>
      </c>
      <c r="E1287" s="4">
        <v>71937.59</v>
      </c>
      <c r="F1287" s="4">
        <v>574.24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72511.83</v>
      </c>
    </row>
    <row r="1288" spans="1:12">
      <c r="A1288" s="2" t="s">
        <v>16</v>
      </c>
      <c r="B1288" s="2" t="s">
        <v>60</v>
      </c>
      <c r="C1288" s="2" t="s">
        <v>148</v>
      </c>
      <c r="D1288" s="3">
        <v>43221</v>
      </c>
      <c r="E1288" s="4">
        <v>10146.83</v>
      </c>
      <c r="F1288" s="4">
        <v>111.73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10258.56</v>
      </c>
    </row>
    <row r="1289" spans="1:12">
      <c r="A1289" s="2" t="s">
        <v>33</v>
      </c>
      <c r="B1289" s="2" t="s">
        <v>34</v>
      </c>
      <c r="C1289" s="2" t="s">
        <v>43</v>
      </c>
      <c r="D1289" s="3">
        <v>43221</v>
      </c>
      <c r="E1289" s="4">
        <v>8329.7199999999993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8329.7199999999993</v>
      </c>
    </row>
    <row r="1290" spans="1:12">
      <c r="A1290" s="2" t="s">
        <v>33</v>
      </c>
      <c r="B1290" s="2" t="s">
        <v>34</v>
      </c>
      <c r="C1290" s="2" t="s">
        <v>44</v>
      </c>
      <c r="D1290" s="3">
        <v>43221</v>
      </c>
      <c r="E1290" s="4">
        <v>119852.69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119852.69</v>
      </c>
    </row>
    <row r="1291" spans="1:12">
      <c r="A1291" s="2" t="s">
        <v>33</v>
      </c>
      <c r="B1291" s="2" t="s">
        <v>34</v>
      </c>
      <c r="C1291" s="2" t="s">
        <v>45</v>
      </c>
      <c r="D1291" s="3">
        <v>43221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</row>
    <row r="1292" spans="1:12">
      <c r="A1292" s="2" t="s">
        <v>33</v>
      </c>
      <c r="B1292" s="2" t="s">
        <v>34</v>
      </c>
      <c r="C1292" s="2" t="s">
        <v>95</v>
      </c>
      <c r="D1292" s="3">
        <v>43221</v>
      </c>
      <c r="E1292" s="4">
        <v>4431.6000000000004</v>
      </c>
      <c r="F1292" s="4">
        <v>0.98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4432.58</v>
      </c>
    </row>
    <row r="1293" spans="1:12">
      <c r="A1293" s="2" t="s">
        <v>33</v>
      </c>
      <c r="B1293" s="2" t="s">
        <v>34</v>
      </c>
      <c r="C1293" s="2" t="s">
        <v>96</v>
      </c>
      <c r="D1293" s="3">
        <v>43221</v>
      </c>
      <c r="E1293" s="4">
        <v>5865.63</v>
      </c>
      <c r="F1293" s="4">
        <v>24.93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5890.56</v>
      </c>
    </row>
    <row r="1294" spans="1:12">
      <c r="A1294" s="2" t="s">
        <v>33</v>
      </c>
      <c r="B1294" s="2" t="s">
        <v>34</v>
      </c>
      <c r="C1294" s="2" t="s">
        <v>120</v>
      </c>
      <c r="D1294" s="3">
        <v>43221</v>
      </c>
      <c r="E1294" s="4">
        <v>111016.40000000001</v>
      </c>
      <c r="F1294" s="4">
        <v>160.93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111177.33</v>
      </c>
    </row>
    <row r="1295" spans="1:12">
      <c r="A1295" s="2" t="s">
        <v>33</v>
      </c>
      <c r="B1295" s="2" t="s">
        <v>34</v>
      </c>
      <c r="C1295" s="2" t="s">
        <v>121</v>
      </c>
      <c r="D1295" s="3">
        <v>43221</v>
      </c>
      <c r="E1295" s="4">
        <v>20183.91</v>
      </c>
      <c r="F1295" s="4">
        <v>17.739999999999998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20201.650000000001</v>
      </c>
    </row>
    <row r="1296" spans="1:12">
      <c r="A1296" s="2" t="s">
        <v>33</v>
      </c>
      <c r="B1296" s="2" t="s">
        <v>34</v>
      </c>
      <c r="C1296" s="2" t="s">
        <v>153</v>
      </c>
      <c r="D1296" s="3">
        <v>43221</v>
      </c>
      <c r="E1296" s="4">
        <v>97619.56</v>
      </c>
      <c r="F1296" s="4">
        <v>148.88999999999999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97768.45</v>
      </c>
    </row>
    <row r="1297" spans="1:12">
      <c r="A1297" s="2" t="s">
        <v>33</v>
      </c>
      <c r="B1297" s="2" t="s">
        <v>34</v>
      </c>
      <c r="C1297" s="2" t="s">
        <v>135</v>
      </c>
      <c r="D1297" s="3">
        <v>43221</v>
      </c>
      <c r="E1297" s="4">
        <v>962519.81</v>
      </c>
      <c r="F1297" s="4">
        <v>13433.56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975953.37</v>
      </c>
    </row>
    <row r="1298" spans="1:12">
      <c r="A1298" s="2" t="s">
        <v>33</v>
      </c>
      <c r="B1298" s="2" t="s">
        <v>34</v>
      </c>
      <c r="C1298" s="2" t="s">
        <v>159</v>
      </c>
      <c r="D1298" s="3">
        <v>43221</v>
      </c>
      <c r="E1298" s="4">
        <v>1383059.7400000002</v>
      </c>
      <c r="F1298" s="4">
        <v>2139.17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1385198.91</v>
      </c>
    </row>
    <row r="1299" spans="1:12">
      <c r="A1299" s="2" t="s">
        <v>33</v>
      </c>
      <c r="B1299" s="2" t="s">
        <v>34</v>
      </c>
      <c r="C1299" s="2" t="s">
        <v>46</v>
      </c>
      <c r="D1299" s="3">
        <v>43221</v>
      </c>
      <c r="E1299" s="4">
        <v>449898.69</v>
      </c>
      <c r="F1299" s="4">
        <v>348.21000000000004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450246.9</v>
      </c>
    </row>
    <row r="1300" spans="1:12">
      <c r="A1300" s="2" t="s">
        <v>33</v>
      </c>
      <c r="B1300" s="2" t="s">
        <v>34</v>
      </c>
      <c r="C1300" s="2" t="s">
        <v>122</v>
      </c>
      <c r="D1300" s="3">
        <v>43221</v>
      </c>
      <c r="E1300" s="4">
        <v>718934.78</v>
      </c>
      <c r="F1300" s="4">
        <v>2542.25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721477.03</v>
      </c>
    </row>
    <row r="1301" spans="1:12">
      <c r="A1301" s="2" t="s">
        <v>33</v>
      </c>
      <c r="B1301" s="2" t="s">
        <v>34</v>
      </c>
      <c r="C1301" s="2" t="s">
        <v>47</v>
      </c>
      <c r="D1301" s="3">
        <v>43221</v>
      </c>
      <c r="E1301" s="4">
        <v>167212.20000000001</v>
      </c>
      <c r="F1301" s="4">
        <v>52.07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167264.26999999999</v>
      </c>
    </row>
    <row r="1302" spans="1:12">
      <c r="A1302" s="2" t="s">
        <v>33</v>
      </c>
      <c r="B1302" s="2" t="s">
        <v>34</v>
      </c>
      <c r="C1302" s="2" t="s">
        <v>154</v>
      </c>
      <c r="D1302" s="3">
        <v>43221</v>
      </c>
      <c r="E1302" s="4">
        <v>43274.76</v>
      </c>
      <c r="F1302" s="4">
        <v>40.049999999999997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43314.81</v>
      </c>
    </row>
    <row r="1303" spans="1:12">
      <c r="A1303" s="2" t="s">
        <v>33</v>
      </c>
      <c r="B1303" s="2" t="s">
        <v>34</v>
      </c>
      <c r="C1303" s="2" t="s">
        <v>123</v>
      </c>
      <c r="D1303" s="3">
        <v>43221</v>
      </c>
      <c r="E1303" s="4">
        <v>-90496.06</v>
      </c>
      <c r="F1303" s="4">
        <v>118.36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-90377.7</v>
      </c>
    </row>
    <row r="1304" spans="1:12">
      <c r="A1304" s="2" t="s">
        <v>33</v>
      </c>
      <c r="B1304" s="2" t="s">
        <v>34</v>
      </c>
      <c r="C1304" s="2" t="s">
        <v>136</v>
      </c>
      <c r="D1304" s="3">
        <v>43221</v>
      </c>
      <c r="E1304" s="4">
        <v>186670.11</v>
      </c>
      <c r="F1304" s="4">
        <v>141.29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186811.4</v>
      </c>
    </row>
    <row r="1305" spans="1:12">
      <c r="A1305" s="2" t="s">
        <v>33</v>
      </c>
      <c r="B1305" s="2" t="s">
        <v>34</v>
      </c>
      <c r="C1305" s="2" t="s">
        <v>48</v>
      </c>
      <c r="D1305" s="3">
        <v>43221</v>
      </c>
      <c r="E1305" s="4">
        <v>474766.54</v>
      </c>
      <c r="F1305" s="4">
        <v>1385.17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476151.71</v>
      </c>
    </row>
    <row r="1306" spans="1:12">
      <c r="A1306" s="2" t="s">
        <v>33</v>
      </c>
      <c r="B1306" s="2" t="s">
        <v>34</v>
      </c>
      <c r="C1306" s="2" t="s">
        <v>118</v>
      </c>
      <c r="D1306" s="3">
        <v>43221</v>
      </c>
      <c r="E1306" s="4">
        <v>198986.63</v>
      </c>
      <c r="F1306" s="4">
        <v>116.06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199102.69</v>
      </c>
    </row>
    <row r="1307" spans="1:12">
      <c r="A1307" s="2" t="s">
        <v>33</v>
      </c>
      <c r="B1307" s="2" t="s">
        <v>34</v>
      </c>
      <c r="C1307" s="2" t="s">
        <v>137</v>
      </c>
      <c r="D1307" s="3">
        <v>43221</v>
      </c>
      <c r="E1307" s="4">
        <v>179900.11</v>
      </c>
      <c r="F1307" s="4">
        <v>708.38000000000011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180608.49</v>
      </c>
    </row>
    <row r="1308" spans="1:12">
      <c r="A1308" s="2" t="s">
        <v>33</v>
      </c>
      <c r="B1308" s="2" t="s">
        <v>34</v>
      </c>
      <c r="C1308" s="2" t="s">
        <v>97</v>
      </c>
      <c r="D1308" s="3">
        <v>43221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</row>
    <row r="1309" spans="1:12">
      <c r="A1309" s="2" t="s">
        <v>33</v>
      </c>
      <c r="B1309" s="2" t="s">
        <v>34</v>
      </c>
      <c r="C1309" s="2" t="s">
        <v>49</v>
      </c>
      <c r="D1309" s="3">
        <v>43221</v>
      </c>
      <c r="E1309" s="4">
        <v>412960.18</v>
      </c>
      <c r="F1309" s="4">
        <v>961.78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413921.96</v>
      </c>
    </row>
    <row r="1310" spans="1:12">
      <c r="A1310" s="2" t="s">
        <v>33</v>
      </c>
      <c r="B1310" s="2" t="s">
        <v>34</v>
      </c>
      <c r="C1310" s="2" t="s">
        <v>50</v>
      </c>
      <c r="D1310" s="3">
        <v>43221</v>
      </c>
      <c r="E1310" s="4">
        <v>15734.07</v>
      </c>
      <c r="F1310" s="4">
        <v>72.679999999999993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15806.75</v>
      </c>
    </row>
    <row r="1311" spans="1:12">
      <c r="A1311" s="2" t="s">
        <v>33</v>
      </c>
      <c r="B1311" s="2" t="s">
        <v>34</v>
      </c>
      <c r="C1311" s="2" t="s">
        <v>138</v>
      </c>
      <c r="D1311" s="3">
        <v>43221</v>
      </c>
      <c r="E1311" s="4">
        <v>51696.29</v>
      </c>
      <c r="F1311" s="4">
        <v>90.23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51786.52</v>
      </c>
    </row>
    <row r="1312" spans="1:12">
      <c r="A1312" s="2" t="s">
        <v>33</v>
      </c>
      <c r="B1312" s="2" t="s">
        <v>34</v>
      </c>
      <c r="C1312" s="2" t="s">
        <v>124</v>
      </c>
      <c r="D1312" s="3">
        <v>43221</v>
      </c>
      <c r="E1312" s="4">
        <v>89235.4</v>
      </c>
      <c r="F1312" s="4">
        <v>581.82000000000005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89817.22</v>
      </c>
    </row>
    <row r="1313" spans="1:12">
      <c r="A1313" s="2" t="s">
        <v>33</v>
      </c>
      <c r="B1313" s="2" t="s">
        <v>34</v>
      </c>
      <c r="C1313" s="2" t="s">
        <v>125</v>
      </c>
      <c r="D1313" s="3">
        <v>43221</v>
      </c>
      <c r="E1313" s="4">
        <v>17734862.920000002</v>
      </c>
      <c r="F1313" s="4">
        <v>43054.2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17777917.120000001</v>
      </c>
    </row>
    <row r="1314" spans="1:12">
      <c r="A1314" s="2" t="s">
        <v>33</v>
      </c>
      <c r="B1314" s="2" t="s">
        <v>34</v>
      </c>
      <c r="C1314" s="2" t="s">
        <v>126</v>
      </c>
      <c r="D1314" s="3">
        <v>43221</v>
      </c>
      <c r="E1314" s="4">
        <v>333487.94</v>
      </c>
      <c r="F1314" s="4">
        <v>1304.45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334792.39</v>
      </c>
    </row>
    <row r="1315" spans="1:12">
      <c r="A1315" s="2" t="s">
        <v>33</v>
      </c>
      <c r="B1315" s="2" t="s">
        <v>34</v>
      </c>
      <c r="C1315" s="2" t="s">
        <v>51</v>
      </c>
      <c r="D1315" s="3">
        <v>43221</v>
      </c>
      <c r="E1315" s="4">
        <v>1712254.22</v>
      </c>
      <c r="F1315" s="4">
        <v>4047.38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1716301.6</v>
      </c>
    </row>
    <row r="1316" spans="1:12">
      <c r="A1316" s="2" t="s">
        <v>33</v>
      </c>
      <c r="B1316" s="2" t="s">
        <v>34</v>
      </c>
      <c r="C1316" s="2" t="s">
        <v>98</v>
      </c>
      <c r="D1316" s="3">
        <v>43221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</row>
    <row r="1317" spans="1:12">
      <c r="A1317" s="2" t="s">
        <v>33</v>
      </c>
      <c r="B1317" s="2" t="s">
        <v>34</v>
      </c>
      <c r="C1317" s="2" t="s">
        <v>52</v>
      </c>
      <c r="D1317" s="3">
        <v>43221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</row>
    <row r="1318" spans="1:12">
      <c r="A1318" s="2" t="s">
        <v>33</v>
      </c>
      <c r="B1318" s="2" t="s">
        <v>34</v>
      </c>
      <c r="C1318" s="2" t="s">
        <v>127</v>
      </c>
      <c r="D1318" s="3">
        <v>43221</v>
      </c>
      <c r="E1318" s="4">
        <v>170026.53</v>
      </c>
      <c r="F1318" s="4">
        <v>3270.89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173297.42</v>
      </c>
    </row>
    <row r="1319" spans="1:12">
      <c r="A1319" s="2" t="s">
        <v>33</v>
      </c>
      <c r="B1319" s="2" t="s">
        <v>34</v>
      </c>
      <c r="C1319" s="2" t="s">
        <v>139</v>
      </c>
      <c r="D1319" s="3">
        <v>43221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</row>
    <row r="1320" spans="1:12">
      <c r="A1320" s="2" t="s">
        <v>33</v>
      </c>
      <c r="B1320" s="2" t="s">
        <v>34</v>
      </c>
      <c r="C1320" s="2" t="s">
        <v>53</v>
      </c>
      <c r="D1320" s="3">
        <v>43221</v>
      </c>
      <c r="E1320" s="4">
        <v>104338.48</v>
      </c>
      <c r="F1320" s="4">
        <v>577.08999999999992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104915.57</v>
      </c>
    </row>
    <row r="1321" spans="1:12">
      <c r="A1321" s="2" t="s">
        <v>33</v>
      </c>
      <c r="B1321" s="2" t="s">
        <v>34</v>
      </c>
      <c r="C1321" s="2" t="s">
        <v>54</v>
      </c>
      <c r="D1321" s="3">
        <v>43221</v>
      </c>
      <c r="E1321" s="4">
        <v>68670.64</v>
      </c>
      <c r="F1321" s="4">
        <v>171.35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68841.990000000005</v>
      </c>
    </row>
    <row r="1322" spans="1:12">
      <c r="A1322" s="2" t="s">
        <v>33</v>
      </c>
      <c r="B1322" s="2" t="s">
        <v>34</v>
      </c>
      <c r="C1322" s="2" t="s">
        <v>128</v>
      </c>
      <c r="D1322" s="3">
        <v>43221</v>
      </c>
      <c r="E1322" s="4">
        <v>34111.67</v>
      </c>
      <c r="F1322" s="4">
        <v>79.42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34191.089999999997</v>
      </c>
    </row>
    <row r="1323" spans="1:12">
      <c r="A1323" s="2" t="s">
        <v>33</v>
      </c>
      <c r="B1323" s="2" t="s">
        <v>34</v>
      </c>
      <c r="C1323" s="2" t="s">
        <v>55</v>
      </c>
      <c r="D1323" s="3">
        <v>43221</v>
      </c>
      <c r="E1323" s="4">
        <v>1808.69</v>
      </c>
      <c r="F1323" s="4">
        <v>6.8699999999999992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1815.56</v>
      </c>
    </row>
    <row r="1324" spans="1:12">
      <c r="A1324" s="2" t="s">
        <v>33</v>
      </c>
      <c r="B1324" s="2" t="s">
        <v>34</v>
      </c>
      <c r="C1324" s="2" t="s">
        <v>56</v>
      </c>
      <c r="D1324" s="3">
        <v>43221</v>
      </c>
      <c r="E1324" s="4">
        <v>12644560.07</v>
      </c>
      <c r="F1324" s="4">
        <v>87243.37</v>
      </c>
      <c r="G1324" s="4">
        <v>-23361.040000000001</v>
      </c>
      <c r="H1324" s="4">
        <v>0</v>
      </c>
      <c r="I1324" s="4">
        <v>0</v>
      </c>
      <c r="J1324" s="4">
        <v>0</v>
      </c>
      <c r="K1324" s="4">
        <v>0</v>
      </c>
      <c r="L1324" s="4">
        <v>12708442.4</v>
      </c>
    </row>
    <row r="1325" spans="1:12">
      <c r="A1325" s="2" t="s">
        <v>33</v>
      </c>
      <c r="B1325" s="2" t="s">
        <v>34</v>
      </c>
      <c r="C1325" s="2" t="s">
        <v>140</v>
      </c>
      <c r="D1325" s="3">
        <v>43221</v>
      </c>
      <c r="E1325" s="4">
        <v>29800647.729999997</v>
      </c>
      <c r="F1325" s="4">
        <v>261580.32</v>
      </c>
      <c r="G1325" s="4">
        <v>-5589.52</v>
      </c>
      <c r="H1325" s="4">
        <v>-210.52</v>
      </c>
      <c r="I1325" s="4">
        <v>0</v>
      </c>
      <c r="J1325" s="4">
        <v>0</v>
      </c>
      <c r="K1325" s="4">
        <v>0</v>
      </c>
      <c r="L1325" s="4">
        <v>30056428.010000002</v>
      </c>
    </row>
    <row r="1326" spans="1:12">
      <c r="A1326" s="2" t="s">
        <v>33</v>
      </c>
      <c r="B1326" s="2" t="s">
        <v>34</v>
      </c>
      <c r="C1326" s="2" t="s">
        <v>99</v>
      </c>
      <c r="D1326" s="3">
        <v>43221</v>
      </c>
      <c r="E1326" s="4">
        <v>15540543.83</v>
      </c>
      <c r="F1326" s="4">
        <v>185137.28</v>
      </c>
      <c r="G1326" s="4">
        <v>-117.47</v>
      </c>
      <c r="H1326" s="4">
        <v>0.27</v>
      </c>
      <c r="I1326" s="4">
        <v>0</v>
      </c>
      <c r="J1326" s="4">
        <v>0</v>
      </c>
      <c r="K1326" s="4">
        <v>0</v>
      </c>
      <c r="L1326" s="4">
        <v>15725563.91</v>
      </c>
    </row>
    <row r="1327" spans="1:12">
      <c r="A1327" s="2" t="s">
        <v>33</v>
      </c>
      <c r="B1327" s="2" t="s">
        <v>34</v>
      </c>
      <c r="C1327" s="2" t="s">
        <v>141</v>
      </c>
      <c r="D1327" s="3">
        <v>43221</v>
      </c>
      <c r="E1327" s="4">
        <v>1964920.29</v>
      </c>
      <c r="F1327" s="4">
        <v>33800.33</v>
      </c>
      <c r="G1327" s="4">
        <v>0</v>
      </c>
      <c r="H1327" s="4">
        <v>0.03</v>
      </c>
      <c r="I1327" s="4">
        <v>0</v>
      </c>
      <c r="J1327" s="4">
        <v>0</v>
      </c>
      <c r="K1327" s="4">
        <v>0</v>
      </c>
      <c r="L1327" s="4">
        <v>1998720.65</v>
      </c>
    </row>
    <row r="1328" spans="1:12">
      <c r="A1328" s="2" t="s">
        <v>33</v>
      </c>
      <c r="B1328" s="2" t="s">
        <v>34</v>
      </c>
      <c r="C1328" s="2" t="s">
        <v>57</v>
      </c>
      <c r="D1328" s="3">
        <v>43221</v>
      </c>
      <c r="E1328" s="4">
        <v>868723.45</v>
      </c>
      <c r="F1328" s="4">
        <v>9858.48</v>
      </c>
      <c r="G1328" s="4">
        <v>0</v>
      </c>
      <c r="H1328" s="4">
        <v>-3929.03</v>
      </c>
      <c r="I1328" s="4">
        <v>0</v>
      </c>
      <c r="J1328" s="4">
        <v>0</v>
      </c>
      <c r="K1328" s="4">
        <v>0</v>
      </c>
      <c r="L1328" s="4">
        <v>874652.9</v>
      </c>
    </row>
    <row r="1329" spans="1:12">
      <c r="A1329" s="2" t="s">
        <v>33</v>
      </c>
      <c r="B1329" s="2" t="s">
        <v>34</v>
      </c>
      <c r="C1329" s="2" t="s">
        <v>142</v>
      </c>
      <c r="D1329" s="3">
        <v>43221</v>
      </c>
      <c r="E1329" s="4">
        <v>971440.15999999992</v>
      </c>
      <c r="F1329" s="4">
        <v>3938.01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975378.17</v>
      </c>
    </row>
    <row r="1330" spans="1:12">
      <c r="A1330" s="2" t="s">
        <v>33</v>
      </c>
      <c r="B1330" s="2" t="s">
        <v>34</v>
      </c>
      <c r="C1330" s="2" t="s">
        <v>143</v>
      </c>
      <c r="D1330" s="3">
        <v>43221</v>
      </c>
      <c r="E1330" s="4">
        <v>35566188.439999998</v>
      </c>
      <c r="F1330" s="4">
        <v>356514.6</v>
      </c>
      <c r="G1330" s="4">
        <v>-58143.9</v>
      </c>
      <c r="H1330" s="4">
        <v>0</v>
      </c>
      <c r="I1330" s="4">
        <v>0</v>
      </c>
      <c r="J1330" s="4">
        <v>0</v>
      </c>
      <c r="K1330" s="4">
        <v>0</v>
      </c>
      <c r="L1330" s="4">
        <v>35864559.140000001</v>
      </c>
    </row>
    <row r="1331" spans="1:12">
      <c r="A1331" s="2" t="s">
        <v>33</v>
      </c>
      <c r="B1331" s="2" t="s">
        <v>34</v>
      </c>
      <c r="C1331" s="2" t="s">
        <v>58</v>
      </c>
      <c r="D1331" s="3">
        <v>43221</v>
      </c>
      <c r="E1331" s="4">
        <v>17887047.869999997</v>
      </c>
      <c r="F1331" s="4">
        <v>225518.3</v>
      </c>
      <c r="G1331" s="4">
        <v>-20329.18</v>
      </c>
      <c r="H1331" s="4">
        <v>0</v>
      </c>
      <c r="I1331" s="4">
        <v>0</v>
      </c>
      <c r="J1331" s="4">
        <v>0</v>
      </c>
      <c r="K1331" s="4">
        <v>0</v>
      </c>
      <c r="L1331" s="4">
        <v>18092236.989999998</v>
      </c>
    </row>
    <row r="1332" spans="1:12">
      <c r="A1332" s="2" t="s">
        <v>33</v>
      </c>
      <c r="B1332" s="2" t="s">
        <v>34</v>
      </c>
      <c r="C1332" s="2" t="s">
        <v>59</v>
      </c>
      <c r="D1332" s="3">
        <v>43221</v>
      </c>
      <c r="E1332" s="4">
        <v>24885084.34</v>
      </c>
      <c r="F1332" s="4">
        <v>191395.52000000002</v>
      </c>
      <c r="G1332" s="4">
        <v>-44427.89</v>
      </c>
      <c r="H1332" s="4">
        <v>0</v>
      </c>
      <c r="I1332" s="4">
        <v>0</v>
      </c>
      <c r="J1332" s="4">
        <v>0</v>
      </c>
      <c r="K1332" s="4">
        <v>0</v>
      </c>
      <c r="L1332" s="4">
        <v>25032051.969999999</v>
      </c>
    </row>
    <row r="1333" spans="1:12">
      <c r="A1333" s="2" t="s">
        <v>33</v>
      </c>
      <c r="B1333" s="2" t="s">
        <v>34</v>
      </c>
      <c r="C1333" s="2" t="s">
        <v>93</v>
      </c>
      <c r="D1333" s="3">
        <v>43221</v>
      </c>
      <c r="E1333" s="4">
        <v>3733842.31</v>
      </c>
      <c r="F1333" s="4">
        <v>29068.86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3762911.17</v>
      </c>
    </row>
    <row r="1334" spans="1:12">
      <c r="A1334" s="2" t="s">
        <v>33</v>
      </c>
      <c r="B1334" s="2" t="s">
        <v>34</v>
      </c>
      <c r="C1334" s="2" t="s">
        <v>94</v>
      </c>
      <c r="D1334" s="3">
        <v>43221</v>
      </c>
      <c r="E1334" s="4">
        <v>85253.89</v>
      </c>
      <c r="F1334" s="4">
        <v>409.47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85663.360000000001</v>
      </c>
    </row>
    <row r="1335" spans="1:12">
      <c r="A1335" s="2" t="s">
        <v>33</v>
      </c>
      <c r="B1335" s="2" t="s">
        <v>34</v>
      </c>
      <c r="C1335" s="2" t="s">
        <v>119</v>
      </c>
      <c r="D1335" s="3">
        <v>43221</v>
      </c>
      <c r="E1335" s="4">
        <v>2773498.42</v>
      </c>
      <c r="F1335" s="4">
        <v>11710.539999999999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2785208.96</v>
      </c>
    </row>
    <row r="1336" spans="1:12">
      <c r="A1336" s="2" t="s">
        <v>33</v>
      </c>
      <c r="B1336" s="2" t="s">
        <v>34</v>
      </c>
      <c r="C1336" s="2" t="s">
        <v>85</v>
      </c>
      <c r="D1336" s="3">
        <v>43221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</row>
    <row r="1337" spans="1:12">
      <c r="A1337" s="2" t="s">
        <v>33</v>
      </c>
      <c r="B1337" s="2" t="s">
        <v>34</v>
      </c>
      <c r="C1337" s="2" t="s">
        <v>134</v>
      </c>
      <c r="D1337" s="3">
        <v>43221</v>
      </c>
      <c r="E1337" s="4">
        <v>877751.03</v>
      </c>
      <c r="F1337" s="4">
        <v>22547.93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900298.96</v>
      </c>
    </row>
    <row r="1338" spans="1:12">
      <c r="A1338" s="2" t="s">
        <v>33</v>
      </c>
      <c r="B1338" s="2" t="s">
        <v>34</v>
      </c>
      <c r="C1338" s="2" t="s">
        <v>86</v>
      </c>
      <c r="D1338" s="3">
        <v>43221</v>
      </c>
      <c r="E1338" s="4">
        <v>98828.89</v>
      </c>
      <c r="F1338" s="4">
        <v>542.43000000000006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99371.32</v>
      </c>
    </row>
    <row r="1339" spans="1:12">
      <c r="A1339" s="2" t="s">
        <v>33</v>
      </c>
      <c r="B1339" s="2" t="s">
        <v>34</v>
      </c>
      <c r="C1339" s="2" t="s">
        <v>87</v>
      </c>
      <c r="D1339" s="3">
        <v>43221</v>
      </c>
      <c r="E1339" s="4">
        <v>256868.08000000002</v>
      </c>
      <c r="F1339" s="4">
        <v>2222.16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259090.24</v>
      </c>
    </row>
    <row r="1340" spans="1:12">
      <c r="A1340" s="2" t="s">
        <v>33</v>
      </c>
      <c r="B1340" s="2" t="s">
        <v>34</v>
      </c>
      <c r="C1340" s="2" t="s">
        <v>117</v>
      </c>
      <c r="D1340" s="3">
        <v>43221</v>
      </c>
      <c r="E1340" s="4">
        <v>4237.57</v>
      </c>
      <c r="F1340" s="4">
        <v>40.590000000000003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4278.16</v>
      </c>
    </row>
    <row r="1341" spans="1:12">
      <c r="A1341" s="2" t="s">
        <v>33</v>
      </c>
      <c r="B1341" s="2" t="s">
        <v>34</v>
      </c>
      <c r="C1341" s="2" t="s">
        <v>35</v>
      </c>
      <c r="D1341" s="3">
        <v>43221</v>
      </c>
      <c r="E1341" s="4">
        <v>1170388.8400000001</v>
      </c>
      <c r="F1341" s="4">
        <v>19430.240000000002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1189819.08</v>
      </c>
    </row>
    <row r="1342" spans="1:12">
      <c r="A1342" s="2" t="s">
        <v>33</v>
      </c>
      <c r="B1342" s="2" t="s">
        <v>34</v>
      </c>
      <c r="C1342" s="2" t="s">
        <v>88</v>
      </c>
      <c r="D1342" s="3">
        <v>43221</v>
      </c>
      <c r="E1342" s="4">
        <v>971722.77</v>
      </c>
      <c r="F1342" s="4">
        <v>18071.73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989794.5</v>
      </c>
    </row>
    <row r="1343" spans="1:12">
      <c r="A1343" s="2" t="s">
        <v>33</v>
      </c>
      <c r="B1343" s="2" t="s">
        <v>34</v>
      </c>
      <c r="C1343" s="2" t="s">
        <v>36</v>
      </c>
      <c r="D1343" s="3">
        <v>43221</v>
      </c>
      <c r="E1343" s="4">
        <v>77427.97</v>
      </c>
      <c r="F1343" s="4">
        <v>2788.12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80216.09</v>
      </c>
    </row>
    <row r="1344" spans="1:12">
      <c r="A1344" s="2" t="s">
        <v>33</v>
      </c>
      <c r="B1344" s="2" t="s">
        <v>34</v>
      </c>
      <c r="C1344" s="2" t="s">
        <v>89</v>
      </c>
      <c r="D1344" s="3">
        <v>43221</v>
      </c>
      <c r="E1344" s="4">
        <v>-2529.39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-2529.39</v>
      </c>
    </row>
    <row r="1345" spans="1:12">
      <c r="A1345" s="2" t="s">
        <v>33</v>
      </c>
      <c r="B1345" s="2" t="s">
        <v>34</v>
      </c>
      <c r="C1345" s="2" t="s">
        <v>37</v>
      </c>
      <c r="D1345" s="3">
        <v>43221</v>
      </c>
      <c r="E1345" s="4">
        <v>972013.53</v>
      </c>
      <c r="F1345" s="4">
        <v>24457.399999999998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996470.93</v>
      </c>
    </row>
    <row r="1346" spans="1:12">
      <c r="A1346" s="2" t="s">
        <v>33</v>
      </c>
      <c r="B1346" s="2" t="s">
        <v>34</v>
      </c>
      <c r="C1346" s="2" t="s">
        <v>90</v>
      </c>
      <c r="D1346" s="3">
        <v>43221</v>
      </c>
      <c r="E1346" s="4">
        <v>36441.269999999997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36441.269999999997</v>
      </c>
    </row>
    <row r="1347" spans="1:12">
      <c r="A1347" s="2" t="s">
        <v>33</v>
      </c>
      <c r="B1347" s="2" t="s">
        <v>34</v>
      </c>
      <c r="C1347" s="2" t="s">
        <v>152</v>
      </c>
      <c r="D1347" s="3">
        <v>43221</v>
      </c>
      <c r="E1347" s="4">
        <v>57727.51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57727.51</v>
      </c>
    </row>
    <row r="1348" spans="1:12">
      <c r="A1348" s="2" t="s">
        <v>33</v>
      </c>
      <c r="B1348" s="2" t="s">
        <v>34</v>
      </c>
      <c r="C1348" s="2" t="s">
        <v>91</v>
      </c>
      <c r="D1348" s="3">
        <v>43221</v>
      </c>
      <c r="E1348" s="4">
        <v>16619.560000000001</v>
      </c>
      <c r="F1348" s="4">
        <v>315.20999999999998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16934.77</v>
      </c>
    </row>
    <row r="1349" spans="1:12">
      <c r="A1349" s="2" t="s">
        <v>33</v>
      </c>
      <c r="B1349" s="2" t="s">
        <v>34</v>
      </c>
      <c r="C1349" s="2" t="s">
        <v>38</v>
      </c>
      <c r="D1349" s="3">
        <v>43221</v>
      </c>
      <c r="E1349" s="4">
        <v>216344.15</v>
      </c>
      <c r="F1349" s="4">
        <v>4478.1499999999996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220822.3</v>
      </c>
    </row>
    <row r="1350" spans="1:12">
      <c r="A1350" s="2" t="s">
        <v>33</v>
      </c>
      <c r="B1350" s="2" t="s">
        <v>34</v>
      </c>
      <c r="C1350" s="2" t="s">
        <v>39</v>
      </c>
      <c r="D1350" s="3">
        <v>43221</v>
      </c>
      <c r="E1350" s="4">
        <v>1766338.7</v>
      </c>
      <c r="F1350" s="4">
        <v>31654.34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1797993.04</v>
      </c>
    </row>
    <row r="1351" spans="1:12">
      <c r="A1351" s="2" t="s">
        <v>33</v>
      </c>
      <c r="B1351" s="2" t="s">
        <v>34</v>
      </c>
      <c r="C1351" s="2" t="s">
        <v>92</v>
      </c>
      <c r="D1351" s="3">
        <v>43221</v>
      </c>
      <c r="E1351" s="4">
        <v>4283.33</v>
      </c>
      <c r="F1351" s="4">
        <v>139.74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4423.07</v>
      </c>
    </row>
    <row r="1352" spans="1:12">
      <c r="A1352" s="2" t="s">
        <v>33</v>
      </c>
      <c r="B1352" s="2" t="s">
        <v>34</v>
      </c>
      <c r="C1352" s="2" t="s">
        <v>40</v>
      </c>
      <c r="D1352" s="3">
        <v>43221</v>
      </c>
      <c r="E1352" s="4">
        <v>45141.72</v>
      </c>
      <c r="F1352" s="4">
        <v>1338.96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46480.68</v>
      </c>
    </row>
    <row r="1353" spans="1:12">
      <c r="A1353" s="2" t="s">
        <v>33</v>
      </c>
      <c r="B1353" s="2" t="s">
        <v>34</v>
      </c>
      <c r="C1353" s="2" t="s">
        <v>41</v>
      </c>
      <c r="D1353" s="3">
        <v>43221</v>
      </c>
      <c r="E1353" s="4">
        <v>505824.38</v>
      </c>
      <c r="F1353" s="4">
        <v>21664.3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527488.68000000005</v>
      </c>
    </row>
    <row r="1354" spans="1:12">
      <c r="A1354" s="2" t="s">
        <v>33</v>
      </c>
      <c r="B1354" s="2" t="s">
        <v>34</v>
      </c>
      <c r="C1354" s="2" t="s">
        <v>42</v>
      </c>
      <c r="D1354" s="3">
        <v>43221</v>
      </c>
      <c r="E1354" s="4">
        <v>108064.5</v>
      </c>
      <c r="F1354" s="4">
        <v>-735.73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107328.77</v>
      </c>
    </row>
    <row r="1355" spans="1:12">
      <c r="A1355" s="2" t="s">
        <v>33</v>
      </c>
      <c r="B1355" s="1" t="s">
        <v>34</v>
      </c>
      <c r="C1355" s="1" t="s">
        <v>163</v>
      </c>
      <c r="D1355" s="3">
        <v>43221</v>
      </c>
      <c r="E1355" s="4">
        <v>-5670997.9999999981</v>
      </c>
      <c r="F1355" s="4">
        <v>-430888.12999999995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-6101886.129999998</v>
      </c>
    </row>
    <row r="1356" spans="1:12">
      <c r="A1356" s="2" t="s">
        <v>33</v>
      </c>
      <c r="B1356" s="2" t="s">
        <v>68</v>
      </c>
      <c r="C1356" s="2" t="s">
        <v>69</v>
      </c>
      <c r="D1356" s="3">
        <v>43221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</row>
    <row r="1357" spans="1:12">
      <c r="A1357" s="2" t="s">
        <v>33</v>
      </c>
      <c r="B1357" s="2" t="s">
        <v>68</v>
      </c>
      <c r="C1357" s="2" t="s">
        <v>107</v>
      </c>
      <c r="D1357" s="3">
        <v>43221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</row>
    <row r="1358" spans="1:12">
      <c r="A1358" s="2" t="s">
        <v>33</v>
      </c>
      <c r="B1358" s="2" t="s">
        <v>68</v>
      </c>
      <c r="C1358" s="2" t="s">
        <v>70</v>
      </c>
      <c r="D1358" s="3">
        <v>43221</v>
      </c>
      <c r="E1358" s="4">
        <v>98964.67</v>
      </c>
      <c r="F1358" s="4">
        <v>400.52000000000004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99365.19</v>
      </c>
    </row>
    <row r="1359" spans="1:12">
      <c r="A1359" s="2" t="s">
        <v>33</v>
      </c>
      <c r="B1359" s="2" t="s">
        <v>68</v>
      </c>
      <c r="C1359" s="2" t="s">
        <v>108</v>
      </c>
      <c r="D1359" s="3">
        <v>43221</v>
      </c>
      <c r="E1359" s="4">
        <v>8626.84</v>
      </c>
      <c r="F1359" s="4">
        <v>93.97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8720.81</v>
      </c>
    </row>
    <row r="1360" spans="1:12">
      <c r="A1360" s="2" t="s">
        <v>33</v>
      </c>
      <c r="B1360" s="2" t="s">
        <v>68</v>
      </c>
      <c r="C1360" s="2" t="s">
        <v>133</v>
      </c>
      <c r="D1360" s="3">
        <v>43221</v>
      </c>
      <c r="E1360" s="4">
        <v>38834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38834</v>
      </c>
    </row>
    <row r="1361" spans="1:12">
      <c r="A1361" s="2" t="s">
        <v>33</v>
      </c>
      <c r="B1361" s="2" t="s">
        <v>68</v>
      </c>
      <c r="C1361" s="2" t="s">
        <v>109</v>
      </c>
      <c r="D1361" s="3">
        <v>43221</v>
      </c>
      <c r="E1361" s="4">
        <v>38609.33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38609.33</v>
      </c>
    </row>
    <row r="1362" spans="1:12">
      <c r="A1362" s="2" t="s">
        <v>33</v>
      </c>
      <c r="B1362" s="2" t="s">
        <v>68</v>
      </c>
      <c r="C1362" s="2" t="s">
        <v>71</v>
      </c>
      <c r="D1362" s="3">
        <v>43221</v>
      </c>
      <c r="E1362" s="4">
        <v>15320.96</v>
      </c>
      <c r="F1362" s="4">
        <v>151.66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15472.62</v>
      </c>
    </row>
    <row r="1363" spans="1:12">
      <c r="A1363" s="2" t="s">
        <v>33</v>
      </c>
      <c r="B1363" s="2" t="s">
        <v>68</v>
      </c>
      <c r="C1363" s="2" t="s">
        <v>73</v>
      </c>
      <c r="D1363" s="3">
        <v>43221</v>
      </c>
      <c r="E1363" s="4">
        <v>133914.62</v>
      </c>
      <c r="F1363" s="4">
        <v>498.29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134412.91</v>
      </c>
    </row>
    <row r="1364" spans="1:12">
      <c r="A1364" s="2" t="s">
        <v>33</v>
      </c>
      <c r="B1364" s="2" t="s">
        <v>68</v>
      </c>
      <c r="C1364" s="2" t="s">
        <v>72</v>
      </c>
      <c r="D1364" s="3">
        <v>43221</v>
      </c>
      <c r="E1364" s="4">
        <v>7358.62</v>
      </c>
      <c r="F1364" s="4">
        <v>74.540000000000006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7433.16</v>
      </c>
    </row>
    <row r="1365" spans="1:12">
      <c r="A1365" s="2" t="s">
        <v>33</v>
      </c>
      <c r="B1365" s="2" t="s">
        <v>68</v>
      </c>
      <c r="C1365" s="2" t="s">
        <v>149</v>
      </c>
      <c r="D1365" s="3">
        <v>43221</v>
      </c>
      <c r="E1365" s="4">
        <v>-8745.81</v>
      </c>
      <c r="F1365" s="4">
        <v>97.92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-8647.89</v>
      </c>
    </row>
    <row r="1366" spans="1:12">
      <c r="A1366" s="2" t="s">
        <v>33</v>
      </c>
      <c r="B1366" s="2" t="s">
        <v>68</v>
      </c>
      <c r="C1366" s="2" t="s">
        <v>151</v>
      </c>
      <c r="D1366" s="3">
        <v>43221</v>
      </c>
      <c r="E1366" s="4">
        <v>683666.86</v>
      </c>
      <c r="F1366" s="4">
        <v>2354.3000000000002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686021.16</v>
      </c>
    </row>
    <row r="1367" spans="1:12">
      <c r="A1367" s="2" t="s">
        <v>33</v>
      </c>
      <c r="B1367" s="2" t="s">
        <v>68</v>
      </c>
      <c r="C1367" s="2" t="s">
        <v>150</v>
      </c>
      <c r="D1367" s="3">
        <v>43221</v>
      </c>
      <c r="E1367" s="4">
        <v>-34765.769999999997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-34765.769999999997</v>
      </c>
    </row>
    <row r="1368" spans="1:12">
      <c r="A1368" s="2" t="s">
        <v>33</v>
      </c>
      <c r="B1368" s="2" t="s">
        <v>68</v>
      </c>
      <c r="C1368" s="2" t="s">
        <v>110</v>
      </c>
      <c r="D1368" s="3">
        <v>43221</v>
      </c>
      <c r="E1368" s="4">
        <v>70196.03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70196.03</v>
      </c>
    </row>
    <row r="1369" spans="1:12">
      <c r="A1369" s="2" t="s">
        <v>33</v>
      </c>
      <c r="B1369" s="2" t="s">
        <v>68</v>
      </c>
      <c r="C1369" s="2" t="s">
        <v>106</v>
      </c>
      <c r="D1369" s="3">
        <v>43221</v>
      </c>
      <c r="E1369" s="4">
        <v>21593.599999999999</v>
      </c>
      <c r="F1369" s="4">
        <v>595.1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22188.7</v>
      </c>
    </row>
    <row r="1370" spans="1:12">
      <c r="A1370" s="2" t="s">
        <v>33</v>
      </c>
      <c r="B1370" s="2" t="s">
        <v>68</v>
      </c>
      <c r="C1370" s="2" t="s">
        <v>74</v>
      </c>
      <c r="D1370" s="3">
        <v>43221</v>
      </c>
      <c r="E1370" s="4">
        <v>828509.36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828509.36</v>
      </c>
    </row>
    <row r="1371" spans="1:12">
      <c r="A1371" s="2" t="s">
        <v>33</v>
      </c>
      <c r="B1371" s="1" t="s">
        <v>68</v>
      </c>
      <c r="C1371" s="1" t="s">
        <v>163</v>
      </c>
      <c r="D1371" s="3">
        <v>43221</v>
      </c>
      <c r="E1371" s="4">
        <v>52517.30000000001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52517.30000000001</v>
      </c>
    </row>
    <row r="1372" spans="1:12">
      <c r="A1372" s="2" t="s">
        <v>16</v>
      </c>
      <c r="B1372" s="2" t="s">
        <v>17</v>
      </c>
      <c r="C1372" s="2" t="s">
        <v>18</v>
      </c>
      <c r="D1372" s="3">
        <v>43252</v>
      </c>
      <c r="E1372" s="4">
        <v>489493.95</v>
      </c>
      <c r="F1372" s="4">
        <v>3880.5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493374.45</v>
      </c>
    </row>
    <row r="1373" spans="1:12">
      <c r="A1373" s="2" t="s">
        <v>16</v>
      </c>
      <c r="B1373" s="2" t="s">
        <v>17</v>
      </c>
      <c r="C1373" s="2" t="s">
        <v>19</v>
      </c>
      <c r="D1373" s="3">
        <v>43252</v>
      </c>
      <c r="E1373" s="4">
        <v>3585913</v>
      </c>
      <c r="F1373" s="4">
        <v>23481.919999999998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3609394.92</v>
      </c>
    </row>
    <row r="1374" spans="1:12">
      <c r="A1374" s="2" t="s">
        <v>16</v>
      </c>
      <c r="B1374" s="2" t="s">
        <v>17</v>
      </c>
      <c r="C1374" s="2" t="s">
        <v>158</v>
      </c>
      <c r="D1374" s="3">
        <v>43252</v>
      </c>
      <c r="E1374" s="4">
        <v>9316512.5500000007</v>
      </c>
      <c r="F1374" s="4">
        <v>253.79999999999927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9316766.3499999996</v>
      </c>
    </row>
    <row r="1375" spans="1:12">
      <c r="A1375" s="2" t="s">
        <v>16</v>
      </c>
      <c r="B1375" s="2" t="s">
        <v>17</v>
      </c>
      <c r="C1375" s="2" t="s">
        <v>76</v>
      </c>
      <c r="D1375" s="3">
        <v>43252</v>
      </c>
      <c r="E1375" s="4">
        <v>-0.04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-0.04</v>
      </c>
    </row>
    <row r="1376" spans="1:12">
      <c r="A1376" s="2" t="s">
        <v>16</v>
      </c>
      <c r="B1376" s="2" t="s">
        <v>17</v>
      </c>
      <c r="C1376" s="2" t="s">
        <v>23</v>
      </c>
      <c r="D1376" s="3">
        <v>43252</v>
      </c>
      <c r="E1376" s="4">
        <v>11.48</v>
      </c>
      <c r="F1376" s="4">
        <v>3.89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15.37</v>
      </c>
    </row>
    <row r="1377" spans="1:12">
      <c r="A1377" s="2" t="s">
        <v>16</v>
      </c>
      <c r="B1377" s="2" t="s">
        <v>17</v>
      </c>
      <c r="C1377" s="2" t="s">
        <v>83</v>
      </c>
      <c r="D1377" s="3">
        <v>43252</v>
      </c>
      <c r="E1377" s="4">
        <v>1833067.85</v>
      </c>
      <c r="F1377" s="4">
        <v>17041.740000000002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1850109.59</v>
      </c>
    </row>
    <row r="1378" spans="1:12">
      <c r="A1378" s="2" t="s">
        <v>16</v>
      </c>
      <c r="B1378" s="2" t="s">
        <v>17</v>
      </c>
      <c r="C1378" s="2" t="s">
        <v>28</v>
      </c>
      <c r="D1378" s="3">
        <v>43252</v>
      </c>
      <c r="E1378" s="4">
        <v>1.26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1.26</v>
      </c>
    </row>
    <row r="1379" spans="1:12">
      <c r="A1379" s="2" t="s">
        <v>16</v>
      </c>
      <c r="B1379" s="2" t="s">
        <v>17</v>
      </c>
      <c r="C1379" s="2" t="s">
        <v>30</v>
      </c>
      <c r="D1379" s="3">
        <v>43252</v>
      </c>
      <c r="E1379" s="4">
        <v>0.45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0.45</v>
      </c>
    </row>
    <row r="1380" spans="1:12">
      <c r="A1380" s="2" t="s">
        <v>16</v>
      </c>
      <c r="B1380" s="2" t="s">
        <v>17</v>
      </c>
      <c r="C1380" s="2" t="s">
        <v>20</v>
      </c>
      <c r="D1380" s="3">
        <v>43252</v>
      </c>
      <c r="E1380" s="4">
        <v>31317.39</v>
      </c>
      <c r="F1380" s="4">
        <v>231.57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31548.959999999999</v>
      </c>
    </row>
    <row r="1381" spans="1:12">
      <c r="A1381" s="2" t="s">
        <v>16</v>
      </c>
      <c r="B1381" s="2" t="s">
        <v>17</v>
      </c>
      <c r="C1381" s="2" t="s">
        <v>22</v>
      </c>
      <c r="D1381" s="3">
        <v>43252</v>
      </c>
      <c r="E1381" s="4">
        <v>101261.28</v>
      </c>
      <c r="F1381" s="4">
        <v>878.02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102139.3</v>
      </c>
    </row>
    <row r="1382" spans="1:12">
      <c r="A1382" s="2" t="s">
        <v>16</v>
      </c>
      <c r="B1382" s="2" t="s">
        <v>17</v>
      </c>
      <c r="C1382" s="2" t="s">
        <v>111</v>
      </c>
      <c r="D1382" s="3">
        <v>43252</v>
      </c>
      <c r="E1382" s="4">
        <v>5463.76</v>
      </c>
      <c r="F1382" s="4">
        <v>31.239999999999995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5495</v>
      </c>
    </row>
    <row r="1383" spans="1:12">
      <c r="A1383" s="2" t="s">
        <v>16</v>
      </c>
      <c r="B1383" s="2" t="s">
        <v>17</v>
      </c>
      <c r="C1383" s="2" t="s">
        <v>114</v>
      </c>
      <c r="D1383" s="3">
        <v>43252</v>
      </c>
      <c r="E1383" s="4">
        <v>32236.959999999999</v>
      </c>
      <c r="F1383" s="4">
        <v>549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32785.96</v>
      </c>
    </row>
    <row r="1384" spans="1:12">
      <c r="A1384" s="2" t="s">
        <v>16</v>
      </c>
      <c r="B1384" s="2" t="s">
        <v>17</v>
      </c>
      <c r="C1384" s="2" t="s">
        <v>79</v>
      </c>
      <c r="D1384" s="3">
        <v>43252</v>
      </c>
      <c r="E1384" s="4">
        <v>388.07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388.07</v>
      </c>
    </row>
    <row r="1385" spans="1:12">
      <c r="A1385" s="2" t="s">
        <v>16</v>
      </c>
      <c r="B1385" s="2" t="s">
        <v>17</v>
      </c>
      <c r="C1385" s="2" t="s">
        <v>31</v>
      </c>
      <c r="D1385" s="3">
        <v>43252</v>
      </c>
      <c r="E1385" s="4">
        <v>530174.92000000004</v>
      </c>
      <c r="F1385" s="4">
        <v>4914.3900000000003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535089.31000000006</v>
      </c>
    </row>
    <row r="1386" spans="1:12">
      <c r="A1386" s="2" t="s">
        <v>16</v>
      </c>
      <c r="B1386" s="2" t="s">
        <v>17</v>
      </c>
      <c r="C1386" s="2" t="s">
        <v>24</v>
      </c>
      <c r="D1386" s="3">
        <v>43252</v>
      </c>
      <c r="E1386" s="4">
        <v>3727.26</v>
      </c>
      <c r="F1386" s="4">
        <v>41.5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3768.76</v>
      </c>
    </row>
    <row r="1387" spans="1:12">
      <c r="A1387" s="2" t="s">
        <v>16</v>
      </c>
      <c r="B1387" s="2" t="s">
        <v>17</v>
      </c>
      <c r="C1387" s="2" t="s">
        <v>81</v>
      </c>
      <c r="D1387" s="3">
        <v>43252</v>
      </c>
      <c r="E1387" s="4">
        <v>44573.23</v>
      </c>
      <c r="F1387" s="4">
        <v>375.84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44949.07</v>
      </c>
    </row>
    <row r="1388" spans="1:12">
      <c r="A1388" s="2" t="s">
        <v>16</v>
      </c>
      <c r="B1388" s="2" t="s">
        <v>17</v>
      </c>
      <c r="C1388" s="2" t="s">
        <v>25</v>
      </c>
      <c r="D1388" s="3">
        <v>43252</v>
      </c>
      <c r="E1388" s="4">
        <v>794.77</v>
      </c>
      <c r="F1388" s="4">
        <v>17.829999999999998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812.6</v>
      </c>
    </row>
    <row r="1389" spans="1:12">
      <c r="A1389" s="2" t="s">
        <v>16</v>
      </c>
      <c r="B1389" s="2" t="s">
        <v>17</v>
      </c>
      <c r="C1389" s="2" t="s">
        <v>116</v>
      </c>
      <c r="D1389" s="3">
        <v>43252</v>
      </c>
      <c r="E1389" s="4">
        <v>162878.82</v>
      </c>
      <c r="F1389" s="4">
        <v>105.6099999999999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162984.43</v>
      </c>
    </row>
    <row r="1390" spans="1:12">
      <c r="A1390" s="2" t="s">
        <v>16</v>
      </c>
      <c r="B1390" s="2" t="s">
        <v>17</v>
      </c>
      <c r="C1390" s="2" t="s">
        <v>115</v>
      </c>
      <c r="D1390" s="3">
        <v>43252</v>
      </c>
      <c r="E1390" s="4">
        <v>21188920.370000001</v>
      </c>
      <c r="F1390" s="4">
        <v>272636.65999999997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21461557.030000001</v>
      </c>
    </row>
    <row r="1391" spans="1:12">
      <c r="A1391" s="2" t="s">
        <v>16</v>
      </c>
      <c r="B1391" s="2" t="s">
        <v>17</v>
      </c>
      <c r="C1391" s="2" t="s">
        <v>27</v>
      </c>
      <c r="D1391" s="3">
        <v>43252</v>
      </c>
      <c r="E1391" s="4">
        <v>17260967.850000001</v>
      </c>
      <c r="F1391" s="4">
        <v>145773.53000000003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17406741.379999999</v>
      </c>
    </row>
    <row r="1392" spans="1:12">
      <c r="A1392" s="2" t="s">
        <v>16</v>
      </c>
      <c r="B1392" s="2" t="s">
        <v>17</v>
      </c>
      <c r="C1392" s="2" t="s">
        <v>82</v>
      </c>
      <c r="D1392" s="3">
        <v>43252</v>
      </c>
      <c r="E1392" s="4">
        <v>2510319.0699999998</v>
      </c>
      <c r="F1392" s="4">
        <v>27814.38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2538133.4500000002</v>
      </c>
    </row>
    <row r="1393" spans="1:12">
      <c r="A1393" s="2" t="s">
        <v>16</v>
      </c>
      <c r="B1393" s="2" t="s">
        <v>17</v>
      </c>
      <c r="C1393" s="2" t="s">
        <v>84</v>
      </c>
      <c r="D1393" s="3">
        <v>43252</v>
      </c>
      <c r="E1393" s="4">
        <v>1078283.08</v>
      </c>
      <c r="F1393" s="4">
        <v>17146.43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1095429.51</v>
      </c>
    </row>
    <row r="1394" spans="1:12">
      <c r="A1394" s="2" t="s">
        <v>16</v>
      </c>
      <c r="B1394" s="2" t="s">
        <v>17</v>
      </c>
      <c r="C1394" s="2" t="s">
        <v>29</v>
      </c>
      <c r="D1394" s="3">
        <v>43252</v>
      </c>
      <c r="E1394" s="4">
        <v>240717.38</v>
      </c>
      <c r="F1394" s="4">
        <v>8304.67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249022.05</v>
      </c>
    </row>
    <row r="1395" spans="1:12">
      <c r="A1395" s="2" t="s">
        <v>16</v>
      </c>
      <c r="B1395" s="2" t="s">
        <v>17</v>
      </c>
      <c r="C1395" s="2" t="s">
        <v>157</v>
      </c>
      <c r="D1395" s="3">
        <v>43252</v>
      </c>
      <c r="E1395" s="4">
        <v>33021358.09</v>
      </c>
      <c r="F1395" s="4">
        <v>356528.61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33377886.699999999</v>
      </c>
    </row>
    <row r="1396" spans="1:12">
      <c r="A1396" s="2" t="s">
        <v>16</v>
      </c>
      <c r="B1396" s="2" t="s">
        <v>17</v>
      </c>
      <c r="C1396" s="2" t="s">
        <v>32</v>
      </c>
      <c r="D1396" s="3">
        <v>43252</v>
      </c>
      <c r="E1396" s="4">
        <v>44436.36</v>
      </c>
      <c r="F1396" s="4">
        <v>192.72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44629.08</v>
      </c>
    </row>
    <row r="1397" spans="1:12">
      <c r="A1397" s="2" t="s">
        <v>16</v>
      </c>
      <c r="B1397" s="2" t="s">
        <v>17</v>
      </c>
      <c r="C1397" s="2" t="s">
        <v>80</v>
      </c>
      <c r="D1397" s="3">
        <v>43252</v>
      </c>
      <c r="E1397" s="4">
        <v>1157262.33</v>
      </c>
      <c r="F1397" s="4">
        <v>12011.78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1169274.1100000001</v>
      </c>
    </row>
    <row r="1398" spans="1:12">
      <c r="A1398" s="2" t="s">
        <v>16</v>
      </c>
      <c r="B1398" s="2" t="s">
        <v>17</v>
      </c>
      <c r="C1398" s="2" t="s">
        <v>26</v>
      </c>
      <c r="D1398" s="3">
        <v>43252</v>
      </c>
      <c r="E1398" s="4">
        <v>465757.64</v>
      </c>
      <c r="F1398" s="4">
        <v>7029.86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472787.5</v>
      </c>
    </row>
    <row r="1399" spans="1:12">
      <c r="A1399" s="2" t="s">
        <v>16</v>
      </c>
      <c r="B1399" s="2" t="s">
        <v>17</v>
      </c>
      <c r="C1399" s="2" t="s">
        <v>21</v>
      </c>
      <c r="D1399" s="3">
        <v>43252</v>
      </c>
      <c r="E1399" s="4">
        <v>43367.5</v>
      </c>
      <c r="F1399" s="4">
        <v>410.89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43778.39</v>
      </c>
    </row>
    <row r="1400" spans="1:12">
      <c r="A1400" s="2" t="s">
        <v>16</v>
      </c>
      <c r="B1400" s="2" t="s">
        <v>17</v>
      </c>
      <c r="C1400" s="2" t="s">
        <v>75</v>
      </c>
      <c r="D1400" s="3">
        <v>43252</v>
      </c>
      <c r="E1400" s="4">
        <v>52871.35</v>
      </c>
      <c r="F1400" s="4">
        <v>2455.8200000000002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55327.17</v>
      </c>
    </row>
    <row r="1401" spans="1:12">
      <c r="A1401" s="2" t="s">
        <v>16</v>
      </c>
      <c r="B1401" s="2" t="s">
        <v>17</v>
      </c>
      <c r="C1401" s="2" t="s">
        <v>112</v>
      </c>
      <c r="D1401" s="3">
        <v>43252</v>
      </c>
      <c r="E1401" s="4">
        <v>12413669.880000001</v>
      </c>
      <c r="F1401" s="4">
        <v>109315.68000000001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12522985.560000001</v>
      </c>
    </row>
    <row r="1402" spans="1:12">
      <c r="A1402" s="2" t="s">
        <v>16</v>
      </c>
      <c r="B1402" s="2" t="s">
        <v>17</v>
      </c>
      <c r="C1402" s="2" t="s">
        <v>77</v>
      </c>
      <c r="D1402" s="3">
        <v>43252</v>
      </c>
      <c r="E1402" s="4">
        <v>51320.11</v>
      </c>
      <c r="F1402" s="4">
        <v>2359.31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53679.42</v>
      </c>
    </row>
    <row r="1403" spans="1:12">
      <c r="A1403" s="2" t="s">
        <v>16</v>
      </c>
      <c r="B1403" s="2" t="s">
        <v>17</v>
      </c>
      <c r="C1403" s="2" t="s">
        <v>78</v>
      </c>
      <c r="D1403" s="3">
        <v>43252</v>
      </c>
      <c r="E1403" s="4">
        <v>45986.400000000001</v>
      </c>
      <c r="F1403" s="4">
        <v>2601.83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48588.23</v>
      </c>
    </row>
    <row r="1404" spans="1:12">
      <c r="A1404" s="2" t="s">
        <v>16</v>
      </c>
      <c r="B1404" s="2" t="s">
        <v>17</v>
      </c>
      <c r="C1404" s="2" t="s">
        <v>113</v>
      </c>
      <c r="D1404" s="3">
        <v>43252</v>
      </c>
      <c r="E1404" s="4">
        <v>3418902.38</v>
      </c>
      <c r="F1404" s="4">
        <v>96645.51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3515547.89</v>
      </c>
    </row>
    <row r="1405" spans="1:12">
      <c r="A1405" s="2" t="s">
        <v>16</v>
      </c>
      <c r="B1405" s="2" t="s">
        <v>60</v>
      </c>
      <c r="C1405" s="2" t="s">
        <v>64</v>
      </c>
      <c r="D1405" s="3">
        <v>43252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</row>
    <row r="1406" spans="1:12">
      <c r="A1406" s="2" t="s">
        <v>16</v>
      </c>
      <c r="B1406" s="2" t="s">
        <v>60</v>
      </c>
      <c r="C1406" s="2" t="s">
        <v>103</v>
      </c>
      <c r="D1406" s="3">
        <v>43252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</row>
    <row r="1407" spans="1:12">
      <c r="A1407" s="2" t="s">
        <v>16</v>
      </c>
      <c r="B1407" s="2" t="s">
        <v>60</v>
      </c>
      <c r="C1407" s="2" t="s">
        <v>147</v>
      </c>
      <c r="D1407" s="3">
        <v>43252</v>
      </c>
      <c r="E1407" s="4">
        <v>1793055.51</v>
      </c>
      <c r="F1407" s="4">
        <v>33899.9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1826955.41</v>
      </c>
    </row>
    <row r="1408" spans="1:12">
      <c r="A1408" s="2" t="s">
        <v>16</v>
      </c>
      <c r="B1408" s="2" t="s">
        <v>60</v>
      </c>
      <c r="C1408" s="2" t="s">
        <v>144</v>
      </c>
      <c r="D1408" s="3">
        <v>43252</v>
      </c>
      <c r="E1408" s="4">
        <v>1643907.83</v>
      </c>
      <c r="F1408" s="4">
        <v>8953.5400000000009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1652861.37</v>
      </c>
    </row>
    <row r="1409" spans="1:12">
      <c r="A1409" s="2" t="s">
        <v>16</v>
      </c>
      <c r="B1409" s="2" t="s">
        <v>60</v>
      </c>
      <c r="C1409" s="2" t="s">
        <v>145</v>
      </c>
      <c r="D1409" s="3">
        <v>43252</v>
      </c>
      <c r="E1409" s="4">
        <v>2726263.07</v>
      </c>
      <c r="F1409" s="4">
        <v>33625.97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2759889.04</v>
      </c>
    </row>
    <row r="1410" spans="1:12">
      <c r="A1410" s="2" t="s">
        <v>16</v>
      </c>
      <c r="B1410" s="2" t="s">
        <v>60</v>
      </c>
      <c r="C1410" s="2" t="s">
        <v>129</v>
      </c>
      <c r="D1410" s="3">
        <v>43252</v>
      </c>
      <c r="E1410" s="4">
        <v>815823.62</v>
      </c>
      <c r="F1410" s="4">
        <v>7967.49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823791.11</v>
      </c>
    </row>
    <row r="1411" spans="1:12">
      <c r="A1411" s="2" t="s">
        <v>16</v>
      </c>
      <c r="B1411" s="2" t="s">
        <v>60</v>
      </c>
      <c r="C1411" s="2" t="s">
        <v>66</v>
      </c>
      <c r="D1411" s="3">
        <v>43252</v>
      </c>
      <c r="E1411" s="4">
        <v>38488.78</v>
      </c>
      <c r="F1411" s="4">
        <v>1236.79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39725.57</v>
      </c>
    </row>
    <row r="1412" spans="1:12">
      <c r="A1412" s="2" t="s">
        <v>16</v>
      </c>
      <c r="B1412" s="2" t="s">
        <v>60</v>
      </c>
      <c r="C1412" s="2" t="s">
        <v>67</v>
      </c>
      <c r="D1412" s="3">
        <v>43252</v>
      </c>
      <c r="E1412" s="4">
        <v>92881.68</v>
      </c>
      <c r="F1412" s="4">
        <v>157.58999999999992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93039.27</v>
      </c>
    </row>
    <row r="1413" spans="1:12">
      <c r="A1413" s="2" t="s">
        <v>16</v>
      </c>
      <c r="B1413" s="2" t="s">
        <v>60</v>
      </c>
      <c r="C1413" s="2" t="s">
        <v>156</v>
      </c>
      <c r="D1413" s="3">
        <v>43252</v>
      </c>
      <c r="E1413" s="4">
        <v>101572.73</v>
      </c>
      <c r="F1413" s="4">
        <v>3078.93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104651.66</v>
      </c>
    </row>
    <row r="1414" spans="1:12">
      <c r="A1414" s="2" t="s">
        <v>16</v>
      </c>
      <c r="B1414" s="2" t="s">
        <v>60</v>
      </c>
      <c r="C1414" s="2" t="s">
        <v>160</v>
      </c>
      <c r="D1414" s="3">
        <v>43252</v>
      </c>
      <c r="E1414" s="4">
        <v>15194.68</v>
      </c>
      <c r="F1414" s="4">
        <v>196.66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15391.34</v>
      </c>
    </row>
    <row r="1415" spans="1:12">
      <c r="A1415" s="2" t="s">
        <v>16</v>
      </c>
      <c r="B1415" s="2" t="s">
        <v>60</v>
      </c>
      <c r="C1415" s="2" t="s">
        <v>61</v>
      </c>
      <c r="D1415" s="3">
        <v>43252</v>
      </c>
      <c r="E1415" s="4">
        <v>1024309.58</v>
      </c>
      <c r="F1415" s="4">
        <v>8970.5399999999991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1033280.12</v>
      </c>
    </row>
    <row r="1416" spans="1:12">
      <c r="A1416" s="2" t="s">
        <v>16</v>
      </c>
      <c r="B1416" s="2" t="s">
        <v>60</v>
      </c>
      <c r="C1416" s="2" t="s">
        <v>65</v>
      </c>
      <c r="D1416" s="3">
        <v>43252</v>
      </c>
      <c r="E1416" s="4">
        <v>149787.48000000001</v>
      </c>
      <c r="F1416" s="4">
        <v>1361.09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151148.57</v>
      </c>
    </row>
    <row r="1417" spans="1:12">
      <c r="A1417" s="2" t="s">
        <v>16</v>
      </c>
      <c r="B1417" s="2" t="s">
        <v>60</v>
      </c>
      <c r="C1417" s="2" t="s">
        <v>155</v>
      </c>
      <c r="D1417" s="3">
        <v>43252</v>
      </c>
      <c r="E1417" s="4">
        <v>11717.29</v>
      </c>
      <c r="F1417" s="4">
        <v>163.54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11880.83</v>
      </c>
    </row>
    <row r="1418" spans="1:12">
      <c r="A1418" s="2" t="s">
        <v>16</v>
      </c>
      <c r="B1418" s="2" t="s">
        <v>60</v>
      </c>
      <c r="C1418" s="2" t="s">
        <v>105</v>
      </c>
      <c r="D1418" s="3">
        <v>43252</v>
      </c>
      <c r="E1418" s="4">
        <v>134902.22</v>
      </c>
      <c r="F1418" s="4">
        <v>930.78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135833</v>
      </c>
    </row>
    <row r="1419" spans="1:12">
      <c r="A1419" s="2" t="s">
        <v>16</v>
      </c>
      <c r="B1419" s="2" t="s">
        <v>60</v>
      </c>
      <c r="C1419" s="2" t="s">
        <v>100</v>
      </c>
      <c r="D1419" s="3">
        <v>43252</v>
      </c>
      <c r="E1419" s="4">
        <v>453528.21</v>
      </c>
      <c r="F1419" s="4">
        <v>7124.54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460652.75</v>
      </c>
    </row>
    <row r="1420" spans="1:12">
      <c r="A1420" s="2" t="s">
        <v>16</v>
      </c>
      <c r="B1420" s="2" t="s">
        <v>60</v>
      </c>
      <c r="C1420" s="2" t="s">
        <v>130</v>
      </c>
      <c r="D1420" s="3">
        <v>43252</v>
      </c>
      <c r="E1420" s="4">
        <v>4695716.67</v>
      </c>
      <c r="F1420" s="4">
        <v>72894.19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4768610.8600000003</v>
      </c>
    </row>
    <row r="1421" spans="1:12">
      <c r="A1421" s="2" t="s">
        <v>16</v>
      </c>
      <c r="B1421" s="2" t="s">
        <v>60</v>
      </c>
      <c r="C1421" s="2" t="s">
        <v>62</v>
      </c>
      <c r="D1421" s="3">
        <v>43252</v>
      </c>
      <c r="E1421" s="4">
        <v>1131093.05</v>
      </c>
      <c r="F1421" s="4">
        <v>14370.640000000001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1145463.69</v>
      </c>
    </row>
    <row r="1422" spans="1:12">
      <c r="A1422" s="2" t="s">
        <v>16</v>
      </c>
      <c r="B1422" s="2" t="s">
        <v>60</v>
      </c>
      <c r="C1422" s="2" t="s">
        <v>63</v>
      </c>
      <c r="D1422" s="3">
        <v>43252</v>
      </c>
      <c r="E1422" s="4">
        <v>347812.86</v>
      </c>
      <c r="F1422" s="4">
        <v>4297.72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352110.58</v>
      </c>
    </row>
    <row r="1423" spans="1:12">
      <c r="A1423" s="2" t="s">
        <v>16</v>
      </c>
      <c r="B1423" s="2" t="s">
        <v>60</v>
      </c>
      <c r="C1423" s="2" t="s">
        <v>101</v>
      </c>
      <c r="D1423" s="3">
        <v>43252</v>
      </c>
      <c r="E1423" s="4">
        <v>520071.77</v>
      </c>
      <c r="F1423" s="4">
        <v>7242.61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527314.38</v>
      </c>
    </row>
    <row r="1424" spans="1:12">
      <c r="A1424" s="2" t="s">
        <v>16</v>
      </c>
      <c r="B1424" s="2" t="s">
        <v>60</v>
      </c>
      <c r="C1424" s="2" t="s">
        <v>131</v>
      </c>
      <c r="D1424" s="3">
        <v>43252</v>
      </c>
      <c r="E1424" s="4">
        <v>129895.5</v>
      </c>
      <c r="F1424" s="4">
        <v>1050.8300000000002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130946.33</v>
      </c>
    </row>
    <row r="1425" spans="1:12">
      <c r="A1425" s="2" t="s">
        <v>16</v>
      </c>
      <c r="B1425" s="2" t="s">
        <v>60</v>
      </c>
      <c r="C1425" s="2" t="s">
        <v>102</v>
      </c>
      <c r="D1425" s="3">
        <v>43252</v>
      </c>
      <c r="E1425" s="4">
        <v>28392668.809999999</v>
      </c>
      <c r="F1425" s="4">
        <v>485017.59999999998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28877686.41</v>
      </c>
    </row>
    <row r="1426" spans="1:12">
      <c r="A1426" s="2" t="s">
        <v>16</v>
      </c>
      <c r="B1426" s="2" t="s">
        <v>60</v>
      </c>
      <c r="C1426" s="2" t="s">
        <v>132</v>
      </c>
      <c r="D1426" s="3">
        <v>43252</v>
      </c>
      <c r="E1426" s="4">
        <v>150477.46</v>
      </c>
      <c r="F1426" s="4">
        <v>3885.17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154362.63</v>
      </c>
    </row>
    <row r="1427" spans="1:12">
      <c r="A1427" s="2" t="s">
        <v>16</v>
      </c>
      <c r="B1427" s="2" t="s">
        <v>60</v>
      </c>
      <c r="C1427" s="2" t="s">
        <v>146</v>
      </c>
      <c r="D1427" s="3">
        <v>43252</v>
      </c>
      <c r="E1427" s="4">
        <v>234441.23</v>
      </c>
      <c r="F1427" s="4">
        <v>2015.58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236456.81</v>
      </c>
    </row>
    <row r="1428" spans="1:12">
      <c r="A1428" s="2" t="s">
        <v>16</v>
      </c>
      <c r="B1428" s="2" t="s">
        <v>60</v>
      </c>
      <c r="C1428" s="2" t="s">
        <v>104</v>
      </c>
      <c r="D1428" s="3">
        <v>43252</v>
      </c>
      <c r="E1428" s="4">
        <v>72511.83</v>
      </c>
      <c r="F1428" s="4">
        <v>574.24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73086.070000000007</v>
      </c>
    </row>
    <row r="1429" spans="1:12">
      <c r="A1429" s="2" t="s">
        <v>16</v>
      </c>
      <c r="B1429" s="2" t="s">
        <v>60</v>
      </c>
      <c r="C1429" s="2" t="s">
        <v>148</v>
      </c>
      <c r="D1429" s="3">
        <v>43252</v>
      </c>
      <c r="E1429" s="4">
        <v>10258.56</v>
      </c>
      <c r="F1429" s="4">
        <v>111.73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10370.290000000001</v>
      </c>
    </row>
    <row r="1430" spans="1:12">
      <c r="A1430" s="2" t="s">
        <v>33</v>
      </c>
      <c r="B1430" s="2" t="s">
        <v>34</v>
      </c>
      <c r="C1430" s="2" t="s">
        <v>43</v>
      </c>
      <c r="D1430" s="3">
        <v>43252</v>
      </c>
      <c r="E1430" s="4">
        <v>8329.7199999999993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8329.7199999999993</v>
      </c>
    </row>
    <row r="1431" spans="1:12">
      <c r="A1431" s="2" t="s">
        <v>33</v>
      </c>
      <c r="B1431" s="2" t="s">
        <v>34</v>
      </c>
      <c r="C1431" s="2" t="s">
        <v>44</v>
      </c>
      <c r="D1431" s="3">
        <v>43252</v>
      </c>
      <c r="E1431" s="4">
        <v>119852.69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119852.69</v>
      </c>
    </row>
    <row r="1432" spans="1:12">
      <c r="A1432" s="2" t="s">
        <v>33</v>
      </c>
      <c r="B1432" s="2" t="s">
        <v>34</v>
      </c>
      <c r="C1432" s="2" t="s">
        <v>45</v>
      </c>
      <c r="D1432" s="3">
        <v>43252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</row>
    <row r="1433" spans="1:12">
      <c r="A1433" s="2" t="s">
        <v>33</v>
      </c>
      <c r="B1433" s="2" t="s">
        <v>34</v>
      </c>
      <c r="C1433" s="2" t="s">
        <v>95</v>
      </c>
      <c r="D1433" s="3">
        <v>43252</v>
      </c>
      <c r="E1433" s="4">
        <v>4432.58</v>
      </c>
      <c r="F1433" s="4">
        <v>0.98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4433.5600000000004</v>
      </c>
    </row>
    <row r="1434" spans="1:12">
      <c r="A1434" s="2" t="s">
        <v>33</v>
      </c>
      <c r="B1434" s="2" t="s">
        <v>34</v>
      </c>
      <c r="C1434" s="2" t="s">
        <v>96</v>
      </c>
      <c r="D1434" s="3">
        <v>43252</v>
      </c>
      <c r="E1434" s="4">
        <v>5890.5599999999995</v>
      </c>
      <c r="F1434" s="4">
        <v>24.93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5915.49</v>
      </c>
    </row>
    <row r="1435" spans="1:12">
      <c r="A1435" s="2" t="s">
        <v>33</v>
      </c>
      <c r="B1435" s="2" t="s">
        <v>34</v>
      </c>
      <c r="C1435" s="2" t="s">
        <v>120</v>
      </c>
      <c r="D1435" s="3">
        <v>43252</v>
      </c>
      <c r="E1435" s="4">
        <v>111177.33</v>
      </c>
      <c r="F1435" s="4">
        <v>160.93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111338.26</v>
      </c>
    </row>
    <row r="1436" spans="1:12">
      <c r="A1436" s="2" t="s">
        <v>33</v>
      </c>
      <c r="B1436" s="2" t="s">
        <v>34</v>
      </c>
      <c r="C1436" s="2" t="s">
        <v>121</v>
      </c>
      <c r="D1436" s="3">
        <v>43252</v>
      </c>
      <c r="E1436" s="4">
        <v>20201.649999999998</v>
      </c>
      <c r="F1436" s="4">
        <v>17.739999999999998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20219.39</v>
      </c>
    </row>
    <row r="1437" spans="1:12">
      <c r="A1437" s="2" t="s">
        <v>33</v>
      </c>
      <c r="B1437" s="2" t="s">
        <v>34</v>
      </c>
      <c r="C1437" s="2" t="s">
        <v>153</v>
      </c>
      <c r="D1437" s="3">
        <v>43252</v>
      </c>
      <c r="E1437" s="4">
        <v>97768.45</v>
      </c>
      <c r="F1437" s="4">
        <v>148.88999999999999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97917.34</v>
      </c>
    </row>
    <row r="1438" spans="1:12">
      <c r="A1438" s="2" t="s">
        <v>33</v>
      </c>
      <c r="B1438" s="2" t="s">
        <v>34</v>
      </c>
      <c r="C1438" s="2" t="s">
        <v>135</v>
      </c>
      <c r="D1438" s="3">
        <v>43252</v>
      </c>
      <c r="E1438" s="4">
        <v>975953.37000000011</v>
      </c>
      <c r="F1438" s="4">
        <v>13433.56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989386.93</v>
      </c>
    </row>
    <row r="1439" spans="1:12">
      <c r="A1439" s="2" t="s">
        <v>33</v>
      </c>
      <c r="B1439" s="2" t="s">
        <v>34</v>
      </c>
      <c r="C1439" s="2" t="s">
        <v>159</v>
      </c>
      <c r="D1439" s="3">
        <v>43252</v>
      </c>
      <c r="E1439" s="4">
        <v>1385198.9100000001</v>
      </c>
      <c r="F1439" s="4">
        <v>2139.17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1387338.08</v>
      </c>
    </row>
    <row r="1440" spans="1:12">
      <c r="A1440" s="2" t="s">
        <v>33</v>
      </c>
      <c r="B1440" s="2" t="s">
        <v>34</v>
      </c>
      <c r="C1440" s="2" t="s">
        <v>46</v>
      </c>
      <c r="D1440" s="3">
        <v>43252</v>
      </c>
      <c r="E1440" s="4">
        <v>450246.9</v>
      </c>
      <c r="F1440" s="4">
        <v>348.21000000000004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450595.11</v>
      </c>
    </row>
    <row r="1441" spans="1:12">
      <c r="A1441" s="2" t="s">
        <v>33</v>
      </c>
      <c r="B1441" s="2" t="s">
        <v>34</v>
      </c>
      <c r="C1441" s="2" t="s">
        <v>122</v>
      </c>
      <c r="D1441" s="3">
        <v>43252</v>
      </c>
      <c r="E1441" s="4">
        <v>721477.03</v>
      </c>
      <c r="F1441" s="4">
        <v>2542.25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724019.28</v>
      </c>
    </row>
    <row r="1442" spans="1:12">
      <c r="A1442" s="2" t="s">
        <v>33</v>
      </c>
      <c r="B1442" s="2" t="s">
        <v>34</v>
      </c>
      <c r="C1442" s="2" t="s">
        <v>47</v>
      </c>
      <c r="D1442" s="3">
        <v>43252</v>
      </c>
      <c r="E1442" s="4">
        <v>167264.26999999999</v>
      </c>
      <c r="F1442" s="4">
        <v>52.07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167316.34</v>
      </c>
    </row>
    <row r="1443" spans="1:12">
      <c r="A1443" s="2" t="s">
        <v>33</v>
      </c>
      <c r="B1443" s="2" t="s">
        <v>34</v>
      </c>
      <c r="C1443" s="2" t="s">
        <v>154</v>
      </c>
      <c r="D1443" s="3">
        <v>43252</v>
      </c>
      <c r="E1443" s="4">
        <v>43314.81</v>
      </c>
      <c r="F1443" s="4">
        <v>40.049999999999997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43354.86</v>
      </c>
    </row>
    <row r="1444" spans="1:12">
      <c r="A1444" s="2" t="s">
        <v>33</v>
      </c>
      <c r="B1444" s="2" t="s">
        <v>34</v>
      </c>
      <c r="C1444" s="2" t="s">
        <v>123</v>
      </c>
      <c r="D1444" s="3">
        <v>43252</v>
      </c>
      <c r="E1444" s="4">
        <v>-90377.7</v>
      </c>
      <c r="F1444" s="4">
        <v>118.36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-90259.34</v>
      </c>
    </row>
    <row r="1445" spans="1:12">
      <c r="A1445" s="2" t="s">
        <v>33</v>
      </c>
      <c r="B1445" s="2" t="s">
        <v>34</v>
      </c>
      <c r="C1445" s="2" t="s">
        <v>136</v>
      </c>
      <c r="D1445" s="3">
        <v>43252</v>
      </c>
      <c r="E1445" s="4">
        <v>186811.4</v>
      </c>
      <c r="F1445" s="4">
        <v>141.29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186952.69</v>
      </c>
    </row>
    <row r="1446" spans="1:12">
      <c r="A1446" s="2" t="s">
        <v>33</v>
      </c>
      <c r="B1446" s="2" t="s">
        <v>34</v>
      </c>
      <c r="C1446" s="2" t="s">
        <v>48</v>
      </c>
      <c r="D1446" s="3">
        <v>43252</v>
      </c>
      <c r="E1446" s="4">
        <v>476151.71</v>
      </c>
      <c r="F1446" s="4">
        <v>1385.17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477536.88</v>
      </c>
    </row>
    <row r="1447" spans="1:12">
      <c r="A1447" s="2" t="s">
        <v>33</v>
      </c>
      <c r="B1447" s="2" t="s">
        <v>34</v>
      </c>
      <c r="C1447" s="2" t="s">
        <v>118</v>
      </c>
      <c r="D1447" s="3">
        <v>43252</v>
      </c>
      <c r="E1447" s="4">
        <v>199102.69</v>
      </c>
      <c r="F1447" s="4">
        <v>116.06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199218.75</v>
      </c>
    </row>
    <row r="1448" spans="1:12">
      <c r="A1448" s="2" t="s">
        <v>33</v>
      </c>
      <c r="B1448" s="2" t="s">
        <v>34</v>
      </c>
      <c r="C1448" s="2" t="s">
        <v>137</v>
      </c>
      <c r="D1448" s="3">
        <v>43252</v>
      </c>
      <c r="E1448" s="4">
        <v>180608.49</v>
      </c>
      <c r="F1448" s="4">
        <v>708.38000000000011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181316.87</v>
      </c>
    </row>
    <row r="1449" spans="1:12">
      <c r="A1449" s="2" t="s">
        <v>33</v>
      </c>
      <c r="B1449" s="2" t="s">
        <v>34</v>
      </c>
      <c r="C1449" s="2" t="s">
        <v>97</v>
      </c>
      <c r="D1449" s="3">
        <v>43252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</row>
    <row r="1450" spans="1:12">
      <c r="A1450" s="2" t="s">
        <v>33</v>
      </c>
      <c r="B1450" s="2" t="s">
        <v>34</v>
      </c>
      <c r="C1450" s="2" t="s">
        <v>49</v>
      </c>
      <c r="D1450" s="3">
        <v>43252</v>
      </c>
      <c r="E1450" s="4">
        <v>413921.96</v>
      </c>
      <c r="F1450" s="4">
        <v>961.78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414883.74</v>
      </c>
    </row>
    <row r="1451" spans="1:12">
      <c r="A1451" s="2" t="s">
        <v>33</v>
      </c>
      <c r="B1451" s="2" t="s">
        <v>34</v>
      </c>
      <c r="C1451" s="2" t="s">
        <v>50</v>
      </c>
      <c r="D1451" s="3">
        <v>43252</v>
      </c>
      <c r="E1451" s="4">
        <v>15806.75</v>
      </c>
      <c r="F1451" s="4">
        <v>72.679999999999993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15879.43</v>
      </c>
    </row>
    <row r="1452" spans="1:12">
      <c r="A1452" s="2" t="s">
        <v>33</v>
      </c>
      <c r="B1452" s="2" t="s">
        <v>34</v>
      </c>
      <c r="C1452" s="2" t="s">
        <v>138</v>
      </c>
      <c r="D1452" s="3">
        <v>43252</v>
      </c>
      <c r="E1452" s="4">
        <v>51786.52</v>
      </c>
      <c r="F1452" s="4">
        <v>90.23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51876.75</v>
      </c>
    </row>
    <row r="1453" spans="1:12">
      <c r="A1453" s="2" t="s">
        <v>33</v>
      </c>
      <c r="B1453" s="2" t="s">
        <v>34</v>
      </c>
      <c r="C1453" s="2" t="s">
        <v>124</v>
      </c>
      <c r="D1453" s="3">
        <v>43252</v>
      </c>
      <c r="E1453" s="4">
        <v>89817.22</v>
      </c>
      <c r="F1453" s="4">
        <v>581.82000000000005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90399.039999999994</v>
      </c>
    </row>
    <row r="1454" spans="1:12">
      <c r="A1454" s="2" t="s">
        <v>33</v>
      </c>
      <c r="B1454" s="2" t="s">
        <v>34</v>
      </c>
      <c r="C1454" s="2" t="s">
        <v>125</v>
      </c>
      <c r="D1454" s="3">
        <v>43252</v>
      </c>
      <c r="E1454" s="4">
        <v>17777917.119999997</v>
      </c>
      <c r="F1454" s="4">
        <v>43864.959999999999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17821782.079999998</v>
      </c>
    </row>
    <row r="1455" spans="1:12">
      <c r="A1455" s="2" t="s">
        <v>33</v>
      </c>
      <c r="B1455" s="2" t="s">
        <v>34</v>
      </c>
      <c r="C1455" s="2" t="s">
        <v>126</v>
      </c>
      <c r="D1455" s="3">
        <v>43252</v>
      </c>
      <c r="E1455" s="4">
        <v>334792.39</v>
      </c>
      <c r="F1455" s="4">
        <v>1304.45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336096.84</v>
      </c>
    </row>
    <row r="1456" spans="1:12">
      <c r="A1456" s="2" t="s">
        <v>33</v>
      </c>
      <c r="B1456" s="2" t="s">
        <v>34</v>
      </c>
      <c r="C1456" s="2" t="s">
        <v>51</v>
      </c>
      <c r="D1456" s="3">
        <v>43252</v>
      </c>
      <c r="E1456" s="4">
        <v>1716301.5999999999</v>
      </c>
      <c r="F1456" s="4">
        <v>4047.38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1720348.98</v>
      </c>
    </row>
    <row r="1457" spans="1:12">
      <c r="A1457" s="2" t="s">
        <v>33</v>
      </c>
      <c r="B1457" s="2" t="s">
        <v>34</v>
      </c>
      <c r="C1457" s="2" t="s">
        <v>98</v>
      </c>
      <c r="D1457" s="3">
        <v>43252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</row>
    <row r="1458" spans="1:12">
      <c r="A1458" s="2" t="s">
        <v>33</v>
      </c>
      <c r="B1458" s="2" t="s">
        <v>34</v>
      </c>
      <c r="C1458" s="2" t="s">
        <v>52</v>
      </c>
      <c r="D1458" s="3">
        <v>43252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</row>
    <row r="1459" spans="1:12">
      <c r="A1459" s="2" t="s">
        <v>33</v>
      </c>
      <c r="B1459" s="2" t="s">
        <v>34</v>
      </c>
      <c r="C1459" s="2" t="s">
        <v>127</v>
      </c>
      <c r="D1459" s="3">
        <v>43252</v>
      </c>
      <c r="E1459" s="4">
        <v>173297.42</v>
      </c>
      <c r="F1459" s="4">
        <v>3298.09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176595.51</v>
      </c>
    </row>
    <row r="1460" spans="1:12">
      <c r="A1460" s="2" t="s">
        <v>33</v>
      </c>
      <c r="B1460" s="2" t="s">
        <v>34</v>
      </c>
      <c r="C1460" s="2" t="s">
        <v>139</v>
      </c>
      <c r="D1460" s="3">
        <v>43252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</row>
    <row r="1461" spans="1:12">
      <c r="A1461" s="2" t="s">
        <v>33</v>
      </c>
      <c r="B1461" s="2" t="s">
        <v>34</v>
      </c>
      <c r="C1461" s="2" t="s">
        <v>53</v>
      </c>
      <c r="D1461" s="3">
        <v>43252</v>
      </c>
      <c r="E1461" s="4">
        <v>104915.57</v>
      </c>
      <c r="F1461" s="4">
        <v>577.08999999999992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105492.66</v>
      </c>
    </row>
    <row r="1462" spans="1:12">
      <c r="A1462" s="2" t="s">
        <v>33</v>
      </c>
      <c r="B1462" s="2" t="s">
        <v>34</v>
      </c>
      <c r="C1462" s="2" t="s">
        <v>54</v>
      </c>
      <c r="D1462" s="3">
        <v>43252</v>
      </c>
      <c r="E1462" s="4">
        <v>68841.990000000005</v>
      </c>
      <c r="F1462" s="4">
        <v>171.35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69013.34</v>
      </c>
    </row>
    <row r="1463" spans="1:12">
      <c r="A1463" s="2" t="s">
        <v>33</v>
      </c>
      <c r="B1463" s="2" t="s">
        <v>34</v>
      </c>
      <c r="C1463" s="2" t="s">
        <v>128</v>
      </c>
      <c r="D1463" s="3">
        <v>43252</v>
      </c>
      <c r="E1463" s="4">
        <v>34191.090000000004</v>
      </c>
      <c r="F1463" s="4">
        <v>79.42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34270.51</v>
      </c>
    </row>
    <row r="1464" spans="1:12">
      <c r="A1464" s="2" t="s">
        <v>33</v>
      </c>
      <c r="B1464" s="2" t="s">
        <v>34</v>
      </c>
      <c r="C1464" s="2" t="s">
        <v>55</v>
      </c>
      <c r="D1464" s="3">
        <v>43252</v>
      </c>
      <c r="E1464" s="4">
        <v>1815.56</v>
      </c>
      <c r="F1464" s="4">
        <v>6.8699999999999992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1822.43</v>
      </c>
    </row>
    <row r="1465" spans="1:12">
      <c r="A1465" s="2" t="s">
        <v>33</v>
      </c>
      <c r="B1465" s="2" t="s">
        <v>34</v>
      </c>
      <c r="C1465" s="2" t="s">
        <v>56</v>
      </c>
      <c r="D1465" s="3">
        <v>43252</v>
      </c>
      <c r="E1465" s="4">
        <v>12708442.4</v>
      </c>
      <c r="F1465" s="4">
        <v>87199.52</v>
      </c>
      <c r="G1465" s="4">
        <v>-26174.3</v>
      </c>
      <c r="H1465" s="4">
        <v>0</v>
      </c>
      <c r="I1465" s="4">
        <v>0</v>
      </c>
      <c r="J1465" s="4">
        <v>0</v>
      </c>
      <c r="K1465" s="4">
        <v>0</v>
      </c>
      <c r="L1465" s="4">
        <v>12769467.619999999</v>
      </c>
    </row>
    <row r="1466" spans="1:12">
      <c r="A1466" s="2" t="s">
        <v>33</v>
      </c>
      <c r="B1466" s="2" t="s">
        <v>34</v>
      </c>
      <c r="C1466" s="2" t="s">
        <v>140</v>
      </c>
      <c r="D1466" s="3">
        <v>43252</v>
      </c>
      <c r="E1466" s="4">
        <v>30056428.010000002</v>
      </c>
      <c r="F1466" s="4">
        <v>261898.1</v>
      </c>
      <c r="G1466" s="4">
        <v>-42120.1</v>
      </c>
      <c r="H1466" s="4">
        <v>-50303.33</v>
      </c>
      <c r="I1466" s="4">
        <v>0</v>
      </c>
      <c r="J1466" s="4">
        <v>0</v>
      </c>
      <c r="K1466" s="4">
        <v>0</v>
      </c>
      <c r="L1466" s="4">
        <v>30225902.68</v>
      </c>
    </row>
    <row r="1467" spans="1:12">
      <c r="A1467" s="2" t="s">
        <v>33</v>
      </c>
      <c r="B1467" s="2" t="s">
        <v>34</v>
      </c>
      <c r="C1467" s="2" t="s">
        <v>99</v>
      </c>
      <c r="D1467" s="3">
        <v>43252</v>
      </c>
      <c r="E1467" s="4">
        <v>15725563.909999998</v>
      </c>
      <c r="F1467" s="4">
        <v>188327.4</v>
      </c>
      <c r="G1467" s="4">
        <v>-50513.599999999999</v>
      </c>
      <c r="H1467" s="4">
        <v>-9431.36</v>
      </c>
      <c r="I1467" s="4">
        <v>0</v>
      </c>
      <c r="J1467" s="4">
        <v>0</v>
      </c>
      <c r="K1467" s="4">
        <v>0</v>
      </c>
      <c r="L1467" s="4">
        <v>15853946.35</v>
      </c>
    </row>
    <row r="1468" spans="1:12">
      <c r="A1468" s="2" t="s">
        <v>33</v>
      </c>
      <c r="B1468" s="2" t="s">
        <v>34</v>
      </c>
      <c r="C1468" s="2" t="s">
        <v>141</v>
      </c>
      <c r="D1468" s="3">
        <v>43252</v>
      </c>
      <c r="E1468" s="4">
        <v>1998720.6500000001</v>
      </c>
      <c r="F1468" s="4">
        <v>33871.040000000001</v>
      </c>
      <c r="G1468" s="4">
        <v>-1073.8499999999999</v>
      </c>
      <c r="H1468" s="4">
        <v>-5273.19</v>
      </c>
      <c r="I1468" s="4">
        <v>0</v>
      </c>
      <c r="J1468" s="4">
        <v>0</v>
      </c>
      <c r="K1468" s="4">
        <v>0</v>
      </c>
      <c r="L1468" s="4">
        <v>2026244.65</v>
      </c>
    </row>
    <row r="1469" spans="1:12">
      <c r="A1469" s="2" t="s">
        <v>33</v>
      </c>
      <c r="B1469" s="2" t="s">
        <v>34</v>
      </c>
      <c r="C1469" s="2" t="s">
        <v>57</v>
      </c>
      <c r="D1469" s="3">
        <v>43252</v>
      </c>
      <c r="E1469" s="4">
        <v>874652.89999999991</v>
      </c>
      <c r="F1469" s="4">
        <v>9819.8799999999992</v>
      </c>
      <c r="G1469" s="4">
        <v>-10796.5</v>
      </c>
      <c r="H1469" s="4">
        <v>0</v>
      </c>
      <c r="I1469" s="4">
        <v>0</v>
      </c>
      <c r="J1469" s="4">
        <v>0</v>
      </c>
      <c r="K1469" s="4">
        <v>0</v>
      </c>
      <c r="L1469" s="4">
        <v>873676.28</v>
      </c>
    </row>
    <row r="1470" spans="1:12">
      <c r="A1470" s="2" t="s">
        <v>33</v>
      </c>
      <c r="B1470" s="2" t="s">
        <v>34</v>
      </c>
      <c r="C1470" s="2" t="s">
        <v>142</v>
      </c>
      <c r="D1470" s="3">
        <v>43252</v>
      </c>
      <c r="E1470" s="4">
        <v>975378.16999999993</v>
      </c>
      <c r="F1470" s="4">
        <v>3938.01</v>
      </c>
      <c r="G1470" s="4">
        <v>0</v>
      </c>
      <c r="H1470" s="4">
        <v>-25.6</v>
      </c>
      <c r="I1470" s="4">
        <v>0</v>
      </c>
      <c r="J1470" s="4">
        <v>0</v>
      </c>
      <c r="K1470" s="4">
        <v>0</v>
      </c>
      <c r="L1470" s="4">
        <v>979290.58</v>
      </c>
    </row>
    <row r="1471" spans="1:12">
      <c r="A1471" s="2" t="s">
        <v>33</v>
      </c>
      <c r="B1471" s="2" t="s">
        <v>34</v>
      </c>
      <c r="C1471" s="2" t="s">
        <v>143</v>
      </c>
      <c r="D1471" s="3">
        <v>43252</v>
      </c>
      <c r="E1471" s="4">
        <v>35864559.140000001</v>
      </c>
      <c r="F1471" s="4">
        <v>361693.87</v>
      </c>
      <c r="G1471" s="4">
        <v>-461024.26</v>
      </c>
      <c r="H1471" s="4">
        <v>-95831.89</v>
      </c>
      <c r="I1471" s="4">
        <v>0</v>
      </c>
      <c r="J1471" s="4">
        <v>0</v>
      </c>
      <c r="K1471" s="4">
        <v>0</v>
      </c>
      <c r="L1471" s="4">
        <v>35669396.859999999</v>
      </c>
    </row>
    <row r="1472" spans="1:12">
      <c r="A1472" s="2" t="s">
        <v>33</v>
      </c>
      <c r="B1472" s="2" t="s">
        <v>34</v>
      </c>
      <c r="C1472" s="2" t="s">
        <v>58</v>
      </c>
      <c r="D1472" s="3">
        <v>43252</v>
      </c>
      <c r="E1472" s="4">
        <v>18092236.989999998</v>
      </c>
      <c r="F1472" s="4">
        <v>228481.34</v>
      </c>
      <c r="G1472" s="4">
        <v>-27609.03</v>
      </c>
      <c r="H1472" s="4">
        <v>-536.14</v>
      </c>
      <c r="I1472" s="4">
        <v>0</v>
      </c>
      <c r="J1472" s="4">
        <v>0</v>
      </c>
      <c r="K1472" s="4">
        <v>0</v>
      </c>
      <c r="L1472" s="4">
        <v>18292573.16</v>
      </c>
    </row>
    <row r="1473" spans="1:12">
      <c r="A1473" s="2" t="s">
        <v>33</v>
      </c>
      <c r="B1473" s="2" t="s">
        <v>34</v>
      </c>
      <c r="C1473" s="2" t="s">
        <v>59</v>
      </c>
      <c r="D1473" s="3">
        <v>43252</v>
      </c>
      <c r="E1473" s="4">
        <v>25032051.969999999</v>
      </c>
      <c r="F1473" s="4">
        <v>191404.6</v>
      </c>
      <c r="G1473" s="4">
        <v>-69678.44</v>
      </c>
      <c r="H1473" s="4">
        <v>-2096.3000000000002</v>
      </c>
      <c r="I1473" s="4">
        <v>0</v>
      </c>
      <c r="J1473" s="4">
        <v>0</v>
      </c>
      <c r="K1473" s="4">
        <v>0</v>
      </c>
      <c r="L1473" s="4">
        <v>25151681.829999998</v>
      </c>
    </row>
    <row r="1474" spans="1:12">
      <c r="A1474" s="2" t="s">
        <v>33</v>
      </c>
      <c r="B1474" s="2" t="s">
        <v>34</v>
      </c>
      <c r="C1474" s="2" t="s">
        <v>93</v>
      </c>
      <c r="D1474" s="3">
        <v>43252</v>
      </c>
      <c r="E1474" s="4">
        <v>3762911.17</v>
      </c>
      <c r="F1474" s="4">
        <v>29250.7</v>
      </c>
      <c r="G1474" s="4">
        <v>0</v>
      </c>
      <c r="H1474" s="4">
        <v>-2318.4299999999998</v>
      </c>
      <c r="I1474" s="4">
        <v>0</v>
      </c>
      <c r="J1474" s="4">
        <v>0</v>
      </c>
      <c r="K1474" s="4">
        <v>0</v>
      </c>
      <c r="L1474" s="4">
        <v>3789843.44</v>
      </c>
    </row>
    <row r="1475" spans="1:12">
      <c r="A1475" s="2" t="s">
        <v>33</v>
      </c>
      <c r="B1475" s="2" t="s">
        <v>34</v>
      </c>
      <c r="C1475" s="2" t="s">
        <v>94</v>
      </c>
      <c r="D1475" s="3">
        <v>43252</v>
      </c>
      <c r="E1475" s="4">
        <v>85663.360000000001</v>
      </c>
      <c r="F1475" s="4">
        <v>411.93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86075.29</v>
      </c>
    </row>
    <row r="1476" spans="1:12">
      <c r="A1476" s="2" t="s">
        <v>33</v>
      </c>
      <c r="B1476" s="2" t="s">
        <v>34</v>
      </c>
      <c r="C1476" s="2" t="s">
        <v>119</v>
      </c>
      <c r="D1476" s="3">
        <v>43252</v>
      </c>
      <c r="E1476" s="4">
        <v>2785208.96</v>
      </c>
      <c r="F1476" s="4">
        <v>11695.18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2796904.14</v>
      </c>
    </row>
    <row r="1477" spans="1:12">
      <c r="A1477" s="2" t="s">
        <v>33</v>
      </c>
      <c r="B1477" s="2" t="s">
        <v>34</v>
      </c>
      <c r="C1477" s="2" t="s">
        <v>85</v>
      </c>
      <c r="D1477" s="3">
        <v>43252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</row>
    <row r="1478" spans="1:12">
      <c r="A1478" s="2" t="s">
        <v>33</v>
      </c>
      <c r="B1478" s="2" t="s">
        <v>34</v>
      </c>
      <c r="C1478" s="2" t="s">
        <v>134</v>
      </c>
      <c r="D1478" s="3">
        <v>43252</v>
      </c>
      <c r="E1478" s="4">
        <v>900298.96</v>
      </c>
      <c r="F1478" s="4">
        <v>22812.28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923111.24</v>
      </c>
    </row>
    <row r="1479" spans="1:12">
      <c r="A1479" s="2" t="s">
        <v>33</v>
      </c>
      <c r="B1479" s="2" t="s">
        <v>34</v>
      </c>
      <c r="C1479" s="2" t="s">
        <v>86</v>
      </c>
      <c r="D1479" s="3">
        <v>43252</v>
      </c>
      <c r="E1479" s="4">
        <v>99371.319999999992</v>
      </c>
      <c r="F1479" s="4">
        <v>542.43000000000006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99913.75</v>
      </c>
    </row>
    <row r="1480" spans="1:12">
      <c r="A1480" s="2" t="s">
        <v>33</v>
      </c>
      <c r="B1480" s="2" t="s">
        <v>34</v>
      </c>
      <c r="C1480" s="2" t="s">
        <v>87</v>
      </c>
      <c r="D1480" s="3">
        <v>43252</v>
      </c>
      <c r="E1480" s="4">
        <v>259090.24</v>
      </c>
      <c r="F1480" s="4">
        <v>2222.16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261312.4</v>
      </c>
    </row>
    <row r="1481" spans="1:12">
      <c r="A1481" s="2" t="s">
        <v>33</v>
      </c>
      <c r="B1481" s="2" t="s">
        <v>34</v>
      </c>
      <c r="C1481" s="2" t="s">
        <v>117</v>
      </c>
      <c r="D1481" s="3">
        <v>43252</v>
      </c>
      <c r="E1481" s="4">
        <v>4278.16</v>
      </c>
      <c r="F1481" s="4">
        <v>40.590000000000003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4318.75</v>
      </c>
    </row>
    <row r="1482" spans="1:12">
      <c r="A1482" s="2" t="s">
        <v>33</v>
      </c>
      <c r="B1482" s="2" t="s">
        <v>34</v>
      </c>
      <c r="C1482" s="2" t="s">
        <v>35</v>
      </c>
      <c r="D1482" s="3">
        <v>43252</v>
      </c>
      <c r="E1482" s="4">
        <v>1189819.08</v>
      </c>
      <c r="F1482" s="4">
        <v>19430.240000000002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1209249.32</v>
      </c>
    </row>
    <row r="1483" spans="1:12">
      <c r="A1483" s="2" t="s">
        <v>33</v>
      </c>
      <c r="B1483" s="2" t="s">
        <v>34</v>
      </c>
      <c r="C1483" s="2" t="s">
        <v>88</v>
      </c>
      <c r="D1483" s="3">
        <v>43252</v>
      </c>
      <c r="E1483" s="4">
        <v>989794.5</v>
      </c>
      <c r="F1483" s="4">
        <v>18072.05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1007866.55</v>
      </c>
    </row>
    <row r="1484" spans="1:12">
      <c r="A1484" s="2" t="s">
        <v>33</v>
      </c>
      <c r="B1484" s="2" t="s">
        <v>34</v>
      </c>
      <c r="C1484" s="2" t="s">
        <v>36</v>
      </c>
      <c r="D1484" s="3">
        <v>43252</v>
      </c>
      <c r="E1484" s="4">
        <v>80216.09</v>
      </c>
      <c r="F1484" s="4">
        <v>2788.12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83004.210000000006</v>
      </c>
    </row>
    <row r="1485" spans="1:12">
      <c r="A1485" s="2" t="s">
        <v>33</v>
      </c>
      <c r="B1485" s="2" t="s">
        <v>34</v>
      </c>
      <c r="C1485" s="2" t="s">
        <v>89</v>
      </c>
      <c r="D1485" s="3">
        <v>43252</v>
      </c>
      <c r="E1485" s="4">
        <v>-2529.39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-2529.39</v>
      </c>
    </row>
    <row r="1486" spans="1:12">
      <c r="A1486" s="2" t="s">
        <v>33</v>
      </c>
      <c r="B1486" s="2" t="s">
        <v>34</v>
      </c>
      <c r="C1486" s="2" t="s">
        <v>37</v>
      </c>
      <c r="D1486" s="3">
        <v>43252</v>
      </c>
      <c r="E1486" s="4">
        <v>996470.93</v>
      </c>
      <c r="F1486" s="4">
        <v>24457.439999999999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1020928.37</v>
      </c>
    </row>
    <row r="1487" spans="1:12">
      <c r="A1487" s="2" t="s">
        <v>33</v>
      </c>
      <c r="B1487" s="2" t="s">
        <v>34</v>
      </c>
      <c r="C1487" s="2" t="s">
        <v>90</v>
      </c>
      <c r="D1487" s="3">
        <v>43252</v>
      </c>
      <c r="E1487" s="4">
        <v>36441.269999999997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36441.269999999997</v>
      </c>
    </row>
    <row r="1488" spans="1:12">
      <c r="A1488" s="2" t="s">
        <v>33</v>
      </c>
      <c r="B1488" s="2" t="s">
        <v>34</v>
      </c>
      <c r="C1488" s="2" t="s">
        <v>152</v>
      </c>
      <c r="D1488" s="3">
        <v>43252</v>
      </c>
      <c r="E1488" s="4">
        <v>57727.51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57727.51</v>
      </c>
    </row>
    <row r="1489" spans="1:12">
      <c r="A1489" s="2" t="s">
        <v>33</v>
      </c>
      <c r="B1489" s="2" t="s">
        <v>34</v>
      </c>
      <c r="C1489" s="2" t="s">
        <v>91</v>
      </c>
      <c r="D1489" s="3">
        <v>43252</v>
      </c>
      <c r="E1489" s="4">
        <v>16934.77</v>
      </c>
      <c r="F1489" s="4">
        <v>315.20999999999998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17249.98</v>
      </c>
    </row>
    <row r="1490" spans="1:12">
      <c r="A1490" s="2" t="s">
        <v>33</v>
      </c>
      <c r="B1490" s="2" t="s">
        <v>34</v>
      </c>
      <c r="C1490" s="2" t="s">
        <v>38</v>
      </c>
      <c r="D1490" s="3">
        <v>43252</v>
      </c>
      <c r="E1490" s="4">
        <v>220822.3</v>
      </c>
      <c r="F1490" s="4">
        <v>4478.1499999999996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225300.45</v>
      </c>
    </row>
    <row r="1491" spans="1:12">
      <c r="A1491" s="2" t="s">
        <v>33</v>
      </c>
      <c r="B1491" s="2" t="s">
        <v>34</v>
      </c>
      <c r="C1491" s="2" t="s">
        <v>39</v>
      </c>
      <c r="D1491" s="3">
        <v>43252</v>
      </c>
      <c r="E1491" s="4">
        <v>1797993.0399999998</v>
      </c>
      <c r="F1491" s="4">
        <v>31654.34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1829647.38</v>
      </c>
    </row>
    <row r="1492" spans="1:12">
      <c r="A1492" s="2" t="s">
        <v>33</v>
      </c>
      <c r="B1492" s="2" t="s">
        <v>34</v>
      </c>
      <c r="C1492" s="2" t="s">
        <v>92</v>
      </c>
      <c r="D1492" s="3">
        <v>43252</v>
      </c>
      <c r="E1492" s="4">
        <v>4423.07</v>
      </c>
      <c r="F1492" s="4">
        <v>139.74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4562.8100000000004</v>
      </c>
    </row>
    <row r="1493" spans="1:12">
      <c r="A1493" s="2" t="s">
        <v>33</v>
      </c>
      <c r="B1493" s="2" t="s">
        <v>34</v>
      </c>
      <c r="C1493" s="2" t="s">
        <v>40</v>
      </c>
      <c r="D1493" s="3">
        <v>43252</v>
      </c>
      <c r="E1493" s="4">
        <v>46480.68</v>
      </c>
      <c r="F1493" s="4">
        <v>1338.96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47819.64</v>
      </c>
    </row>
    <row r="1494" spans="1:12">
      <c r="A1494" s="2" t="s">
        <v>33</v>
      </c>
      <c r="B1494" s="2" t="s">
        <v>34</v>
      </c>
      <c r="C1494" s="2" t="s">
        <v>41</v>
      </c>
      <c r="D1494" s="3">
        <v>43252</v>
      </c>
      <c r="E1494" s="4">
        <v>527488.68000000005</v>
      </c>
      <c r="F1494" s="4">
        <v>21664.3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549152.98</v>
      </c>
    </row>
    <row r="1495" spans="1:12">
      <c r="A1495" s="2" t="s">
        <v>33</v>
      </c>
      <c r="B1495" s="2" t="s">
        <v>34</v>
      </c>
      <c r="C1495" s="2" t="s">
        <v>42</v>
      </c>
      <c r="D1495" s="3">
        <v>43252</v>
      </c>
      <c r="E1495" s="4">
        <v>107328.77</v>
      </c>
      <c r="F1495" s="4">
        <v>-735.73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106593.04</v>
      </c>
    </row>
    <row r="1496" spans="1:12">
      <c r="A1496" s="2" t="s">
        <v>33</v>
      </c>
      <c r="B1496" s="1" t="s">
        <v>34</v>
      </c>
      <c r="C1496" s="1" t="s">
        <v>163</v>
      </c>
      <c r="D1496" s="3">
        <v>43252</v>
      </c>
      <c r="E1496" s="4">
        <v>-6101886.129999998</v>
      </c>
      <c r="F1496" s="4">
        <v>-272823.33000000007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-6374709.4599999981</v>
      </c>
    </row>
    <row r="1497" spans="1:12">
      <c r="A1497" s="2" t="s">
        <v>33</v>
      </c>
      <c r="B1497" s="2" t="s">
        <v>68</v>
      </c>
      <c r="C1497" s="2" t="s">
        <v>69</v>
      </c>
      <c r="D1497" s="3">
        <v>43252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</row>
    <row r="1498" spans="1:12">
      <c r="A1498" s="2" t="s">
        <v>33</v>
      </c>
      <c r="B1498" s="2" t="s">
        <v>68</v>
      </c>
      <c r="C1498" s="2" t="s">
        <v>107</v>
      </c>
      <c r="D1498" s="3">
        <v>43252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</row>
    <row r="1499" spans="1:12">
      <c r="A1499" s="2" t="s">
        <v>33</v>
      </c>
      <c r="B1499" s="2" t="s">
        <v>68</v>
      </c>
      <c r="C1499" s="2" t="s">
        <v>70</v>
      </c>
      <c r="D1499" s="3">
        <v>43252</v>
      </c>
      <c r="E1499" s="4">
        <v>99365.19</v>
      </c>
      <c r="F1499" s="4">
        <v>400.52000000000004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99765.71</v>
      </c>
    </row>
    <row r="1500" spans="1:12">
      <c r="A1500" s="2" t="s">
        <v>33</v>
      </c>
      <c r="B1500" s="2" t="s">
        <v>68</v>
      </c>
      <c r="C1500" s="2" t="s">
        <v>108</v>
      </c>
      <c r="D1500" s="3">
        <v>43252</v>
      </c>
      <c r="E1500" s="4">
        <v>8720.81</v>
      </c>
      <c r="F1500" s="4">
        <v>93.97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8814.7800000000007</v>
      </c>
    </row>
    <row r="1501" spans="1:12">
      <c r="A1501" s="2" t="s">
        <v>33</v>
      </c>
      <c r="B1501" s="2" t="s">
        <v>68</v>
      </c>
      <c r="C1501" s="2" t="s">
        <v>133</v>
      </c>
      <c r="D1501" s="3">
        <v>43252</v>
      </c>
      <c r="E1501" s="4">
        <v>38834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38834</v>
      </c>
    </row>
    <row r="1502" spans="1:12">
      <c r="A1502" s="2" t="s">
        <v>33</v>
      </c>
      <c r="B1502" s="2" t="s">
        <v>68</v>
      </c>
      <c r="C1502" s="2" t="s">
        <v>109</v>
      </c>
      <c r="D1502" s="3">
        <v>43252</v>
      </c>
      <c r="E1502" s="4">
        <v>38609.33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38609.33</v>
      </c>
    </row>
    <row r="1503" spans="1:12">
      <c r="A1503" s="2" t="s">
        <v>33</v>
      </c>
      <c r="B1503" s="2" t="s">
        <v>68</v>
      </c>
      <c r="C1503" s="2" t="s">
        <v>71</v>
      </c>
      <c r="D1503" s="3">
        <v>43252</v>
      </c>
      <c r="E1503" s="4">
        <v>15472.62</v>
      </c>
      <c r="F1503" s="4">
        <v>151.66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15624.28</v>
      </c>
    </row>
    <row r="1504" spans="1:12">
      <c r="A1504" s="2" t="s">
        <v>33</v>
      </c>
      <c r="B1504" s="2" t="s">
        <v>68</v>
      </c>
      <c r="C1504" s="2" t="s">
        <v>73</v>
      </c>
      <c r="D1504" s="3">
        <v>43252</v>
      </c>
      <c r="E1504" s="4">
        <v>134412.91</v>
      </c>
      <c r="F1504" s="4">
        <v>498.29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134911.20000000001</v>
      </c>
    </row>
    <row r="1505" spans="1:12">
      <c r="A1505" s="2" t="s">
        <v>33</v>
      </c>
      <c r="B1505" s="2" t="s">
        <v>68</v>
      </c>
      <c r="C1505" s="2" t="s">
        <v>72</v>
      </c>
      <c r="D1505" s="3">
        <v>43252</v>
      </c>
      <c r="E1505" s="4">
        <v>7433.16</v>
      </c>
      <c r="F1505" s="4">
        <v>74.540000000000006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7507.7</v>
      </c>
    </row>
    <row r="1506" spans="1:12">
      <c r="A1506" s="2" t="s">
        <v>33</v>
      </c>
      <c r="B1506" s="2" t="s">
        <v>68</v>
      </c>
      <c r="C1506" s="2" t="s">
        <v>149</v>
      </c>
      <c r="D1506" s="3">
        <v>43252</v>
      </c>
      <c r="E1506" s="4">
        <v>-8647.89</v>
      </c>
      <c r="F1506" s="4">
        <v>97.92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-8549.9699999999993</v>
      </c>
    </row>
    <row r="1507" spans="1:12">
      <c r="A1507" s="2" t="s">
        <v>33</v>
      </c>
      <c r="B1507" s="2" t="s">
        <v>68</v>
      </c>
      <c r="C1507" s="2" t="s">
        <v>151</v>
      </c>
      <c r="D1507" s="3">
        <v>43252</v>
      </c>
      <c r="E1507" s="4">
        <v>686021.16</v>
      </c>
      <c r="F1507" s="4">
        <v>2354.3000000000002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688375.46</v>
      </c>
    </row>
    <row r="1508" spans="1:12">
      <c r="A1508" s="2" t="s">
        <v>33</v>
      </c>
      <c r="B1508" s="2" t="s">
        <v>68</v>
      </c>
      <c r="C1508" s="2" t="s">
        <v>150</v>
      </c>
      <c r="D1508" s="3">
        <v>43252</v>
      </c>
      <c r="E1508" s="4">
        <v>-34765.769999999997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-34765.769999999997</v>
      </c>
    </row>
    <row r="1509" spans="1:12">
      <c r="A1509" s="2" t="s">
        <v>33</v>
      </c>
      <c r="B1509" s="2" t="s">
        <v>68</v>
      </c>
      <c r="C1509" s="2" t="s">
        <v>110</v>
      </c>
      <c r="D1509" s="3">
        <v>43252</v>
      </c>
      <c r="E1509" s="4">
        <v>70196.03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70196.03</v>
      </c>
    </row>
    <row r="1510" spans="1:12">
      <c r="A1510" s="2" t="s">
        <v>33</v>
      </c>
      <c r="B1510" s="2" t="s">
        <v>68</v>
      </c>
      <c r="C1510" s="2" t="s">
        <v>106</v>
      </c>
      <c r="D1510" s="3">
        <v>43252</v>
      </c>
      <c r="E1510" s="4">
        <v>22188.7</v>
      </c>
      <c r="F1510" s="4">
        <v>595.11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22783.81</v>
      </c>
    </row>
    <row r="1511" spans="1:12">
      <c r="A1511" s="2" t="s">
        <v>33</v>
      </c>
      <c r="B1511" s="2" t="s">
        <v>68</v>
      </c>
      <c r="C1511" s="2" t="s">
        <v>74</v>
      </c>
      <c r="D1511" s="3">
        <v>43252</v>
      </c>
      <c r="E1511" s="4">
        <v>828509.36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828509.36</v>
      </c>
    </row>
    <row r="1512" spans="1:12">
      <c r="A1512" s="2" t="s">
        <v>33</v>
      </c>
      <c r="B1512" s="1" t="s">
        <v>68</v>
      </c>
      <c r="C1512" s="1" t="s">
        <v>163</v>
      </c>
      <c r="D1512" s="3">
        <v>43252</v>
      </c>
      <c r="E1512" s="4">
        <v>52517.30000000001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52517.30000000001</v>
      </c>
    </row>
    <row r="1513" spans="1:12">
      <c r="A1513" s="1" t="s">
        <v>16</v>
      </c>
      <c r="B1513" s="1" t="s">
        <v>17</v>
      </c>
      <c r="C1513" s="1" t="s">
        <v>18</v>
      </c>
      <c r="D1513" s="3">
        <v>43405</v>
      </c>
      <c r="E1513" s="4">
        <v>508399.49</v>
      </c>
      <c r="F1513" s="4">
        <v>3748.25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512147.74</v>
      </c>
    </row>
    <row r="1514" spans="1:12">
      <c r="A1514" s="1" t="s">
        <v>16</v>
      </c>
      <c r="B1514" s="1" t="s">
        <v>17</v>
      </c>
      <c r="C1514" s="1" t="s">
        <v>19</v>
      </c>
      <c r="D1514" s="3">
        <v>43405</v>
      </c>
      <c r="E1514" s="4">
        <v>3703318.62</v>
      </c>
      <c r="F1514" s="4">
        <v>23477.94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3726796.56</v>
      </c>
    </row>
    <row r="1515" spans="1:12">
      <c r="A1515" s="1" t="s">
        <v>16</v>
      </c>
      <c r="B1515" s="1" t="s">
        <v>17</v>
      </c>
      <c r="C1515" s="1" t="s">
        <v>158</v>
      </c>
      <c r="D1515" s="3">
        <v>43405</v>
      </c>
      <c r="E1515" s="4">
        <v>9377596.3599999994</v>
      </c>
      <c r="F1515" s="4">
        <v>29198.880000000001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9406795.2400000002</v>
      </c>
    </row>
    <row r="1516" spans="1:12">
      <c r="A1516" s="1" t="s">
        <v>16</v>
      </c>
      <c r="B1516" s="1" t="s">
        <v>17</v>
      </c>
      <c r="C1516" s="1" t="s">
        <v>76</v>
      </c>
      <c r="D1516" s="3">
        <v>43405</v>
      </c>
      <c r="E1516" s="4">
        <v>24.17</v>
      </c>
      <c r="F1516" s="4">
        <v>5.69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29.86</v>
      </c>
    </row>
    <row r="1517" spans="1:12">
      <c r="A1517" s="1" t="s">
        <v>16</v>
      </c>
      <c r="B1517" s="1" t="s">
        <v>17</v>
      </c>
      <c r="C1517" s="1" t="s">
        <v>23</v>
      </c>
      <c r="D1517" s="3">
        <v>43405</v>
      </c>
      <c r="E1517" s="4">
        <v>31.55</v>
      </c>
      <c r="F1517" s="4">
        <v>4.51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36.06</v>
      </c>
    </row>
    <row r="1518" spans="1:12">
      <c r="A1518" s="1" t="s">
        <v>16</v>
      </c>
      <c r="B1518" s="1" t="s">
        <v>17</v>
      </c>
      <c r="C1518" s="1" t="s">
        <v>83</v>
      </c>
      <c r="D1518" s="3">
        <v>43405</v>
      </c>
      <c r="E1518" s="4">
        <v>1925217.86</v>
      </c>
      <c r="F1518" s="4">
        <v>18039.18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1943257.04</v>
      </c>
    </row>
    <row r="1519" spans="1:12">
      <c r="A1519" s="1" t="s">
        <v>16</v>
      </c>
      <c r="B1519" s="1" t="s">
        <v>17</v>
      </c>
      <c r="C1519" s="1" t="s">
        <v>28</v>
      </c>
      <c r="D1519" s="3">
        <v>43405</v>
      </c>
      <c r="E1519" s="4">
        <v>1.26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1.26</v>
      </c>
    </row>
    <row r="1520" spans="1:12">
      <c r="A1520" s="1" t="s">
        <v>16</v>
      </c>
      <c r="B1520" s="1" t="s">
        <v>17</v>
      </c>
      <c r="C1520" s="1" t="s">
        <v>30</v>
      </c>
      <c r="D1520" s="3">
        <v>43405</v>
      </c>
      <c r="E1520" s="4">
        <v>0.45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0.45</v>
      </c>
    </row>
    <row r="1521" spans="1:12">
      <c r="A1521" s="1" t="s">
        <v>16</v>
      </c>
      <c r="B1521" s="1" t="s">
        <v>17</v>
      </c>
      <c r="C1521" s="1" t="s">
        <v>639</v>
      </c>
      <c r="D1521" s="3">
        <v>43405</v>
      </c>
      <c r="E1521" s="4">
        <v>32478.69</v>
      </c>
      <c r="F1521" s="4">
        <v>235.02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32713.71</v>
      </c>
    </row>
    <row r="1522" spans="1:12">
      <c r="A1522" s="1" t="s">
        <v>16</v>
      </c>
      <c r="B1522" s="1" t="s">
        <v>17</v>
      </c>
      <c r="C1522" s="1" t="s">
        <v>22</v>
      </c>
      <c r="D1522" s="3">
        <v>43405</v>
      </c>
      <c r="E1522" s="4">
        <v>105651.13</v>
      </c>
      <c r="F1522" s="4">
        <v>877.77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106528.9</v>
      </c>
    </row>
    <row r="1523" spans="1:12">
      <c r="A1523" s="1" t="s">
        <v>16</v>
      </c>
      <c r="B1523" s="1" t="s">
        <v>17</v>
      </c>
      <c r="C1523" s="1" t="s">
        <v>111</v>
      </c>
      <c r="D1523" s="3">
        <v>43405</v>
      </c>
      <c r="E1523" s="4">
        <v>5619.2</v>
      </c>
      <c r="F1523" s="4">
        <v>47.12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5666.32</v>
      </c>
    </row>
    <row r="1524" spans="1:12">
      <c r="A1524" s="1" t="s">
        <v>16</v>
      </c>
      <c r="B1524" s="1" t="s">
        <v>17</v>
      </c>
      <c r="C1524" s="1" t="s">
        <v>114</v>
      </c>
      <c r="D1524" s="3">
        <v>43405</v>
      </c>
      <c r="E1524" s="4">
        <v>34981.78</v>
      </c>
      <c r="F1524" s="4">
        <v>549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35530.78</v>
      </c>
    </row>
    <row r="1525" spans="1:12">
      <c r="A1525" s="1" t="s">
        <v>16</v>
      </c>
      <c r="B1525" s="1" t="s">
        <v>17</v>
      </c>
      <c r="C1525" s="1" t="s">
        <v>79</v>
      </c>
      <c r="D1525" s="3">
        <v>43405</v>
      </c>
      <c r="E1525" s="4">
        <v>388.07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388.07</v>
      </c>
    </row>
    <row r="1526" spans="1:12">
      <c r="A1526" s="1" t="s">
        <v>16</v>
      </c>
      <c r="B1526" s="1" t="s">
        <v>17</v>
      </c>
      <c r="C1526" s="1" t="s">
        <v>31</v>
      </c>
      <c r="D1526" s="3">
        <v>43405</v>
      </c>
      <c r="E1526" s="4">
        <v>554747.04</v>
      </c>
      <c r="F1526" s="4">
        <v>4914.5600000000004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559661.6</v>
      </c>
    </row>
    <row r="1527" spans="1:12">
      <c r="A1527" s="1" t="s">
        <v>16</v>
      </c>
      <c r="B1527" s="1" t="s">
        <v>17</v>
      </c>
      <c r="C1527" s="1" t="s">
        <v>24</v>
      </c>
      <c r="D1527" s="3">
        <v>43405</v>
      </c>
      <c r="E1527" s="4">
        <v>3934.73</v>
      </c>
      <c r="F1527" s="4">
        <v>41.47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3976.2</v>
      </c>
    </row>
    <row r="1528" spans="1:12">
      <c r="A1528" s="1" t="s">
        <v>16</v>
      </c>
      <c r="B1528" s="1" t="s">
        <v>17</v>
      </c>
      <c r="C1528" s="1" t="s">
        <v>81</v>
      </c>
      <c r="D1528" s="3">
        <v>43405</v>
      </c>
      <c r="E1528" s="4">
        <v>46450.01</v>
      </c>
      <c r="F1528" s="4">
        <v>373.42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46823.43</v>
      </c>
    </row>
    <row r="1529" spans="1:12">
      <c r="A1529" s="1" t="s">
        <v>16</v>
      </c>
      <c r="B1529" s="1" t="s">
        <v>17</v>
      </c>
      <c r="C1529" s="1" t="s">
        <v>25</v>
      </c>
      <c r="D1529" s="3">
        <v>43405</v>
      </c>
      <c r="E1529" s="4">
        <v>883.76</v>
      </c>
      <c r="F1529" s="4">
        <v>17.670000000000002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901.43</v>
      </c>
    </row>
    <row r="1530" spans="1:12">
      <c r="A1530" s="1" t="s">
        <v>16</v>
      </c>
      <c r="B1530" s="1" t="s">
        <v>17</v>
      </c>
      <c r="C1530" s="1" t="s">
        <v>116</v>
      </c>
      <c r="D1530" s="3">
        <v>43405</v>
      </c>
      <c r="E1530" s="4">
        <v>163424.94</v>
      </c>
      <c r="F1530" s="4">
        <v>123.68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163548.62</v>
      </c>
    </row>
    <row r="1531" spans="1:12">
      <c r="A1531" s="1" t="s">
        <v>16</v>
      </c>
      <c r="B1531" s="1" t="s">
        <v>17</v>
      </c>
      <c r="C1531" s="1" t="s">
        <v>115</v>
      </c>
      <c r="D1531" s="3">
        <v>43405</v>
      </c>
      <c r="E1531" s="4">
        <v>3712398.08</v>
      </c>
      <c r="F1531" s="4">
        <v>144945.96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3857344.04</v>
      </c>
    </row>
    <row r="1532" spans="1:12">
      <c r="A1532" s="1" t="s">
        <v>16</v>
      </c>
      <c r="B1532" s="1" t="s">
        <v>17</v>
      </c>
      <c r="C1532" s="1" t="s">
        <v>27</v>
      </c>
      <c r="D1532" s="3">
        <v>43405</v>
      </c>
      <c r="E1532" s="4">
        <v>16888392.57</v>
      </c>
      <c r="F1532" s="4">
        <v>123099.19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17011491.760000002</v>
      </c>
    </row>
    <row r="1533" spans="1:12">
      <c r="A1533" s="1" t="s">
        <v>16</v>
      </c>
      <c r="B1533" s="1" t="s">
        <v>17</v>
      </c>
      <c r="C1533" s="1" t="s">
        <v>82</v>
      </c>
      <c r="D1533" s="3">
        <v>43405</v>
      </c>
      <c r="E1533" s="4">
        <v>2648008.6</v>
      </c>
      <c r="F1533" s="4">
        <v>26432.01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2674440.61</v>
      </c>
    </row>
    <row r="1534" spans="1:12">
      <c r="A1534" s="1" t="s">
        <v>16</v>
      </c>
      <c r="B1534" s="1" t="s">
        <v>17</v>
      </c>
      <c r="C1534" s="1" t="s">
        <v>84</v>
      </c>
      <c r="D1534" s="3">
        <v>43405</v>
      </c>
      <c r="E1534" s="4">
        <v>170002.29</v>
      </c>
      <c r="F1534" s="4">
        <v>12146.34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182148.63</v>
      </c>
    </row>
    <row r="1535" spans="1:12">
      <c r="A1535" s="1" t="s">
        <v>16</v>
      </c>
      <c r="B1535" s="1" t="s">
        <v>17</v>
      </c>
      <c r="C1535" s="1" t="s">
        <v>29</v>
      </c>
      <c r="D1535" s="3">
        <v>43405</v>
      </c>
      <c r="E1535" s="4">
        <v>280155.56</v>
      </c>
      <c r="F1535" s="4">
        <v>8268.07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288423.63</v>
      </c>
    </row>
    <row r="1536" spans="1:12">
      <c r="A1536" s="1" t="s">
        <v>16</v>
      </c>
      <c r="B1536" s="1" t="s">
        <v>17</v>
      </c>
      <c r="C1536" s="1" t="s">
        <v>157</v>
      </c>
      <c r="D1536" s="3">
        <v>43405</v>
      </c>
      <c r="E1536" s="4">
        <v>34812533.32</v>
      </c>
      <c r="F1536" s="4">
        <v>375339.63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35187872.950000003</v>
      </c>
    </row>
    <row r="1537" spans="1:12">
      <c r="A1537" s="1" t="s">
        <v>16</v>
      </c>
      <c r="B1537" s="1" t="s">
        <v>17</v>
      </c>
      <c r="C1537" s="1" t="s">
        <v>32</v>
      </c>
      <c r="D1537" s="3">
        <v>43405</v>
      </c>
      <c r="E1537" s="4">
        <v>45325.66</v>
      </c>
      <c r="F1537" s="4">
        <v>164.43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45490.09</v>
      </c>
    </row>
    <row r="1538" spans="1:12">
      <c r="A1538" s="1" t="s">
        <v>16</v>
      </c>
      <c r="B1538" s="1" t="s">
        <v>17</v>
      </c>
      <c r="C1538" s="1" t="s">
        <v>80</v>
      </c>
      <c r="D1538" s="3">
        <v>43405</v>
      </c>
      <c r="E1538" s="4">
        <v>360763.37</v>
      </c>
      <c r="F1538" s="4">
        <v>7840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368603.37</v>
      </c>
    </row>
    <row r="1539" spans="1:12">
      <c r="A1539" s="1" t="s">
        <v>16</v>
      </c>
      <c r="B1539" s="1" t="s">
        <v>17</v>
      </c>
      <c r="C1539" s="1" t="s">
        <v>26</v>
      </c>
      <c r="D1539" s="3">
        <v>43405</v>
      </c>
      <c r="E1539" s="4">
        <v>455126.93</v>
      </c>
      <c r="F1539" s="4">
        <v>10691.21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465818.14</v>
      </c>
    </row>
    <row r="1540" spans="1:12">
      <c r="A1540" s="1" t="s">
        <v>16</v>
      </c>
      <c r="B1540" s="1" t="s">
        <v>17</v>
      </c>
      <c r="C1540" s="1" t="s">
        <v>21</v>
      </c>
      <c r="D1540" s="3">
        <v>43405</v>
      </c>
      <c r="E1540" s="4">
        <v>45422.34</v>
      </c>
      <c r="F1540" s="4">
        <v>411.28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45833.62</v>
      </c>
    </row>
    <row r="1541" spans="1:12">
      <c r="A1541" s="1" t="s">
        <v>16</v>
      </c>
      <c r="B1541" s="1" t="s">
        <v>17</v>
      </c>
      <c r="C1541" s="1" t="s">
        <v>75</v>
      </c>
      <c r="D1541" s="3">
        <v>43405</v>
      </c>
      <c r="E1541" s="4">
        <v>65143.360000000001</v>
      </c>
      <c r="F1541" s="4">
        <v>2448.73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67592.09</v>
      </c>
    </row>
    <row r="1542" spans="1:12">
      <c r="A1542" s="1" t="s">
        <v>16</v>
      </c>
      <c r="B1542" s="1" t="s">
        <v>17</v>
      </c>
      <c r="C1542" s="1" t="s">
        <v>112</v>
      </c>
      <c r="D1542" s="3">
        <v>43405</v>
      </c>
      <c r="E1542" s="4">
        <v>12804829.99</v>
      </c>
      <c r="F1542" s="4">
        <v>119328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12924157.99</v>
      </c>
    </row>
    <row r="1543" spans="1:12">
      <c r="A1543" s="1" t="s">
        <v>16</v>
      </c>
      <c r="B1543" s="1" t="s">
        <v>17</v>
      </c>
      <c r="C1543" s="1" t="s">
        <v>77</v>
      </c>
      <c r="D1543" s="3">
        <v>43405</v>
      </c>
      <c r="E1543" s="4">
        <v>63111.56</v>
      </c>
      <c r="F1543" s="4">
        <v>2354.21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65465.77</v>
      </c>
    </row>
    <row r="1544" spans="1:12">
      <c r="A1544" s="1" t="s">
        <v>16</v>
      </c>
      <c r="B1544" s="1" t="s">
        <v>17</v>
      </c>
      <c r="C1544" s="1" t="s">
        <v>78</v>
      </c>
      <c r="D1544" s="3">
        <v>43405</v>
      </c>
      <c r="E1544" s="4">
        <v>58988.06</v>
      </c>
      <c r="F1544" s="4">
        <v>2594.34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61582.400000000001</v>
      </c>
    </row>
    <row r="1545" spans="1:12">
      <c r="A1545" s="1" t="s">
        <v>16</v>
      </c>
      <c r="B1545" s="1" t="s">
        <v>17</v>
      </c>
      <c r="C1545" s="1" t="s">
        <v>113</v>
      </c>
      <c r="D1545" s="3">
        <v>43405</v>
      </c>
      <c r="E1545" s="4">
        <v>3904185.35</v>
      </c>
      <c r="F1545" s="4">
        <v>98711.32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4002896.67</v>
      </c>
    </row>
    <row r="1546" spans="1:12">
      <c r="A1546" s="1" t="s">
        <v>16</v>
      </c>
      <c r="B1546" s="1" t="s">
        <v>60</v>
      </c>
      <c r="C1546" s="1" t="s">
        <v>147</v>
      </c>
      <c r="D1546" s="3">
        <v>43405</v>
      </c>
      <c r="E1546" s="4">
        <v>1963021</v>
      </c>
      <c r="F1546" s="4">
        <v>33984.959999999999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1997005.96</v>
      </c>
    </row>
    <row r="1547" spans="1:12">
      <c r="A1547" s="1" t="s">
        <v>16</v>
      </c>
      <c r="B1547" s="1" t="s">
        <v>60</v>
      </c>
      <c r="C1547" s="1" t="s">
        <v>144</v>
      </c>
      <c r="D1547" s="3">
        <v>43405</v>
      </c>
      <c r="E1547" s="4">
        <v>1688675.95</v>
      </c>
      <c r="F1547" s="4">
        <v>8953.9599999999991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1697629.91</v>
      </c>
    </row>
    <row r="1548" spans="1:12">
      <c r="A1548" s="1" t="s">
        <v>16</v>
      </c>
      <c r="B1548" s="1" t="s">
        <v>60</v>
      </c>
      <c r="C1548" s="1" t="s">
        <v>145</v>
      </c>
      <c r="D1548" s="3">
        <v>43405</v>
      </c>
      <c r="E1548" s="4">
        <v>2897625.51</v>
      </c>
      <c r="F1548" s="4">
        <v>34097.760000000002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2931723.27</v>
      </c>
    </row>
    <row r="1549" spans="1:12">
      <c r="A1549" s="1" t="s">
        <v>16</v>
      </c>
      <c r="B1549" s="1" t="s">
        <v>60</v>
      </c>
      <c r="C1549" s="1" t="s">
        <v>640</v>
      </c>
      <c r="D1549" s="3">
        <v>43405</v>
      </c>
      <c r="E1549" s="4">
        <v>855840.12</v>
      </c>
      <c r="F1549" s="4">
        <v>7978.47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863818.59</v>
      </c>
    </row>
    <row r="1550" spans="1:12">
      <c r="A1550" s="1" t="s">
        <v>16</v>
      </c>
      <c r="B1550" s="1" t="s">
        <v>60</v>
      </c>
      <c r="C1550" s="1" t="s">
        <v>641</v>
      </c>
      <c r="D1550" s="3">
        <v>43405</v>
      </c>
      <c r="E1550" s="4">
        <v>46355.01</v>
      </c>
      <c r="F1550" s="4">
        <v>1547.67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47902.68</v>
      </c>
    </row>
    <row r="1551" spans="1:12">
      <c r="A1551" s="1" t="s">
        <v>16</v>
      </c>
      <c r="B1551" s="1" t="s">
        <v>60</v>
      </c>
      <c r="C1551" s="1" t="s">
        <v>67</v>
      </c>
      <c r="D1551" s="3">
        <v>43405</v>
      </c>
      <c r="E1551" s="4">
        <v>93669.63</v>
      </c>
      <c r="F1551" s="4">
        <v>158.76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93828.39</v>
      </c>
    </row>
    <row r="1552" spans="1:12">
      <c r="A1552" s="1" t="s">
        <v>16</v>
      </c>
      <c r="B1552" s="1" t="s">
        <v>60</v>
      </c>
      <c r="C1552" s="1" t="s">
        <v>156</v>
      </c>
      <c r="D1552" s="3">
        <v>43405</v>
      </c>
      <c r="E1552" s="4">
        <v>119373.52</v>
      </c>
      <c r="F1552" s="4">
        <v>3400.84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122774.36</v>
      </c>
    </row>
    <row r="1553" spans="1:12">
      <c r="A1553" s="1" t="s">
        <v>16</v>
      </c>
      <c r="B1553" s="1" t="s">
        <v>60</v>
      </c>
      <c r="C1553" s="1" t="s">
        <v>160</v>
      </c>
      <c r="D1553" s="3">
        <v>43405</v>
      </c>
      <c r="E1553" s="4">
        <v>16177.98</v>
      </c>
      <c r="F1553" s="4">
        <v>196.66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16374.64</v>
      </c>
    </row>
    <row r="1554" spans="1:12">
      <c r="A1554" s="1" t="s">
        <v>16</v>
      </c>
      <c r="B1554" s="1" t="s">
        <v>60</v>
      </c>
      <c r="C1554" s="1" t="s">
        <v>61</v>
      </c>
      <c r="D1554" s="3">
        <v>43405</v>
      </c>
      <c r="E1554" s="4">
        <v>1069162.22</v>
      </c>
      <c r="F1554" s="4">
        <v>8970.48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1078132.7</v>
      </c>
    </row>
    <row r="1555" spans="1:12">
      <c r="A1555" s="1" t="s">
        <v>16</v>
      </c>
      <c r="B1555" s="1" t="s">
        <v>60</v>
      </c>
      <c r="C1555" s="1" t="s">
        <v>65</v>
      </c>
      <c r="D1555" s="3">
        <v>43405</v>
      </c>
      <c r="E1555" s="4">
        <v>156586.37</v>
      </c>
      <c r="F1555" s="4">
        <v>1354.53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157940.9</v>
      </c>
    </row>
    <row r="1556" spans="1:12">
      <c r="A1556" s="1" t="s">
        <v>16</v>
      </c>
      <c r="B1556" s="1" t="s">
        <v>60</v>
      </c>
      <c r="C1556" s="1" t="s">
        <v>155</v>
      </c>
      <c r="D1556" s="3">
        <v>43405</v>
      </c>
      <c r="E1556" s="4">
        <v>12534.95</v>
      </c>
      <c r="F1556" s="4">
        <v>163.5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12698.45</v>
      </c>
    </row>
    <row r="1557" spans="1:12">
      <c r="A1557" s="1" t="s">
        <v>16</v>
      </c>
      <c r="B1557" s="1" t="s">
        <v>60</v>
      </c>
      <c r="C1557" s="1" t="s">
        <v>105</v>
      </c>
      <c r="D1557" s="3">
        <v>43405</v>
      </c>
      <c r="E1557" s="4">
        <v>139556.09</v>
      </c>
      <c r="F1557" s="4">
        <v>930.75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140486.84</v>
      </c>
    </row>
    <row r="1558" spans="1:12">
      <c r="A1558" s="1" t="s">
        <v>16</v>
      </c>
      <c r="B1558" s="1" t="s">
        <v>60</v>
      </c>
      <c r="C1558" s="1" t="s">
        <v>100</v>
      </c>
      <c r="D1558" s="3">
        <v>43405</v>
      </c>
      <c r="E1558" s="4">
        <v>-154264.63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-154264.63</v>
      </c>
    </row>
    <row r="1559" spans="1:12">
      <c r="A1559" s="1" t="s">
        <v>16</v>
      </c>
      <c r="B1559" s="1" t="s">
        <v>60</v>
      </c>
      <c r="C1559" s="1" t="s">
        <v>130</v>
      </c>
      <c r="D1559" s="3">
        <v>43405</v>
      </c>
      <c r="E1559" s="4">
        <v>4076898.43</v>
      </c>
      <c r="F1559" s="4">
        <v>69038.87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4145937.3</v>
      </c>
    </row>
    <row r="1560" spans="1:12">
      <c r="A1560" s="1" t="s">
        <v>16</v>
      </c>
      <c r="B1560" s="1" t="s">
        <v>60</v>
      </c>
      <c r="C1560" s="1" t="s">
        <v>62</v>
      </c>
      <c r="D1560" s="3">
        <v>43405</v>
      </c>
      <c r="E1560" s="4">
        <v>1202031.8999999999</v>
      </c>
      <c r="F1560" s="4">
        <v>14749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1216780.8999999999</v>
      </c>
    </row>
    <row r="1561" spans="1:12">
      <c r="A1561" s="1" t="s">
        <v>16</v>
      </c>
      <c r="B1561" s="1" t="s">
        <v>60</v>
      </c>
      <c r="C1561" s="1" t="s">
        <v>63</v>
      </c>
      <c r="D1561" s="3">
        <v>43405</v>
      </c>
      <c r="E1561" s="4">
        <v>369301.65</v>
      </c>
      <c r="F1561" s="4">
        <v>4297.91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373599.56</v>
      </c>
    </row>
    <row r="1562" spans="1:12">
      <c r="A1562" s="1" t="s">
        <v>16</v>
      </c>
      <c r="B1562" s="1" t="s">
        <v>60</v>
      </c>
      <c r="C1562" s="1" t="s">
        <v>101</v>
      </c>
      <c r="D1562" s="3">
        <v>43405</v>
      </c>
      <c r="E1562" s="4">
        <v>-47689.77</v>
      </c>
      <c r="F1562" s="4">
        <v>3184.91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-44504.86</v>
      </c>
    </row>
    <row r="1563" spans="1:12">
      <c r="A1563" s="1" t="s">
        <v>16</v>
      </c>
      <c r="B1563" s="1" t="s">
        <v>60</v>
      </c>
      <c r="C1563" s="1" t="s">
        <v>131</v>
      </c>
      <c r="D1563" s="3">
        <v>43405</v>
      </c>
      <c r="E1563" s="4">
        <v>-57199.47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-57199.47</v>
      </c>
    </row>
    <row r="1564" spans="1:12">
      <c r="A1564" s="1" t="s">
        <v>16</v>
      </c>
      <c r="B1564" s="1" t="s">
        <v>60</v>
      </c>
      <c r="C1564" s="1" t="s">
        <v>102</v>
      </c>
      <c r="D1564" s="3">
        <v>43405</v>
      </c>
      <c r="E1564" s="4">
        <v>30821791.789999999</v>
      </c>
      <c r="F1564" s="4">
        <v>488889.92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31310681.710000001</v>
      </c>
    </row>
    <row r="1565" spans="1:12">
      <c r="A1565" s="1" t="s">
        <v>16</v>
      </c>
      <c r="B1565" s="1" t="s">
        <v>60</v>
      </c>
      <c r="C1565" s="1" t="s">
        <v>132</v>
      </c>
      <c r="D1565" s="3">
        <v>43405</v>
      </c>
      <c r="E1565" s="4">
        <v>172013.86</v>
      </c>
      <c r="F1565" s="4">
        <v>4186.6899999999996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176200.55</v>
      </c>
    </row>
    <row r="1566" spans="1:12">
      <c r="A1566" s="1" t="s">
        <v>16</v>
      </c>
      <c r="B1566" s="1" t="s">
        <v>60</v>
      </c>
      <c r="C1566" s="1" t="s">
        <v>146</v>
      </c>
      <c r="D1566" s="3">
        <v>43405</v>
      </c>
      <c r="E1566" s="4">
        <v>33610.76</v>
      </c>
      <c r="F1566" s="4">
        <v>517.44000000000005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34128.199999999997</v>
      </c>
    </row>
    <row r="1567" spans="1:12">
      <c r="A1567" s="1" t="s">
        <v>16</v>
      </c>
      <c r="B1567" s="1" t="s">
        <v>60</v>
      </c>
      <c r="C1567" s="1" t="s">
        <v>104</v>
      </c>
      <c r="D1567" s="3">
        <v>43405</v>
      </c>
      <c r="E1567" s="4">
        <v>-28323.42</v>
      </c>
      <c r="F1567" s="4">
        <v>18.23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-28305.19</v>
      </c>
    </row>
    <row r="1568" spans="1:12">
      <c r="A1568" s="1" t="s">
        <v>16</v>
      </c>
      <c r="B1568" s="1" t="s">
        <v>60</v>
      </c>
      <c r="C1568" s="1" t="s">
        <v>148</v>
      </c>
      <c r="D1568" s="3">
        <v>43405</v>
      </c>
      <c r="E1568" s="4">
        <v>-9966.41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-9966.41</v>
      </c>
    </row>
    <row r="1569" spans="1:12">
      <c r="A1569" s="1" t="s">
        <v>33</v>
      </c>
      <c r="B1569" s="1" t="s">
        <v>34</v>
      </c>
      <c r="C1569" s="1" t="s">
        <v>43</v>
      </c>
      <c r="D1569" s="3">
        <v>43405</v>
      </c>
      <c r="E1569" s="4">
        <v>8329.7199999999993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8329.7199999999993</v>
      </c>
    </row>
    <row r="1570" spans="1:12">
      <c r="A1570" s="1" t="s">
        <v>33</v>
      </c>
      <c r="B1570" s="1" t="s">
        <v>34</v>
      </c>
      <c r="C1570" s="1" t="s">
        <v>44</v>
      </c>
      <c r="D1570" s="3">
        <v>43405</v>
      </c>
      <c r="E1570" s="4">
        <v>119852.69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119852.69</v>
      </c>
    </row>
    <row r="1571" spans="1:12">
      <c r="A1571" s="1" t="s">
        <v>33</v>
      </c>
      <c r="B1571" s="1" t="s">
        <v>34</v>
      </c>
      <c r="C1571" s="1" t="s">
        <v>95</v>
      </c>
      <c r="D1571" s="3">
        <v>43405</v>
      </c>
      <c r="E1571" s="4">
        <v>4437.4799999999996</v>
      </c>
      <c r="F1571" s="4">
        <v>0.98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4438.46</v>
      </c>
    </row>
    <row r="1572" spans="1:12">
      <c r="A1572" s="1" t="s">
        <v>33</v>
      </c>
      <c r="B1572" s="1" t="s">
        <v>34</v>
      </c>
      <c r="C1572" s="1" t="s">
        <v>96</v>
      </c>
      <c r="D1572" s="3">
        <v>43405</v>
      </c>
      <c r="E1572" s="4">
        <v>6015.21</v>
      </c>
      <c r="F1572" s="4">
        <v>24.93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6040.14</v>
      </c>
    </row>
    <row r="1573" spans="1:12">
      <c r="A1573" s="1" t="s">
        <v>33</v>
      </c>
      <c r="B1573" s="1" t="s">
        <v>34</v>
      </c>
      <c r="C1573" s="1" t="s">
        <v>120</v>
      </c>
      <c r="D1573" s="3">
        <v>43405</v>
      </c>
      <c r="E1573" s="4">
        <v>111981.98</v>
      </c>
      <c r="F1573" s="4">
        <v>160.93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112142.91</v>
      </c>
    </row>
    <row r="1574" spans="1:12">
      <c r="A1574" s="1" t="s">
        <v>33</v>
      </c>
      <c r="B1574" s="1" t="s">
        <v>34</v>
      </c>
      <c r="C1574" s="1" t="s">
        <v>121</v>
      </c>
      <c r="D1574" s="3">
        <v>43405</v>
      </c>
      <c r="E1574" s="4">
        <v>20290.349999999999</v>
      </c>
      <c r="F1574" s="4">
        <v>17.739999999999998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20308.09</v>
      </c>
    </row>
    <row r="1575" spans="1:12">
      <c r="A1575" s="1" t="s">
        <v>33</v>
      </c>
      <c r="B1575" s="1" t="s">
        <v>34</v>
      </c>
      <c r="C1575" s="1" t="s">
        <v>153</v>
      </c>
      <c r="D1575" s="3">
        <v>43405</v>
      </c>
      <c r="E1575" s="4">
        <v>98512.9</v>
      </c>
      <c r="F1575" s="4">
        <v>148.88999999999999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98661.79</v>
      </c>
    </row>
    <row r="1576" spans="1:12">
      <c r="A1576" s="1" t="s">
        <v>33</v>
      </c>
      <c r="B1576" s="1" t="s">
        <v>34</v>
      </c>
      <c r="C1576" s="1" t="s">
        <v>135</v>
      </c>
      <c r="D1576" s="3">
        <v>43405</v>
      </c>
      <c r="E1576" s="4">
        <v>1043120.72</v>
      </c>
      <c r="F1576" s="4">
        <v>13433.11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1056553.83</v>
      </c>
    </row>
    <row r="1577" spans="1:12">
      <c r="A1577" s="1" t="s">
        <v>33</v>
      </c>
      <c r="B1577" s="1" t="s">
        <v>34</v>
      </c>
      <c r="C1577" s="1" t="s">
        <v>159</v>
      </c>
      <c r="D1577" s="3">
        <v>43405</v>
      </c>
      <c r="E1577" s="4">
        <v>1395894.76</v>
      </c>
      <c r="F1577" s="4">
        <v>2139.17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1398033.93</v>
      </c>
    </row>
    <row r="1578" spans="1:12">
      <c r="A1578" s="1" t="s">
        <v>33</v>
      </c>
      <c r="B1578" s="1" t="s">
        <v>34</v>
      </c>
      <c r="C1578" s="1" t="s">
        <v>46</v>
      </c>
      <c r="D1578" s="3">
        <v>43405</v>
      </c>
      <c r="E1578" s="4">
        <v>451987.95</v>
      </c>
      <c r="F1578" s="4">
        <v>348.21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452336.16</v>
      </c>
    </row>
    <row r="1579" spans="1:12">
      <c r="A1579" s="1" t="s">
        <v>33</v>
      </c>
      <c r="B1579" s="1" t="s">
        <v>34</v>
      </c>
      <c r="C1579" s="1" t="s">
        <v>122</v>
      </c>
      <c r="D1579" s="3">
        <v>43405</v>
      </c>
      <c r="E1579" s="4">
        <v>734188.28</v>
      </c>
      <c r="F1579" s="4">
        <v>2542.25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736730.53</v>
      </c>
    </row>
    <row r="1580" spans="1:12">
      <c r="A1580" s="1" t="s">
        <v>33</v>
      </c>
      <c r="B1580" s="1" t="s">
        <v>34</v>
      </c>
      <c r="C1580" s="1" t="s">
        <v>47</v>
      </c>
      <c r="D1580" s="3">
        <v>43405</v>
      </c>
      <c r="E1580" s="4">
        <v>167524.62</v>
      </c>
      <c r="F1580" s="4">
        <v>52.07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167576.69</v>
      </c>
    </row>
    <row r="1581" spans="1:12">
      <c r="A1581" s="1" t="s">
        <v>33</v>
      </c>
      <c r="B1581" s="1" t="s">
        <v>34</v>
      </c>
      <c r="C1581" s="1" t="s">
        <v>154</v>
      </c>
      <c r="D1581" s="3">
        <v>43405</v>
      </c>
      <c r="E1581" s="4">
        <v>43515.06</v>
      </c>
      <c r="F1581" s="4">
        <v>40.049999999999997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43555.11</v>
      </c>
    </row>
    <row r="1582" spans="1:12">
      <c r="A1582" s="1" t="s">
        <v>33</v>
      </c>
      <c r="B1582" s="1" t="s">
        <v>34</v>
      </c>
      <c r="C1582" s="1" t="s">
        <v>123</v>
      </c>
      <c r="D1582" s="3">
        <v>43405</v>
      </c>
      <c r="E1582" s="4">
        <v>-89785.9</v>
      </c>
      <c r="F1582" s="4">
        <v>118.36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-89667.54</v>
      </c>
    </row>
    <row r="1583" spans="1:12">
      <c r="A1583" s="1" t="s">
        <v>33</v>
      </c>
      <c r="B1583" s="1" t="s">
        <v>34</v>
      </c>
      <c r="C1583" s="1" t="s">
        <v>136</v>
      </c>
      <c r="D1583" s="3">
        <v>43405</v>
      </c>
      <c r="E1583" s="4">
        <v>187517.85</v>
      </c>
      <c r="F1583" s="4">
        <v>141.29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187659.14</v>
      </c>
    </row>
    <row r="1584" spans="1:12">
      <c r="A1584" s="1" t="s">
        <v>33</v>
      </c>
      <c r="B1584" s="1" t="s">
        <v>34</v>
      </c>
      <c r="C1584" s="1" t="s">
        <v>48</v>
      </c>
      <c r="D1584" s="3">
        <v>43405</v>
      </c>
      <c r="E1584" s="4">
        <v>483077.56</v>
      </c>
      <c r="F1584" s="4">
        <v>1385.17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484462.73</v>
      </c>
    </row>
    <row r="1585" spans="1:12">
      <c r="A1585" s="1" t="s">
        <v>33</v>
      </c>
      <c r="B1585" s="1" t="s">
        <v>34</v>
      </c>
      <c r="C1585" s="1" t="s">
        <v>118</v>
      </c>
      <c r="D1585" s="3">
        <v>43405</v>
      </c>
      <c r="E1585" s="4">
        <v>199682.99</v>
      </c>
      <c r="F1585" s="4">
        <v>116.06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199799.05</v>
      </c>
    </row>
    <row r="1586" spans="1:12">
      <c r="A1586" s="1" t="s">
        <v>33</v>
      </c>
      <c r="B1586" s="1" t="s">
        <v>34</v>
      </c>
      <c r="C1586" s="1" t="s">
        <v>137</v>
      </c>
      <c r="D1586" s="3">
        <v>43405</v>
      </c>
      <c r="E1586" s="4">
        <v>184150.39</v>
      </c>
      <c r="F1586" s="4">
        <v>708.38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184858.77</v>
      </c>
    </row>
    <row r="1587" spans="1:12">
      <c r="A1587" s="1" t="s">
        <v>33</v>
      </c>
      <c r="B1587" s="1" t="s">
        <v>34</v>
      </c>
      <c r="C1587" s="1" t="s">
        <v>49</v>
      </c>
      <c r="D1587" s="3">
        <v>43405</v>
      </c>
      <c r="E1587" s="4">
        <v>418730.86</v>
      </c>
      <c r="F1587" s="4">
        <v>961.78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419692.64</v>
      </c>
    </row>
    <row r="1588" spans="1:12">
      <c r="A1588" s="1" t="s">
        <v>33</v>
      </c>
      <c r="B1588" s="1" t="s">
        <v>34</v>
      </c>
      <c r="C1588" s="1" t="s">
        <v>50</v>
      </c>
      <c r="D1588" s="3">
        <v>43405</v>
      </c>
      <c r="E1588" s="4">
        <v>16170.15</v>
      </c>
      <c r="F1588" s="4">
        <v>72.680000000000007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16242.83</v>
      </c>
    </row>
    <row r="1589" spans="1:12">
      <c r="A1589" s="1" t="s">
        <v>33</v>
      </c>
      <c r="B1589" s="1" t="s">
        <v>34</v>
      </c>
      <c r="C1589" s="1" t="s">
        <v>138</v>
      </c>
      <c r="D1589" s="3">
        <v>43405</v>
      </c>
      <c r="E1589" s="4">
        <v>52237.67</v>
      </c>
      <c r="F1589" s="4">
        <v>90.23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52327.9</v>
      </c>
    </row>
    <row r="1590" spans="1:12">
      <c r="A1590" s="1" t="s">
        <v>33</v>
      </c>
      <c r="B1590" s="1" t="s">
        <v>34</v>
      </c>
      <c r="C1590" s="1" t="s">
        <v>124</v>
      </c>
      <c r="D1590" s="3">
        <v>43405</v>
      </c>
      <c r="E1590" s="4">
        <v>85818.83</v>
      </c>
      <c r="F1590" s="4">
        <v>567.46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86386.29</v>
      </c>
    </row>
    <row r="1591" spans="1:12">
      <c r="A1591" s="1" t="s">
        <v>33</v>
      </c>
      <c r="B1591" s="1" t="s">
        <v>34</v>
      </c>
      <c r="C1591" s="1" t="s">
        <v>125</v>
      </c>
      <c r="D1591" s="3">
        <v>43405</v>
      </c>
      <c r="E1591" s="4">
        <v>17714947.809999999</v>
      </c>
      <c r="F1591" s="4">
        <v>43000.9</v>
      </c>
      <c r="G1591" s="4">
        <v>0</v>
      </c>
      <c r="H1591" s="4">
        <v>-1432.58</v>
      </c>
      <c r="I1591" s="4">
        <v>0</v>
      </c>
      <c r="J1591" s="4">
        <v>0</v>
      </c>
      <c r="K1591" s="4">
        <v>0</v>
      </c>
      <c r="L1591" s="4">
        <v>17756516.129999999</v>
      </c>
    </row>
    <row r="1592" spans="1:12">
      <c r="A1592" s="1" t="s">
        <v>33</v>
      </c>
      <c r="B1592" s="1" t="s">
        <v>34</v>
      </c>
      <c r="C1592" s="1" t="s">
        <v>126</v>
      </c>
      <c r="D1592" s="3">
        <v>43405</v>
      </c>
      <c r="E1592" s="4">
        <v>342015.63</v>
      </c>
      <c r="F1592" s="4">
        <v>1404.15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343419.78</v>
      </c>
    </row>
    <row r="1593" spans="1:12">
      <c r="A1593" s="1" t="s">
        <v>33</v>
      </c>
      <c r="B1593" s="1" t="s">
        <v>34</v>
      </c>
      <c r="C1593" s="1" t="s">
        <v>51</v>
      </c>
      <c r="D1593" s="3">
        <v>43405</v>
      </c>
      <c r="E1593" s="4">
        <v>1736489.4</v>
      </c>
      <c r="F1593" s="4">
        <v>4047.33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1740536.73</v>
      </c>
    </row>
    <row r="1594" spans="1:12">
      <c r="A1594" s="1" t="s">
        <v>33</v>
      </c>
      <c r="B1594" s="1" t="s">
        <v>34</v>
      </c>
      <c r="C1594" s="1" t="s">
        <v>127</v>
      </c>
      <c r="D1594" s="3">
        <v>43405</v>
      </c>
      <c r="E1594" s="4">
        <v>193847.09</v>
      </c>
      <c r="F1594" s="4">
        <v>4156.92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198004.01</v>
      </c>
    </row>
    <row r="1595" spans="1:12">
      <c r="A1595" s="1" t="s">
        <v>33</v>
      </c>
      <c r="B1595" s="1" t="s">
        <v>34</v>
      </c>
      <c r="C1595" s="1" t="s">
        <v>53</v>
      </c>
      <c r="D1595" s="3">
        <v>43405</v>
      </c>
      <c r="E1595" s="4">
        <v>107801.02</v>
      </c>
      <c r="F1595" s="4">
        <v>577.09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108378.11</v>
      </c>
    </row>
    <row r="1596" spans="1:12">
      <c r="A1596" s="1" t="s">
        <v>33</v>
      </c>
      <c r="B1596" s="1" t="s">
        <v>34</v>
      </c>
      <c r="C1596" s="1" t="s">
        <v>54</v>
      </c>
      <c r="D1596" s="3">
        <v>43405</v>
      </c>
      <c r="E1596" s="4">
        <v>69698.740000000005</v>
      </c>
      <c r="F1596" s="4">
        <v>171.35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69870.09</v>
      </c>
    </row>
    <row r="1597" spans="1:12">
      <c r="A1597" s="1" t="s">
        <v>33</v>
      </c>
      <c r="B1597" s="1" t="s">
        <v>34</v>
      </c>
      <c r="C1597" s="1" t="s">
        <v>128</v>
      </c>
      <c r="D1597" s="3">
        <v>43405</v>
      </c>
      <c r="E1597" s="4">
        <v>34588.19</v>
      </c>
      <c r="F1597" s="4">
        <v>79.42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34667.61</v>
      </c>
    </row>
    <row r="1598" spans="1:12">
      <c r="A1598" s="1" t="s">
        <v>33</v>
      </c>
      <c r="B1598" s="1" t="s">
        <v>34</v>
      </c>
      <c r="C1598" s="1" t="s">
        <v>55</v>
      </c>
      <c r="D1598" s="3">
        <v>43405</v>
      </c>
      <c r="E1598" s="4">
        <v>1849.91</v>
      </c>
      <c r="F1598" s="4">
        <v>6.87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1856.78</v>
      </c>
    </row>
    <row r="1599" spans="1:12">
      <c r="A1599" s="1" t="s">
        <v>33</v>
      </c>
      <c r="B1599" s="1" t="s">
        <v>34</v>
      </c>
      <c r="C1599" s="1" t="s">
        <v>56</v>
      </c>
      <c r="D1599" s="3">
        <v>43405</v>
      </c>
      <c r="E1599" s="4">
        <v>9343062.0800000001</v>
      </c>
      <c r="F1599" s="4">
        <v>74211.62</v>
      </c>
      <c r="G1599" s="4">
        <v>-31438.06</v>
      </c>
      <c r="H1599" s="4">
        <v>0</v>
      </c>
      <c r="I1599" s="4">
        <v>0</v>
      </c>
      <c r="J1599" s="4">
        <v>0</v>
      </c>
      <c r="K1599" s="4">
        <v>0</v>
      </c>
      <c r="L1599" s="4">
        <v>9385835.6400000006</v>
      </c>
    </row>
    <row r="1600" spans="1:12">
      <c r="A1600" s="1" t="s">
        <v>33</v>
      </c>
      <c r="B1600" s="1" t="s">
        <v>34</v>
      </c>
      <c r="C1600" s="1" t="s">
        <v>140</v>
      </c>
      <c r="D1600" s="3">
        <v>43405</v>
      </c>
      <c r="E1600" s="4">
        <v>29912556.039999999</v>
      </c>
      <c r="F1600" s="4">
        <v>277803.14</v>
      </c>
      <c r="G1600" s="4">
        <v>-83476.259999999995</v>
      </c>
      <c r="H1600" s="4">
        <v>-168704.6</v>
      </c>
      <c r="I1600" s="4">
        <v>0</v>
      </c>
      <c r="J1600" s="4">
        <v>0</v>
      </c>
      <c r="K1600" s="4">
        <v>0</v>
      </c>
      <c r="L1600" s="4">
        <v>29938178.32</v>
      </c>
    </row>
    <row r="1601" spans="1:12">
      <c r="A1601" s="1" t="s">
        <v>33</v>
      </c>
      <c r="B1601" s="1" t="s">
        <v>34</v>
      </c>
      <c r="C1601" s="1" t="s">
        <v>99</v>
      </c>
      <c r="D1601" s="3">
        <v>43405</v>
      </c>
      <c r="E1601" s="4">
        <v>15147079.289999999</v>
      </c>
      <c r="F1601" s="4">
        <v>216358.18</v>
      </c>
      <c r="G1601" s="4">
        <v>-9738.2000000000007</v>
      </c>
      <c r="H1601" s="4">
        <v>-18593.939999999999</v>
      </c>
      <c r="I1601" s="4">
        <v>0</v>
      </c>
      <c r="J1601" s="4">
        <v>0</v>
      </c>
      <c r="K1601" s="4">
        <v>0</v>
      </c>
      <c r="L1601" s="4">
        <v>15335105.33</v>
      </c>
    </row>
    <row r="1602" spans="1:12">
      <c r="A1602" s="1" t="s">
        <v>33</v>
      </c>
      <c r="B1602" s="1" t="s">
        <v>34</v>
      </c>
      <c r="C1602" s="1" t="s">
        <v>141</v>
      </c>
      <c r="D1602" s="3">
        <v>43405</v>
      </c>
      <c r="E1602" s="4">
        <v>2042666.32</v>
      </c>
      <c r="F1602" s="4">
        <v>39289.769999999997</v>
      </c>
      <c r="G1602" s="4">
        <v>-1646.38</v>
      </c>
      <c r="H1602" s="4">
        <v>-2028.6</v>
      </c>
      <c r="I1602" s="4">
        <v>0</v>
      </c>
      <c r="J1602" s="4">
        <v>0</v>
      </c>
      <c r="K1602" s="4">
        <v>0</v>
      </c>
      <c r="L1602" s="4">
        <v>2078281.11</v>
      </c>
    </row>
    <row r="1603" spans="1:12">
      <c r="A1603" s="1" t="s">
        <v>33</v>
      </c>
      <c r="B1603" s="1" t="s">
        <v>34</v>
      </c>
      <c r="C1603" s="1" t="s">
        <v>57</v>
      </c>
      <c r="D1603" s="3">
        <v>43405</v>
      </c>
      <c r="E1603" s="4">
        <v>892733.24</v>
      </c>
      <c r="F1603" s="4">
        <v>10282.9</v>
      </c>
      <c r="G1603" s="4">
        <v>-17479.64</v>
      </c>
      <c r="H1603" s="4">
        <v>-4964.32</v>
      </c>
      <c r="I1603" s="4">
        <v>0</v>
      </c>
      <c r="J1603" s="4">
        <v>0</v>
      </c>
      <c r="K1603" s="4">
        <v>0</v>
      </c>
      <c r="L1603" s="4">
        <v>880572.18</v>
      </c>
    </row>
    <row r="1604" spans="1:12">
      <c r="A1604" s="1" t="s">
        <v>33</v>
      </c>
      <c r="B1604" s="1" t="s">
        <v>34</v>
      </c>
      <c r="C1604" s="1" t="s">
        <v>142</v>
      </c>
      <c r="D1604" s="3">
        <v>43405</v>
      </c>
      <c r="E1604" s="4">
        <v>988519.11</v>
      </c>
      <c r="F1604" s="4">
        <v>3978.13</v>
      </c>
      <c r="G1604" s="4">
        <v>-1051.23</v>
      </c>
      <c r="H1604" s="4">
        <v>-391.29</v>
      </c>
      <c r="I1604" s="4">
        <v>0</v>
      </c>
      <c r="J1604" s="4">
        <v>0</v>
      </c>
      <c r="K1604" s="4">
        <v>0</v>
      </c>
      <c r="L1604" s="4">
        <v>991054.72</v>
      </c>
    </row>
    <row r="1605" spans="1:12">
      <c r="A1605" s="1" t="s">
        <v>33</v>
      </c>
      <c r="B1605" s="1" t="s">
        <v>34</v>
      </c>
      <c r="C1605" s="1" t="s">
        <v>143</v>
      </c>
      <c r="D1605" s="3">
        <v>43405</v>
      </c>
      <c r="E1605" s="4">
        <v>35560980.380000003</v>
      </c>
      <c r="F1605" s="4">
        <v>377108.34</v>
      </c>
      <c r="G1605" s="4">
        <v>-88899.199999999997</v>
      </c>
      <c r="H1605" s="4">
        <v>-74.540000000000006</v>
      </c>
      <c r="I1605" s="4">
        <v>0</v>
      </c>
      <c r="J1605" s="4">
        <v>0</v>
      </c>
      <c r="K1605" s="4">
        <v>0</v>
      </c>
      <c r="L1605" s="4">
        <v>35849114.979999997</v>
      </c>
    </row>
    <row r="1606" spans="1:12">
      <c r="A1606" s="1" t="s">
        <v>33</v>
      </c>
      <c r="B1606" s="1" t="s">
        <v>34</v>
      </c>
      <c r="C1606" s="1" t="s">
        <v>58</v>
      </c>
      <c r="D1606" s="3">
        <v>43405</v>
      </c>
      <c r="E1606" s="4">
        <v>19101216.5</v>
      </c>
      <c r="F1606" s="4">
        <v>246341.04</v>
      </c>
      <c r="G1606" s="4">
        <v>-79086.87</v>
      </c>
      <c r="H1606" s="4">
        <v>0</v>
      </c>
      <c r="I1606" s="4">
        <v>0</v>
      </c>
      <c r="J1606" s="4">
        <v>0</v>
      </c>
      <c r="K1606" s="4">
        <v>0</v>
      </c>
      <c r="L1606" s="4">
        <v>19268470.670000002</v>
      </c>
    </row>
    <row r="1607" spans="1:12">
      <c r="A1607" s="1" t="s">
        <v>33</v>
      </c>
      <c r="B1607" s="1" t="s">
        <v>34</v>
      </c>
      <c r="C1607" s="1" t="s">
        <v>59</v>
      </c>
      <c r="D1607" s="3">
        <v>43405</v>
      </c>
      <c r="E1607" s="4">
        <v>25474633.199999999</v>
      </c>
      <c r="F1607" s="4">
        <v>192350.21</v>
      </c>
      <c r="G1607" s="4">
        <v>-88634.97</v>
      </c>
      <c r="H1607" s="4">
        <v>0</v>
      </c>
      <c r="I1607" s="4">
        <v>0</v>
      </c>
      <c r="J1607" s="4">
        <v>0</v>
      </c>
      <c r="K1607" s="4">
        <v>0</v>
      </c>
      <c r="L1607" s="4">
        <v>25578348.440000001</v>
      </c>
    </row>
    <row r="1608" spans="1:12">
      <c r="A1608" s="1" t="s">
        <v>33</v>
      </c>
      <c r="B1608" s="1" t="s">
        <v>34</v>
      </c>
      <c r="C1608" s="1" t="s">
        <v>93</v>
      </c>
      <c r="D1608" s="3">
        <v>43405</v>
      </c>
      <c r="E1608" s="4">
        <v>3907869.21</v>
      </c>
      <c r="F1608" s="4">
        <v>29884.23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3937753.44</v>
      </c>
    </row>
    <row r="1609" spans="1:12">
      <c r="A1609" s="1" t="s">
        <v>33</v>
      </c>
      <c r="B1609" s="1" t="s">
        <v>34</v>
      </c>
      <c r="C1609" s="1" t="s">
        <v>94</v>
      </c>
      <c r="D1609" s="3">
        <v>43405</v>
      </c>
      <c r="E1609" s="4">
        <v>87765.52</v>
      </c>
      <c r="F1609" s="4">
        <v>425.04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88190.56</v>
      </c>
    </row>
    <row r="1610" spans="1:12">
      <c r="A1610" s="1" t="s">
        <v>33</v>
      </c>
      <c r="B1610" s="1" t="s">
        <v>34</v>
      </c>
      <c r="C1610" s="1" t="s">
        <v>642</v>
      </c>
      <c r="D1610" s="3">
        <v>43405</v>
      </c>
      <c r="E1610" s="4">
        <v>2843833.12</v>
      </c>
      <c r="F1610" s="4">
        <v>11743.33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2855576.45</v>
      </c>
    </row>
    <row r="1611" spans="1:12">
      <c r="A1611" s="1" t="s">
        <v>33</v>
      </c>
      <c r="B1611" s="1" t="s">
        <v>34</v>
      </c>
      <c r="C1611" s="1" t="s">
        <v>134</v>
      </c>
      <c r="D1611" s="3">
        <v>43405</v>
      </c>
      <c r="E1611" s="4">
        <v>1028554.66</v>
      </c>
      <c r="F1611" s="4">
        <v>24839.89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1053394.55</v>
      </c>
    </row>
    <row r="1612" spans="1:12">
      <c r="A1612" s="1" t="s">
        <v>33</v>
      </c>
      <c r="B1612" s="1" t="s">
        <v>34</v>
      </c>
      <c r="C1612" s="1" t="s">
        <v>86</v>
      </c>
      <c r="D1612" s="3">
        <v>43405</v>
      </c>
      <c r="E1612" s="4">
        <v>102083.47</v>
      </c>
      <c r="F1612" s="4">
        <v>542.42999999999995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102625.9</v>
      </c>
    </row>
    <row r="1613" spans="1:12">
      <c r="A1613" s="1" t="s">
        <v>33</v>
      </c>
      <c r="B1613" s="1" t="s">
        <v>34</v>
      </c>
      <c r="C1613" s="1" t="s">
        <v>87</v>
      </c>
      <c r="D1613" s="3">
        <v>43405</v>
      </c>
      <c r="E1613" s="4">
        <v>270201.03999999998</v>
      </c>
      <c r="F1613" s="4">
        <v>2222.16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272423.2</v>
      </c>
    </row>
    <row r="1614" spans="1:12">
      <c r="A1614" s="1" t="s">
        <v>33</v>
      </c>
      <c r="B1614" s="1" t="s">
        <v>34</v>
      </c>
      <c r="C1614" s="1" t="s">
        <v>117</v>
      </c>
      <c r="D1614" s="3">
        <v>43405</v>
      </c>
      <c r="E1614" s="4">
        <v>4481.1099999999997</v>
      </c>
      <c r="F1614" s="4">
        <v>40.590000000000003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4521.7</v>
      </c>
    </row>
    <row r="1615" spans="1:12">
      <c r="A1615" s="1" t="s">
        <v>33</v>
      </c>
      <c r="B1615" s="1" t="s">
        <v>34</v>
      </c>
      <c r="C1615" s="1" t="s">
        <v>35</v>
      </c>
      <c r="D1615" s="3">
        <v>43405</v>
      </c>
      <c r="E1615" s="4">
        <v>1246194.18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1246194.18</v>
      </c>
    </row>
    <row r="1616" spans="1:12">
      <c r="A1616" s="1" t="s">
        <v>33</v>
      </c>
      <c r="B1616" s="1" t="s">
        <v>34</v>
      </c>
      <c r="C1616" s="1" t="s">
        <v>643</v>
      </c>
      <c r="D1616" s="3">
        <v>43405</v>
      </c>
      <c r="E1616" s="4">
        <v>1047132.68</v>
      </c>
      <c r="F1616" s="4">
        <v>17871.62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1065004.3</v>
      </c>
    </row>
    <row r="1617" spans="1:12">
      <c r="A1617" s="1" t="s">
        <v>33</v>
      </c>
      <c r="B1617" s="1" t="s">
        <v>34</v>
      </c>
      <c r="C1617" s="1" t="s">
        <v>36</v>
      </c>
      <c r="D1617" s="3">
        <v>43405</v>
      </c>
      <c r="E1617" s="4">
        <v>94156.69</v>
      </c>
      <c r="F1617" s="4">
        <v>2788.12</v>
      </c>
      <c r="G1617" s="4">
        <v>0</v>
      </c>
      <c r="H1617" s="4">
        <v>0</v>
      </c>
      <c r="I1617" s="4">
        <v>1415</v>
      </c>
      <c r="J1617" s="4">
        <v>0</v>
      </c>
      <c r="K1617" s="4">
        <v>0</v>
      </c>
      <c r="L1617" s="4">
        <v>98359.81</v>
      </c>
    </row>
    <row r="1618" spans="1:12">
      <c r="A1618" s="1" t="s">
        <v>33</v>
      </c>
      <c r="B1618" s="1" t="s">
        <v>34</v>
      </c>
      <c r="C1618" s="1" t="s">
        <v>89</v>
      </c>
      <c r="D1618" s="3">
        <v>43405</v>
      </c>
      <c r="E1618" s="4">
        <v>-2464.09</v>
      </c>
      <c r="F1618" s="4">
        <v>65.3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-2398.79</v>
      </c>
    </row>
    <row r="1619" spans="1:12">
      <c r="A1619" s="1" t="s">
        <v>33</v>
      </c>
      <c r="B1619" s="1" t="s">
        <v>34</v>
      </c>
      <c r="C1619" s="1" t="s">
        <v>37</v>
      </c>
      <c r="D1619" s="3">
        <v>43405</v>
      </c>
      <c r="E1619" s="4">
        <v>1119412.6200000001</v>
      </c>
      <c r="F1619" s="4">
        <v>25914.48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1145327.1000000001</v>
      </c>
    </row>
    <row r="1620" spans="1:12">
      <c r="A1620" s="1" t="s">
        <v>33</v>
      </c>
      <c r="B1620" s="1" t="s">
        <v>34</v>
      </c>
      <c r="C1620" s="1" t="s">
        <v>90</v>
      </c>
      <c r="D1620" s="3">
        <v>43405</v>
      </c>
      <c r="E1620" s="4">
        <v>36441.269999999997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36441.269999999997</v>
      </c>
    </row>
    <row r="1621" spans="1:12">
      <c r="A1621" s="1" t="s">
        <v>33</v>
      </c>
      <c r="B1621" s="1" t="s">
        <v>34</v>
      </c>
      <c r="C1621" s="1" t="s">
        <v>152</v>
      </c>
      <c r="D1621" s="3">
        <v>43405</v>
      </c>
      <c r="E1621" s="4">
        <v>57727.51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57727.51</v>
      </c>
    </row>
    <row r="1622" spans="1:12">
      <c r="A1622" s="1" t="s">
        <v>33</v>
      </c>
      <c r="B1622" s="1" t="s">
        <v>34</v>
      </c>
      <c r="C1622" s="1" t="s">
        <v>91</v>
      </c>
      <c r="D1622" s="3">
        <v>43405</v>
      </c>
      <c r="E1622" s="4">
        <v>17873.05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17873.05</v>
      </c>
    </row>
    <row r="1623" spans="1:12">
      <c r="A1623" s="1" t="s">
        <v>33</v>
      </c>
      <c r="B1623" s="1" t="s">
        <v>34</v>
      </c>
      <c r="C1623" s="1" t="s">
        <v>38</v>
      </c>
      <c r="D1623" s="3">
        <v>43405</v>
      </c>
      <c r="E1623" s="4">
        <v>243427.27</v>
      </c>
      <c r="F1623" s="4">
        <v>4692.37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248119.64</v>
      </c>
    </row>
    <row r="1624" spans="1:12">
      <c r="A1624" s="1" t="s">
        <v>33</v>
      </c>
      <c r="B1624" s="1" t="s">
        <v>34</v>
      </c>
      <c r="C1624" s="1" t="s">
        <v>39</v>
      </c>
      <c r="D1624" s="3">
        <v>43405</v>
      </c>
      <c r="E1624" s="4">
        <v>1954140.86</v>
      </c>
      <c r="F1624" s="4">
        <v>31642.51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1985783.37</v>
      </c>
    </row>
    <row r="1625" spans="1:12">
      <c r="A1625" s="1" t="s">
        <v>33</v>
      </c>
      <c r="B1625" s="1" t="s">
        <v>34</v>
      </c>
      <c r="C1625" s="1" t="s">
        <v>92</v>
      </c>
      <c r="D1625" s="3">
        <v>43405</v>
      </c>
      <c r="E1625" s="4">
        <v>5121.7700000000004</v>
      </c>
      <c r="F1625" s="4">
        <v>139.74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5261.51</v>
      </c>
    </row>
    <row r="1626" spans="1:12">
      <c r="A1626" s="1" t="s">
        <v>33</v>
      </c>
      <c r="B1626" s="1" t="s">
        <v>34</v>
      </c>
      <c r="C1626" s="1" t="s">
        <v>40</v>
      </c>
      <c r="D1626" s="3">
        <v>43405</v>
      </c>
      <c r="E1626" s="4">
        <v>53175.48</v>
      </c>
      <c r="F1626" s="4">
        <v>1338.96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54514.44</v>
      </c>
    </row>
    <row r="1627" spans="1:12">
      <c r="A1627" s="1" t="s">
        <v>33</v>
      </c>
      <c r="B1627" s="1" t="s">
        <v>34</v>
      </c>
      <c r="C1627" s="1" t="s">
        <v>41</v>
      </c>
      <c r="D1627" s="3">
        <v>43405</v>
      </c>
      <c r="E1627" s="4">
        <v>587166.6</v>
      </c>
      <c r="F1627" s="4">
        <v>21649.279999999999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608815.88</v>
      </c>
    </row>
    <row r="1628" spans="1:12">
      <c r="A1628" s="1" t="s">
        <v>33</v>
      </c>
      <c r="B1628" s="1" t="s">
        <v>34</v>
      </c>
      <c r="C1628" s="1" t="s">
        <v>42</v>
      </c>
      <c r="D1628" s="3">
        <v>43405</v>
      </c>
      <c r="E1628" s="4">
        <v>103650.12</v>
      </c>
      <c r="F1628" s="4">
        <v>-735.73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102914.39</v>
      </c>
    </row>
    <row r="1629" spans="1:12">
      <c r="A1629" s="1" t="s">
        <v>33</v>
      </c>
      <c r="B1629" s="1" t="s">
        <v>68</v>
      </c>
      <c r="C1629" s="1" t="s">
        <v>70</v>
      </c>
      <c r="D1629" s="3">
        <v>43405</v>
      </c>
      <c r="E1629" s="4">
        <v>101367.79</v>
      </c>
      <c r="F1629" s="4">
        <v>400.52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101768.31</v>
      </c>
    </row>
    <row r="1630" spans="1:12">
      <c r="A1630" s="1" t="s">
        <v>33</v>
      </c>
      <c r="B1630" s="1" t="s">
        <v>68</v>
      </c>
      <c r="C1630" s="1" t="s">
        <v>108</v>
      </c>
      <c r="D1630" s="3">
        <v>43405</v>
      </c>
      <c r="E1630" s="4">
        <v>9190.66</v>
      </c>
      <c r="F1630" s="4">
        <v>93.97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9284.6299999999992</v>
      </c>
    </row>
    <row r="1631" spans="1:12">
      <c r="A1631" s="1" t="s">
        <v>33</v>
      </c>
      <c r="B1631" s="1" t="s">
        <v>68</v>
      </c>
      <c r="C1631" s="1" t="s">
        <v>133</v>
      </c>
      <c r="D1631" s="3">
        <v>43405</v>
      </c>
      <c r="E1631" s="4">
        <v>38834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38834</v>
      </c>
    </row>
    <row r="1632" spans="1:12">
      <c r="A1632" s="1" t="s">
        <v>33</v>
      </c>
      <c r="B1632" s="1" t="s">
        <v>68</v>
      </c>
      <c r="C1632" s="1" t="s">
        <v>644</v>
      </c>
      <c r="D1632" s="3">
        <v>43405</v>
      </c>
      <c r="E1632" s="4">
        <v>39699.49</v>
      </c>
      <c r="F1632" s="4">
        <v>223.97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39923.46</v>
      </c>
    </row>
    <row r="1633" spans="1:12">
      <c r="A1633" s="1" t="s">
        <v>33</v>
      </c>
      <c r="B1633" s="1" t="s">
        <v>68</v>
      </c>
      <c r="C1633" s="1" t="s">
        <v>71</v>
      </c>
      <c r="D1633" s="3">
        <v>43405</v>
      </c>
      <c r="E1633" s="4">
        <v>16230.92</v>
      </c>
      <c r="F1633" s="4">
        <v>151.66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16382.58</v>
      </c>
    </row>
    <row r="1634" spans="1:12">
      <c r="A1634" s="1" t="s">
        <v>33</v>
      </c>
      <c r="B1634" s="1" t="s">
        <v>68</v>
      </c>
      <c r="C1634" s="1" t="s">
        <v>73</v>
      </c>
      <c r="D1634" s="3">
        <v>43405</v>
      </c>
      <c r="E1634" s="4">
        <v>136904.35999999999</v>
      </c>
      <c r="F1634" s="4">
        <v>498.29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137402.65</v>
      </c>
    </row>
    <row r="1635" spans="1:12">
      <c r="A1635" s="1" t="s">
        <v>33</v>
      </c>
      <c r="B1635" s="1" t="s">
        <v>68</v>
      </c>
      <c r="C1635" s="1" t="s">
        <v>72</v>
      </c>
      <c r="D1635" s="3">
        <v>43405</v>
      </c>
      <c r="E1635" s="4">
        <v>7805.86</v>
      </c>
      <c r="F1635" s="4">
        <v>74.540000000000006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7880.4</v>
      </c>
    </row>
    <row r="1636" spans="1:12">
      <c r="A1636" s="1" t="s">
        <v>33</v>
      </c>
      <c r="B1636" s="1" t="s">
        <v>68</v>
      </c>
      <c r="C1636" s="1" t="s">
        <v>149</v>
      </c>
      <c r="D1636" s="3">
        <v>43405</v>
      </c>
      <c r="E1636" s="4">
        <v>-8158.29</v>
      </c>
      <c r="F1636" s="4">
        <v>97.92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-8060.37</v>
      </c>
    </row>
    <row r="1637" spans="1:12">
      <c r="A1637" s="1" t="s">
        <v>33</v>
      </c>
      <c r="B1637" s="1" t="s">
        <v>68</v>
      </c>
      <c r="C1637" s="1" t="s">
        <v>151</v>
      </c>
      <c r="D1637" s="3">
        <v>43405</v>
      </c>
      <c r="E1637" s="4">
        <v>697792.66</v>
      </c>
      <c r="F1637" s="4">
        <v>2354.3000000000002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700146.96</v>
      </c>
    </row>
    <row r="1638" spans="1:12">
      <c r="A1638" s="1" t="s">
        <v>33</v>
      </c>
      <c r="B1638" s="1" t="s">
        <v>68</v>
      </c>
      <c r="C1638" s="1" t="s">
        <v>150</v>
      </c>
      <c r="D1638" s="3">
        <v>43405</v>
      </c>
      <c r="E1638" s="4">
        <v>-34765.769999999997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-34765.769999999997</v>
      </c>
    </row>
    <row r="1639" spans="1:12">
      <c r="A1639" s="1" t="s">
        <v>33</v>
      </c>
      <c r="B1639" s="1" t="s">
        <v>68</v>
      </c>
      <c r="C1639" s="1" t="s">
        <v>110</v>
      </c>
      <c r="D1639" s="3">
        <v>43405</v>
      </c>
      <c r="E1639" s="4">
        <v>70196.03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70196.03</v>
      </c>
    </row>
    <row r="1640" spans="1:12">
      <c r="A1640" s="1" t="s">
        <v>33</v>
      </c>
      <c r="B1640" s="1" t="s">
        <v>68</v>
      </c>
      <c r="C1640" s="1" t="s">
        <v>106</v>
      </c>
      <c r="D1640" s="3">
        <v>43405</v>
      </c>
      <c r="E1640" s="4">
        <v>25296.71</v>
      </c>
      <c r="F1640" s="4">
        <v>727.57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26024.28</v>
      </c>
    </row>
    <row r="1641" spans="1:12">
      <c r="A1641" s="1" t="s">
        <v>33</v>
      </c>
      <c r="B1641" s="1" t="s">
        <v>68</v>
      </c>
      <c r="C1641" s="1" t="s">
        <v>74</v>
      </c>
      <c r="D1641" s="3">
        <v>43405</v>
      </c>
      <c r="E1641" s="4">
        <v>828509.36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828509.36</v>
      </c>
    </row>
    <row r="1642" spans="1:12">
      <c r="A1642" s="1" t="s">
        <v>16</v>
      </c>
      <c r="B1642" s="1" t="s">
        <v>17</v>
      </c>
      <c r="C1642" s="1" t="s">
        <v>163</v>
      </c>
      <c r="D1642" s="3">
        <v>43405</v>
      </c>
      <c r="E1642" s="4">
        <v>0</v>
      </c>
      <c r="F1642" s="4">
        <v>3272.25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3272.25</v>
      </c>
    </row>
    <row r="1643" spans="1:12">
      <c r="A1643" s="2" t="s">
        <v>33</v>
      </c>
      <c r="B1643" s="2" t="s">
        <v>34</v>
      </c>
      <c r="C1643" s="1" t="s">
        <v>163</v>
      </c>
      <c r="D1643" s="3">
        <v>43405</v>
      </c>
      <c r="E1643" s="4">
        <v>-5459266.5699999984</v>
      </c>
      <c r="F1643" s="4">
        <v>-430751.39999999997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-5890017.9699999988</v>
      </c>
    </row>
    <row r="1644" spans="1:12">
      <c r="A1644" s="2" t="s">
        <v>33</v>
      </c>
      <c r="B1644" s="2" t="s">
        <v>68</v>
      </c>
      <c r="C1644" s="1" t="s">
        <v>163</v>
      </c>
      <c r="D1644" s="3">
        <v>43405</v>
      </c>
      <c r="E1644" s="4">
        <v>52517.30000000001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52517.30000000001</v>
      </c>
    </row>
    <row r="1645" spans="1:12">
      <c r="A1645" s="1" t="s">
        <v>16</v>
      </c>
      <c r="B1645" s="1" t="s">
        <v>17</v>
      </c>
      <c r="C1645" s="1" t="s">
        <v>18</v>
      </c>
      <c r="D1645" s="3">
        <v>43435</v>
      </c>
      <c r="E1645" s="4">
        <v>512147.74</v>
      </c>
      <c r="F1645" s="4">
        <v>3748.25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515895.99</v>
      </c>
    </row>
    <row r="1646" spans="1:12">
      <c r="A1646" s="1" t="s">
        <v>16</v>
      </c>
      <c r="B1646" s="1" t="s">
        <v>17</v>
      </c>
      <c r="C1646" s="1" t="s">
        <v>19</v>
      </c>
      <c r="D1646" s="3">
        <v>43435</v>
      </c>
      <c r="E1646" s="4">
        <v>3726796.56</v>
      </c>
      <c r="F1646" s="4">
        <v>23477.94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3750274.5</v>
      </c>
    </row>
    <row r="1647" spans="1:12">
      <c r="A1647" s="1" t="s">
        <v>16</v>
      </c>
      <c r="B1647" s="1" t="s">
        <v>17</v>
      </c>
      <c r="C1647" s="1" t="s">
        <v>158</v>
      </c>
      <c r="D1647" s="3">
        <v>43435</v>
      </c>
      <c r="E1647" s="4">
        <v>9406795.2400000002</v>
      </c>
      <c r="F1647" s="4">
        <v>23652.2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9430447.4399999995</v>
      </c>
    </row>
    <row r="1648" spans="1:12">
      <c r="A1648" s="1" t="s">
        <v>16</v>
      </c>
      <c r="B1648" s="1" t="s">
        <v>17</v>
      </c>
      <c r="C1648" s="1" t="s">
        <v>76</v>
      </c>
      <c r="D1648" s="3">
        <v>43435</v>
      </c>
      <c r="E1648" s="4">
        <v>29.86</v>
      </c>
      <c r="F1648" s="4">
        <v>5.69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35.549999999999997</v>
      </c>
    </row>
    <row r="1649" spans="1:12">
      <c r="A1649" s="1" t="s">
        <v>16</v>
      </c>
      <c r="B1649" s="1" t="s">
        <v>17</v>
      </c>
      <c r="C1649" s="1" t="s">
        <v>23</v>
      </c>
      <c r="D1649" s="3">
        <v>43435</v>
      </c>
      <c r="E1649" s="4">
        <v>36.06</v>
      </c>
      <c r="F1649" s="4">
        <v>4.51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40.57</v>
      </c>
    </row>
    <row r="1650" spans="1:12">
      <c r="A1650" s="1" t="s">
        <v>16</v>
      </c>
      <c r="B1650" s="1" t="s">
        <v>17</v>
      </c>
      <c r="C1650" s="1" t="s">
        <v>83</v>
      </c>
      <c r="D1650" s="3">
        <v>43435</v>
      </c>
      <c r="E1650" s="4">
        <v>1943257.04</v>
      </c>
      <c r="F1650" s="4">
        <v>18066.919999999998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1961323.96</v>
      </c>
    </row>
    <row r="1651" spans="1:12">
      <c r="A1651" s="1" t="s">
        <v>16</v>
      </c>
      <c r="B1651" s="1" t="s">
        <v>17</v>
      </c>
      <c r="C1651" s="1" t="s">
        <v>28</v>
      </c>
      <c r="D1651" s="3">
        <v>43435</v>
      </c>
      <c r="E1651" s="4">
        <v>1.26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1.26</v>
      </c>
    </row>
    <row r="1652" spans="1:12">
      <c r="A1652" s="1" t="s">
        <v>16</v>
      </c>
      <c r="B1652" s="1" t="s">
        <v>17</v>
      </c>
      <c r="C1652" s="1" t="s">
        <v>30</v>
      </c>
      <c r="D1652" s="3">
        <v>43435</v>
      </c>
      <c r="E1652" s="4">
        <v>0.45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0.45</v>
      </c>
    </row>
    <row r="1653" spans="1:12">
      <c r="A1653" s="1" t="s">
        <v>16</v>
      </c>
      <c r="B1653" s="1" t="s">
        <v>17</v>
      </c>
      <c r="C1653" s="1" t="s">
        <v>639</v>
      </c>
      <c r="D1653" s="3">
        <v>43435</v>
      </c>
      <c r="E1653" s="4">
        <v>32713.71</v>
      </c>
      <c r="F1653" s="4">
        <v>235.02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32948.730000000003</v>
      </c>
    </row>
    <row r="1654" spans="1:12">
      <c r="A1654" s="1" t="s">
        <v>16</v>
      </c>
      <c r="B1654" s="1" t="s">
        <v>17</v>
      </c>
      <c r="C1654" s="1" t="s">
        <v>22</v>
      </c>
      <c r="D1654" s="3">
        <v>43435</v>
      </c>
      <c r="E1654" s="4">
        <v>106528.9</v>
      </c>
      <c r="F1654" s="4">
        <v>877.77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107406.67</v>
      </c>
    </row>
    <row r="1655" spans="1:12">
      <c r="A1655" s="1" t="s">
        <v>16</v>
      </c>
      <c r="B1655" s="1" t="s">
        <v>17</v>
      </c>
      <c r="C1655" s="1" t="s">
        <v>111</v>
      </c>
      <c r="D1655" s="3">
        <v>43435</v>
      </c>
      <c r="E1655" s="4">
        <v>5666.32</v>
      </c>
      <c r="F1655" s="4">
        <v>30.7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5697.02</v>
      </c>
    </row>
    <row r="1656" spans="1:12">
      <c r="A1656" s="1" t="s">
        <v>16</v>
      </c>
      <c r="B1656" s="1" t="s">
        <v>17</v>
      </c>
      <c r="C1656" s="1" t="s">
        <v>114</v>
      </c>
      <c r="D1656" s="3">
        <v>43435</v>
      </c>
      <c r="E1656" s="4">
        <v>35530.78</v>
      </c>
      <c r="F1656" s="4">
        <v>549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36079.78</v>
      </c>
    </row>
    <row r="1657" spans="1:12">
      <c r="A1657" s="1" t="s">
        <v>16</v>
      </c>
      <c r="B1657" s="1" t="s">
        <v>17</v>
      </c>
      <c r="C1657" s="1" t="s">
        <v>79</v>
      </c>
      <c r="D1657" s="3">
        <v>43435</v>
      </c>
      <c r="E1657" s="4">
        <v>388.07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388.07</v>
      </c>
    </row>
    <row r="1658" spans="1:12">
      <c r="A1658" s="1" t="s">
        <v>16</v>
      </c>
      <c r="B1658" s="1" t="s">
        <v>17</v>
      </c>
      <c r="C1658" s="1" t="s">
        <v>31</v>
      </c>
      <c r="D1658" s="3">
        <v>43435</v>
      </c>
      <c r="E1658" s="4">
        <v>559661.6</v>
      </c>
      <c r="F1658" s="4">
        <v>4914.5600000000004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564576.16</v>
      </c>
    </row>
    <row r="1659" spans="1:12">
      <c r="A1659" s="1" t="s">
        <v>16</v>
      </c>
      <c r="B1659" s="1" t="s">
        <v>17</v>
      </c>
      <c r="C1659" s="1" t="s">
        <v>24</v>
      </c>
      <c r="D1659" s="3">
        <v>43435</v>
      </c>
      <c r="E1659" s="4">
        <v>3976.2</v>
      </c>
      <c r="F1659" s="4">
        <v>41.47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4017.67</v>
      </c>
    </row>
    <row r="1660" spans="1:12">
      <c r="A1660" s="1" t="s">
        <v>16</v>
      </c>
      <c r="B1660" s="1" t="s">
        <v>17</v>
      </c>
      <c r="C1660" s="1" t="s">
        <v>81</v>
      </c>
      <c r="D1660" s="3">
        <v>43435</v>
      </c>
      <c r="E1660" s="4">
        <v>46823.43</v>
      </c>
      <c r="F1660" s="4">
        <v>373.42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47196.85</v>
      </c>
    </row>
    <row r="1661" spans="1:12">
      <c r="A1661" s="1" t="s">
        <v>16</v>
      </c>
      <c r="B1661" s="1" t="s">
        <v>17</v>
      </c>
      <c r="C1661" s="1" t="s">
        <v>25</v>
      </c>
      <c r="D1661" s="3">
        <v>43435</v>
      </c>
      <c r="E1661" s="4">
        <v>901.43</v>
      </c>
      <c r="F1661" s="4">
        <v>17.670000000000002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919.1</v>
      </c>
    </row>
    <row r="1662" spans="1:12">
      <c r="A1662" s="1" t="s">
        <v>16</v>
      </c>
      <c r="B1662" s="1" t="s">
        <v>17</v>
      </c>
      <c r="C1662" s="1" t="s">
        <v>116</v>
      </c>
      <c r="D1662" s="3">
        <v>43435</v>
      </c>
      <c r="E1662" s="4">
        <v>163548.62</v>
      </c>
      <c r="F1662" s="4">
        <v>123.68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163672.29999999999</v>
      </c>
    </row>
    <row r="1663" spans="1:12">
      <c r="A1663" s="1" t="s">
        <v>16</v>
      </c>
      <c r="B1663" s="1" t="s">
        <v>17</v>
      </c>
      <c r="C1663" s="1" t="s">
        <v>115</v>
      </c>
      <c r="D1663" s="3">
        <v>43435</v>
      </c>
      <c r="E1663" s="4">
        <v>3857344.04</v>
      </c>
      <c r="F1663" s="4">
        <v>149290.07999999999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4006634.12</v>
      </c>
    </row>
    <row r="1664" spans="1:12">
      <c r="A1664" s="1" t="s">
        <v>16</v>
      </c>
      <c r="B1664" s="1" t="s">
        <v>17</v>
      </c>
      <c r="C1664" s="1" t="s">
        <v>27</v>
      </c>
      <c r="D1664" s="3">
        <v>43435</v>
      </c>
      <c r="E1664" s="4">
        <v>17011491.760000002</v>
      </c>
      <c r="F1664" s="4">
        <v>127682.97</v>
      </c>
      <c r="G1664" s="4">
        <v>-1459889.17</v>
      </c>
      <c r="H1664" s="4">
        <v>0</v>
      </c>
      <c r="I1664" s="4">
        <v>0</v>
      </c>
      <c r="J1664" s="4">
        <v>0</v>
      </c>
      <c r="K1664" s="4">
        <v>0</v>
      </c>
      <c r="L1664" s="4">
        <v>15679285.560000001</v>
      </c>
    </row>
    <row r="1665" spans="1:12">
      <c r="A1665" s="1" t="s">
        <v>16</v>
      </c>
      <c r="B1665" s="1" t="s">
        <v>17</v>
      </c>
      <c r="C1665" s="1" t="s">
        <v>82</v>
      </c>
      <c r="D1665" s="3">
        <v>43435</v>
      </c>
      <c r="E1665" s="4">
        <v>2674440.61</v>
      </c>
      <c r="F1665" s="4">
        <v>29481.85</v>
      </c>
      <c r="G1665" s="4">
        <v>-47131.69</v>
      </c>
      <c r="H1665" s="4">
        <v>0</v>
      </c>
      <c r="I1665" s="4">
        <v>0</v>
      </c>
      <c r="J1665" s="4">
        <v>0</v>
      </c>
      <c r="K1665" s="4">
        <v>0</v>
      </c>
      <c r="L1665" s="4">
        <v>2656790.77</v>
      </c>
    </row>
    <row r="1666" spans="1:12">
      <c r="A1666" s="1" t="s">
        <v>16</v>
      </c>
      <c r="B1666" s="1" t="s">
        <v>17</v>
      </c>
      <c r="C1666" s="1" t="s">
        <v>84</v>
      </c>
      <c r="D1666" s="3">
        <v>43435</v>
      </c>
      <c r="E1666" s="4">
        <v>182148.63</v>
      </c>
      <c r="F1666" s="4">
        <v>15773.94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197922.57</v>
      </c>
    </row>
    <row r="1667" spans="1:12">
      <c r="A1667" s="1" t="s">
        <v>16</v>
      </c>
      <c r="B1667" s="1" t="s">
        <v>17</v>
      </c>
      <c r="C1667" s="1" t="s">
        <v>29</v>
      </c>
      <c r="D1667" s="3">
        <v>43435</v>
      </c>
      <c r="E1667" s="4">
        <v>288423.63</v>
      </c>
      <c r="F1667" s="4">
        <v>8268.07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296691.7</v>
      </c>
    </row>
    <row r="1668" spans="1:12">
      <c r="A1668" s="1" t="s">
        <v>16</v>
      </c>
      <c r="B1668" s="1" t="s">
        <v>17</v>
      </c>
      <c r="C1668" s="1" t="s">
        <v>157</v>
      </c>
      <c r="D1668" s="3">
        <v>43435</v>
      </c>
      <c r="E1668" s="4">
        <v>35187872.950000003</v>
      </c>
      <c r="F1668" s="4">
        <v>375982.01</v>
      </c>
      <c r="G1668" s="4">
        <v>-3612552.62</v>
      </c>
      <c r="H1668" s="4">
        <v>0</v>
      </c>
      <c r="I1668" s="4">
        <v>0</v>
      </c>
      <c r="J1668" s="4">
        <v>0</v>
      </c>
      <c r="K1668" s="4">
        <v>0</v>
      </c>
      <c r="L1668" s="4">
        <v>31951302.34</v>
      </c>
    </row>
    <row r="1669" spans="1:12">
      <c r="A1669" s="1" t="s">
        <v>16</v>
      </c>
      <c r="B1669" s="1" t="s">
        <v>17</v>
      </c>
      <c r="C1669" s="1" t="s">
        <v>32</v>
      </c>
      <c r="D1669" s="3">
        <v>43435</v>
      </c>
      <c r="E1669" s="4">
        <v>45490.09</v>
      </c>
      <c r="F1669" s="4">
        <v>164.43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45654.52</v>
      </c>
    </row>
    <row r="1670" spans="1:12">
      <c r="A1670" s="1" t="s">
        <v>16</v>
      </c>
      <c r="B1670" s="1" t="s">
        <v>17</v>
      </c>
      <c r="C1670" s="1" t="s">
        <v>80</v>
      </c>
      <c r="D1670" s="3">
        <v>43435</v>
      </c>
      <c r="E1670" s="4">
        <v>368603.37</v>
      </c>
      <c r="F1670" s="4">
        <v>7840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376443.37</v>
      </c>
    </row>
    <row r="1671" spans="1:12">
      <c r="A1671" s="1" t="s">
        <v>16</v>
      </c>
      <c r="B1671" s="1" t="s">
        <v>17</v>
      </c>
      <c r="C1671" s="1" t="s">
        <v>26</v>
      </c>
      <c r="D1671" s="3">
        <v>43435</v>
      </c>
      <c r="E1671" s="4">
        <v>465818.14</v>
      </c>
      <c r="F1671" s="4">
        <v>10691.21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476509.35</v>
      </c>
    </row>
    <row r="1672" spans="1:12">
      <c r="A1672" s="1" t="s">
        <v>16</v>
      </c>
      <c r="B1672" s="1" t="s">
        <v>17</v>
      </c>
      <c r="C1672" s="1" t="s">
        <v>21</v>
      </c>
      <c r="D1672" s="3">
        <v>43435</v>
      </c>
      <c r="E1672" s="4">
        <v>45833.62</v>
      </c>
      <c r="F1672" s="4">
        <v>255.58</v>
      </c>
      <c r="G1672" s="4">
        <v>-37965.129999999997</v>
      </c>
      <c r="H1672" s="4">
        <v>0</v>
      </c>
      <c r="I1672" s="4">
        <v>0</v>
      </c>
      <c r="J1672" s="4">
        <v>0</v>
      </c>
      <c r="K1672" s="4">
        <v>0</v>
      </c>
      <c r="L1672" s="4">
        <v>8124.07</v>
      </c>
    </row>
    <row r="1673" spans="1:12">
      <c r="A1673" s="1" t="s">
        <v>16</v>
      </c>
      <c r="B1673" s="1" t="s">
        <v>17</v>
      </c>
      <c r="C1673" s="1" t="s">
        <v>75</v>
      </c>
      <c r="D1673" s="3">
        <v>43435</v>
      </c>
      <c r="E1673" s="4">
        <v>67592.09</v>
      </c>
      <c r="F1673" s="4">
        <v>2448.73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70040.820000000007</v>
      </c>
    </row>
    <row r="1674" spans="1:12">
      <c r="A1674" s="1" t="s">
        <v>16</v>
      </c>
      <c r="B1674" s="1" t="s">
        <v>17</v>
      </c>
      <c r="C1674" s="1" t="s">
        <v>112</v>
      </c>
      <c r="D1674" s="3">
        <v>43435</v>
      </c>
      <c r="E1674" s="4">
        <v>12924157.99</v>
      </c>
      <c r="F1674" s="4">
        <v>114938.2</v>
      </c>
      <c r="G1674" s="4">
        <v>-1350853.66</v>
      </c>
      <c r="H1674" s="4">
        <v>0</v>
      </c>
      <c r="I1674" s="4">
        <v>0</v>
      </c>
      <c r="J1674" s="4">
        <v>0</v>
      </c>
      <c r="K1674" s="4">
        <v>0</v>
      </c>
      <c r="L1674" s="4">
        <v>11688242.529999999</v>
      </c>
    </row>
    <row r="1675" spans="1:12">
      <c r="A1675" s="1" t="s">
        <v>16</v>
      </c>
      <c r="B1675" s="1" t="s">
        <v>17</v>
      </c>
      <c r="C1675" s="1" t="s">
        <v>77</v>
      </c>
      <c r="D1675" s="3">
        <v>43435</v>
      </c>
      <c r="E1675" s="4">
        <v>65465.77</v>
      </c>
      <c r="F1675" s="4">
        <v>2354.21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67819.98</v>
      </c>
    </row>
    <row r="1676" spans="1:12">
      <c r="A1676" s="1" t="s">
        <v>16</v>
      </c>
      <c r="B1676" s="1" t="s">
        <v>17</v>
      </c>
      <c r="C1676" s="1" t="s">
        <v>78</v>
      </c>
      <c r="D1676" s="3">
        <v>43435</v>
      </c>
      <c r="E1676" s="4">
        <v>61582.400000000001</v>
      </c>
      <c r="F1676" s="4">
        <v>2594.34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64176.74</v>
      </c>
    </row>
    <row r="1677" spans="1:12">
      <c r="A1677" s="1" t="s">
        <v>16</v>
      </c>
      <c r="B1677" s="1" t="s">
        <v>17</v>
      </c>
      <c r="C1677" s="1" t="s">
        <v>113</v>
      </c>
      <c r="D1677" s="3">
        <v>43435</v>
      </c>
      <c r="E1677" s="4">
        <v>4002896.67</v>
      </c>
      <c r="F1677" s="4">
        <v>102385.25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4105281.92</v>
      </c>
    </row>
    <row r="1678" spans="1:12">
      <c r="A1678" s="1" t="s">
        <v>16</v>
      </c>
      <c r="B1678" s="1" t="s">
        <v>60</v>
      </c>
      <c r="C1678" s="1" t="s">
        <v>147</v>
      </c>
      <c r="D1678" s="3">
        <v>43435</v>
      </c>
      <c r="E1678" s="4">
        <v>1997005.96</v>
      </c>
      <c r="F1678" s="4">
        <v>34034.6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2031040.56</v>
      </c>
    </row>
    <row r="1679" spans="1:12">
      <c r="A1679" s="1" t="s">
        <v>16</v>
      </c>
      <c r="B1679" s="1" t="s">
        <v>60</v>
      </c>
      <c r="C1679" s="1" t="s">
        <v>144</v>
      </c>
      <c r="D1679" s="3">
        <v>43435</v>
      </c>
      <c r="E1679" s="4">
        <v>1697629.91</v>
      </c>
      <c r="F1679" s="4">
        <v>8953.9599999999991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1706583.87</v>
      </c>
    </row>
    <row r="1680" spans="1:12">
      <c r="A1680" s="1" t="s">
        <v>16</v>
      </c>
      <c r="B1680" s="1" t="s">
        <v>60</v>
      </c>
      <c r="C1680" s="1" t="s">
        <v>145</v>
      </c>
      <c r="D1680" s="3">
        <v>43435</v>
      </c>
      <c r="E1680" s="4">
        <v>2931723.27</v>
      </c>
      <c r="F1680" s="4">
        <v>34097.760000000002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2965821.03</v>
      </c>
    </row>
    <row r="1681" spans="1:12">
      <c r="A1681" s="1" t="s">
        <v>16</v>
      </c>
      <c r="B1681" s="1" t="s">
        <v>60</v>
      </c>
      <c r="C1681" s="1" t="s">
        <v>640</v>
      </c>
      <c r="D1681" s="3">
        <v>43435</v>
      </c>
      <c r="E1681" s="4">
        <v>863818.59</v>
      </c>
      <c r="F1681" s="4">
        <v>7978.47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871797.06</v>
      </c>
    </row>
    <row r="1682" spans="1:12">
      <c r="A1682" s="1" t="s">
        <v>16</v>
      </c>
      <c r="B1682" s="1" t="s">
        <v>60</v>
      </c>
      <c r="C1682" s="1" t="s">
        <v>641</v>
      </c>
      <c r="D1682" s="3">
        <v>43435</v>
      </c>
      <c r="E1682" s="4">
        <v>47902.68</v>
      </c>
      <c r="F1682" s="4">
        <v>1547.67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49450.35</v>
      </c>
    </row>
    <row r="1683" spans="1:12">
      <c r="A1683" s="1" t="s">
        <v>16</v>
      </c>
      <c r="B1683" s="1" t="s">
        <v>60</v>
      </c>
      <c r="C1683" s="1" t="s">
        <v>67</v>
      </c>
      <c r="D1683" s="3">
        <v>43435</v>
      </c>
      <c r="E1683" s="4">
        <v>93828.39</v>
      </c>
      <c r="F1683" s="4">
        <v>157.56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93985.95</v>
      </c>
    </row>
    <row r="1684" spans="1:12">
      <c r="A1684" s="1" t="s">
        <v>16</v>
      </c>
      <c r="B1684" s="1" t="s">
        <v>60</v>
      </c>
      <c r="C1684" s="1" t="s">
        <v>156</v>
      </c>
      <c r="D1684" s="3">
        <v>43435</v>
      </c>
      <c r="E1684" s="4">
        <v>122774.36</v>
      </c>
      <c r="F1684" s="4">
        <v>3641.11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126415.47</v>
      </c>
    </row>
    <row r="1685" spans="1:12">
      <c r="A1685" s="1" t="s">
        <v>16</v>
      </c>
      <c r="B1685" s="1" t="s">
        <v>60</v>
      </c>
      <c r="C1685" s="1" t="s">
        <v>160</v>
      </c>
      <c r="D1685" s="3">
        <v>43435</v>
      </c>
      <c r="E1685" s="4">
        <v>16374.64</v>
      </c>
      <c r="F1685" s="4">
        <v>196.66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16571.3</v>
      </c>
    </row>
    <row r="1686" spans="1:12">
      <c r="A1686" s="1" t="s">
        <v>16</v>
      </c>
      <c r="B1686" s="1" t="s">
        <v>60</v>
      </c>
      <c r="C1686" s="1" t="s">
        <v>61</v>
      </c>
      <c r="D1686" s="3">
        <v>43435</v>
      </c>
      <c r="E1686" s="4">
        <v>1078132.7</v>
      </c>
      <c r="F1686" s="4">
        <v>8970.48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1087103.18</v>
      </c>
    </row>
    <row r="1687" spans="1:12">
      <c r="A1687" s="1" t="s">
        <v>16</v>
      </c>
      <c r="B1687" s="1" t="s">
        <v>60</v>
      </c>
      <c r="C1687" s="1" t="s">
        <v>65</v>
      </c>
      <c r="D1687" s="3">
        <v>43435</v>
      </c>
      <c r="E1687" s="4">
        <v>157940.9</v>
      </c>
      <c r="F1687" s="4">
        <v>1354.53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159295.43</v>
      </c>
    </row>
    <row r="1688" spans="1:12">
      <c r="A1688" s="1" t="s">
        <v>16</v>
      </c>
      <c r="B1688" s="1" t="s">
        <v>60</v>
      </c>
      <c r="C1688" s="1" t="s">
        <v>155</v>
      </c>
      <c r="D1688" s="3">
        <v>43435</v>
      </c>
      <c r="E1688" s="4">
        <v>12698.45</v>
      </c>
      <c r="F1688" s="4">
        <v>163.5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12861.95</v>
      </c>
    </row>
    <row r="1689" spans="1:12">
      <c r="A1689" s="1" t="s">
        <v>16</v>
      </c>
      <c r="B1689" s="1" t="s">
        <v>60</v>
      </c>
      <c r="C1689" s="1" t="s">
        <v>105</v>
      </c>
      <c r="D1689" s="3">
        <v>43435</v>
      </c>
      <c r="E1689" s="4">
        <v>140486.84</v>
      </c>
      <c r="F1689" s="4">
        <v>949.66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141436.5</v>
      </c>
    </row>
    <row r="1690" spans="1:12">
      <c r="A1690" s="1" t="s">
        <v>16</v>
      </c>
      <c r="B1690" s="1" t="s">
        <v>60</v>
      </c>
      <c r="C1690" s="1" t="s">
        <v>100</v>
      </c>
      <c r="D1690" s="3">
        <v>43435</v>
      </c>
      <c r="E1690" s="4">
        <v>-154264.63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-154264.63</v>
      </c>
    </row>
    <row r="1691" spans="1:12">
      <c r="A1691" s="1" t="s">
        <v>16</v>
      </c>
      <c r="B1691" s="1" t="s">
        <v>60</v>
      </c>
      <c r="C1691" s="1" t="s">
        <v>130</v>
      </c>
      <c r="D1691" s="3">
        <v>43435</v>
      </c>
      <c r="E1691" s="4">
        <v>4145937.3</v>
      </c>
      <c r="F1691" s="4">
        <v>70560.97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4216498.2699999996</v>
      </c>
    </row>
    <row r="1692" spans="1:12">
      <c r="A1692" s="1" t="s">
        <v>16</v>
      </c>
      <c r="B1692" s="1" t="s">
        <v>60</v>
      </c>
      <c r="C1692" s="1" t="s">
        <v>62</v>
      </c>
      <c r="D1692" s="3">
        <v>43435</v>
      </c>
      <c r="E1692" s="4">
        <v>1216780.8999999999</v>
      </c>
      <c r="F1692" s="4">
        <v>15572.08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1232352.98</v>
      </c>
    </row>
    <row r="1693" spans="1:12">
      <c r="A1693" s="1" t="s">
        <v>16</v>
      </c>
      <c r="B1693" s="1" t="s">
        <v>60</v>
      </c>
      <c r="C1693" s="1" t="s">
        <v>63</v>
      </c>
      <c r="D1693" s="3">
        <v>43435</v>
      </c>
      <c r="E1693" s="4">
        <v>373599.56</v>
      </c>
      <c r="F1693" s="4">
        <v>4297.91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377897.47</v>
      </c>
    </row>
    <row r="1694" spans="1:12">
      <c r="A1694" s="1" t="s">
        <v>16</v>
      </c>
      <c r="B1694" s="1" t="s">
        <v>60</v>
      </c>
      <c r="C1694" s="1" t="s">
        <v>101</v>
      </c>
      <c r="D1694" s="3">
        <v>43435</v>
      </c>
      <c r="E1694" s="4">
        <v>-44504.86</v>
      </c>
      <c r="F1694" s="4">
        <v>4125.3900000000003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-40379.47</v>
      </c>
    </row>
    <row r="1695" spans="1:12">
      <c r="A1695" s="1" t="s">
        <v>16</v>
      </c>
      <c r="B1695" s="1" t="s">
        <v>60</v>
      </c>
      <c r="C1695" s="1" t="s">
        <v>131</v>
      </c>
      <c r="D1695" s="3">
        <v>43435</v>
      </c>
      <c r="E1695" s="4">
        <v>-57199.47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-57199.47</v>
      </c>
    </row>
    <row r="1696" spans="1:12">
      <c r="A1696" s="1" t="s">
        <v>16</v>
      </c>
      <c r="B1696" s="1" t="s">
        <v>60</v>
      </c>
      <c r="C1696" s="1" t="s">
        <v>102</v>
      </c>
      <c r="D1696" s="3">
        <v>43435</v>
      </c>
      <c r="E1696" s="4">
        <v>31310681.710000001</v>
      </c>
      <c r="F1696" s="4">
        <v>504199.4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31814881.109999999</v>
      </c>
    </row>
    <row r="1697" spans="1:12">
      <c r="A1697" s="1" t="s">
        <v>16</v>
      </c>
      <c r="B1697" s="1" t="s">
        <v>60</v>
      </c>
      <c r="C1697" s="1" t="s">
        <v>132</v>
      </c>
      <c r="D1697" s="3">
        <v>43435</v>
      </c>
      <c r="E1697" s="4">
        <v>176200.55</v>
      </c>
      <c r="F1697" s="4">
        <v>4271.22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180471.77</v>
      </c>
    </row>
    <row r="1698" spans="1:12">
      <c r="A1698" s="1" t="s">
        <v>16</v>
      </c>
      <c r="B1698" s="1" t="s">
        <v>60</v>
      </c>
      <c r="C1698" s="1" t="s">
        <v>146</v>
      </c>
      <c r="D1698" s="3">
        <v>43435</v>
      </c>
      <c r="E1698" s="4">
        <v>34128.199999999997</v>
      </c>
      <c r="F1698" s="4">
        <v>517.44000000000005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34645.64</v>
      </c>
    </row>
    <row r="1699" spans="1:12">
      <c r="A1699" s="1" t="s">
        <v>16</v>
      </c>
      <c r="B1699" s="1" t="s">
        <v>60</v>
      </c>
      <c r="C1699" s="1" t="s">
        <v>104</v>
      </c>
      <c r="D1699" s="3">
        <v>43435</v>
      </c>
      <c r="E1699" s="4">
        <v>-28305.19</v>
      </c>
      <c r="F1699" s="4">
        <v>18.23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-28286.959999999999</v>
      </c>
    </row>
    <row r="1700" spans="1:12">
      <c r="A1700" s="1" t="s">
        <v>16</v>
      </c>
      <c r="B1700" s="1" t="s">
        <v>60</v>
      </c>
      <c r="C1700" s="1" t="s">
        <v>148</v>
      </c>
      <c r="D1700" s="3">
        <v>43435</v>
      </c>
      <c r="E1700" s="4">
        <v>-9966.41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-9966.41</v>
      </c>
    </row>
    <row r="1701" spans="1:12">
      <c r="A1701" s="1" t="s">
        <v>33</v>
      </c>
      <c r="B1701" s="1" t="s">
        <v>34</v>
      </c>
      <c r="C1701" s="1" t="s">
        <v>43</v>
      </c>
      <c r="D1701" s="3">
        <v>43435</v>
      </c>
      <c r="E1701" s="4">
        <v>8329.7199999999993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8329.7199999999993</v>
      </c>
    </row>
    <row r="1702" spans="1:12">
      <c r="A1702" s="1" t="s">
        <v>33</v>
      </c>
      <c r="B1702" s="1" t="s">
        <v>34</v>
      </c>
      <c r="C1702" s="1" t="s">
        <v>44</v>
      </c>
      <c r="D1702" s="3">
        <v>43435</v>
      </c>
      <c r="E1702" s="4">
        <v>119852.69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119852.69</v>
      </c>
    </row>
    <row r="1703" spans="1:12">
      <c r="A1703" s="1" t="s">
        <v>33</v>
      </c>
      <c r="B1703" s="1" t="s">
        <v>34</v>
      </c>
      <c r="C1703" s="1" t="s">
        <v>95</v>
      </c>
      <c r="D1703" s="3">
        <v>43435</v>
      </c>
      <c r="E1703" s="4">
        <v>4438.46</v>
      </c>
      <c r="F1703" s="4">
        <v>0.98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4439.4399999999996</v>
      </c>
    </row>
    <row r="1704" spans="1:12">
      <c r="A1704" s="1" t="s">
        <v>33</v>
      </c>
      <c r="B1704" s="1" t="s">
        <v>34</v>
      </c>
      <c r="C1704" s="1" t="s">
        <v>96</v>
      </c>
      <c r="D1704" s="3">
        <v>43435</v>
      </c>
      <c r="E1704" s="4">
        <v>6040.14</v>
      </c>
      <c r="F1704" s="4">
        <v>24.93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6065.07</v>
      </c>
    </row>
    <row r="1705" spans="1:12">
      <c r="A1705" s="1" t="s">
        <v>33</v>
      </c>
      <c r="B1705" s="1" t="s">
        <v>34</v>
      </c>
      <c r="C1705" s="1" t="s">
        <v>120</v>
      </c>
      <c r="D1705" s="3">
        <v>43435</v>
      </c>
      <c r="E1705" s="4">
        <v>112142.91</v>
      </c>
      <c r="F1705" s="4">
        <v>160.93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112303.84</v>
      </c>
    </row>
    <row r="1706" spans="1:12">
      <c r="A1706" s="1" t="s">
        <v>33</v>
      </c>
      <c r="B1706" s="1" t="s">
        <v>34</v>
      </c>
      <c r="C1706" s="1" t="s">
        <v>121</v>
      </c>
      <c r="D1706" s="3">
        <v>43435</v>
      </c>
      <c r="E1706" s="4">
        <v>20308.09</v>
      </c>
      <c r="F1706" s="4">
        <v>17.739999999999998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20325.830000000002</v>
      </c>
    </row>
    <row r="1707" spans="1:12">
      <c r="A1707" s="1" t="s">
        <v>33</v>
      </c>
      <c r="B1707" s="1" t="s">
        <v>34</v>
      </c>
      <c r="C1707" s="1" t="s">
        <v>153</v>
      </c>
      <c r="D1707" s="3">
        <v>43435</v>
      </c>
      <c r="E1707" s="4">
        <v>98661.79</v>
      </c>
      <c r="F1707" s="4">
        <v>148.88999999999999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98810.68</v>
      </c>
    </row>
    <row r="1708" spans="1:12">
      <c r="A1708" s="1" t="s">
        <v>33</v>
      </c>
      <c r="B1708" s="1" t="s">
        <v>34</v>
      </c>
      <c r="C1708" s="1" t="s">
        <v>135</v>
      </c>
      <c r="D1708" s="3">
        <v>43435</v>
      </c>
      <c r="E1708" s="4">
        <v>1056553.83</v>
      </c>
      <c r="F1708" s="4">
        <v>13433.11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1069986.94</v>
      </c>
    </row>
    <row r="1709" spans="1:12">
      <c r="A1709" s="1" t="s">
        <v>33</v>
      </c>
      <c r="B1709" s="1" t="s">
        <v>34</v>
      </c>
      <c r="C1709" s="1" t="s">
        <v>159</v>
      </c>
      <c r="D1709" s="3">
        <v>43435</v>
      </c>
      <c r="E1709" s="4">
        <v>1398033.93</v>
      </c>
      <c r="F1709" s="4">
        <v>2139.17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1400173.1</v>
      </c>
    </row>
    <row r="1710" spans="1:12">
      <c r="A1710" s="1" t="s">
        <v>33</v>
      </c>
      <c r="B1710" s="1" t="s">
        <v>34</v>
      </c>
      <c r="C1710" s="1" t="s">
        <v>46</v>
      </c>
      <c r="D1710" s="3">
        <v>43435</v>
      </c>
      <c r="E1710" s="4">
        <v>452336.16</v>
      </c>
      <c r="F1710" s="4">
        <v>348.21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452684.37</v>
      </c>
    </row>
    <row r="1711" spans="1:12">
      <c r="A1711" s="1" t="s">
        <v>33</v>
      </c>
      <c r="B1711" s="1" t="s">
        <v>34</v>
      </c>
      <c r="C1711" s="1" t="s">
        <v>122</v>
      </c>
      <c r="D1711" s="3">
        <v>43435</v>
      </c>
      <c r="E1711" s="4">
        <v>736730.53</v>
      </c>
      <c r="F1711" s="4">
        <v>2542.25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739272.78</v>
      </c>
    </row>
    <row r="1712" spans="1:12">
      <c r="A1712" s="1" t="s">
        <v>33</v>
      </c>
      <c r="B1712" s="1" t="s">
        <v>34</v>
      </c>
      <c r="C1712" s="1" t="s">
        <v>47</v>
      </c>
      <c r="D1712" s="3">
        <v>43435</v>
      </c>
      <c r="E1712" s="4">
        <v>167576.69</v>
      </c>
      <c r="F1712" s="4">
        <v>52.07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167628.76</v>
      </c>
    </row>
    <row r="1713" spans="1:12">
      <c r="A1713" s="1" t="s">
        <v>33</v>
      </c>
      <c r="B1713" s="1" t="s">
        <v>34</v>
      </c>
      <c r="C1713" s="1" t="s">
        <v>154</v>
      </c>
      <c r="D1713" s="3">
        <v>43435</v>
      </c>
      <c r="E1713" s="4">
        <v>43555.11</v>
      </c>
      <c r="F1713" s="4">
        <v>40.049999999999997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43595.16</v>
      </c>
    </row>
    <row r="1714" spans="1:12">
      <c r="A1714" s="1" t="s">
        <v>33</v>
      </c>
      <c r="B1714" s="1" t="s">
        <v>34</v>
      </c>
      <c r="C1714" s="1" t="s">
        <v>123</v>
      </c>
      <c r="D1714" s="3">
        <v>43435</v>
      </c>
      <c r="E1714" s="4">
        <v>-89667.54</v>
      </c>
      <c r="F1714" s="4">
        <v>118.36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-89549.18</v>
      </c>
    </row>
    <row r="1715" spans="1:12">
      <c r="A1715" s="1" t="s">
        <v>33</v>
      </c>
      <c r="B1715" s="1" t="s">
        <v>34</v>
      </c>
      <c r="C1715" s="1" t="s">
        <v>136</v>
      </c>
      <c r="D1715" s="3">
        <v>43435</v>
      </c>
      <c r="E1715" s="4">
        <v>187659.14</v>
      </c>
      <c r="F1715" s="4">
        <v>141.29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187800.43</v>
      </c>
    </row>
    <row r="1716" spans="1:12">
      <c r="A1716" s="1" t="s">
        <v>33</v>
      </c>
      <c r="B1716" s="1" t="s">
        <v>34</v>
      </c>
      <c r="C1716" s="1" t="s">
        <v>48</v>
      </c>
      <c r="D1716" s="3">
        <v>43435</v>
      </c>
      <c r="E1716" s="4">
        <v>484462.73</v>
      </c>
      <c r="F1716" s="4">
        <v>1385.17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485847.9</v>
      </c>
    </row>
    <row r="1717" spans="1:12">
      <c r="A1717" s="1" t="s">
        <v>33</v>
      </c>
      <c r="B1717" s="1" t="s">
        <v>34</v>
      </c>
      <c r="C1717" s="1" t="s">
        <v>118</v>
      </c>
      <c r="D1717" s="3">
        <v>43435</v>
      </c>
      <c r="E1717" s="4">
        <v>199799.05</v>
      </c>
      <c r="F1717" s="4">
        <v>116.06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199915.11</v>
      </c>
    </row>
    <row r="1718" spans="1:12">
      <c r="A1718" s="1" t="s">
        <v>33</v>
      </c>
      <c r="B1718" s="1" t="s">
        <v>34</v>
      </c>
      <c r="C1718" s="1" t="s">
        <v>137</v>
      </c>
      <c r="D1718" s="3">
        <v>43435</v>
      </c>
      <c r="E1718" s="4">
        <v>184858.77</v>
      </c>
      <c r="F1718" s="4">
        <v>708.38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185567.15</v>
      </c>
    </row>
    <row r="1719" spans="1:12">
      <c r="A1719" s="1" t="s">
        <v>33</v>
      </c>
      <c r="B1719" s="1" t="s">
        <v>34</v>
      </c>
      <c r="C1719" s="1" t="s">
        <v>49</v>
      </c>
      <c r="D1719" s="3">
        <v>43435</v>
      </c>
      <c r="E1719" s="4">
        <v>419692.64</v>
      </c>
      <c r="F1719" s="4">
        <v>961.78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420654.42</v>
      </c>
    </row>
    <row r="1720" spans="1:12">
      <c r="A1720" s="1" t="s">
        <v>33</v>
      </c>
      <c r="B1720" s="1" t="s">
        <v>34</v>
      </c>
      <c r="C1720" s="1" t="s">
        <v>50</v>
      </c>
      <c r="D1720" s="3">
        <v>43435</v>
      </c>
      <c r="E1720" s="4">
        <v>16242.83</v>
      </c>
      <c r="F1720" s="4">
        <v>72.680000000000007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16315.51</v>
      </c>
    </row>
    <row r="1721" spans="1:12">
      <c r="A1721" s="1" t="s">
        <v>33</v>
      </c>
      <c r="B1721" s="1" t="s">
        <v>34</v>
      </c>
      <c r="C1721" s="1" t="s">
        <v>138</v>
      </c>
      <c r="D1721" s="3">
        <v>43435</v>
      </c>
      <c r="E1721" s="4">
        <v>52327.9</v>
      </c>
      <c r="F1721" s="4">
        <v>90.23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52418.13</v>
      </c>
    </row>
    <row r="1722" spans="1:12">
      <c r="A1722" s="1" t="s">
        <v>33</v>
      </c>
      <c r="B1722" s="1" t="s">
        <v>34</v>
      </c>
      <c r="C1722" s="1" t="s">
        <v>124</v>
      </c>
      <c r="D1722" s="3">
        <v>43435</v>
      </c>
      <c r="E1722" s="4">
        <v>86386.29</v>
      </c>
      <c r="F1722" s="4">
        <v>567.46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86953.75</v>
      </c>
    </row>
    <row r="1723" spans="1:12">
      <c r="A1723" s="1" t="s">
        <v>33</v>
      </c>
      <c r="B1723" s="1" t="s">
        <v>34</v>
      </c>
      <c r="C1723" s="1" t="s">
        <v>125</v>
      </c>
      <c r="D1723" s="3">
        <v>43435</v>
      </c>
      <c r="E1723" s="4">
        <v>17756516.129999999</v>
      </c>
      <c r="F1723" s="4">
        <v>42969.17</v>
      </c>
      <c r="G1723" s="4">
        <v>-33569.33</v>
      </c>
      <c r="H1723" s="4">
        <v>-182.86</v>
      </c>
      <c r="I1723" s="4">
        <v>0</v>
      </c>
      <c r="J1723" s="4">
        <v>0</v>
      </c>
      <c r="K1723" s="4">
        <v>0</v>
      </c>
      <c r="L1723" s="4">
        <v>17765733.109999999</v>
      </c>
    </row>
    <row r="1724" spans="1:12">
      <c r="A1724" s="1" t="s">
        <v>33</v>
      </c>
      <c r="B1724" s="1" t="s">
        <v>34</v>
      </c>
      <c r="C1724" s="1" t="s">
        <v>126</v>
      </c>
      <c r="D1724" s="3">
        <v>43435</v>
      </c>
      <c r="E1724" s="4">
        <v>343419.78</v>
      </c>
      <c r="F1724" s="4">
        <v>1404.15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344823.93</v>
      </c>
    </row>
    <row r="1725" spans="1:12">
      <c r="A1725" s="1" t="s">
        <v>33</v>
      </c>
      <c r="B1725" s="1" t="s">
        <v>34</v>
      </c>
      <c r="C1725" s="1" t="s">
        <v>51</v>
      </c>
      <c r="D1725" s="3">
        <v>43435</v>
      </c>
      <c r="E1725" s="4">
        <v>1740536.73</v>
      </c>
      <c r="F1725" s="4">
        <v>4047.33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1744584.06</v>
      </c>
    </row>
    <row r="1726" spans="1:12">
      <c r="A1726" s="1" t="s">
        <v>33</v>
      </c>
      <c r="B1726" s="1" t="s">
        <v>34</v>
      </c>
      <c r="C1726" s="1" t="s">
        <v>127</v>
      </c>
      <c r="D1726" s="3">
        <v>43435</v>
      </c>
      <c r="E1726" s="4">
        <v>198004.01</v>
      </c>
      <c r="F1726" s="4">
        <v>4156.45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202160.46</v>
      </c>
    </row>
    <row r="1727" spans="1:12">
      <c r="A1727" s="1" t="s">
        <v>33</v>
      </c>
      <c r="B1727" s="1" t="s">
        <v>34</v>
      </c>
      <c r="C1727" s="1" t="s">
        <v>53</v>
      </c>
      <c r="D1727" s="3">
        <v>43435</v>
      </c>
      <c r="E1727" s="4">
        <v>108378.11</v>
      </c>
      <c r="F1727" s="4">
        <v>577.09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108955.2</v>
      </c>
    </row>
    <row r="1728" spans="1:12">
      <c r="A1728" s="1" t="s">
        <v>33</v>
      </c>
      <c r="B1728" s="1" t="s">
        <v>34</v>
      </c>
      <c r="C1728" s="1" t="s">
        <v>54</v>
      </c>
      <c r="D1728" s="3">
        <v>43435</v>
      </c>
      <c r="E1728" s="4">
        <v>69870.09</v>
      </c>
      <c r="F1728" s="4">
        <v>171.35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70041.440000000002</v>
      </c>
    </row>
    <row r="1729" spans="1:12">
      <c r="A1729" s="1" t="s">
        <v>33</v>
      </c>
      <c r="B1729" s="1" t="s">
        <v>34</v>
      </c>
      <c r="C1729" s="1" t="s">
        <v>128</v>
      </c>
      <c r="D1729" s="3">
        <v>43435</v>
      </c>
      <c r="E1729" s="4">
        <v>34667.61</v>
      </c>
      <c r="F1729" s="4">
        <v>79.42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34747.03</v>
      </c>
    </row>
    <row r="1730" spans="1:12">
      <c r="A1730" s="1" t="s">
        <v>33</v>
      </c>
      <c r="B1730" s="1" t="s">
        <v>34</v>
      </c>
      <c r="C1730" s="1" t="s">
        <v>55</v>
      </c>
      <c r="D1730" s="3">
        <v>43435</v>
      </c>
      <c r="E1730" s="4">
        <v>1856.78</v>
      </c>
      <c r="F1730" s="4">
        <v>6.87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1863.65</v>
      </c>
    </row>
    <row r="1731" spans="1:12">
      <c r="A1731" s="1" t="s">
        <v>33</v>
      </c>
      <c r="B1731" s="1" t="s">
        <v>34</v>
      </c>
      <c r="C1731" s="1" t="s">
        <v>56</v>
      </c>
      <c r="D1731" s="3">
        <v>43435</v>
      </c>
      <c r="E1731" s="4">
        <v>9385835.6400000006</v>
      </c>
      <c r="F1731" s="4">
        <v>74246.45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9460082.0899999999</v>
      </c>
    </row>
    <row r="1732" spans="1:12">
      <c r="A1732" s="1" t="s">
        <v>33</v>
      </c>
      <c r="B1732" s="1" t="s">
        <v>34</v>
      </c>
      <c r="C1732" s="1" t="s">
        <v>140</v>
      </c>
      <c r="D1732" s="3">
        <v>43435</v>
      </c>
      <c r="E1732" s="4">
        <v>29938178.32</v>
      </c>
      <c r="F1732" s="4">
        <v>277923.28000000003</v>
      </c>
      <c r="G1732" s="4">
        <v>-42966.83</v>
      </c>
      <c r="H1732" s="4">
        <v>-30357</v>
      </c>
      <c r="I1732" s="4">
        <v>0</v>
      </c>
      <c r="J1732" s="4">
        <v>0</v>
      </c>
      <c r="K1732" s="4">
        <v>0</v>
      </c>
      <c r="L1732" s="4">
        <v>30142777.77</v>
      </c>
    </row>
    <row r="1733" spans="1:12">
      <c r="A1733" s="1" t="s">
        <v>33</v>
      </c>
      <c r="B1733" s="1" t="s">
        <v>34</v>
      </c>
      <c r="C1733" s="1" t="s">
        <v>99</v>
      </c>
      <c r="D1733" s="3">
        <v>43435</v>
      </c>
      <c r="E1733" s="4">
        <v>15335105.33</v>
      </c>
      <c r="F1733" s="4">
        <v>217282.14</v>
      </c>
      <c r="G1733" s="4">
        <v>0</v>
      </c>
      <c r="H1733" s="4">
        <v>-11207.34</v>
      </c>
      <c r="I1733" s="4">
        <v>0</v>
      </c>
      <c r="J1733" s="4">
        <v>0</v>
      </c>
      <c r="K1733" s="4">
        <v>0</v>
      </c>
      <c r="L1733" s="4">
        <v>15541180.130000001</v>
      </c>
    </row>
    <row r="1734" spans="1:12">
      <c r="A1734" s="1" t="s">
        <v>33</v>
      </c>
      <c r="B1734" s="1" t="s">
        <v>34</v>
      </c>
      <c r="C1734" s="1" t="s">
        <v>141</v>
      </c>
      <c r="D1734" s="3">
        <v>43435</v>
      </c>
      <c r="E1734" s="4">
        <v>2078281.11</v>
      </c>
      <c r="F1734" s="4">
        <v>40342.120000000003</v>
      </c>
      <c r="G1734" s="4">
        <v>-237.65</v>
      </c>
      <c r="H1734" s="4">
        <v>-1010.08</v>
      </c>
      <c r="I1734" s="4">
        <v>0</v>
      </c>
      <c r="J1734" s="4">
        <v>0</v>
      </c>
      <c r="K1734" s="4">
        <v>0</v>
      </c>
      <c r="L1734" s="4">
        <v>2117375.5</v>
      </c>
    </row>
    <row r="1735" spans="1:12">
      <c r="A1735" s="1" t="s">
        <v>33</v>
      </c>
      <c r="B1735" s="1" t="s">
        <v>34</v>
      </c>
      <c r="C1735" s="1" t="s">
        <v>57</v>
      </c>
      <c r="D1735" s="3">
        <v>43435</v>
      </c>
      <c r="E1735" s="4">
        <v>880572.18</v>
      </c>
      <c r="F1735" s="4">
        <v>10282.89</v>
      </c>
      <c r="G1735" s="4">
        <v>0</v>
      </c>
      <c r="H1735" s="4">
        <v>-225.01</v>
      </c>
      <c r="I1735" s="4">
        <v>0</v>
      </c>
      <c r="J1735" s="4">
        <v>0</v>
      </c>
      <c r="K1735" s="4">
        <v>0</v>
      </c>
      <c r="L1735" s="4">
        <v>890630.06</v>
      </c>
    </row>
    <row r="1736" spans="1:12">
      <c r="A1736" s="1" t="s">
        <v>33</v>
      </c>
      <c r="B1736" s="1" t="s">
        <v>34</v>
      </c>
      <c r="C1736" s="1" t="s">
        <v>142</v>
      </c>
      <c r="D1736" s="3">
        <v>43435</v>
      </c>
      <c r="E1736" s="4">
        <v>991054.72</v>
      </c>
      <c r="F1736" s="4">
        <v>3973.72</v>
      </c>
      <c r="G1736" s="4">
        <v>-3019.05</v>
      </c>
      <c r="H1736" s="4">
        <v>-4.58</v>
      </c>
      <c r="I1736" s="4">
        <v>0</v>
      </c>
      <c r="J1736" s="4">
        <v>0</v>
      </c>
      <c r="K1736" s="4">
        <v>0</v>
      </c>
      <c r="L1736" s="4">
        <v>992004.81</v>
      </c>
    </row>
    <row r="1737" spans="1:12">
      <c r="A1737" s="1" t="s">
        <v>33</v>
      </c>
      <c r="B1737" s="1" t="s">
        <v>34</v>
      </c>
      <c r="C1737" s="1" t="s">
        <v>143</v>
      </c>
      <c r="D1737" s="3">
        <v>43435</v>
      </c>
      <c r="E1737" s="4">
        <v>35849114.979999997</v>
      </c>
      <c r="F1737" s="4">
        <v>379250.8</v>
      </c>
      <c r="G1737" s="4">
        <v>-211815.31</v>
      </c>
      <c r="H1737" s="4">
        <v>-123425.3</v>
      </c>
      <c r="I1737" s="4">
        <v>0</v>
      </c>
      <c r="J1737" s="4">
        <v>0</v>
      </c>
      <c r="K1737" s="4">
        <v>0</v>
      </c>
      <c r="L1737" s="4">
        <v>35893125.170000002</v>
      </c>
    </row>
    <row r="1738" spans="1:12">
      <c r="A1738" s="1" t="s">
        <v>33</v>
      </c>
      <c r="B1738" s="1" t="s">
        <v>34</v>
      </c>
      <c r="C1738" s="1" t="s">
        <v>58</v>
      </c>
      <c r="D1738" s="3">
        <v>43435</v>
      </c>
      <c r="E1738" s="4">
        <v>19268470.670000002</v>
      </c>
      <c r="F1738" s="4">
        <v>247641.61</v>
      </c>
      <c r="G1738" s="4">
        <v>-364.31</v>
      </c>
      <c r="H1738" s="4">
        <v>-2171.8200000000002</v>
      </c>
      <c r="I1738" s="4">
        <v>0</v>
      </c>
      <c r="J1738" s="4">
        <v>0</v>
      </c>
      <c r="K1738" s="4">
        <v>0</v>
      </c>
      <c r="L1738" s="4">
        <v>19513576.149999999</v>
      </c>
    </row>
    <row r="1739" spans="1:12">
      <c r="A1739" s="1" t="s">
        <v>33</v>
      </c>
      <c r="B1739" s="1" t="s">
        <v>34</v>
      </c>
      <c r="C1739" s="1" t="s">
        <v>59</v>
      </c>
      <c r="D1739" s="3">
        <v>43435</v>
      </c>
      <c r="E1739" s="4">
        <v>25578348.440000001</v>
      </c>
      <c r="F1739" s="4">
        <v>192285.55</v>
      </c>
      <c r="G1739" s="4">
        <v>-984.62</v>
      </c>
      <c r="H1739" s="4">
        <v>-5466.09</v>
      </c>
      <c r="I1739" s="4">
        <v>0</v>
      </c>
      <c r="J1739" s="4">
        <v>0</v>
      </c>
      <c r="K1739" s="4">
        <v>0</v>
      </c>
      <c r="L1739" s="4">
        <v>25764183.280000001</v>
      </c>
    </row>
    <row r="1740" spans="1:12">
      <c r="A1740" s="1" t="s">
        <v>33</v>
      </c>
      <c r="B1740" s="1" t="s">
        <v>34</v>
      </c>
      <c r="C1740" s="1" t="s">
        <v>93</v>
      </c>
      <c r="D1740" s="3">
        <v>43435</v>
      </c>
      <c r="E1740" s="4">
        <v>3937753.44</v>
      </c>
      <c r="F1740" s="4">
        <v>30265.66</v>
      </c>
      <c r="G1740" s="4">
        <v>0</v>
      </c>
      <c r="H1740" s="4">
        <v>-2235.79</v>
      </c>
      <c r="I1740" s="4">
        <v>0</v>
      </c>
      <c r="J1740" s="4">
        <v>0</v>
      </c>
      <c r="K1740" s="4">
        <v>0</v>
      </c>
      <c r="L1740" s="4">
        <v>3965783.31</v>
      </c>
    </row>
    <row r="1741" spans="1:12">
      <c r="A1741" s="1" t="s">
        <v>33</v>
      </c>
      <c r="B1741" s="1" t="s">
        <v>34</v>
      </c>
      <c r="C1741" s="1" t="s">
        <v>94</v>
      </c>
      <c r="D1741" s="3">
        <v>43435</v>
      </c>
      <c r="E1741" s="4">
        <v>88190.56</v>
      </c>
      <c r="F1741" s="4">
        <v>426.88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88617.44</v>
      </c>
    </row>
    <row r="1742" spans="1:12">
      <c r="A1742" s="1" t="s">
        <v>33</v>
      </c>
      <c r="B1742" s="1" t="s">
        <v>34</v>
      </c>
      <c r="C1742" s="1" t="s">
        <v>642</v>
      </c>
      <c r="D1742" s="3">
        <v>43435</v>
      </c>
      <c r="E1742" s="4">
        <v>2855576.45</v>
      </c>
      <c r="F1742" s="4">
        <v>11739.54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2867315.99</v>
      </c>
    </row>
    <row r="1743" spans="1:12">
      <c r="A1743" s="1" t="s">
        <v>33</v>
      </c>
      <c r="B1743" s="1" t="s">
        <v>34</v>
      </c>
      <c r="C1743" s="1" t="s">
        <v>134</v>
      </c>
      <c r="D1743" s="3">
        <v>43435</v>
      </c>
      <c r="E1743" s="4">
        <v>1053394.55</v>
      </c>
      <c r="F1743" s="4">
        <v>24839.89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1078234.44</v>
      </c>
    </row>
    <row r="1744" spans="1:12">
      <c r="A1744" s="1" t="s">
        <v>33</v>
      </c>
      <c r="B1744" s="1" t="s">
        <v>34</v>
      </c>
      <c r="C1744" s="1" t="s">
        <v>86</v>
      </c>
      <c r="D1744" s="3">
        <v>43435</v>
      </c>
      <c r="E1744" s="4">
        <v>102625.9</v>
      </c>
      <c r="F1744" s="4">
        <v>542.42999999999995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103168.33</v>
      </c>
    </row>
    <row r="1745" spans="1:12">
      <c r="A1745" s="1" t="s">
        <v>33</v>
      </c>
      <c r="B1745" s="1" t="s">
        <v>34</v>
      </c>
      <c r="C1745" s="1" t="s">
        <v>87</v>
      </c>
      <c r="D1745" s="3">
        <v>43435</v>
      </c>
      <c r="E1745" s="4">
        <v>272423.2</v>
      </c>
      <c r="F1745" s="4">
        <v>2222.16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274645.36</v>
      </c>
    </row>
    <row r="1746" spans="1:12">
      <c r="A1746" s="1" t="s">
        <v>33</v>
      </c>
      <c r="B1746" s="1" t="s">
        <v>34</v>
      </c>
      <c r="C1746" s="1" t="s">
        <v>117</v>
      </c>
      <c r="D1746" s="3">
        <v>43435</v>
      </c>
      <c r="E1746" s="4">
        <v>4521.7</v>
      </c>
      <c r="F1746" s="4">
        <v>40.590000000000003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4562.29</v>
      </c>
    </row>
    <row r="1747" spans="1:12">
      <c r="A1747" s="1" t="s">
        <v>33</v>
      </c>
      <c r="B1747" s="1" t="s">
        <v>34</v>
      </c>
      <c r="C1747" s="1" t="s">
        <v>35</v>
      </c>
      <c r="D1747" s="3">
        <v>43435</v>
      </c>
      <c r="E1747" s="4">
        <v>1246194.18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1246194.18</v>
      </c>
    </row>
    <row r="1748" spans="1:12">
      <c r="A1748" s="1" t="s">
        <v>33</v>
      </c>
      <c r="B1748" s="1" t="s">
        <v>34</v>
      </c>
      <c r="C1748" s="1" t="s">
        <v>643</v>
      </c>
      <c r="D1748" s="3">
        <v>43435</v>
      </c>
      <c r="E1748" s="4">
        <v>1065004.3</v>
      </c>
      <c r="F1748" s="4">
        <v>17871.62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1082875.92</v>
      </c>
    </row>
    <row r="1749" spans="1:12">
      <c r="A1749" s="1" t="s">
        <v>33</v>
      </c>
      <c r="B1749" s="1" t="s">
        <v>34</v>
      </c>
      <c r="C1749" s="1" t="s">
        <v>36</v>
      </c>
      <c r="D1749" s="3">
        <v>43435</v>
      </c>
      <c r="E1749" s="4">
        <v>98359.81</v>
      </c>
      <c r="F1749" s="4">
        <v>2788.12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101147.93</v>
      </c>
    </row>
    <row r="1750" spans="1:12">
      <c r="A1750" s="1" t="s">
        <v>33</v>
      </c>
      <c r="B1750" s="1" t="s">
        <v>34</v>
      </c>
      <c r="C1750" s="1" t="s">
        <v>89</v>
      </c>
      <c r="D1750" s="3">
        <v>43435</v>
      </c>
      <c r="E1750" s="4">
        <v>-2398.79</v>
      </c>
      <c r="F1750" s="4">
        <v>65.3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-2333.4899999999998</v>
      </c>
    </row>
    <row r="1751" spans="1:12">
      <c r="A1751" s="1" t="s">
        <v>33</v>
      </c>
      <c r="B1751" s="1" t="s">
        <v>34</v>
      </c>
      <c r="C1751" s="1" t="s">
        <v>37</v>
      </c>
      <c r="D1751" s="3">
        <v>43435</v>
      </c>
      <c r="E1751" s="4">
        <v>1145327.1000000001</v>
      </c>
      <c r="F1751" s="4">
        <v>25966.5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1171293.6000000001</v>
      </c>
    </row>
    <row r="1752" spans="1:12">
      <c r="A1752" s="1" t="s">
        <v>33</v>
      </c>
      <c r="B1752" s="1" t="s">
        <v>34</v>
      </c>
      <c r="C1752" s="1" t="s">
        <v>90</v>
      </c>
      <c r="D1752" s="3">
        <v>43435</v>
      </c>
      <c r="E1752" s="4">
        <v>36441.269999999997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36441.269999999997</v>
      </c>
    </row>
    <row r="1753" spans="1:12">
      <c r="A1753" s="1" t="s">
        <v>33</v>
      </c>
      <c r="B1753" s="1" t="s">
        <v>34</v>
      </c>
      <c r="C1753" s="1" t="s">
        <v>152</v>
      </c>
      <c r="D1753" s="3">
        <v>43435</v>
      </c>
      <c r="E1753" s="4">
        <v>57727.51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57727.51</v>
      </c>
    </row>
    <row r="1754" spans="1:12">
      <c r="A1754" s="1" t="s">
        <v>33</v>
      </c>
      <c r="B1754" s="1" t="s">
        <v>34</v>
      </c>
      <c r="C1754" s="1" t="s">
        <v>91</v>
      </c>
      <c r="D1754" s="3">
        <v>43435</v>
      </c>
      <c r="E1754" s="4">
        <v>17873.05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17873.05</v>
      </c>
    </row>
    <row r="1755" spans="1:12">
      <c r="A1755" s="1" t="s">
        <v>33</v>
      </c>
      <c r="B1755" s="1" t="s">
        <v>34</v>
      </c>
      <c r="C1755" s="1" t="s">
        <v>38</v>
      </c>
      <c r="D1755" s="3">
        <v>43435</v>
      </c>
      <c r="E1755" s="4">
        <v>248119.64</v>
      </c>
      <c r="F1755" s="4">
        <v>4692.37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252812.01</v>
      </c>
    </row>
    <row r="1756" spans="1:12">
      <c r="A1756" s="1" t="s">
        <v>33</v>
      </c>
      <c r="B1756" s="1" t="s">
        <v>34</v>
      </c>
      <c r="C1756" s="1" t="s">
        <v>39</v>
      </c>
      <c r="D1756" s="3">
        <v>43435</v>
      </c>
      <c r="E1756" s="4">
        <v>1985783.37</v>
      </c>
      <c r="F1756" s="4">
        <v>31642.51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2017425.88</v>
      </c>
    </row>
    <row r="1757" spans="1:12">
      <c r="A1757" s="1" t="s">
        <v>33</v>
      </c>
      <c r="B1757" s="1" t="s">
        <v>34</v>
      </c>
      <c r="C1757" s="1" t="s">
        <v>92</v>
      </c>
      <c r="D1757" s="3">
        <v>43435</v>
      </c>
      <c r="E1757" s="4">
        <v>5261.51</v>
      </c>
      <c r="F1757" s="4">
        <v>139.74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5401.25</v>
      </c>
    </row>
    <row r="1758" spans="1:12">
      <c r="A1758" s="1" t="s">
        <v>33</v>
      </c>
      <c r="B1758" s="1" t="s">
        <v>34</v>
      </c>
      <c r="C1758" s="1" t="s">
        <v>40</v>
      </c>
      <c r="D1758" s="3">
        <v>43435</v>
      </c>
      <c r="E1758" s="4">
        <v>54514.44</v>
      </c>
      <c r="F1758" s="4">
        <v>1338.96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55853.4</v>
      </c>
    </row>
    <row r="1759" spans="1:12">
      <c r="A1759" s="1" t="s">
        <v>33</v>
      </c>
      <c r="B1759" s="1" t="s">
        <v>34</v>
      </c>
      <c r="C1759" s="1" t="s">
        <v>41</v>
      </c>
      <c r="D1759" s="3">
        <v>43435</v>
      </c>
      <c r="E1759" s="4">
        <v>608815.88</v>
      </c>
      <c r="F1759" s="4">
        <v>21648.25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630464.13</v>
      </c>
    </row>
    <row r="1760" spans="1:12">
      <c r="A1760" s="1" t="s">
        <v>33</v>
      </c>
      <c r="B1760" s="1" t="s">
        <v>34</v>
      </c>
      <c r="C1760" s="1" t="s">
        <v>42</v>
      </c>
      <c r="D1760" s="3">
        <v>43435</v>
      </c>
      <c r="E1760" s="4">
        <v>102914.39</v>
      </c>
      <c r="F1760" s="4">
        <v>-735.73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102178.66</v>
      </c>
    </row>
    <row r="1761" spans="1:12">
      <c r="A1761" s="1" t="s">
        <v>33</v>
      </c>
      <c r="B1761" s="1" t="s">
        <v>68</v>
      </c>
      <c r="C1761" s="1" t="s">
        <v>70</v>
      </c>
      <c r="D1761" s="3">
        <v>43435</v>
      </c>
      <c r="E1761" s="4">
        <v>101768.31</v>
      </c>
      <c r="F1761" s="4">
        <v>400.52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102168.83</v>
      </c>
    </row>
    <row r="1762" spans="1:12">
      <c r="A1762" s="1" t="s">
        <v>33</v>
      </c>
      <c r="B1762" s="1" t="s">
        <v>68</v>
      </c>
      <c r="C1762" s="1" t="s">
        <v>108</v>
      </c>
      <c r="D1762" s="3">
        <v>43435</v>
      </c>
      <c r="E1762" s="4">
        <v>9284.6299999999992</v>
      </c>
      <c r="F1762" s="4">
        <v>93.97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9378.6</v>
      </c>
    </row>
    <row r="1763" spans="1:12">
      <c r="A1763" s="1" t="s">
        <v>33</v>
      </c>
      <c r="B1763" s="1" t="s">
        <v>68</v>
      </c>
      <c r="C1763" s="1" t="s">
        <v>133</v>
      </c>
      <c r="D1763" s="3">
        <v>43435</v>
      </c>
      <c r="E1763" s="4">
        <v>38834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38834</v>
      </c>
    </row>
    <row r="1764" spans="1:12">
      <c r="A1764" s="1" t="s">
        <v>33</v>
      </c>
      <c r="B1764" s="1" t="s">
        <v>68</v>
      </c>
      <c r="C1764" s="1" t="s">
        <v>644</v>
      </c>
      <c r="D1764" s="3">
        <v>43435</v>
      </c>
      <c r="E1764" s="4">
        <v>39923.46</v>
      </c>
      <c r="F1764" s="4">
        <v>223.97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40147.43</v>
      </c>
    </row>
    <row r="1765" spans="1:12">
      <c r="A1765" s="1" t="s">
        <v>33</v>
      </c>
      <c r="B1765" s="1" t="s">
        <v>68</v>
      </c>
      <c r="C1765" s="1" t="s">
        <v>71</v>
      </c>
      <c r="D1765" s="3">
        <v>43435</v>
      </c>
      <c r="E1765" s="4">
        <v>16382.58</v>
      </c>
      <c r="F1765" s="4">
        <v>151.66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16534.240000000002</v>
      </c>
    </row>
    <row r="1766" spans="1:12">
      <c r="A1766" s="1" t="s">
        <v>33</v>
      </c>
      <c r="B1766" s="1" t="s">
        <v>68</v>
      </c>
      <c r="C1766" s="1" t="s">
        <v>73</v>
      </c>
      <c r="D1766" s="3">
        <v>43435</v>
      </c>
      <c r="E1766" s="4">
        <v>137402.65</v>
      </c>
      <c r="F1766" s="4">
        <v>498.29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137900.94</v>
      </c>
    </row>
    <row r="1767" spans="1:12">
      <c r="A1767" s="1" t="s">
        <v>33</v>
      </c>
      <c r="B1767" s="1" t="s">
        <v>68</v>
      </c>
      <c r="C1767" s="1" t="s">
        <v>72</v>
      </c>
      <c r="D1767" s="3">
        <v>43435</v>
      </c>
      <c r="E1767" s="4">
        <v>7880.4</v>
      </c>
      <c r="F1767" s="4">
        <v>74.540000000000006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7954.94</v>
      </c>
    </row>
    <row r="1768" spans="1:12">
      <c r="A1768" s="1" t="s">
        <v>33</v>
      </c>
      <c r="B1768" s="1" t="s">
        <v>68</v>
      </c>
      <c r="C1768" s="1" t="s">
        <v>149</v>
      </c>
      <c r="D1768" s="3">
        <v>43435</v>
      </c>
      <c r="E1768" s="4">
        <v>-8060.37</v>
      </c>
      <c r="F1768" s="4">
        <v>97.92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-7962.45</v>
      </c>
    </row>
    <row r="1769" spans="1:12">
      <c r="A1769" s="1" t="s">
        <v>33</v>
      </c>
      <c r="B1769" s="1" t="s">
        <v>68</v>
      </c>
      <c r="C1769" s="1" t="s">
        <v>151</v>
      </c>
      <c r="D1769" s="3">
        <v>43435</v>
      </c>
      <c r="E1769" s="4">
        <v>700146.96</v>
      </c>
      <c r="F1769" s="4">
        <v>2354.3000000000002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702501.26</v>
      </c>
    </row>
    <row r="1770" spans="1:12">
      <c r="A1770" s="1" t="s">
        <v>33</v>
      </c>
      <c r="B1770" s="1" t="s">
        <v>68</v>
      </c>
      <c r="C1770" s="1" t="s">
        <v>150</v>
      </c>
      <c r="D1770" s="3">
        <v>43435</v>
      </c>
      <c r="E1770" s="4">
        <v>-34765.769999999997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-34765.769999999997</v>
      </c>
    </row>
    <row r="1771" spans="1:12">
      <c r="A1771" s="1" t="s">
        <v>33</v>
      </c>
      <c r="B1771" s="1" t="s">
        <v>68</v>
      </c>
      <c r="C1771" s="1" t="s">
        <v>110</v>
      </c>
      <c r="D1771" s="3">
        <v>43435</v>
      </c>
      <c r="E1771" s="4">
        <v>70196.03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70196.03</v>
      </c>
    </row>
    <row r="1772" spans="1:12">
      <c r="A1772" s="1" t="s">
        <v>33</v>
      </c>
      <c r="B1772" s="1" t="s">
        <v>68</v>
      </c>
      <c r="C1772" s="1" t="s">
        <v>106</v>
      </c>
      <c r="D1772" s="3">
        <v>43435</v>
      </c>
      <c r="E1772" s="4">
        <v>26024.28</v>
      </c>
      <c r="F1772" s="4">
        <v>727.57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26751.85</v>
      </c>
    </row>
    <row r="1773" spans="1:12">
      <c r="A1773" s="1" t="s">
        <v>33</v>
      </c>
      <c r="B1773" s="1" t="s">
        <v>68</v>
      </c>
      <c r="C1773" s="1" t="s">
        <v>74</v>
      </c>
      <c r="D1773" s="3">
        <v>43435</v>
      </c>
      <c r="E1773" s="4">
        <v>828509.36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828509.36</v>
      </c>
    </row>
    <row r="1774" spans="1:12">
      <c r="A1774" s="1" t="s">
        <v>16</v>
      </c>
      <c r="B1774" s="1" t="s">
        <v>17</v>
      </c>
      <c r="C1774" s="1" t="s">
        <v>163</v>
      </c>
      <c r="D1774" s="3">
        <v>43435</v>
      </c>
      <c r="E1774" s="4">
        <v>3272.25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3272.25</v>
      </c>
    </row>
    <row r="1775" spans="1:12">
      <c r="A1775" s="2" t="s">
        <v>33</v>
      </c>
      <c r="B1775" s="2" t="s">
        <v>34</v>
      </c>
      <c r="C1775" s="1" t="s">
        <v>163</v>
      </c>
      <c r="D1775" s="3">
        <v>43435</v>
      </c>
      <c r="E1775" s="4">
        <v>-5890017.9699999988</v>
      </c>
      <c r="F1775" s="4">
        <v>22215.160000000054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-5867802.8099999987</v>
      </c>
    </row>
    <row r="1776" spans="1:12">
      <c r="A1776" s="2" t="s">
        <v>33</v>
      </c>
      <c r="B1776" s="2" t="s">
        <v>68</v>
      </c>
      <c r="C1776" s="1" t="s">
        <v>163</v>
      </c>
      <c r="D1776" s="3">
        <v>43435</v>
      </c>
      <c r="E1776" s="4">
        <v>52517.30000000001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52517.30000000001</v>
      </c>
    </row>
    <row r="1777" spans="1:12">
      <c r="A1777" s="2" t="s">
        <v>16</v>
      </c>
      <c r="B1777" s="2" t="s">
        <v>17</v>
      </c>
      <c r="C1777" s="2" t="s">
        <v>18</v>
      </c>
      <c r="D1777" s="3">
        <v>43466</v>
      </c>
      <c r="E1777" s="4">
        <v>515895.99</v>
      </c>
      <c r="F1777" s="4">
        <v>3748.25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519644.24</v>
      </c>
    </row>
    <row r="1778" spans="1:12">
      <c r="A1778" s="2" t="s">
        <v>16</v>
      </c>
      <c r="B1778" s="2" t="s">
        <v>17</v>
      </c>
      <c r="C1778" s="2" t="s">
        <v>19</v>
      </c>
      <c r="D1778" s="3">
        <v>43466</v>
      </c>
      <c r="E1778" s="4">
        <v>3750274.5</v>
      </c>
      <c r="F1778" s="4">
        <v>23477.94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3773752.44</v>
      </c>
    </row>
    <row r="1779" spans="1:12">
      <c r="A1779" s="2" t="s">
        <v>16</v>
      </c>
      <c r="B1779" s="2" t="s">
        <v>17</v>
      </c>
      <c r="C1779" s="2" t="s">
        <v>158</v>
      </c>
      <c r="D1779" s="3">
        <v>43466</v>
      </c>
      <c r="E1779" s="4">
        <v>9430447.4399999995</v>
      </c>
      <c r="F1779" s="4">
        <v>7809.4700000000012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9438256.9100000001</v>
      </c>
    </row>
    <row r="1780" spans="1:12">
      <c r="A1780" s="2" t="s">
        <v>16</v>
      </c>
      <c r="B1780" s="2" t="s">
        <v>17</v>
      </c>
      <c r="C1780" s="2" t="s">
        <v>76</v>
      </c>
      <c r="D1780" s="3">
        <v>43466</v>
      </c>
      <c r="E1780" s="4">
        <v>35.549999999999997</v>
      </c>
      <c r="F1780" s="4">
        <v>5.69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41.24</v>
      </c>
    </row>
    <row r="1781" spans="1:12">
      <c r="A1781" s="2" t="s">
        <v>16</v>
      </c>
      <c r="B1781" s="2" t="s">
        <v>17</v>
      </c>
      <c r="C1781" s="2" t="s">
        <v>23</v>
      </c>
      <c r="D1781" s="3">
        <v>43466</v>
      </c>
      <c r="E1781" s="4">
        <v>40.57</v>
      </c>
      <c r="F1781" s="4">
        <v>110.58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151.15</v>
      </c>
    </row>
    <row r="1782" spans="1:12">
      <c r="A1782" s="2" t="s">
        <v>16</v>
      </c>
      <c r="B1782" s="2" t="s">
        <v>17</v>
      </c>
      <c r="C1782" s="2" t="s">
        <v>83</v>
      </c>
      <c r="D1782" s="3">
        <v>43466</v>
      </c>
      <c r="E1782" s="4">
        <v>1961323.96</v>
      </c>
      <c r="F1782" s="4">
        <v>18062.800000000003</v>
      </c>
      <c r="G1782" s="4">
        <v>0</v>
      </c>
      <c r="H1782" s="4">
        <v>0</v>
      </c>
      <c r="I1782" s="4">
        <v>0</v>
      </c>
      <c r="J1782" s="4">
        <v>-250.54</v>
      </c>
      <c r="K1782" s="4">
        <v>0</v>
      </c>
      <c r="L1782" s="4">
        <v>1979136.22</v>
      </c>
    </row>
    <row r="1783" spans="1:12">
      <c r="A1783" s="2" t="s">
        <v>16</v>
      </c>
      <c r="B1783" s="2" t="s">
        <v>17</v>
      </c>
      <c r="C1783" s="2" t="s">
        <v>28</v>
      </c>
      <c r="D1783" s="3">
        <v>43466</v>
      </c>
      <c r="E1783" s="4">
        <v>1.26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1.26</v>
      </c>
    </row>
    <row r="1784" spans="1:12">
      <c r="A1784" s="2" t="s">
        <v>16</v>
      </c>
      <c r="B1784" s="2" t="s">
        <v>17</v>
      </c>
      <c r="C1784" s="2" t="s">
        <v>30</v>
      </c>
      <c r="D1784" s="3">
        <v>43466</v>
      </c>
      <c r="E1784" s="4">
        <v>0.45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0.45</v>
      </c>
    </row>
    <row r="1785" spans="1:12">
      <c r="A1785" s="2" t="s">
        <v>16</v>
      </c>
      <c r="B1785" s="2" t="s">
        <v>17</v>
      </c>
      <c r="C1785" s="2" t="s">
        <v>20</v>
      </c>
      <c r="D1785" s="3">
        <v>43466</v>
      </c>
      <c r="E1785" s="4">
        <v>32948.730000000003</v>
      </c>
      <c r="F1785" s="4">
        <v>235.02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33183.75</v>
      </c>
    </row>
    <row r="1786" spans="1:12">
      <c r="A1786" s="2" t="s">
        <v>16</v>
      </c>
      <c r="B1786" s="2" t="s">
        <v>17</v>
      </c>
      <c r="C1786" s="2" t="s">
        <v>22</v>
      </c>
      <c r="D1786" s="3">
        <v>43466</v>
      </c>
      <c r="E1786" s="4">
        <v>107406.67</v>
      </c>
      <c r="F1786" s="4">
        <v>877.77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108284.44</v>
      </c>
    </row>
    <row r="1787" spans="1:12">
      <c r="A1787" s="2" t="s">
        <v>16</v>
      </c>
      <c r="B1787" s="2" t="s">
        <v>17</v>
      </c>
      <c r="C1787" s="2" t="s">
        <v>111</v>
      </c>
      <c r="D1787" s="3">
        <v>43466</v>
      </c>
      <c r="E1787" s="4">
        <v>5697.02</v>
      </c>
      <c r="F1787" s="4">
        <v>30.620000000000005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5727.64</v>
      </c>
    </row>
    <row r="1788" spans="1:12">
      <c r="A1788" s="2" t="s">
        <v>16</v>
      </c>
      <c r="B1788" s="2" t="s">
        <v>17</v>
      </c>
      <c r="C1788" s="2" t="s">
        <v>114</v>
      </c>
      <c r="D1788" s="3">
        <v>43466</v>
      </c>
      <c r="E1788" s="4">
        <v>36079.78</v>
      </c>
      <c r="F1788" s="4">
        <v>549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36628.78</v>
      </c>
    </row>
    <row r="1789" spans="1:12">
      <c r="A1789" s="2" t="s">
        <v>16</v>
      </c>
      <c r="B1789" s="2" t="s">
        <v>17</v>
      </c>
      <c r="C1789" s="2" t="s">
        <v>79</v>
      </c>
      <c r="D1789" s="3">
        <v>43466</v>
      </c>
      <c r="E1789" s="4">
        <v>388.07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388.07</v>
      </c>
    </row>
    <row r="1790" spans="1:12">
      <c r="A1790" s="2" t="s">
        <v>16</v>
      </c>
      <c r="B1790" s="2" t="s">
        <v>17</v>
      </c>
      <c r="C1790" s="2" t="s">
        <v>31</v>
      </c>
      <c r="D1790" s="3">
        <v>43466</v>
      </c>
      <c r="E1790" s="4">
        <v>564576.16</v>
      </c>
      <c r="F1790" s="4">
        <v>4914.5600000000004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569490.72</v>
      </c>
    </row>
    <row r="1791" spans="1:12">
      <c r="A1791" s="2" t="s">
        <v>16</v>
      </c>
      <c r="B1791" s="2" t="s">
        <v>17</v>
      </c>
      <c r="C1791" s="2" t="s">
        <v>24</v>
      </c>
      <c r="D1791" s="3">
        <v>43466</v>
      </c>
      <c r="E1791" s="4">
        <v>4017.67</v>
      </c>
      <c r="F1791" s="4">
        <v>41.47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4059.14</v>
      </c>
    </row>
    <row r="1792" spans="1:12">
      <c r="A1792" s="2" t="s">
        <v>16</v>
      </c>
      <c r="B1792" s="2" t="s">
        <v>17</v>
      </c>
      <c r="C1792" s="2" t="s">
        <v>81</v>
      </c>
      <c r="D1792" s="3">
        <v>43466</v>
      </c>
      <c r="E1792" s="4">
        <v>47196.85</v>
      </c>
      <c r="F1792" s="4">
        <v>373.42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47570.27</v>
      </c>
    </row>
    <row r="1793" spans="1:12">
      <c r="A1793" s="2" t="s">
        <v>16</v>
      </c>
      <c r="B1793" s="2" t="s">
        <v>17</v>
      </c>
      <c r="C1793" s="2" t="s">
        <v>25</v>
      </c>
      <c r="D1793" s="3">
        <v>43466</v>
      </c>
      <c r="E1793" s="4">
        <v>919.1</v>
      </c>
      <c r="F1793" s="4">
        <v>17.670000000000002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936.77</v>
      </c>
    </row>
    <row r="1794" spans="1:12">
      <c r="A1794" s="2" t="s">
        <v>16</v>
      </c>
      <c r="B1794" s="2" t="s">
        <v>17</v>
      </c>
      <c r="C1794" s="2" t="s">
        <v>116</v>
      </c>
      <c r="D1794" s="3">
        <v>43466</v>
      </c>
      <c r="E1794" s="4">
        <v>163672.29999999999</v>
      </c>
      <c r="F1794" s="4">
        <v>123.68000000000006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163795.98000000001</v>
      </c>
    </row>
    <row r="1795" spans="1:12">
      <c r="A1795" s="2" t="s">
        <v>16</v>
      </c>
      <c r="B1795" s="2" t="s">
        <v>17</v>
      </c>
      <c r="C1795" s="2" t="s">
        <v>115</v>
      </c>
      <c r="D1795" s="3">
        <v>43466</v>
      </c>
      <c r="E1795" s="4">
        <v>4006634.12</v>
      </c>
      <c r="F1795" s="4">
        <v>149289.89000000001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4155924.01</v>
      </c>
    </row>
    <row r="1796" spans="1:12">
      <c r="A1796" s="2" t="s">
        <v>16</v>
      </c>
      <c r="B1796" s="2" t="s">
        <v>17</v>
      </c>
      <c r="C1796" s="2" t="s">
        <v>27</v>
      </c>
      <c r="D1796" s="3">
        <v>43466</v>
      </c>
      <c r="E1796" s="4">
        <v>15679285.560000001</v>
      </c>
      <c r="F1796" s="4">
        <v>127674.54999999999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15806960.109999999</v>
      </c>
    </row>
    <row r="1797" spans="1:12">
      <c r="A1797" s="2" t="s">
        <v>16</v>
      </c>
      <c r="B1797" s="2" t="s">
        <v>17</v>
      </c>
      <c r="C1797" s="2" t="s">
        <v>82</v>
      </c>
      <c r="D1797" s="3">
        <v>43466</v>
      </c>
      <c r="E1797" s="4">
        <v>2656790.77</v>
      </c>
      <c r="F1797" s="4">
        <v>29481.85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2686272.62</v>
      </c>
    </row>
    <row r="1798" spans="1:12">
      <c r="A1798" s="2" t="s">
        <v>16</v>
      </c>
      <c r="B1798" s="2" t="s">
        <v>17</v>
      </c>
      <c r="C1798" s="2" t="s">
        <v>84</v>
      </c>
      <c r="D1798" s="3">
        <v>43466</v>
      </c>
      <c r="E1798" s="4">
        <v>197922.57</v>
      </c>
      <c r="F1798" s="4">
        <v>15773.94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213696.51</v>
      </c>
    </row>
    <row r="1799" spans="1:12">
      <c r="A1799" s="2" t="s">
        <v>16</v>
      </c>
      <c r="B1799" s="2" t="s">
        <v>17</v>
      </c>
      <c r="C1799" s="2" t="s">
        <v>29</v>
      </c>
      <c r="D1799" s="3">
        <v>43466</v>
      </c>
      <c r="E1799" s="4">
        <v>296691.7</v>
      </c>
      <c r="F1799" s="4">
        <v>8340.1299999999992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305031.83</v>
      </c>
    </row>
    <row r="1800" spans="1:12">
      <c r="A1800" s="2" t="s">
        <v>16</v>
      </c>
      <c r="B1800" s="2" t="s">
        <v>17</v>
      </c>
      <c r="C1800" s="2" t="s">
        <v>157</v>
      </c>
      <c r="D1800" s="3">
        <v>43466</v>
      </c>
      <c r="E1800" s="4">
        <v>31951302.34</v>
      </c>
      <c r="F1800" s="4">
        <v>376232.16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32327534.5</v>
      </c>
    </row>
    <row r="1801" spans="1:12">
      <c r="A1801" s="2" t="s">
        <v>16</v>
      </c>
      <c r="B1801" s="2" t="s">
        <v>17</v>
      </c>
      <c r="C1801" s="2" t="s">
        <v>32</v>
      </c>
      <c r="D1801" s="3">
        <v>43466</v>
      </c>
      <c r="E1801" s="4">
        <v>45654.52</v>
      </c>
      <c r="F1801" s="4">
        <v>164.42999999999998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45818.95</v>
      </c>
    </row>
    <row r="1802" spans="1:12">
      <c r="A1802" s="2" t="s">
        <v>16</v>
      </c>
      <c r="B1802" s="2" t="s">
        <v>17</v>
      </c>
      <c r="C1802" s="2" t="s">
        <v>80</v>
      </c>
      <c r="D1802" s="3">
        <v>43466</v>
      </c>
      <c r="E1802" s="4">
        <v>376443.37</v>
      </c>
      <c r="F1802" s="4">
        <v>7840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384283.37</v>
      </c>
    </row>
    <row r="1803" spans="1:12">
      <c r="A1803" s="2" t="s">
        <v>16</v>
      </c>
      <c r="B1803" s="2" t="s">
        <v>17</v>
      </c>
      <c r="C1803" s="2" t="s">
        <v>26</v>
      </c>
      <c r="D1803" s="3">
        <v>43466</v>
      </c>
      <c r="E1803" s="4">
        <v>476509.35</v>
      </c>
      <c r="F1803" s="4">
        <v>10691.21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487200.56</v>
      </c>
    </row>
    <row r="1804" spans="1:12">
      <c r="A1804" s="2" t="s">
        <v>16</v>
      </c>
      <c r="B1804" s="2" t="s">
        <v>17</v>
      </c>
      <c r="C1804" s="2" t="s">
        <v>21</v>
      </c>
      <c r="D1804" s="3">
        <v>43466</v>
      </c>
      <c r="E1804" s="4">
        <v>8124.07</v>
      </c>
      <c r="F1804" s="4">
        <v>255.58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8379.65</v>
      </c>
    </row>
    <row r="1805" spans="1:12">
      <c r="A1805" s="2" t="s">
        <v>16</v>
      </c>
      <c r="B1805" s="2" t="s">
        <v>17</v>
      </c>
      <c r="C1805" s="2" t="s">
        <v>75</v>
      </c>
      <c r="D1805" s="3">
        <v>43466</v>
      </c>
      <c r="E1805" s="4">
        <v>70040.820000000007</v>
      </c>
      <c r="F1805" s="4">
        <v>2448.73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72489.55</v>
      </c>
    </row>
    <row r="1806" spans="1:12">
      <c r="A1806" s="2" t="s">
        <v>16</v>
      </c>
      <c r="B1806" s="2" t="s">
        <v>17</v>
      </c>
      <c r="C1806" s="2" t="s">
        <v>112</v>
      </c>
      <c r="D1806" s="3">
        <v>43466</v>
      </c>
      <c r="E1806" s="4">
        <v>11688242.529999999</v>
      </c>
      <c r="F1806" s="4">
        <v>114938.2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11803180.73</v>
      </c>
    </row>
    <row r="1807" spans="1:12">
      <c r="A1807" s="2" t="s">
        <v>16</v>
      </c>
      <c r="B1807" s="2" t="s">
        <v>17</v>
      </c>
      <c r="C1807" s="2" t="s">
        <v>77</v>
      </c>
      <c r="D1807" s="3">
        <v>43466</v>
      </c>
      <c r="E1807" s="4">
        <v>67819.98</v>
      </c>
      <c r="F1807" s="4">
        <v>2354.21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70174.19</v>
      </c>
    </row>
    <row r="1808" spans="1:12">
      <c r="A1808" s="2" t="s">
        <v>16</v>
      </c>
      <c r="B1808" s="2" t="s">
        <v>17</v>
      </c>
      <c r="C1808" s="2" t="s">
        <v>78</v>
      </c>
      <c r="D1808" s="3">
        <v>43466</v>
      </c>
      <c r="E1808" s="4">
        <v>64176.74</v>
      </c>
      <c r="F1808" s="4">
        <v>2594.34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66771.08</v>
      </c>
    </row>
    <row r="1809" spans="1:12">
      <c r="A1809" s="2" t="s">
        <v>16</v>
      </c>
      <c r="B1809" s="2" t="s">
        <v>17</v>
      </c>
      <c r="C1809" s="2" t="s">
        <v>113</v>
      </c>
      <c r="D1809" s="3">
        <v>43466</v>
      </c>
      <c r="E1809" s="4">
        <v>4105281.92</v>
      </c>
      <c r="F1809" s="4">
        <v>102723.2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4208005.1200000001</v>
      </c>
    </row>
    <row r="1810" spans="1:12">
      <c r="A1810" s="2" t="s">
        <v>33</v>
      </c>
      <c r="B1810" s="2" t="s">
        <v>34</v>
      </c>
      <c r="C1810" s="2" t="s">
        <v>43</v>
      </c>
      <c r="D1810" s="3">
        <v>43466</v>
      </c>
      <c r="E1810" s="4">
        <v>8329.7199999999993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8329.7199999999993</v>
      </c>
    </row>
    <row r="1811" spans="1:12">
      <c r="A1811" s="2" t="s">
        <v>33</v>
      </c>
      <c r="B1811" s="2" t="s">
        <v>34</v>
      </c>
      <c r="C1811" s="2" t="s">
        <v>44</v>
      </c>
      <c r="D1811" s="3">
        <v>43466</v>
      </c>
      <c r="E1811" s="4">
        <v>119852.69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119852.69</v>
      </c>
    </row>
    <row r="1812" spans="1:12">
      <c r="A1812" s="2" t="s">
        <v>33</v>
      </c>
      <c r="B1812" s="2" t="s">
        <v>34</v>
      </c>
      <c r="C1812" s="2" t="s">
        <v>45</v>
      </c>
      <c r="D1812" s="3">
        <v>43466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</row>
    <row r="1813" spans="1:12">
      <c r="A1813" s="2" t="s">
        <v>33</v>
      </c>
      <c r="B1813" s="2" t="s">
        <v>34</v>
      </c>
      <c r="C1813" s="2" t="s">
        <v>95</v>
      </c>
      <c r="D1813" s="3">
        <v>43466</v>
      </c>
      <c r="E1813" s="4">
        <v>4439.4399999999996</v>
      </c>
      <c r="F1813" s="4">
        <v>0.98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4440.42</v>
      </c>
    </row>
    <row r="1814" spans="1:12">
      <c r="A1814" s="2" t="s">
        <v>33</v>
      </c>
      <c r="B1814" s="2" t="s">
        <v>34</v>
      </c>
      <c r="C1814" s="2" t="s">
        <v>96</v>
      </c>
      <c r="D1814" s="3">
        <v>43466</v>
      </c>
      <c r="E1814" s="4">
        <v>6065.07</v>
      </c>
      <c r="F1814" s="4">
        <v>24.93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6090</v>
      </c>
    </row>
    <row r="1815" spans="1:12">
      <c r="A1815" s="2" t="s">
        <v>33</v>
      </c>
      <c r="B1815" s="2" t="s">
        <v>34</v>
      </c>
      <c r="C1815" s="2" t="s">
        <v>120</v>
      </c>
      <c r="D1815" s="3">
        <v>43466</v>
      </c>
      <c r="E1815" s="4">
        <v>112303.84</v>
      </c>
      <c r="F1815" s="4">
        <v>160.93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112464.77</v>
      </c>
    </row>
    <row r="1816" spans="1:12">
      <c r="A1816" s="2" t="s">
        <v>33</v>
      </c>
      <c r="B1816" s="2" t="s">
        <v>34</v>
      </c>
      <c r="C1816" s="2" t="s">
        <v>121</v>
      </c>
      <c r="D1816" s="3">
        <v>43466</v>
      </c>
      <c r="E1816" s="4">
        <v>20325.830000000002</v>
      </c>
      <c r="F1816" s="4">
        <v>17.739999999999998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20343.57</v>
      </c>
    </row>
    <row r="1817" spans="1:12">
      <c r="A1817" s="2" t="s">
        <v>33</v>
      </c>
      <c r="B1817" s="2" t="s">
        <v>34</v>
      </c>
      <c r="C1817" s="2" t="s">
        <v>153</v>
      </c>
      <c r="D1817" s="3">
        <v>43466</v>
      </c>
      <c r="E1817" s="4">
        <v>98810.68</v>
      </c>
      <c r="F1817" s="4">
        <v>148.88999999999999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98959.57</v>
      </c>
    </row>
    <row r="1818" spans="1:12">
      <c r="A1818" s="2" t="s">
        <v>33</v>
      </c>
      <c r="B1818" s="2" t="s">
        <v>34</v>
      </c>
      <c r="C1818" s="2" t="s">
        <v>135</v>
      </c>
      <c r="D1818" s="3">
        <v>43466</v>
      </c>
      <c r="E1818" s="4">
        <v>1069986.94</v>
      </c>
      <c r="F1818" s="4">
        <v>14161.99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1084148.93</v>
      </c>
    </row>
    <row r="1819" spans="1:12">
      <c r="A1819" s="2" t="s">
        <v>33</v>
      </c>
      <c r="B1819" s="2" t="s">
        <v>34</v>
      </c>
      <c r="C1819" s="2" t="s">
        <v>159</v>
      </c>
      <c r="D1819" s="3">
        <v>43466</v>
      </c>
      <c r="E1819" s="4">
        <v>1400173.1</v>
      </c>
      <c r="F1819" s="4">
        <v>2139.17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1402312.27</v>
      </c>
    </row>
    <row r="1820" spans="1:12">
      <c r="A1820" s="2" t="s">
        <v>33</v>
      </c>
      <c r="B1820" s="2" t="s">
        <v>34</v>
      </c>
      <c r="C1820" s="2" t="s">
        <v>46</v>
      </c>
      <c r="D1820" s="3">
        <v>43466</v>
      </c>
      <c r="E1820" s="4">
        <v>452684.37</v>
      </c>
      <c r="F1820" s="4">
        <v>348.21000000000004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453032.58</v>
      </c>
    </row>
    <row r="1821" spans="1:12">
      <c r="A1821" s="2" t="s">
        <v>33</v>
      </c>
      <c r="B1821" s="2" t="s">
        <v>34</v>
      </c>
      <c r="C1821" s="2" t="s">
        <v>122</v>
      </c>
      <c r="D1821" s="3">
        <v>43466</v>
      </c>
      <c r="E1821" s="4">
        <v>739272.78</v>
      </c>
      <c r="F1821" s="4">
        <v>2542.25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741815.03</v>
      </c>
    </row>
    <row r="1822" spans="1:12">
      <c r="A1822" s="2" t="s">
        <v>33</v>
      </c>
      <c r="B1822" s="2" t="s">
        <v>34</v>
      </c>
      <c r="C1822" s="2" t="s">
        <v>47</v>
      </c>
      <c r="D1822" s="3">
        <v>43466</v>
      </c>
      <c r="E1822" s="4">
        <v>167628.76</v>
      </c>
      <c r="F1822" s="4">
        <v>52.07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167680.82999999999</v>
      </c>
    </row>
    <row r="1823" spans="1:12">
      <c r="A1823" s="2" t="s">
        <v>33</v>
      </c>
      <c r="B1823" s="2" t="s">
        <v>34</v>
      </c>
      <c r="C1823" s="2" t="s">
        <v>154</v>
      </c>
      <c r="D1823" s="3">
        <v>43466</v>
      </c>
      <c r="E1823" s="4">
        <v>43595.16</v>
      </c>
      <c r="F1823" s="4">
        <v>40.049999999999997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43635.21</v>
      </c>
    </row>
    <row r="1824" spans="1:12">
      <c r="A1824" s="2" t="s">
        <v>33</v>
      </c>
      <c r="B1824" s="2" t="s">
        <v>34</v>
      </c>
      <c r="C1824" s="2" t="s">
        <v>123</v>
      </c>
      <c r="D1824" s="3">
        <v>43466</v>
      </c>
      <c r="E1824" s="4">
        <v>-89549.180000000008</v>
      </c>
      <c r="F1824" s="4">
        <v>118.36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-89430.82</v>
      </c>
    </row>
    <row r="1825" spans="1:12">
      <c r="A1825" s="2" t="s">
        <v>33</v>
      </c>
      <c r="B1825" s="2" t="s">
        <v>34</v>
      </c>
      <c r="C1825" s="2" t="s">
        <v>136</v>
      </c>
      <c r="D1825" s="3">
        <v>43466</v>
      </c>
      <c r="E1825" s="4">
        <v>187800.43</v>
      </c>
      <c r="F1825" s="4">
        <v>141.29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187941.72</v>
      </c>
    </row>
    <row r="1826" spans="1:12">
      <c r="A1826" s="2" t="s">
        <v>33</v>
      </c>
      <c r="B1826" s="2" t="s">
        <v>34</v>
      </c>
      <c r="C1826" s="2" t="s">
        <v>48</v>
      </c>
      <c r="D1826" s="3">
        <v>43466</v>
      </c>
      <c r="E1826" s="4">
        <v>485847.9</v>
      </c>
      <c r="F1826" s="4">
        <v>1385.17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487233.07</v>
      </c>
    </row>
    <row r="1827" spans="1:12">
      <c r="A1827" s="2" t="s">
        <v>33</v>
      </c>
      <c r="B1827" s="2" t="s">
        <v>34</v>
      </c>
      <c r="C1827" s="2" t="s">
        <v>118</v>
      </c>
      <c r="D1827" s="3">
        <v>43466</v>
      </c>
      <c r="E1827" s="4">
        <v>199915.11000000002</v>
      </c>
      <c r="F1827" s="4">
        <v>116.06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200031.17</v>
      </c>
    </row>
    <row r="1828" spans="1:12">
      <c r="A1828" s="2" t="s">
        <v>33</v>
      </c>
      <c r="B1828" s="2" t="s">
        <v>34</v>
      </c>
      <c r="C1828" s="2" t="s">
        <v>137</v>
      </c>
      <c r="D1828" s="3">
        <v>43466</v>
      </c>
      <c r="E1828" s="4">
        <v>185567.15</v>
      </c>
      <c r="F1828" s="4">
        <v>708.38000000000011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186275.53</v>
      </c>
    </row>
    <row r="1829" spans="1:12">
      <c r="A1829" s="2" t="s">
        <v>33</v>
      </c>
      <c r="B1829" s="2" t="s">
        <v>34</v>
      </c>
      <c r="C1829" s="2" t="s">
        <v>97</v>
      </c>
      <c r="D1829" s="3">
        <v>43466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</row>
    <row r="1830" spans="1:12">
      <c r="A1830" s="2" t="s">
        <v>33</v>
      </c>
      <c r="B1830" s="2" t="s">
        <v>34</v>
      </c>
      <c r="C1830" s="2" t="s">
        <v>49</v>
      </c>
      <c r="D1830" s="3">
        <v>43466</v>
      </c>
      <c r="E1830" s="4">
        <v>420654.42</v>
      </c>
      <c r="F1830" s="4">
        <v>961.78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421616.2</v>
      </c>
    </row>
    <row r="1831" spans="1:12">
      <c r="A1831" s="2" t="s">
        <v>33</v>
      </c>
      <c r="B1831" s="2" t="s">
        <v>34</v>
      </c>
      <c r="C1831" s="2" t="s">
        <v>50</v>
      </c>
      <c r="D1831" s="3">
        <v>43466</v>
      </c>
      <c r="E1831" s="4">
        <v>16315.51</v>
      </c>
      <c r="F1831" s="4">
        <v>72.679999999999993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16388.189999999999</v>
      </c>
    </row>
    <row r="1832" spans="1:12">
      <c r="A1832" s="2" t="s">
        <v>33</v>
      </c>
      <c r="B1832" s="2" t="s">
        <v>34</v>
      </c>
      <c r="C1832" s="2" t="s">
        <v>138</v>
      </c>
      <c r="D1832" s="3">
        <v>43466</v>
      </c>
      <c r="E1832" s="4">
        <v>52418.13</v>
      </c>
      <c r="F1832" s="4">
        <v>90.23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52508.36</v>
      </c>
    </row>
    <row r="1833" spans="1:12">
      <c r="A1833" s="2" t="s">
        <v>33</v>
      </c>
      <c r="B1833" s="2" t="s">
        <v>34</v>
      </c>
      <c r="C1833" s="2" t="s">
        <v>124</v>
      </c>
      <c r="D1833" s="3">
        <v>43466</v>
      </c>
      <c r="E1833" s="4">
        <v>86953.75</v>
      </c>
      <c r="F1833" s="4">
        <v>567.46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87521.21</v>
      </c>
    </row>
    <row r="1834" spans="1:12">
      <c r="A1834" s="2" t="s">
        <v>33</v>
      </c>
      <c r="B1834" s="2" t="s">
        <v>34</v>
      </c>
      <c r="C1834" s="2" t="s">
        <v>125</v>
      </c>
      <c r="D1834" s="3">
        <v>43466</v>
      </c>
      <c r="E1834" s="4">
        <v>17765733.109999999</v>
      </c>
      <c r="F1834" s="4">
        <v>42969.17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17808702.280000001</v>
      </c>
    </row>
    <row r="1835" spans="1:12">
      <c r="A1835" s="2" t="s">
        <v>33</v>
      </c>
      <c r="B1835" s="2" t="s">
        <v>34</v>
      </c>
      <c r="C1835" s="2" t="s">
        <v>126</v>
      </c>
      <c r="D1835" s="3">
        <v>43466</v>
      </c>
      <c r="E1835" s="4">
        <v>344823.93</v>
      </c>
      <c r="F1835" s="4">
        <v>1404.15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346228.08</v>
      </c>
    </row>
    <row r="1836" spans="1:12">
      <c r="A1836" s="2" t="s">
        <v>33</v>
      </c>
      <c r="B1836" s="2" t="s">
        <v>34</v>
      </c>
      <c r="C1836" s="2" t="s">
        <v>51</v>
      </c>
      <c r="D1836" s="3">
        <v>43466</v>
      </c>
      <c r="E1836" s="4">
        <v>1744584.0599999998</v>
      </c>
      <c r="F1836" s="4">
        <v>4047.33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1748631.39</v>
      </c>
    </row>
    <row r="1837" spans="1:12">
      <c r="A1837" s="2" t="s">
        <v>33</v>
      </c>
      <c r="B1837" s="2" t="s">
        <v>34</v>
      </c>
      <c r="C1837" s="2" t="s">
        <v>98</v>
      </c>
      <c r="D1837" s="3">
        <v>43466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</row>
    <row r="1838" spans="1:12">
      <c r="A1838" s="2" t="s">
        <v>33</v>
      </c>
      <c r="B1838" s="2" t="s">
        <v>34</v>
      </c>
      <c r="C1838" s="2" t="s">
        <v>52</v>
      </c>
      <c r="D1838" s="3">
        <v>43466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</row>
    <row r="1839" spans="1:12">
      <c r="A1839" s="2" t="s">
        <v>33</v>
      </c>
      <c r="B1839" s="2" t="s">
        <v>34</v>
      </c>
      <c r="C1839" s="2" t="s">
        <v>127</v>
      </c>
      <c r="D1839" s="3">
        <v>43466</v>
      </c>
      <c r="E1839" s="4">
        <v>202160.46</v>
      </c>
      <c r="F1839" s="4">
        <v>4152.6000000000004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206313.06</v>
      </c>
    </row>
    <row r="1840" spans="1:12">
      <c r="A1840" s="2" t="s">
        <v>33</v>
      </c>
      <c r="B1840" s="2" t="s">
        <v>34</v>
      </c>
      <c r="C1840" s="2" t="s">
        <v>139</v>
      </c>
      <c r="D1840" s="3">
        <v>43466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</row>
    <row r="1841" spans="1:12">
      <c r="A1841" s="2" t="s">
        <v>33</v>
      </c>
      <c r="B1841" s="2" t="s">
        <v>34</v>
      </c>
      <c r="C1841" s="2" t="s">
        <v>53</v>
      </c>
      <c r="D1841" s="3">
        <v>43466</v>
      </c>
      <c r="E1841" s="4">
        <v>108955.2</v>
      </c>
      <c r="F1841" s="4">
        <v>577.08999999999992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109532.29</v>
      </c>
    </row>
    <row r="1842" spans="1:12">
      <c r="A1842" s="2" t="s">
        <v>33</v>
      </c>
      <c r="B1842" s="2" t="s">
        <v>34</v>
      </c>
      <c r="C1842" s="2" t="s">
        <v>54</v>
      </c>
      <c r="D1842" s="3">
        <v>43466</v>
      </c>
      <c r="E1842" s="4">
        <v>70041.440000000002</v>
      </c>
      <c r="F1842" s="4">
        <v>171.35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70212.789999999994</v>
      </c>
    </row>
    <row r="1843" spans="1:12">
      <c r="A1843" s="2" t="s">
        <v>33</v>
      </c>
      <c r="B1843" s="2" t="s">
        <v>34</v>
      </c>
      <c r="C1843" s="2" t="s">
        <v>128</v>
      </c>
      <c r="D1843" s="3">
        <v>43466</v>
      </c>
      <c r="E1843" s="4">
        <v>34747.03</v>
      </c>
      <c r="F1843" s="4">
        <v>79.42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34826.449999999997</v>
      </c>
    </row>
    <row r="1844" spans="1:12">
      <c r="A1844" s="2" t="s">
        <v>33</v>
      </c>
      <c r="B1844" s="2" t="s">
        <v>34</v>
      </c>
      <c r="C1844" s="2" t="s">
        <v>55</v>
      </c>
      <c r="D1844" s="3">
        <v>43466</v>
      </c>
      <c r="E1844" s="4">
        <v>1863.65</v>
      </c>
      <c r="F1844" s="4">
        <v>6.8699999999999992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1870.52</v>
      </c>
    </row>
    <row r="1845" spans="1:12">
      <c r="A1845" s="2" t="s">
        <v>33</v>
      </c>
      <c r="B1845" s="2" t="s">
        <v>34</v>
      </c>
      <c r="C1845" s="2" t="s">
        <v>56</v>
      </c>
      <c r="D1845" s="3">
        <v>43466</v>
      </c>
      <c r="E1845" s="4">
        <v>9460082.0899999999</v>
      </c>
      <c r="F1845" s="4">
        <v>74220.58</v>
      </c>
      <c r="G1845" s="4">
        <v>-23004.78</v>
      </c>
      <c r="H1845" s="4">
        <v>0</v>
      </c>
      <c r="I1845" s="4">
        <v>0</v>
      </c>
      <c r="J1845" s="4">
        <v>0</v>
      </c>
      <c r="K1845" s="4">
        <v>0</v>
      </c>
      <c r="L1845" s="4">
        <v>9511297.8900000006</v>
      </c>
    </row>
    <row r="1846" spans="1:12">
      <c r="A1846" s="2" t="s">
        <v>33</v>
      </c>
      <c r="B1846" s="2" t="s">
        <v>34</v>
      </c>
      <c r="C1846" s="2" t="s">
        <v>140</v>
      </c>
      <c r="D1846" s="3">
        <v>43466</v>
      </c>
      <c r="E1846" s="4">
        <v>30142777.77</v>
      </c>
      <c r="F1846" s="4">
        <v>277760.3</v>
      </c>
      <c r="G1846" s="4">
        <v>-177040.22</v>
      </c>
      <c r="H1846" s="4">
        <v>-136706.9</v>
      </c>
      <c r="I1846" s="4">
        <v>0</v>
      </c>
      <c r="J1846" s="4">
        <v>0</v>
      </c>
      <c r="K1846" s="4">
        <v>0</v>
      </c>
      <c r="L1846" s="4">
        <v>30106790.949999999</v>
      </c>
    </row>
    <row r="1847" spans="1:12">
      <c r="A1847" s="2" t="s">
        <v>33</v>
      </c>
      <c r="B1847" s="2" t="s">
        <v>34</v>
      </c>
      <c r="C1847" s="2" t="s">
        <v>99</v>
      </c>
      <c r="D1847" s="3">
        <v>43466</v>
      </c>
      <c r="E1847" s="4">
        <v>15541180.129999999</v>
      </c>
      <c r="F1847" s="4">
        <v>220961.24</v>
      </c>
      <c r="G1847" s="4">
        <v>-1803.64</v>
      </c>
      <c r="H1847" s="4">
        <v>-4067.19</v>
      </c>
      <c r="I1847" s="4">
        <v>0</v>
      </c>
      <c r="J1847" s="4">
        <v>0</v>
      </c>
      <c r="K1847" s="4">
        <v>0</v>
      </c>
      <c r="L1847" s="4">
        <v>15756270.539999999</v>
      </c>
    </row>
    <row r="1848" spans="1:12">
      <c r="A1848" s="2" t="s">
        <v>33</v>
      </c>
      <c r="B1848" s="2" t="s">
        <v>34</v>
      </c>
      <c r="C1848" s="2" t="s">
        <v>141</v>
      </c>
      <c r="D1848" s="3">
        <v>43466</v>
      </c>
      <c r="E1848" s="4">
        <v>2117375.5</v>
      </c>
      <c r="F1848" s="4">
        <v>42218.54</v>
      </c>
      <c r="G1848" s="4">
        <v>-894.98</v>
      </c>
      <c r="H1848" s="4">
        <v>-649.09</v>
      </c>
      <c r="I1848" s="4">
        <v>0</v>
      </c>
      <c r="J1848" s="4">
        <v>0</v>
      </c>
      <c r="K1848" s="4">
        <v>0</v>
      </c>
      <c r="L1848" s="4">
        <v>2158049.9700000002</v>
      </c>
    </row>
    <row r="1849" spans="1:12">
      <c r="A1849" s="2" t="s">
        <v>33</v>
      </c>
      <c r="B1849" s="2" t="s">
        <v>34</v>
      </c>
      <c r="C1849" s="2" t="s">
        <v>57</v>
      </c>
      <c r="D1849" s="3">
        <v>43466</v>
      </c>
      <c r="E1849" s="4">
        <v>890630.06</v>
      </c>
      <c r="F1849" s="4">
        <v>10279.75</v>
      </c>
      <c r="G1849" s="4">
        <v>0</v>
      </c>
      <c r="H1849" s="4">
        <v>0.91</v>
      </c>
      <c r="I1849" s="4">
        <v>0</v>
      </c>
      <c r="J1849" s="4">
        <v>0</v>
      </c>
      <c r="K1849" s="4">
        <v>0</v>
      </c>
      <c r="L1849" s="4">
        <v>900910.72</v>
      </c>
    </row>
    <row r="1850" spans="1:12">
      <c r="A1850" s="2" t="s">
        <v>33</v>
      </c>
      <c r="B1850" s="2" t="s">
        <v>34</v>
      </c>
      <c r="C1850" s="2" t="s">
        <v>142</v>
      </c>
      <c r="D1850" s="3">
        <v>43466</v>
      </c>
      <c r="E1850" s="4">
        <v>992004.81</v>
      </c>
      <c r="F1850" s="4">
        <v>3973.72</v>
      </c>
      <c r="G1850" s="4">
        <v>0</v>
      </c>
      <c r="H1850" s="4">
        <v>-1345.62</v>
      </c>
      <c r="I1850" s="4">
        <v>0</v>
      </c>
      <c r="J1850" s="4">
        <v>0</v>
      </c>
      <c r="K1850" s="4">
        <v>0</v>
      </c>
      <c r="L1850" s="4">
        <v>994632.91</v>
      </c>
    </row>
    <row r="1851" spans="1:12">
      <c r="A1851" s="2" t="s">
        <v>33</v>
      </c>
      <c r="B1851" s="2" t="s">
        <v>34</v>
      </c>
      <c r="C1851" s="2" t="s">
        <v>143</v>
      </c>
      <c r="D1851" s="3">
        <v>43466</v>
      </c>
      <c r="E1851" s="4">
        <v>35893125.170000002</v>
      </c>
      <c r="F1851" s="4">
        <v>381165.81000000006</v>
      </c>
      <c r="G1851" s="4">
        <v>-141613.4</v>
      </c>
      <c r="H1851" s="4">
        <v>0</v>
      </c>
      <c r="I1851" s="4">
        <v>0</v>
      </c>
      <c r="J1851" s="4">
        <v>0</v>
      </c>
      <c r="K1851" s="4">
        <v>0</v>
      </c>
      <c r="L1851" s="4">
        <v>36132677.579999998</v>
      </c>
    </row>
    <row r="1852" spans="1:12">
      <c r="A1852" s="2" t="s">
        <v>33</v>
      </c>
      <c r="B1852" s="2" t="s">
        <v>34</v>
      </c>
      <c r="C1852" s="2" t="s">
        <v>58</v>
      </c>
      <c r="D1852" s="3">
        <v>43466</v>
      </c>
      <c r="E1852" s="4">
        <v>19513576.149999999</v>
      </c>
      <c r="F1852" s="4">
        <v>248619.5</v>
      </c>
      <c r="G1852" s="4">
        <v>-17768.12</v>
      </c>
      <c r="H1852" s="4">
        <v>0</v>
      </c>
      <c r="I1852" s="4">
        <v>0</v>
      </c>
      <c r="J1852" s="4">
        <v>0</v>
      </c>
      <c r="K1852" s="4">
        <v>0</v>
      </c>
      <c r="L1852" s="4">
        <v>19744427.530000001</v>
      </c>
    </row>
    <row r="1853" spans="1:12">
      <c r="A1853" s="2" t="s">
        <v>33</v>
      </c>
      <c r="B1853" s="2" t="s">
        <v>34</v>
      </c>
      <c r="C1853" s="2" t="s">
        <v>59</v>
      </c>
      <c r="D1853" s="3">
        <v>43466</v>
      </c>
      <c r="E1853" s="4">
        <v>25764183.280000001</v>
      </c>
      <c r="F1853" s="4">
        <v>192623.83</v>
      </c>
      <c r="G1853" s="4">
        <v>-18344.29</v>
      </c>
      <c r="H1853" s="4">
        <v>0</v>
      </c>
      <c r="I1853" s="4">
        <v>0</v>
      </c>
      <c r="J1853" s="4">
        <v>0</v>
      </c>
      <c r="K1853" s="4">
        <v>0</v>
      </c>
      <c r="L1853" s="4">
        <v>25938462.82</v>
      </c>
    </row>
    <row r="1854" spans="1:12">
      <c r="A1854" s="2" t="s">
        <v>33</v>
      </c>
      <c r="B1854" s="2" t="s">
        <v>34</v>
      </c>
      <c r="C1854" s="2" t="s">
        <v>93</v>
      </c>
      <c r="D1854" s="3">
        <v>43466</v>
      </c>
      <c r="E1854" s="4">
        <v>3965783.31</v>
      </c>
      <c r="F1854" s="4">
        <v>30282.15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3996065.46</v>
      </c>
    </row>
    <row r="1855" spans="1:12">
      <c r="A1855" s="2" t="s">
        <v>33</v>
      </c>
      <c r="B1855" s="2" t="s">
        <v>34</v>
      </c>
      <c r="C1855" s="2" t="s">
        <v>94</v>
      </c>
      <c r="D1855" s="3">
        <v>43466</v>
      </c>
      <c r="E1855" s="4">
        <v>88617.44</v>
      </c>
      <c r="F1855" s="4">
        <v>427.37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89044.81</v>
      </c>
    </row>
    <row r="1856" spans="1:12">
      <c r="A1856" s="2" t="s">
        <v>33</v>
      </c>
      <c r="B1856" s="2" t="s">
        <v>34</v>
      </c>
      <c r="C1856" s="2" t="s">
        <v>119</v>
      </c>
      <c r="D1856" s="3">
        <v>43466</v>
      </c>
      <c r="E1856" s="4">
        <v>2867315.99</v>
      </c>
      <c r="F1856" s="4">
        <v>11747.93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2879063.92</v>
      </c>
    </row>
    <row r="1857" spans="1:12">
      <c r="A1857" s="2" t="s">
        <v>33</v>
      </c>
      <c r="B1857" s="2" t="s">
        <v>34</v>
      </c>
      <c r="C1857" s="2" t="s">
        <v>85</v>
      </c>
      <c r="D1857" s="3">
        <v>43466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</row>
    <row r="1858" spans="1:12">
      <c r="A1858" s="2" t="s">
        <v>33</v>
      </c>
      <c r="B1858" s="2" t="s">
        <v>34</v>
      </c>
      <c r="C1858" s="2" t="s">
        <v>134</v>
      </c>
      <c r="D1858" s="3">
        <v>43466</v>
      </c>
      <c r="E1858" s="4">
        <v>1078234.44</v>
      </c>
      <c r="F1858" s="4">
        <v>24839.89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1103074.33</v>
      </c>
    </row>
    <row r="1859" spans="1:12">
      <c r="A1859" s="2" t="s">
        <v>33</v>
      </c>
      <c r="B1859" s="2" t="s">
        <v>34</v>
      </c>
      <c r="C1859" s="2" t="s">
        <v>86</v>
      </c>
      <c r="D1859" s="3">
        <v>43466</v>
      </c>
      <c r="E1859" s="4">
        <v>103168.33</v>
      </c>
      <c r="F1859" s="4">
        <v>542.43000000000006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103710.76</v>
      </c>
    </row>
    <row r="1860" spans="1:12">
      <c r="A1860" s="2" t="s">
        <v>33</v>
      </c>
      <c r="B1860" s="2" t="s">
        <v>34</v>
      </c>
      <c r="C1860" s="2" t="s">
        <v>87</v>
      </c>
      <c r="D1860" s="3">
        <v>43466</v>
      </c>
      <c r="E1860" s="4">
        <v>274645.36</v>
      </c>
      <c r="F1860" s="4">
        <v>2222.16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276867.52</v>
      </c>
    </row>
    <row r="1861" spans="1:12">
      <c r="A1861" s="2" t="s">
        <v>33</v>
      </c>
      <c r="B1861" s="2" t="s">
        <v>34</v>
      </c>
      <c r="C1861" s="2" t="s">
        <v>117</v>
      </c>
      <c r="D1861" s="3">
        <v>43466</v>
      </c>
      <c r="E1861" s="4">
        <v>4562.29</v>
      </c>
      <c r="F1861" s="4">
        <v>40.590000000000003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4602.88</v>
      </c>
    </row>
    <row r="1862" spans="1:12">
      <c r="A1862" s="2" t="s">
        <v>33</v>
      </c>
      <c r="B1862" s="2" t="s">
        <v>34</v>
      </c>
      <c r="C1862" s="2" t="s">
        <v>35</v>
      </c>
      <c r="D1862" s="3">
        <v>43466</v>
      </c>
      <c r="E1862" s="4">
        <v>1246194.18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1246194.18</v>
      </c>
    </row>
    <row r="1863" spans="1:12">
      <c r="A1863" s="2" t="s">
        <v>33</v>
      </c>
      <c r="B1863" s="2" t="s">
        <v>34</v>
      </c>
      <c r="C1863" s="2" t="s">
        <v>88</v>
      </c>
      <c r="D1863" s="3">
        <v>43466</v>
      </c>
      <c r="E1863" s="4">
        <v>1082875.92</v>
      </c>
      <c r="F1863" s="4">
        <v>17871.620000000003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1100747.54</v>
      </c>
    </row>
    <row r="1864" spans="1:12">
      <c r="A1864" s="2" t="s">
        <v>33</v>
      </c>
      <c r="B1864" s="2" t="s">
        <v>34</v>
      </c>
      <c r="C1864" s="2" t="s">
        <v>36</v>
      </c>
      <c r="D1864" s="3">
        <v>43466</v>
      </c>
      <c r="E1864" s="4">
        <v>101147.93</v>
      </c>
      <c r="F1864" s="4">
        <v>2788.12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103936.05</v>
      </c>
    </row>
    <row r="1865" spans="1:12">
      <c r="A1865" s="2" t="s">
        <v>33</v>
      </c>
      <c r="B1865" s="2" t="s">
        <v>34</v>
      </c>
      <c r="C1865" s="2" t="s">
        <v>89</v>
      </c>
      <c r="D1865" s="3">
        <v>43466</v>
      </c>
      <c r="E1865" s="4">
        <v>-2333.4899999999998</v>
      </c>
      <c r="F1865" s="4">
        <v>216.88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-2116.61</v>
      </c>
    </row>
    <row r="1866" spans="1:12">
      <c r="A1866" s="2" t="s">
        <v>33</v>
      </c>
      <c r="B1866" s="2" t="s">
        <v>34</v>
      </c>
      <c r="C1866" s="2" t="s">
        <v>37</v>
      </c>
      <c r="D1866" s="3">
        <v>43466</v>
      </c>
      <c r="E1866" s="4">
        <v>1171293.6000000001</v>
      </c>
      <c r="F1866" s="4">
        <v>26715.85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1198009.45</v>
      </c>
    </row>
    <row r="1867" spans="1:12">
      <c r="A1867" s="2" t="s">
        <v>33</v>
      </c>
      <c r="B1867" s="2" t="s">
        <v>34</v>
      </c>
      <c r="C1867" s="2" t="s">
        <v>90</v>
      </c>
      <c r="D1867" s="3">
        <v>43466</v>
      </c>
      <c r="E1867" s="4">
        <v>36441.269999999997</v>
      </c>
      <c r="F1867" s="4">
        <v>694.77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37136.04</v>
      </c>
    </row>
    <row r="1868" spans="1:12">
      <c r="A1868" s="2" t="s">
        <v>33</v>
      </c>
      <c r="B1868" s="2" t="s">
        <v>34</v>
      </c>
      <c r="C1868" s="2" t="s">
        <v>152</v>
      </c>
      <c r="D1868" s="3">
        <v>43466</v>
      </c>
      <c r="E1868" s="4">
        <v>57727.51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57727.51</v>
      </c>
    </row>
    <row r="1869" spans="1:12">
      <c r="A1869" s="2" t="s">
        <v>33</v>
      </c>
      <c r="B1869" s="2" t="s">
        <v>34</v>
      </c>
      <c r="C1869" s="2" t="s">
        <v>91</v>
      </c>
      <c r="D1869" s="3">
        <v>43466</v>
      </c>
      <c r="E1869" s="4">
        <v>17873.05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17873.05</v>
      </c>
    </row>
    <row r="1870" spans="1:12">
      <c r="A1870" s="2" t="s">
        <v>33</v>
      </c>
      <c r="B1870" s="2" t="s">
        <v>34</v>
      </c>
      <c r="C1870" s="2" t="s">
        <v>38</v>
      </c>
      <c r="D1870" s="3">
        <v>43466</v>
      </c>
      <c r="E1870" s="4">
        <v>252812.01</v>
      </c>
      <c r="F1870" s="4">
        <v>4692.37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257504.38</v>
      </c>
    </row>
    <row r="1871" spans="1:12">
      <c r="A1871" s="2" t="s">
        <v>33</v>
      </c>
      <c r="B1871" s="2" t="s">
        <v>34</v>
      </c>
      <c r="C1871" s="2" t="s">
        <v>39</v>
      </c>
      <c r="D1871" s="3">
        <v>43466</v>
      </c>
      <c r="E1871" s="4">
        <v>2017425.88</v>
      </c>
      <c r="F1871" s="4">
        <v>31663.480000000003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2049089.36</v>
      </c>
    </row>
    <row r="1872" spans="1:12">
      <c r="A1872" s="2" t="s">
        <v>33</v>
      </c>
      <c r="B1872" s="2" t="s">
        <v>34</v>
      </c>
      <c r="C1872" s="2" t="s">
        <v>92</v>
      </c>
      <c r="D1872" s="3">
        <v>43466</v>
      </c>
      <c r="E1872" s="4">
        <v>5401.25</v>
      </c>
      <c r="F1872" s="4">
        <v>139.74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5540.99</v>
      </c>
    </row>
    <row r="1873" spans="1:12">
      <c r="A1873" s="2" t="s">
        <v>33</v>
      </c>
      <c r="B1873" s="2" t="s">
        <v>34</v>
      </c>
      <c r="C1873" s="2" t="s">
        <v>40</v>
      </c>
      <c r="D1873" s="3">
        <v>43466</v>
      </c>
      <c r="E1873" s="4">
        <v>55853.4</v>
      </c>
      <c r="F1873" s="4">
        <v>1338.96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57192.36</v>
      </c>
    </row>
    <row r="1874" spans="1:12">
      <c r="A1874" s="2" t="s">
        <v>33</v>
      </c>
      <c r="B1874" s="2" t="s">
        <v>34</v>
      </c>
      <c r="C1874" s="2" t="s">
        <v>41</v>
      </c>
      <c r="D1874" s="3">
        <v>43466</v>
      </c>
      <c r="E1874" s="4">
        <v>630464.13</v>
      </c>
      <c r="F1874" s="4">
        <v>22497.629999999997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652961.76</v>
      </c>
    </row>
    <row r="1875" spans="1:12">
      <c r="A1875" s="2" t="s">
        <v>33</v>
      </c>
      <c r="B1875" s="2" t="s">
        <v>34</v>
      </c>
      <c r="C1875" s="2" t="s">
        <v>42</v>
      </c>
      <c r="D1875" s="3">
        <v>43466</v>
      </c>
      <c r="E1875" s="4">
        <v>102178.66</v>
      </c>
      <c r="F1875" s="4">
        <v>-735.73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101442.93</v>
      </c>
    </row>
    <row r="1876" spans="1:12">
      <c r="A1876" s="2" t="s">
        <v>16</v>
      </c>
      <c r="B1876" s="2" t="s">
        <v>60</v>
      </c>
      <c r="C1876" s="2" t="s">
        <v>64</v>
      </c>
      <c r="D1876" s="3">
        <v>43466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</row>
    <row r="1877" spans="1:12">
      <c r="A1877" s="2" t="s">
        <v>16</v>
      </c>
      <c r="B1877" s="2" t="s">
        <v>60</v>
      </c>
      <c r="C1877" s="2" t="s">
        <v>103</v>
      </c>
      <c r="D1877" s="3">
        <v>43466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</row>
    <row r="1878" spans="1:12">
      <c r="A1878" s="2" t="s">
        <v>16</v>
      </c>
      <c r="B1878" s="2" t="s">
        <v>60</v>
      </c>
      <c r="C1878" s="2" t="s">
        <v>147</v>
      </c>
      <c r="D1878" s="3">
        <v>43466</v>
      </c>
      <c r="E1878" s="4">
        <v>2031040.56</v>
      </c>
      <c r="F1878" s="4">
        <v>34034.6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2065075.16</v>
      </c>
    </row>
    <row r="1879" spans="1:12">
      <c r="A1879" s="2" t="s">
        <v>16</v>
      </c>
      <c r="B1879" s="2" t="s">
        <v>60</v>
      </c>
      <c r="C1879" s="2" t="s">
        <v>144</v>
      </c>
      <c r="D1879" s="3">
        <v>43466</v>
      </c>
      <c r="E1879" s="4">
        <v>1706583.87</v>
      </c>
      <c r="F1879" s="4">
        <v>8953.9599999999991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1715537.83</v>
      </c>
    </row>
    <row r="1880" spans="1:12">
      <c r="A1880" s="2" t="s">
        <v>16</v>
      </c>
      <c r="B1880" s="2" t="s">
        <v>60</v>
      </c>
      <c r="C1880" s="2" t="s">
        <v>145</v>
      </c>
      <c r="D1880" s="3">
        <v>43466</v>
      </c>
      <c r="E1880" s="4">
        <v>2965821.03</v>
      </c>
      <c r="F1880" s="4">
        <v>34028.730000000003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2999849.76</v>
      </c>
    </row>
    <row r="1881" spans="1:12">
      <c r="A1881" s="2" t="s">
        <v>16</v>
      </c>
      <c r="B1881" s="2" t="s">
        <v>60</v>
      </c>
      <c r="C1881" s="2" t="s">
        <v>129</v>
      </c>
      <c r="D1881" s="3">
        <v>43466</v>
      </c>
      <c r="E1881" s="4">
        <v>871797.06</v>
      </c>
      <c r="F1881" s="4">
        <v>7990.8</v>
      </c>
      <c r="G1881" s="4">
        <v>0</v>
      </c>
      <c r="H1881" s="4">
        <v>0</v>
      </c>
      <c r="I1881" s="4">
        <v>0</v>
      </c>
      <c r="J1881" s="4">
        <v>250.54</v>
      </c>
      <c r="K1881" s="4">
        <v>0</v>
      </c>
      <c r="L1881" s="4">
        <v>880038.40000000002</v>
      </c>
    </row>
    <row r="1882" spans="1:12">
      <c r="A1882" s="2" t="s">
        <v>16</v>
      </c>
      <c r="B1882" s="2" t="s">
        <v>60</v>
      </c>
      <c r="C1882" s="2" t="s">
        <v>66</v>
      </c>
      <c r="D1882" s="3">
        <v>43466</v>
      </c>
      <c r="E1882" s="4">
        <v>49450.35</v>
      </c>
      <c r="F1882" s="4">
        <v>1547.14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50997.49</v>
      </c>
    </row>
    <row r="1883" spans="1:12">
      <c r="A1883" s="2" t="s">
        <v>16</v>
      </c>
      <c r="B1883" s="2" t="s">
        <v>60</v>
      </c>
      <c r="C1883" s="2" t="s">
        <v>67</v>
      </c>
      <c r="D1883" s="3">
        <v>43466</v>
      </c>
      <c r="E1883" s="4">
        <v>93985.95</v>
      </c>
      <c r="F1883" s="4">
        <v>169.3599999999999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94155.31</v>
      </c>
    </row>
    <row r="1884" spans="1:12">
      <c r="A1884" s="2" t="s">
        <v>16</v>
      </c>
      <c r="B1884" s="2" t="s">
        <v>60</v>
      </c>
      <c r="C1884" s="2" t="s">
        <v>156</v>
      </c>
      <c r="D1884" s="3">
        <v>43466</v>
      </c>
      <c r="E1884" s="4">
        <v>126415.47</v>
      </c>
      <c r="F1884" s="4">
        <v>3636.78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130052.25</v>
      </c>
    </row>
    <row r="1885" spans="1:12">
      <c r="A1885" s="2" t="s">
        <v>16</v>
      </c>
      <c r="B1885" s="2" t="s">
        <v>60</v>
      </c>
      <c r="C1885" s="2" t="s">
        <v>160</v>
      </c>
      <c r="D1885" s="3">
        <v>43466</v>
      </c>
      <c r="E1885" s="4">
        <v>16571.3</v>
      </c>
      <c r="F1885" s="4">
        <v>196.72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16768.02</v>
      </c>
    </row>
    <row r="1886" spans="1:12">
      <c r="A1886" s="2" t="s">
        <v>16</v>
      </c>
      <c r="B1886" s="2" t="s">
        <v>60</v>
      </c>
      <c r="C1886" s="2" t="s">
        <v>61</v>
      </c>
      <c r="D1886" s="3">
        <v>43466</v>
      </c>
      <c r="E1886" s="4">
        <v>1087103.18</v>
      </c>
      <c r="F1886" s="4">
        <v>8970.48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1096073.6599999999</v>
      </c>
    </row>
    <row r="1887" spans="1:12">
      <c r="A1887" s="2" t="s">
        <v>16</v>
      </c>
      <c r="B1887" s="2" t="s">
        <v>60</v>
      </c>
      <c r="C1887" s="2" t="s">
        <v>65</v>
      </c>
      <c r="D1887" s="3">
        <v>43466</v>
      </c>
      <c r="E1887" s="4">
        <v>159295.43</v>
      </c>
      <c r="F1887" s="4">
        <v>1356.1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160651.53</v>
      </c>
    </row>
    <row r="1888" spans="1:12">
      <c r="A1888" s="2" t="s">
        <v>16</v>
      </c>
      <c r="B1888" s="2" t="s">
        <v>60</v>
      </c>
      <c r="C1888" s="2" t="s">
        <v>155</v>
      </c>
      <c r="D1888" s="3">
        <v>43466</v>
      </c>
      <c r="E1888" s="4">
        <v>12861.95</v>
      </c>
      <c r="F1888" s="4">
        <v>165.62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13027.57</v>
      </c>
    </row>
    <row r="1889" spans="1:12">
      <c r="A1889" s="2" t="s">
        <v>16</v>
      </c>
      <c r="B1889" s="2" t="s">
        <v>60</v>
      </c>
      <c r="C1889" s="2" t="s">
        <v>105</v>
      </c>
      <c r="D1889" s="3">
        <v>43466</v>
      </c>
      <c r="E1889" s="4">
        <v>141436.5</v>
      </c>
      <c r="F1889" s="4">
        <v>981.51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142418.01</v>
      </c>
    </row>
    <row r="1890" spans="1:12">
      <c r="A1890" s="2" t="s">
        <v>16</v>
      </c>
      <c r="B1890" s="2" t="s">
        <v>60</v>
      </c>
      <c r="C1890" s="2" t="s">
        <v>100</v>
      </c>
      <c r="D1890" s="3">
        <v>43466</v>
      </c>
      <c r="E1890" s="4">
        <v>-154264.63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-154264.63</v>
      </c>
    </row>
    <row r="1891" spans="1:12">
      <c r="A1891" s="2" t="s">
        <v>16</v>
      </c>
      <c r="B1891" s="2" t="s">
        <v>60</v>
      </c>
      <c r="C1891" s="2" t="s">
        <v>130</v>
      </c>
      <c r="D1891" s="3">
        <v>43466</v>
      </c>
      <c r="E1891" s="4">
        <v>4216498.2699999996</v>
      </c>
      <c r="F1891" s="4">
        <v>70554.540000000008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4287052.8099999996</v>
      </c>
    </row>
    <row r="1892" spans="1:12">
      <c r="A1892" s="2" t="s">
        <v>16</v>
      </c>
      <c r="B1892" s="2" t="s">
        <v>60</v>
      </c>
      <c r="C1892" s="2" t="s">
        <v>62</v>
      </c>
      <c r="D1892" s="3">
        <v>43466</v>
      </c>
      <c r="E1892" s="4">
        <v>1232352.98</v>
      </c>
      <c r="F1892" s="4">
        <v>15561.660000000002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1247914.6399999999</v>
      </c>
    </row>
    <row r="1893" spans="1:12">
      <c r="A1893" s="2" t="s">
        <v>16</v>
      </c>
      <c r="B1893" s="2" t="s">
        <v>60</v>
      </c>
      <c r="C1893" s="2" t="s">
        <v>63</v>
      </c>
      <c r="D1893" s="3">
        <v>43466</v>
      </c>
      <c r="E1893" s="4">
        <v>377897.47</v>
      </c>
      <c r="F1893" s="4">
        <v>4297.91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382195.38</v>
      </c>
    </row>
    <row r="1894" spans="1:12">
      <c r="A1894" s="2" t="s">
        <v>16</v>
      </c>
      <c r="B1894" s="2" t="s">
        <v>60</v>
      </c>
      <c r="C1894" s="2" t="s">
        <v>101</v>
      </c>
      <c r="D1894" s="3">
        <v>43466</v>
      </c>
      <c r="E1894" s="4">
        <v>-40379.47</v>
      </c>
      <c r="F1894" s="4">
        <v>4241.46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-36138.01</v>
      </c>
    </row>
    <row r="1895" spans="1:12">
      <c r="A1895" s="2" t="s">
        <v>16</v>
      </c>
      <c r="B1895" s="2" t="s">
        <v>60</v>
      </c>
      <c r="C1895" s="2" t="s">
        <v>131</v>
      </c>
      <c r="D1895" s="3">
        <v>43466</v>
      </c>
      <c r="E1895" s="4">
        <v>-57199.47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-57199.47</v>
      </c>
    </row>
    <row r="1896" spans="1:12">
      <c r="A1896" s="2" t="s">
        <v>16</v>
      </c>
      <c r="B1896" s="2" t="s">
        <v>60</v>
      </c>
      <c r="C1896" s="2" t="s">
        <v>102</v>
      </c>
      <c r="D1896" s="3">
        <v>43466</v>
      </c>
      <c r="E1896" s="4">
        <v>31814881.109999999</v>
      </c>
      <c r="F1896" s="4">
        <v>504143.82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32319024.93</v>
      </c>
    </row>
    <row r="1897" spans="1:12">
      <c r="A1897" s="2" t="s">
        <v>16</v>
      </c>
      <c r="B1897" s="2" t="s">
        <v>60</v>
      </c>
      <c r="C1897" s="2" t="s">
        <v>132</v>
      </c>
      <c r="D1897" s="3">
        <v>43466</v>
      </c>
      <c r="E1897" s="4">
        <v>180471.77</v>
      </c>
      <c r="F1897" s="4">
        <v>4266.24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184738.01</v>
      </c>
    </row>
    <row r="1898" spans="1:12">
      <c r="A1898" s="2" t="s">
        <v>16</v>
      </c>
      <c r="B1898" s="2" t="s">
        <v>60</v>
      </c>
      <c r="C1898" s="2" t="s">
        <v>146</v>
      </c>
      <c r="D1898" s="3">
        <v>43466</v>
      </c>
      <c r="E1898" s="4">
        <v>34645.64</v>
      </c>
      <c r="F1898" s="4">
        <v>519.47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35165.11</v>
      </c>
    </row>
    <row r="1899" spans="1:12">
      <c r="A1899" s="2" t="s">
        <v>16</v>
      </c>
      <c r="B1899" s="2" t="s">
        <v>60</v>
      </c>
      <c r="C1899" s="2" t="s">
        <v>104</v>
      </c>
      <c r="D1899" s="3">
        <v>43466</v>
      </c>
      <c r="E1899" s="4">
        <v>-28286.959999999999</v>
      </c>
      <c r="F1899" s="4">
        <v>18.23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-28268.73</v>
      </c>
    </row>
    <row r="1900" spans="1:12">
      <c r="A1900" s="2" t="s">
        <v>16</v>
      </c>
      <c r="B1900" s="2" t="s">
        <v>60</v>
      </c>
      <c r="C1900" s="2" t="s">
        <v>148</v>
      </c>
      <c r="D1900" s="3">
        <v>43466</v>
      </c>
      <c r="E1900" s="4">
        <v>-9966.41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-9966.41</v>
      </c>
    </row>
    <row r="1901" spans="1:12">
      <c r="A1901" s="2" t="s">
        <v>33</v>
      </c>
      <c r="B1901" s="2" t="s">
        <v>68</v>
      </c>
      <c r="C1901" s="2" t="s">
        <v>69</v>
      </c>
      <c r="D1901" s="3">
        <v>43466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</row>
    <row r="1902" spans="1:12">
      <c r="A1902" s="2" t="s">
        <v>33</v>
      </c>
      <c r="B1902" s="2" t="s">
        <v>68</v>
      </c>
      <c r="C1902" s="2" t="s">
        <v>107</v>
      </c>
      <c r="D1902" s="3">
        <v>43466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</row>
    <row r="1903" spans="1:12">
      <c r="A1903" s="2" t="s">
        <v>33</v>
      </c>
      <c r="B1903" s="2" t="s">
        <v>68</v>
      </c>
      <c r="C1903" s="2" t="s">
        <v>70</v>
      </c>
      <c r="D1903" s="3">
        <v>43466</v>
      </c>
      <c r="E1903" s="4">
        <v>102168.82999999999</v>
      </c>
      <c r="F1903" s="4">
        <v>400.52000000000004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102569.35</v>
      </c>
    </row>
    <row r="1904" spans="1:12">
      <c r="A1904" s="2" t="s">
        <v>33</v>
      </c>
      <c r="B1904" s="2" t="s">
        <v>68</v>
      </c>
      <c r="C1904" s="2" t="s">
        <v>108</v>
      </c>
      <c r="D1904" s="3">
        <v>43466</v>
      </c>
      <c r="E1904" s="4">
        <v>9378.6</v>
      </c>
      <c r="F1904" s="4">
        <v>93.97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9472.57</v>
      </c>
    </row>
    <row r="1905" spans="1:12">
      <c r="A1905" s="2" t="s">
        <v>33</v>
      </c>
      <c r="B1905" s="2" t="s">
        <v>68</v>
      </c>
      <c r="C1905" s="2" t="s">
        <v>133</v>
      </c>
      <c r="D1905" s="3">
        <v>43466</v>
      </c>
      <c r="E1905" s="4">
        <v>38834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38834</v>
      </c>
    </row>
    <row r="1906" spans="1:12">
      <c r="A1906" s="2" t="s">
        <v>33</v>
      </c>
      <c r="B1906" s="2" t="s">
        <v>68</v>
      </c>
      <c r="C1906" s="2" t="s">
        <v>109</v>
      </c>
      <c r="D1906" s="3">
        <v>43466</v>
      </c>
      <c r="E1906" s="4">
        <v>40147.43</v>
      </c>
      <c r="F1906" s="4">
        <v>223.97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40371.4</v>
      </c>
    </row>
    <row r="1907" spans="1:12">
      <c r="A1907" s="2" t="s">
        <v>33</v>
      </c>
      <c r="B1907" s="2" t="s">
        <v>68</v>
      </c>
      <c r="C1907" s="2" t="s">
        <v>71</v>
      </c>
      <c r="D1907" s="3">
        <v>43466</v>
      </c>
      <c r="E1907" s="4">
        <v>16534.240000000002</v>
      </c>
      <c r="F1907" s="4">
        <v>151.66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16685.900000000001</v>
      </c>
    </row>
    <row r="1908" spans="1:12">
      <c r="A1908" s="2" t="s">
        <v>33</v>
      </c>
      <c r="B1908" s="2" t="s">
        <v>68</v>
      </c>
      <c r="C1908" s="2" t="s">
        <v>73</v>
      </c>
      <c r="D1908" s="3">
        <v>43466</v>
      </c>
      <c r="E1908" s="4">
        <v>137900.94</v>
      </c>
      <c r="F1908" s="4">
        <v>498.29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138399.23000000001</v>
      </c>
    </row>
    <row r="1909" spans="1:12">
      <c r="A1909" s="2" t="s">
        <v>33</v>
      </c>
      <c r="B1909" s="2" t="s">
        <v>68</v>
      </c>
      <c r="C1909" s="2" t="s">
        <v>72</v>
      </c>
      <c r="D1909" s="3">
        <v>43466</v>
      </c>
      <c r="E1909" s="4">
        <v>7954.94</v>
      </c>
      <c r="F1909" s="4">
        <v>74.540000000000006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8029.48</v>
      </c>
    </row>
    <row r="1910" spans="1:12">
      <c r="A1910" s="2" t="s">
        <v>33</v>
      </c>
      <c r="B1910" s="2" t="s">
        <v>68</v>
      </c>
      <c r="C1910" s="2" t="s">
        <v>149</v>
      </c>
      <c r="D1910" s="3">
        <v>43466</v>
      </c>
      <c r="E1910" s="4">
        <v>-7962.45</v>
      </c>
      <c r="F1910" s="4">
        <v>97.92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-7864.53</v>
      </c>
    </row>
    <row r="1911" spans="1:12">
      <c r="A1911" s="2" t="s">
        <v>33</v>
      </c>
      <c r="B1911" s="2" t="s">
        <v>68</v>
      </c>
      <c r="C1911" s="2" t="s">
        <v>151</v>
      </c>
      <c r="D1911" s="3">
        <v>43466</v>
      </c>
      <c r="E1911" s="4">
        <v>702501.26</v>
      </c>
      <c r="F1911" s="4">
        <v>2354.3000000000002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704855.56</v>
      </c>
    </row>
    <row r="1912" spans="1:12">
      <c r="A1912" s="2" t="s">
        <v>33</v>
      </c>
      <c r="B1912" s="2" t="s">
        <v>68</v>
      </c>
      <c r="C1912" s="2" t="s">
        <v>150</v>
      </c>
      <c r="D1912" s="3">
        <v>43466</v>
      </c>
      <c r="E1912" s="4">
        <v>-34765.769999999997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-34765.769999999997</v>
      </c>
    </row>
    <row r="1913" spans="1:12">
      <c r="A1913" s="2" t="s">
        <v>33</v>
      </c>
      <c r="B1913" s="2" t="s">
        <v>68</v>
      </c>
      <c r="C1913" s="2" t="s">
        <v>110</v>
      </c>
      <c r="D1913" s="3">
        <v>43466</v>
      </c>
      <c r="E1913" s="4">
        <v>70196.03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70196.03</v>
      </c>
    </row>
    <row r="1914" spans="1:12">
      <c r="A1914" s="2" t="s">
        <v>33</v>
      </c>
      <c r="B1914" s="2" t="s">
        <v>68</v>
      </c>
      <c r="C1914" s="2" t="s">
        <v>106</v>
      </c>
      <c r="D1914" s="3">
        <v>43466</v>
      </c>
      <c r="E1914" s="4">
        <v>26751.85</v>
      </c>
      <c r="F1914" s="4">
        <v>727.57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27479.42</v>
      </c>
    </row>
    <row r="1915" spans="1:12">
      <c r="A1915" s="2" t="s">
        <v>33</v>
      </c>
      <c r="B1915" s="2" t="s">
        <v>68</v>
      </c>
      <c r="C1915" s="2" t="s">
        <v>74</v>
      </c>
      <c r="D1915" s="3">
        <v>43466</v>
      </c>
      <c r="E1915" s="4">
        <v>828509.36</v>
      </c>
      <c r="F1915" s="4">
        <v>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828509.36</v>
      </c>
    </row>
    <row r="1916" spans="1:12">
      <c r="A1916" s="2" t="s">
        <v>16</v>
      </c>
      <c r="B1916" s="2" t="s">
        <v>17</v>
      </c>
      <c r="C1916" s="2" t="s">
        <v>18</v>
      </c>
      <c r="D1916" s="3">
        <v>43497</v>
      </c>
      <c r="E1916" s="4">
        <v>519644.24</v>
      </c>
      <c r="F1916" s="4">
        <v>3748.25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523392.49</v>
      </c>
    </row>
    <row r="1917" spans="1:12">
      <c r="A1917" s="2" t="s">
        <v>16</v>
      </c>
      <c r="B1917" s="2" t="s">
        <v>17</v>
      </c>
      <c r="C1917" s="2" t="s">
        <v>19</v>
      </c>
      <c r="D1917" s="3">
        <v>43497</v>
      </c>
      <c r="E1917" s="4">
        <v>3773752.44</v>
      </c>
      <c r="F1917" s="4">
        <v>23477.94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3797230.38</v>
      </c>
    </row>
    <row r="1918" spans="1:12">
      <c r="A1918" s="2" t="s">
        <v>16</v>
      </c>
      <c r="B1918" s="2" t="s">
        <v>17</v>
      </c>
      <c r="C1918" s="2" t="s">
        <v>158</v>
      </c>
      <c r="D1918" s="3">
        <v>43497</v>
      </c>
      <c r="E1918" s="4">
        <v>9438256.9100000001</v>
      </c>
      <c r="F1918" s="4">
        <v>186.9900000000016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9438443.9000000004</v>
      </c>
    </row>
    <row r="1919" spans="1:12">
      <c r="A1919" s="2" t="s">
        <v>16</v>
      </c>
      <c r="B1919" s="2" t="s">
        <v>17</v>
      </c>
      <c r="C1919" s="2" t="s">
        <v>76</v>
      </c>
      <c r="D1919" s="3">
        <v>43497</v>
      </c>
      <c r="E1919" s="4">
        <v>41.24</v>
      </c>
      <c r="F1919" s="4">
        <v>5.69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46.93</v>
      </c>
    </row>
    <row r="1920" spans="1:12">
      <c r="A1920" s="2" t="s">
        <v>16</v>
      </c>
      <c r="B1920" s="2" t="s">
        <v>17</v>
      </c>
      <c r="C1920" s="2" t="s">
        <v>23</v>
      </c>
      <c r="D1920" s="3">
        <v>43497</v>
      </c>
      <c r="E1920" s="4">
        <v>151.15</v>
      </c>
      <c r="F1920" s="4">
        <v>110.58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261.73</v>
      </c>
    </row>
    <row r="1921" spans="1:12">
      <c r="A1921" s="2" t="s">
        <v>16</v>
      </c>
      <c r="B1921" s="2" t="s">
        <v>17</v>
      </c>
      <c r="C1921" s="2" t="s">
        <v>83</v>
      </c>
      <c r="D1921" s="3">
        <v>43497</v>
      </c>
      <c r="E1921" s="4">
        <v>1979136.22</v>
      </c>
      <c r="F1921" s="4">
        <v>18062.800000000003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1997199.02</v>
      </c>
    </row>
    <row r="1922" spans="1:12">
      <c r="A1922" s="2" t="s">
        <v>16</v>
      </c>
      <c r="B1922" s="2" t="s">
        <v>17</v>
      </c>
      <c r="C1922" s="2" t="s">
        <v>28</v>
      </c>
      <c r="D1922" s="3">
        <v>43497</v>
      </c>
      <c r="E1922" s="4">
        <v>1.26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1.26</v>
      </c>
    </row>
    <row r="1923" spans="1:12">
      <c r="A1923" s="2" t="s">
        <v>16</v>
      </c>
      <c r="B1923" s="2" t="s">
        <v>17</v>
      </c>
      <c r="C1923" s="2" t="s">
        <v>30</v>
      </c>
      <c r="D1923" s="3">
        <v>43497</v>
      </c>
      <c r="E1923" s="4">
        <v>0.45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0.45</v>
      </c>
    </row>
    <row r="1924" spans="1:12">
      <c r="A1924" s="2" t="s">
        <v>16</v>
      </c>
      <c r="B1924" s="2" t="s">
        <v>17</v>
      </c>
      <c r="C1924" s="2" t="s">
        <v>20</v>
      </c>
      <c r="D1924" s="3">
        <v>43497</v>
      </c>
      <c r="E1924" s="4">
        <v>33183.75</v>
      </c>
      <c r="F1924" s="4">
        <v>235.02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33418.769999999997</v>
      </c>
    </row>
    <row r="1925" spans="1:12">
      <c r="A1925" s="2" t="s">
        <v>16</v>
      </c>
      <c r="B1925" s="2" t="s">
        <v>17</v>
      </c>
      <c r="C1925" s="2" t="s">
        <v>22</v>
      </c>
      <c r="D1925" s="3">
        <v>43497</v>
      </c>
      <c r="E1925" s="4">
        <v>108284.44</v>
      </c>
      <c r="F1925" s="4">
        <v>877.77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109162.21</v>
      </c>
    </row>
    <row r="1926" spans="1:12">
      <c r="A1926" s="2" t="s">
        <v>16</v>
      </c>
      <c r="B1926" s="2" t="s">
        <v>17</v>
      </c>
      <c r="C1926" s="2" t="s">
        <v>111</v>
      </c>
      <c r="D1926" s="3">
        <v>43497</v>
      </c>
      <c r="E1926" s="4">
        <v>5727.64</v>
      </c>
      <c r="F1926" s="4">
        <v>30.620000000000005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5758.26</v>
      </c>
    </row>
    <row r="1927" spans="1:12">
      <c r="A1927" s="2" t="s">
        <v>16</v>
      </c>
      <c r="B1927" s="2" t="s">
        <v>17</v>
      </c>
      <c r="C1927" s="2" t="s">
        <v>114</v>
      </c>
      <c r="D1927" s="3">
        <v>43497</v>
      </c>
      <c r="E1927" s="4">
        <v>36628.78</v>
      </c>
      <c r="F1927" s="4">
        <v>549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37177.78</v>
      </c>
    </row>
    <row r="1928" spans="1:12">
      <c r="A1928" s="2" t="s">
        <v>16</v>
      </c>
      <c r="B1928" s="2" t="s">
        <v>17</v>
      </c>
      <c r="C1928" s="2" t="s">
        <v>79</v>
      </c>
      <c r="D1928" s="3">
        <v>43497</v>
      </c>
      <c r="E1928" s="4">
        <v>388.07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388.07</v>
      </c>
    </row>
    <row r="1929" spans="1:12">
      <c r="A1929" s="2" t="s">
        <v>16</v>
      </c>
      <c r="B1929" s="2" t="s">
        <v>17</v>
      </c>
      <c r="C1929" s="2" t="s">
        <v>31</v>
      </c>
      <c r="D1929" s="3">
        <v>43497</v>
      </c>
      <c r="E1929" s="4">
        <v>569490.72</v>
      </c>
      <c r="F1929" s="4">
        <v>4914.5600000000004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574405.28</v>
      </c>
    </row>
    <row r="1930" spans="1:12">
      <c r="A1930" s="2" t="s">
        <v>16</v>
      </c>
      <c r="B1930" s="2" t="s">
        <v>17</v>
      </c>
      <c r="C1930" s="2" t="s">
        <v>24</v>
      </c>
      <c r="D1930" s="3">
        <v>43497</v>
      </c>
      <c r="E1930" s="4">
        <v>4059.14</v>
      </c>
      <c r="F1930" s="4">
        <v>41.47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4100.6099999999997</v>
      </c>
    </row>
    <row r="1931" spans="1:12">
      <c r="A1931" s="2" t="s">
        <v>16</v>
      </c>
      <c r="B1931" s="2" t="s">
        <v>17</v>
      </c>
      <c r="C1931" s="2" t="s">
        <v>81</v>
      </c>
      <c r="D1931" s="3">
        <v>43497</v>
      </c>
      <c r="E1931" s="4">
        <v>47570.27</v>
      </c>
      <c r="F1931" s="4">
        <v>373.42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47943.69</v>
      </c>
    </row>
    <row r="1932" spans="1:12">
      <c r="A1932" s="2" t="s">
        <v>16</v>
      </c>
      <c r="B1932" s="2" t="s">
        <v>17</v>
      </c>
      <c r="C1932" s="2" t="s">
        <v>25</v>
      </c>
      <c r="D1932" s="3">
        <v>43497</v>
      </c>
      <c r="E1932" s="4">
        <v>936.77</v>
      </c>
      <c r="F1932" s="4">
        <v>17.670000000000002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954.44</v>
      </c>
    </row>
    <row r="1933" spans="1:12">
      <c r="A1933" s="2" t="s">
        <v>16</v>
      </c>
      <c r="B1933" s="2" t="s">
        <v>17</v>
      </c>
      <c r="C1933" s="2" t="s">
        <v>116</v>
      </c>
      <c r="D1933" s="3">
        <v>43497</v>
      </c>
      <c r="E1933" s="4">
        <v>163795.98000000001</v>
      </c>
      <c r="F1933" s="4">
        <v>122.5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163918.48000000001</v>
      </c>
    </row>
    <row r="1934" spans="1:12">
      <c r="A1934" s="2" t="s">
        <v>16</v>
      </c>
      <c r="B1934" s="2" t="s">
        <v>17</v>
      </c>
      <c r="C1934" s="2" t="s">
        <v>115</v>
      </c>
      <c r="D1934" s="3">
        <v>43497</v>
      </c>
      <c r="E1934" s="4">
        <v>4155924.01</v>
      </c>
      <c r="F1934" s="4">
        <v>149290.91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4305214.92</v>
      </c>
    </row>
    <row r="1935" spans="1:12">
      <c r="A1935" s="2" t="s">
        <v>16</v>
      </c>
      <c r="B1935" s="2" t="s">
        <v>17</v>
      </c>
      <c r="C1935" s="2" t="s">
        <v>27</v>
      </c>
      <c r="D1935" s="3">
        <v>43497</v>
      </c>
      <c r="E1935" s="4">
        <v>15806960.109999999</v>
      </c>
      <c r="F1935" s="4">
        <v>127587.56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15934547.67</v>
      </c>
    </row>
    <row r="1936" spans="1:12">
      <c r="A1936" s="2" t="s">
        <v>16</v>
      </c>
      <c r="B1936" s="2" t="s">
        <v>17</v>
      </c>
      <c r="C1936" s="2" t="s">
        <v>82</v>
      </c>
      <c r="D1936" s="3">
        <v>43497</v>
      </c>
      <c r="E1936" s="4">
        <v>2686272.62</v>
      </c>
      <c r="F1936" s="4">
        <v>29481.85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2715754.47</v>
      </c>
    </row>
    <row r="1937" spans="1:12">
      <c r="A1937" s="2" t="s">
        <v>16</v>
      </c>
      <c r="B1937" s="2" t="s">
        <v>17</v>
      </c>
      <c r="C1937" s="2" t="s">
        <v>84</v>
      </c>
      <c r="D1937" s="3">
        <v>43497</v>
      </c>
      <c r="E1937" s="4">
        <v>213696.51</v>
      </c>
      <c r="F1937" s="4">
        <v>14890.480000000001</v>
      </c>
      <c r="G1937" s="4">
        <v>-148508.48000000001</v>
      </c>
      <c r="H1937" s="4">
        <v>0</v>
      </c>
      <c r="I1937" s="4">
        <v>3272.25</v>
      </c>
      <c r="J1937" s="4">
        <v>0</v>
      </c>
      <c r="K1937" s="4">
        <v>0</v>
      </c>
      <c r="L1937" s="4">
        <v>83350.759999999995</v>
      </c>
    </row>
    <row r="1938" spans="1:12">
      <c r="A1938" s="2" t="s">
        <v>16</v>
      </c>
      <c r="B1938" s="2" t="s">
        <v>17</v>
      </c>
      <c r="C1938" s="2" t="s">
        <v>29</v>
      </c>
      <c r="D1938" s="3">
        <v>43497</v>
      </c>
      <c r="E1938" s="4">
        <v>305031.83</v>
      </c>
      <c r="F1938" s="4">
        <v>8344.32</v>
      </c>
      <c r="G1938" s="4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313376.15000000002</v>
      </c>
    </row>
    <row r="1939" spans="1:12">
      <c r="A1939" s="2" t="s">
        <v>16</v>
      </c>
      <c r="B1939" s="2" t="s">
        <v>17</v>
      </c>
      <c r="C1939" s="2" t="s">
        <v>157</v>
      </c>
      <c r="D1939" s="3">
        <v>43497</v>
      </c>
      <c r="E1939" s="4">
        <v>32327534.5</v>
      </c>
      <c r="F1939" s="4">
        <v>381225.46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32708759.960000001</v>
      </c>
    </row>
    <row r="1940" spans="1:12">
      <c r="A1940" s="2" t="s">
        <v>16</v>
      </c>
      <c r="B1940" s="2" t="s">
        <v>17</v>
      </c>
      <c r="C1940" s="2" t="s">
        <v>32</v>
      </c>
      <c r="D1940" s="3">
        <v>43497</v>
      </c>
      <c r="E1940" s="4">
        <v>45818.95</v>
      </c>
      <c r="F1940" s="4">
        <v>145.03999999999996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45963.99</v>
      </c>
    </row>
    <row r="1941" spans="1:12">
      <c r="A1941" s="2" t="s">
        <v>16</v>
      </c>
      <c r="B1941" s="2" t="s">
        <v>17</v>
      </c>
      <c r="C1941" s="2" t="s">
        <v>80</v>
      </c>
      <c r="D1941" s="3">
        <v>43497</v>
      </c>
      <c r="E1941" s="4">
        <v>384283.37</v>
      </c>
      <c r="F1941" s="4">
        <v>7840</v>
      </c>
      <c r="G1941" s="4">
        <v>0</v>
      </c>
      <c r="H1941" s="4">
        <v>0</v>
      </c>
      <c r="I1941" s="4">
        <v>0</v>
      </c>
      <c r="J1941" s="4">
        <v>0</v>
      </c>
      <c r="K1941" s="4">
        <v>0</v>
      </c>
      <c r="L1941" s="4">
        <v>392123.37</v>
      </c>
    </row>
    <row r="1942" spans="1:12">
      <c r="A1942" s="2" t="s">
        <v>16</v>
      </c>
      <c r="B1942" s="2" t="s">
        <v>17</v>
      </c>
      <c r="C1942" s="2" t="s">
        <v>26</v>
      </c>
      <c r="D1942" s="3">
        <v>43497</v>
      </c>
      <c r="E1942" s="4">
        <v>487200.56</v>
      </c>
      <c r="F1942" s="4">
        <v>10691.21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4">
        <v>497891.77</v>
      </c>
    </row>
    <row r="1943" spans="1:12">
      <c r="A1943" s="2" t="s">
        <v>16</v>
      </c>
      <c r="B1943" s="2" t="s">
        <v>17</v>
      </c>
      <c r="C1943" s="2" t="s">
        <v>21</v>
      </c>
      <c r="D1943" s="3">
        <v>43497</v>
      </c>
      <c r="E1943" s="4">
        <v>8379.65</v>
      </c>
      <c r="F1943" s="4">
        <v>255.58</v>
      </c>
      <c r="G1943" s="4">
        <v>0</v>
      </c>
      <c r="H1943" s="4">
        <v>0</v>
      </c>
      <c r="I1943" s="4">
        <v>0</v>
      </c>
      <c r="J1943" s="4">
        <v>0</v>
      </c>
      <c r="K1943" s="4">
        <v>0</v>
      </c>
      <c r="L1943" s="4">
        <v>8635.23</v>
      </c>
    </row>
    <row r="1944" spans="1:12">
      <c r="A1944" s="2" t="s">
        <v>16</v>
      </c>
      <c r="B1944" s="2" t="s">
        <v>17</v>
      </c>
      <c r="C1944" s="2" t="s">
        <v>75</v>
      </c>
      <c r="D1944" s="3">
        <v>43497</v>
      </c>
      <c r="E1944" s="4">
        <v>72489.55</v>
      </c>
      <c r="F1944" s="4">
        <v>2448.73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74938.28</v>
      </c>
    </row>
    <row r="1945" spans="1:12">
      <c r="A1945" s="2" t="s">
        <v>16</v>
      </c>
      <c r="B1945" s="2" t="s">
        <v>17</v>
      </c>
      <c r="C1945" s="2" t="s">
        <v>112</v>
      </c>
      <c r="D1945" s="3">
        <v>43497</v>
      </c>
      <c r="E1945" s="4">
        <v>11803180.73</v>
      </c>
      <c r="F1945" s="4">
        <v>114938.2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11918118.93</v>
      </c>
    </row>
    <row r="1946" spans="1:12">
      <c r="A1946" s="2" t="s">
        <v>16</v>
      </c>
      <c r="B1946" s="2" t="s">
        <v>17</v>
      </c>
      <c r="C1946" s="2" t="s">
        <v>77</v>
      </c>
      <c r="D1946" s="3">
        <v>43497</v>
      </c>
      <c r="E1946" s="4">
        <v>70174.19</v>
      </c>
      <c r="F1946" s="4">
        <v>2354.21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72528.399999999994</v>
      </c>
    </row>
    <row r="1947" spans="1:12">
      <c r="A1947" s="2" t="s">
        <v>16</v>
      </c>
      <c r="B1947" s="2" t="s">
        <v>17</v>
      </c>
      <c r="C1947" s="2" t="s">
        <v>78</v>
      </c>
      <c r="D1947" s="3">
        <v>43497</v>
      </c>
      <c r="E1947" s="4">
        <v>66771.08</v>
      </c>
      <c r="F1947" s="4">
        <v>2594.34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69365.42</v>
      </c>
    </row>
    <row r="1948" spans="1:12">
      <c r="A1948" s="2" t="s">
        <v>16</v>
      </c>
      <c r="B1948" s="2" t="s">
        <v>17</v>
      </c>
      <c r="C1948" s="2" t="s">
        <v>113</v>
      </c>
      <c r="D1948" s="3">
        <v>43497</v>
      </c>
      <c r="E1948" s="4">
        <v>4208005.1200000001</v>
      </c>
      <c r="F1948" s="4">
        <v>102723.2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4310728.32</v>
      </c>
    </row>
    <row r="1949" spans="1:12">
      <c r="A1949" s="2" t="s">
        <v>33</v>
      </c>
      <c r="B1949" s="2" t="s">
        <v>34</v>
      </c>
      <c r="C1949" s="2" t="s">
        <v>43</v>
      </c>
      <c r="D1949" s="3">
        <v>43497</v>
      </c>
      <c r="E1949" s="4">
        <v>8329.7199999999993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8329.7199999999993</v>
      </c>
    </row>
    <row r="1950" spans="1:12">
      <c r="A1950" s="2" t="s">
        <v>33</v>
      </c>
      <c r="B1950" s="2" t="s">
        <v>34</v>
      </c>
      <c r="C1950" s="2" t="s">
        <v>44</v>
      </c>
      <c r="D1950" s="3">
        <v>43497</v>
      </c>
      <c r="E1950" s="4">
        <v>119852.69</v>
      </c>
      <c r="F1950" s="4">
        <v>0</v>
      </c>
      <c r="G1950" s="4">
        <v>0</v>
      </c>
      <c r="H1950" s="4">
        <v>0</v>
      </c>
      <c r="I1950" s="4">
        <v>0</v>
      </c>
      <c r="J1950" s="4">
        <v>0</v>
      </c>
      <c r="K1950" s="4">
        <v>0</v>
      </c>
      <c r="L1950" s="4">
        <v>119852.69</v>
      </c>
    </row>
    <row r="1951" spans="1:12">
      <c r="A1951" s="2" t="s">
        <v>33</v>
      </c>
      <c r="B1951" s="2" t="s">
        <v>34</v>
      </c>
      <c r="C1951" s="2" t="s">
        <v>45</v>
      </c>
      <c r="D1951" s="3">
        <v>43497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</row>
    <row r="1952" spans="1:12">
      <c r="A1952" s="2" t="s">
        <v>33</v>
      </c>
      <c r="B1952" s="2" t="s">
        <v>34</v>
      </c>
      <c r="C1952" s="2" t="s">
        <v>95</v>
      </c>
      <c r="D1952" s="3">
        <v>43497</v>
      </c>
      <c r="E1952" s="4">
        <v>4440.42</v>
      </c>
      <c r="F1952" s="4">
        <v>0.98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4441.3999999999996</v>
      </c>
    </row>
    <row r="1953" spans="1:12">
      <c r="A1953" s="2" t="s">
        <v>33</v>
      </c>
      <c r="B1953" s="2" t="s">
        <v>34</v>
      </c>
      <c r="C1953" s="2" t="s">
        <v>96</v>
      </c>
      <c r="D1953" s="3">
        <v>43497</v>
      </c>
      <c r="E1953" s="4">
        <v>6090</v>
      </c>
      <c r="F1953" s="4">
        <v>24.93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6114.93</v>
      </c>
    </row>
    <row r="1954" spans="1:12">
      <c r="A1954" s="2" t="s">
        <v>33</v>
      </c>
      <c r="B1954" s="2" t="s">
        <v>34</v>
      </c>
      <c r="C1954" s="2" t="s">
        <v>120</v>
      </c>
      <c r="D1954" s="3">
        <v>43497</v>
      </c>
      <c r="E1954" s="4">
        <v>112464.77</v>
      </c>
      <c r="F1954" s="4">
        <v>160.93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112625.7</v>
      </c>
    </row>
    <row r="1955" spans="1:12">
      <c r="A1955" s="2" t="s">
        <v>33</v>
      </c>
      <c r="B1955" s="2" t="s">
        <v>34</v>
      </c>
      <c r="C1955" s="2" t="s">
        <v>121</v>
      </c>
      <c r="D1955" s="3">
        <v>43497</v>
      </c>
      <c r="E1955" s="4">
        <v>20343.57</v>
      </c>
      <c r="F1955" s="4">
        <v>17.739999999999998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20361.310000000001</v>
      </c>
    </row>
    <row r="1956" spans="1:12">
      <c r="A1956" s="2" t="s">
        <v>33</v>
      </c>
      <c r="B1956" s="2" t="s">
        <v>34</v>
      </c>
      <c r="C1956" s="2" t="s">
        <v>153</v>
      </c>
      <c r="D1956" s="3">
        <v>43497</v>
      </c>
      <c r="E1956" s="4">
        <v>98959.569999999992</v>
      </c>
      <c r="F1956" s="4">
        <v>148.88999999999999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99108.46</v>
      </c>
    </row>
    <row r="1957" spans="1:12">
      <c r="A1957" s="2" t="s">
        <v>33</v>
      </c>
      <c r="B1957" s="2" t="s">
        <v>34</v>
      </c>
      <c r="C1957" s="2" t="s">
        <v>135</v>
      </c>
      <c r="D1957" s="3">
        <v>43497</v>
      </c>
      <c r="E1957" s="4">
        <v>1084148.93</v>
      </c>
      <c r="F1957" s="4">
        <v>14194.369999999999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1098343.3</v>
      </c>
    </row>
    <row r="1958" spans="1:12">
      <c r="A1958" s="2" t="s">
        <v>33</v>
      </c>
      <c r="B1958" s="2" t="s">
        <v>34</v>
      </c>
      <c r="C1958" s="2" t="s">
        <v>159</v>
      </c>
      <c r="D1958" s="3">
        <v>43497</v>
      </c>
      <c r="E1958" s="4">
        <v>1402312.27</v>
      </c>
      <c r="F1958" s="4">
        <v>2139.17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1404451.44</v>
      </c>
    </row>
    <row r="1959" spans="1:12">
      <c r="A1959" s="2" t="s">
        <v>33</v>
      </c>
      <c r="B1959" s="2" t="s">
        <v>34</v>
      </c>
      <c r="C1959" s="2" t="s">
        <v>46</v>
      </c>
      <c r="D1959" s="3">
        <v>43497</v>
      </c>
      <c r="E1959" s="4">
        <v>453032.58</v>
      </c>
      <c r="F1959" s="4">
        <v>348.21000000000004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453380.79</v>
      </c>
    </row>
    <row r="1960" spans="1:12">
      <c r="A1960" s="2" t="s">
        <v>33</v>
      </c>
      <c r="B1960" s="2" t="s">
        <v>34</v>
      </c>
      <c r="C1960" s="2" t="s">
        <v>122</v>
      </c>
      <c r="D1960" s="3">
        <v>43497</v>
      </c>
      <c r="E1960" s="4">
        <v>741815.03</v>
      </c>
      <c r="F1960" s="4">
        <v>2542.25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744357.28</v>
      </c>
    </row>
    <row r="1961" spans="1:12">
      <c r="A1961" s="2" t="s">
        <v>33</v>
      </c>
      <c r="B1961" s="2" t="s">
        <v>34</v>
      </c>
      <c r="C1961" s="2" t="s">
        <v>47</v>
      </c>
      <c r="D1961" s="3">
        <v>43497</v>
      </c>
      <c r="E1961" s="4">
        <v>167680.82999999999</v>
      </c>
      <c r="F1961" s="4">
        <v>52.07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167732.9</v>
      </c>
    </row>
    <row r="1962" spans="1:12">
      <c r="A1962" s="2" t="s">
        <v>33</v>
      </c>
      <c r="B1962" s="2" t="s">
        <v>34</v>
      </c>
      <c r="C1962" s="2" t="s">
        <v>154</v>
      </c>
      <c r="D1962" s="3">
        <v>43497</v>
      </c>
      <c r="E1962" s="4">
        <v>43635.21</v>
      </c>
      <c r="F1962" s="4">
        <v>40.049999999999997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43675.26</v>
      </c>
    </row>
    <row r="1963" spans="1:12">
      <c r="A1963" s="2" t="s">
        <v>33</v>
      </c>
      <c r="B1963" s="2" t="s">
        <v>34</v>
      </c>
      <c r="C1963" s="2" t="s">
        <v>123</v>
      </c>
      <c r="D1963" s="3">
        <v>43497</v>
      </c>
      <c r="E1963" s="4">
        <v>-89430.82</v>
      </c>
      <c r="F1963" s="4">
        <v>118.36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-89312.46</v>
      </c>
    </row>
    <row r="1964" spans="1:12">
      <c r="A1964" s="2" t="s">
        <v>33</v>
      </c>
      <c r="B1964" s="2" t="s">
        <v>34</v>
      </c>
      <c r="C1964" s="2" t="s">
        <v>136</v>
      </c>
      <c r="D1964" s="3">
        <v>43497</v>
      </c>
      <c r="E1964" s="4">
        <v>187941.72</v>
      </c>
      <c r="F1964" s="4">
        <v>141.29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188083.01</v>
      </c>
    </row>
    <row r="1965" spans="1:12">
      <c r="A1965" s="2" t="s">
        <v>33</v>
      </c>
      <c r="B1965" s="2" t="s">
        <v>34</v>
      </c>
      <c r="C1965" s="2" t="s">
        <v>48</v>
      </c>
      <c r="D1965" s="3">
        <v>43497</v>
      </c>
      <c r="E1965" s="4">
        <v>487233.07</v>
      </c>
      <c r="F1965" s="4">
        <v>1385.17</v>
      </c>
      <c r="G1965" s="4">
        <v>0</v>
      </c>
      <c r="H1965" s="4">
        <v>0</v>
      </c>
      <c r="I1965" s="4">
        <v>0</v>
      </c>
      <c r="J1965" s="4">
        <v>0</v>
      </c>
      <c r="K1965" s="4">
        <v>0</v>
      </c>
      <c r="L1965" s="4">
        <v>488618.23999999999</v>
      </c>
    </row>
    <row r="1966" spans="1:12">
      <c r="A1966" s="2" t="s">
        <v>33</v>
      </c>
      <c r="B1966" s="2" t="s">
        <v>34</v>
      </c>
      <c r="C1966" s="2" t="s">
        <v>118</v>
      </c>
      <c r="D1966" s="3">
        <v>43497</v>
      </c>
      <c r="E1966" s="4">
        <v>200031.16999999998</v>
      </c>
      <c r="F1966" s="4">
        <v>116.06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200147.23</v>
      </c>
    </row>
    <row r="1967" spans="1:12">
      <c r="A1967" s="2" t="s">
        <v>33</v>
      </c>
      <c r="B1967" s="2" t="s">
        <v>34</v>
      </c>
      <c r="C1967" s="2" t="s">
        <v>137</v>
      </c>
      <c r="D1967" s="3">
        <v>43497</v>
      </c>
      <c r="E1967" s="4">
        <v>186275.53</v>
      </c>
      <c r="F1967" s="4">
        <v>708.38000000000011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186983.91</v>
      </c>
    </row>
    <row r="1968" spans="1:12">
      <c r="A1968" s="2" t="s">
        <v>33</v>
      </c>
      <c r="B1968" s="2" t="s">
        <v>34</v>
      </c>
      <c r="C1968" s="2" t="s">
        <v>97</v>
      </c>
      <c r="D1968" s="3">
        <v>43497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</row>
    <row r="1969" spans="1:12">
      <c r="A1969" s="2" t="s">
        <v>33</v>
      </c>
      <c r="B1969" s="2" t="s">
        <v>34</v>
      </c>
      <c r="C1969" s="2" t="s">
        <v>49</v>
      </c>
      <c r="D1969" s="3">
        <v>43497</v>
      </c>
      <c r="E1969" s="4">
        <v>421616.2</v>
      </c>
      <c r="F1969" s="4">
        <v>961.78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422577.98</v>
      </c>
    </row>
    <row r="1970" spans="1:12">
      <c r="A1970" s="2" t="s">
        <v>33</v>
      </c>
      <c r="B1970" s="2" t="s">
        <v>34</v>
      </c>
      <c r="C1970" s="2" t="s">
        <v>50</v>
      </c>
      <c r="D1970" s="3">
        <v>43497</v>
      </c>
      <c r="E1970" s="4">
        <v>16388.189999999999</v>
      </c>
      <c r="F1970" s="4">
        <v>72.679999999999993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16460.87</v>
      </c>
    </row>
    <row r="1971" spans="1:12">
      <c r="A1971" s="2" t="s">
        <v>33</v>
      </c>
      <c r="B1971" s="2" t="s">
        <v>34</v>
      </c>
      <c r="C1971" s="2" t="s">
        <v>138</v>
      </c>
      <c r="D1971" s="3">
        <v>43497</v>
      </c>
      <c r="E1971" s="4">
        <v>52508.36</v>
      </c>
      <c r="F1971" s="4">
        <v>90.23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52598.59</v>
      </c>
    </row>
    <row r="1972" spans="1:12">
      <c r="A1972" s="2" t="s">
        <v>33</v>
      </c>
      <c r="B1972" s="2" t="s">
        <v>34</v>
      </c>
      <c r="C1972" s="2" t="s">
        <v>124</v>
      </c>
      <c r="D1972" s="3">
        <v>43497</v>
      </c>
      <c r="E1972" s="4">
        <v>87521.21</v>
      </c>
      <c r="F1972" s="4">
        <v>567.46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88088.67</v>
      </c>
    </row>
    <row r="1973" spans="1:12">
      <c r="A1973" s="2" t="s">
        <v>33</v>
      </c>
      <c r="B1973" s="2" t="s">
        <v>34</v>
      </c>
      <c r="C1973" s="2" t="s">
        <v>125</v>
      </c>
      <c r="D1973" s="3">
        <v>43497</v>
      </c>
      <c r="E1973" s="4">
        <v>17808702.280000001</v>
      </c>
      <c r="F1973" s="4">
        <v>42969.17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17851671.449999999</v>
      </c>
    </row>
    <row r="1974" spans="1:12">
      <c r="A1974" s="2" t="s">
        <v>33</v>
      </c>
      <c r="B1974" s="2" t="s">
        <v>34</v>
      </c>
      <c r="C1974" s="2" t="s">
        <v>126</v>
      </c>
      <c r="D1974" s="3">
        <v>43497</v>
      </c>
      <c r="E1974" s="4">
        <v>346228.07999999996</v>
      </c>
      <c r="F1974" s="4">
        <v>1404.15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347632.23</v>
      </c>
    </row>
    <row r="1975" spans="1:12">
      <c r="A1975" s="2" t="s">
        <v>33</v>
      </c>
      <c r="B1975" s="2" t="s">
        <v>34</v>
      </c>
      <c r="C1975" s="2" t="s">
        <v>51</v>
      </c>
      <c r="D1975" s="3">
        <v>43497</v>
      </c>
      <c r="E1975" s="4">
        <v>1748631.39</v>
      </c>
      <c r="F1975" s="4">
        <v>4047.33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1752678.72</v>
      </c>
    </row>
    <row r="1976" spans="1:12">
      <c r="A1976" s="2" t="s">
        <v>33</v>
      </c>
      <c r="B1976" s="2" t="s">
        <v>34</v>
      </c>
      <c r="C1976" s="2" t="s">
        <v>98</v>
      </c>
      <c r="D1976" s="3">
        <v>43497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</row>
    <row r="1977" spans="1:12">
      <c r="A1977" s="2" t="s">
        <v>33</v>
      </c>
      <c r="B1977" s="2" t="s">
        <v>34</v>
      </c>
      <c r="C1977" s="2" t="s">
        <v>52</v>
      </c>
      <c r="D1977" s="3">
        <v>43497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</row>
    <row r="1978" spans="1:12">
      <c r="A1978" s="2" t="s">
        <v>33</v>
      </c>
      <c r="B1978" s="2" t="s">
        <v>34</v>
      </c>
      <c r="C1978" s="2" t="s">
        <v>127</v>
      </c>
      <c r="D1978" s="3">
        <v>43497</v>
      </c>
      <c r="E1978" s="4">
        <v>206313.06</v>
      </c>
      <c r="F1978" s="4">
        <v>4152.6499999999996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210465.71</v>
      </c>
    </row>
    <row r="1979" spans="1:12">
      <c r="A1979" s="2" t="s">
        <v>33</v>
      </c>
      <c r="B1979" s="2" t="s">
        <v>34</v>
      </c>
      <c r="C1979" s="2" t="s">
        <v>139</v>
      </c>
      <c r="D1979" s="3">
        <v>43497</v>
      </c>
      <c r="E1979" s="4">
        <v>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</row>
    <row r="1980" spans="1:12">
      <c r="A1980" s="2" t="s">
        <v>33</v>
      </c>
      <c r="B1980" s="2" t="s">
        <v>34</v>
      </c>
      <c r="C1980" s="2" t="s">
        <v>53</v>
      </c>
      <c r="D1980" s="3">
        <v>43497</v>
      </c>
      <c r="E1980" s="4">
        <v>109532.29000000001</v>
      </c>
      <c r="F1980" s="4">
        <v>577.08999999999992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110109.38</v>
      </c>
    </row>
    <row r="1981" spans="1:12">
      <c r="A1981" s="2" t="s">
        <v>33</v>
      </c>
      <c r="B1981" s="2" t="s">
        <v>34</v>
      </c>
      <c r="C1981" s="2" t="s">
        <v>54</v>
      </c>
      <c r="D1981" s="3">
        <v>43497</v>
      </c>
      <c r="E1981" s="4">
        <v>70212.790000000008</v>
      </c>
      <c r="F1981" s="4">
        <v>171.35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70384.14</v>
      </c>
    </row>
    <row r="1982" spans="1:12">
      <c r="A1982" s="2" t="s">
        <v>33</v>
      </c>
      <c r="B1982" s="2" t="s">
        <v>34</v>
      </c>
      <c r="C1982" s="2" t="s">
        <v>128</v>
      </c>
      <c r="D1982" s="3">
        <v>43497</v>
      </c>
      <c r="E1982" s="4">
        <v>34826.449999999997</v>
      </c>
      <c r="F1982" s="4">
        <v>79.42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34905.870000000003</v>
      </c>
    </row>
    <row r="1983" spans="1:12">
      <c r="A1983" s="2" t="s">
        <v>33</v>
      </c>
      <c r="B1983" s="2" t="s">
        <v>34</v>
      </c>
      <c r="C1983" s="2" t="s">
        <v>55</v>
      </c>
      <c r="D1983" s="3">
        <v>43497</v>
      </c>
      <c r="E1983" s="4">
        <v>1870.52</v>
      </c>
      <c r="F1983" s="4">
        <v>6.8699999999999992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1877.39</v>
      </c>
    </row>
    <row r="1984" spans="1:12">
      <c r="A1984" s="2" t="s">
        <v>33</v>
      </c>
      <c r="B1984" s="2" t="s">
        <v>34</v>
      </c>
      <c r="C1984" s="2" t="s">
        <v>56</v>
      </c>
      <c r="D1984" s="3">
        <v>43497</v>
      </c>
      <c r="E1984" s="4">
        <v>9511297.8900000006</v>
      </c>
      <c r="F1984" s="4">
        <v>74272.009999999995</v>
      </c>
      <c r="G1984" s="4">
        <v>-7943.49</v>
      </c>
      <c r="H1984" s="4">
        <v>0</v>
      </c>
      <c r="I1984" s="4">
        <v>0</v>
      </c>
      <c r="J1984" s="4">
        <v>0</v>
      </c>
      <c r="K1984" s="4">
        <v>0</v>
      </c>
      <c r="L1984" s="4">
        <v>9577626.4100000001</v>
      </c>
    </row>
    <row r="1985" spans="1:12">
      <c r="A1985" s="2" t="s">
        <v>33</v>
      </c>
      <c r="B1985" s="2" t="s">
        <v>34</v>
      </c>
      <c r="C1985" s="2" t="s">
        <v>140</v>
      </c>
      <c r="D1985" s="3">
        <v>43497</v>
      </c>
      <c r="E1985" s="4">
        <v>30106790.949999999</v>
      </c>
      <c r="F1985" s="4">
        <v>277900.13</v>
      </c>
      <c r="G1985" s="4">
        <v>-11018.59</v>
      </c>
      <c r="H1985" s="4">
        <v>-58319.05</v>
      </c>
      <c r="I1985" s="4">
        <v>0</v>
      </c>
      <c r="J1985" s="4">
        <v>0</v>
      </c>
      <c r="K1985" s="4">
        <v>0</v>
      </c>
      <c r="L1985" s="4">
        <v>30315353.440000001</v>
      </c>
    </row>
    <row r="1986" spans="1:12">
      <c r="A1986" s="2" t="s">
        <v>33</v>
      </c>
      <c r="B1986" s="2" t="s">
        <v>34</v>
      </c>
      <c r="C1986" s="2" t="s">
        <v>99</v>
      </c>
      <c r="D1986" s="3">
        <v>43497</v>
      </c>
      <c r="E1986" s="4">
        <v>15756270.539999999</v>
      </c>
      <c r="F1986" s="4">
        <v>221492.85</v>
      </c>
      <c r="G1986" s="4">
        <v>-39.97</v>
      </c>
      <c r="H1986" s="4">
        <v>-6253.05</v>
      </c>
      <c r="I1986" s="4">
        <v>0</v>
      </c>
      <c r="J1986" s="4">
        <v>0</v>
      </c>
      <c r="K1986" s="4">
        <v>0</v>
      </c>
      <c r="L1986" s="4">
        <v>15971470.369999999</v>
      </c>
    </row>
    <row r="1987" spans="1:12">
      <c r="A1987" s="2" t="s">
        <v>33</v>
      </c>
      <c r="B1987" s="2" t="s">
        <v>34</v>
      </c>
      <c r="C1987" s="2" t="s">
        <v>141</v>
      </c>
      <c r="D1987" s="3">
        <v>43497</v>
      </c>
      <c r="E1987" s="4">
        <v>2158049.9700000002</v>
      </c>
      <c r="F1987" s="4">
        <v>42188.51</v>
      </c>
      <c r="G1987" s="4">
        <v>0</v>
      </c>
      <c r="H1987" s="4">
        <v>-125.83</v>
      </c>
      <c r="I1987" s="4">
        <v>0</v>
      </c>
      <c r="J1987" s="4">
        <v>0</v>
      </c>
      <c r="K1987" s="4">
        <v>0</v>
      </c>
      <c r="L1987" s="4">
        <v>2200112.65</v>
      </c>
    </row>
    <row r="1988" spans="1:12">
      <c r="A1988" s="2" t="s">
        <v>33</v>
      </c>
      <c r="B1988" s="2" t="s">
        <v>34</v>
      </c>
      <c r="C1988" s="2" t="s">
        <v>57</v>
      </c>
      <c r="D1988" s="3">
        <v>43497</v>
      </c>
      <c r="E1988" s="4">
        <v>900910.72</v>
      </c>
      <c r="F1988" s="4">
        <v>10292.189999999999</v>
      </c>
      <c r="G1988" s="4">
        <v>0</v>
      </c>
      <c r="H1988" s="4">
        <v>-0.2</v>
      </c>
      <c r="I1988" s="4">
        <v>0</v>
      </c>
      <c r="J1988" s="4">
        <v>0</v>
      </c>
      <c r="K1988" s="4">
        <v>0</v>
      </c>
      <c r="L1988" s="4">
        <v>911202.71</v>
      </c>
    </row>
    <row r="1989" spans="1:12">
      <c r="A1989" s="2" t="s">
        <v>33</v>
      </c>
      <c r="B1989" s="2" t="s">
        <v>34</v>
      </c>
      <c r="C1989" s="2" t="s">
        <v>142</v>
      </c>
      <c r="D1989" s="3">
        <v>43497</v>
      </c>
      <c r="E1989" s="4">
        <v>994632.91</v>
      </c>
      <c r="F1989" s="4">
        <v>3973.72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998606.63</v>
      </c>
    </row>
    <row r="1990" spans="1:12">
      <c r="A1990" s="2" t="s">
        <v>33</v>
      </c>
      <c r="B1990" s="2" t="s">
        <v>34</v>
      </c>
      <c r="C1990" s="2" t="s">
        <v>143</v>
      </c>
      <c r="D1990" s="3">
        <v>43497</v>
      </c>
      <c r="E1990" s="4">
        <v>36132677.579999998</v>
      </c>
      <c r="F1990" s="4">
        <v>383372.54</v>
      </c>
      <c r="G1990" s="4">
        <v>-288059.14</v>
      </c>
      <c r="H1990" s="4">
        <v>0</v>
      </c>
      <c r="I1990" s="4">
        <v>0</v>
      </c>
      <c r="J1990" s="4">
        <v>0</v>
      </c>
      <c r="K1990" s="4">
        <v>0</v>
      </c>
      <c r="L1990" s="4">
        <v>36227990.979999997</v>
      </c>
    </row>
    <row r="1991" spans="1:12">
      <c r="A1991" s="2" t="s">
        <v>33</v>
      </c>
      <c r="B1991" s="2" t="s">
        <v>34</v>
      </c>
      <c r="C1991" s="2" t="s">
        <v>58</v>
      </c>
      <c r="D1991" s="3">
        <v>43497</v>
      </c>
      <c r="E1991" s="4">
        <v>19744427.530000001</v>
      </c>
      <c r="F1991" s="4">
        <v>249053.68</v>
      </c>
      <c r="G1991" s="4">
        <v>-229691.07</v>
      </c>
      <c r="H1991" s="4">
        <v>0</v>
      </c>
      <c r="I1991" s="4">
        <v>0</v>
      </c>
      <c r="J1991" s="4">
        <v>0</v>
      </c>
      <c r="K1991" s="4">
        <v>0</v>
      </c>
      <c r="L1991" s="4">
        <v>19763790.140000001</v>
      </c>
    </row>
    <row r="1992" spans="1:12">
      <c r="A1992" s="2" t="s">
        <v>33</v>
      </c>
      <c r="B1992" s="2" t="s">
        <v>34</v>
      </c>
      <c r="C1992" s="2" t="s">
        <v>59</v>
      </c>
      <c r="D1992" s="3">
        <v>43497</v>
      </c>
      <c r="E1992" s="4">
        <v>25938462.82</v>
      </c>
      <c r="F1992" s="4">
        <v>192282.6</v>
      </c>
      <c r="G1992" s="4">
        <v>-333541.51</v>
      </c>
      <c r="H1992" s="4">
        <v>0</v>
      </c>
      <c r="I1992" s="4">
        <v>0</v>
      </c>
      <c r="J1992" s="4">
        <v>0</v>
      </c>
      <c r="K1992" s="4">
        <v>0</v>
      </c>
      <c r="L1992" s="4">
        <v>25797203.91</v>
      </c>
    </row>
    <row r="1993" spans="1:12">
      <c r="A1993" s="2" t="s">
        <v>33</v>
      </c>
      <c r="B1993" s="2" t="s">
        <v>34</v>
      </c>
      <c r="C1993" s="2" t="s">
        <v>93</v>
      </c>
      <c r="D1993" s="3">
        <v>43497</v>
      </c>
      <c r="E1993" s="4">
        <v>3996065.46</v>
      </c>
      <c r="F1993" s="4">
        <v>30362.59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4026428.05</v>
      </c>
    </row>
    <row r="1994" spans="1:12">
      <c r="A1994" s="2" t="s">
        <v>33</v>
      </c>
      <c r="B1994" s="2" t="s">
        <v>34</v>
      </c>
      <c r="C1994" s="2" t="s">
        <v>94</v>
      </c>
      <c r="D1994" s="3">
        <v>43497</v>
      </c>
      <c r="E1994" s="4">
        <v>89044.81</v>
      </c>
      <c r="F1994" s="4">
        <v>430.01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89474.82</v>
      </c>
    </row>
    <row r="1995" spans="1:12">
      <c r="A1995" s="2" t="s">
        <v>33</v>
      </c>
      <c r="B1995" s="2" t="s">
        <v>34</v>
      </c>
      <c r="C1995" s="2" t="s">
        <v>119</v>
      </c>
      <c r="D1995" s="3">
        <v>43497</v>
      </c>
      <c r="E1995" s="4">
        <v>2879063.92</v>
      </c>
      <c r="F1995" s="4">
        <v>11768.37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2890832.29</v>
      </c>
    </row>
    <row r="1996" spans="1:12">
      <c r="A1996" s="2" t="s">
        <v>33</v>
      </c>
      <c r="B1996" s="2" t="s">
        <v>34</v>
      </c>
      <c r="C1996" s="2" t="s">
        <v>85</v>
      </c>
      <c r="D1996" s="3">
        <v>43497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</row>
    <row r="1997" spans="1:12">
      <c r="A1997" s="2" t="s">
        <v>33</v>
      </c>
      <c r="B1997" s="2" t="s">
        <v>34</v>
      </c>
      <c r="C1997" s="2" t="s">
        <v>134</v>
      </c>
      <c r="D1997" s="3">
        <v>43497</v>
      </c>
      <c r="E1997" s="4">
        <v>1103074.33</v>
      </c>
      <c r="F1997" s="4">
        <v>25076.58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1128150.9099999999</v>
      </c>
    </row>
    <row r="1998" spans="1:12">
      <c r="A1998" s="2" t="s">
        <v>33</v>
      </c>
      <c r="B1998" s="2" t="s">
        <v>34</v>
      </c>
      <c r="C1998" s="2" t="s">
        <v>86</v>
      </c>
      <c r="D1998" s="3">
        <v>43497</v>
      </c>
      <c r="E1998" s="4">
        <v>103710.76</v>
      </c>
      <c r="F1998" s="4">
        <v>542.43000000000006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104253.19</v>
      </c>
    </row>
    <row r="1999" spans="1:12">
      <c r="A1999" s="2" t="s">
        <v>33</v>
      </c>
      <c r="B1999" s="2" t="s">
        <v>34</v>
      </c>
      <c r="C1999" s="2" t="s">
        <v>87</v>
      </c>
      <c r="D1999" s="3">
        <v>43497</v>
      </c>
      <c r="E1999" s="4">
        <v>276867.52</v>
      </c>
      <c r="F1999" s="4">
        <v>2222.16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279089.68</v>
      </c>
    </row>
    <row r="2000" spans="1:12">
      <c r="A2000" s="2" t="s">
        <v>33</v>
      </c>
      <c r="B2000" s="2" t="s">
        <v>34</v>
      </c>
      <c r="C2000" s="2" t="s">
        <v>117</v>
      </c>
      <c r="D2000" s="3">
        <v>43497</v>
      </c>
      <c r="E2000" s="4">
        <v>4602.88</v>
      </c>
      <c r="F2000" s="4">
        <v>40.590000000000003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4643.47</v>
      </c>
    </row>
    <row r="2001" spans="1:12">
      <c r="A2001" s="2" t="s">
        <v>33</v>
      </c>
      <c r="B2001" s="2" t="s">
        <v>34</v>
      </c>
      <c r="C2001" s="2" t="s">
        <v>35</v>
      </c>
      <c r="D2001" s="3">
        <v>43497</v>
      </c>
      <c r="E2001" s="4">
        <v>1246194.18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1246194.18</v>
      </c>
    </row>
    <row r="2002" spans="1:12">
      <c r="A2002" s="2" t="s">
        <v>33</v>
      </c>
      <c r="B2002" s="2" t="s">
        <v>34</v>
      </c>
      <c r="C2002" s="2" t="s">
        <v>88</v>
      </c>
      <c r="D2002" s="3">
        <v>43497</v>
      </c>
      <c r="E2002" s="4">
        <v>1100747.54</v>
      </c>
      <c r="F2002" s="4">
        <v>17871.620000000003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1118619.1599999999</v>
      </c>
    </row>
    <row r="2003" spans="1:12">
      <c r="A2003" s="2" t="s">
        <v>33</v>
      </c>
      <c r="B2003" s="2" t="s">
        <v>34</v>
      </c>
      <c r="C2003" s="2" t="s">
        <v>36</v>
      </c>
      <c r="D2003" s="3">
        <v>43497</v>
      </c>
      <c r="E2003" s="4">
        <v>103936.05</v>
      </c>
      <c r="F2003" s="4">
        <v>2788.12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106724.17</v>
      </c>
    </row>
    <row r="2004" spans="1:12">
      <c r="A2004" s="2" t="s">
        <v>33</v>
      </c>
      <c r="B2004" s="2" t="s">
        <v>34</v>
      </c>
      <c r="C2004" s="2" t="s">
        <v>89</v>
      </c>
      <c r="D2004" s="3">
        <v>43497</v>
      </c>
      <c r="E2004" s="4">
        <v>-2116.61</v>
      </c>
      <c r="F2004" s="4">
        <v>216.88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-1899.73</v>
      </c>
    </row>
    <row r="2005" spans="1:12">
      <c r="A2005" s="2" t="s">
        <v>33</v>
      </c>
      <c r="B2005" s="2" t="s">
        <v>34</v>
      </c>
      <c r="C2005" s="2" t="s">
        <v>37</v>
      </c>
      <c r="D2005" s="3">
        <v>43497</v>
      </c>
      <c r="E2005" s="4">
        <v>1198009.45</v>
      </c>
      <c r="F2005" s="4">
        <v>26705.35</v>
      </c>
      <c r="G2005" s="4">
        <v>-8073.77</v>
      </c>
      <c r="H2005" s="4">
        <v>0</v>
      </c>
      <c r="I2005" s="4">
        <v>0</v>
      </c>
      <c r="J2005" s="4">
        <v>0</v>
      </c>
      <c r="K2005" s="4">
        <v>0</v>
      </c>
      <c r="L2005" s="4">
        <v>1216641.03</v>
      </c>
    </row>
    <row r="2006" spans="1:12">
      <c r="A2006" s="2" t="s">
        <v>33</v>
      </c>
      <c r="B2006" s="2" t="s">
        <v>34</v>
      </c>
      <c r="C2006" s="2" t="s">
        <v>90</v>
      </c>
      <c r="D2006" s="3">
        <v>43497</v>
      </c>
      <c r="E2006" s="4">
        <v>37136.04</v>
      </c>
      <c r="F2006" s="4">
        <v>694.77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37830.81</v>
      </c>
    </row>
    <row r="2007" spans="1:12">
      <c r="A2007" s="2" t="s">
        <v>33</v>
      </c>
      <c r="B2007" s="2" t="s">
        <v>34</v>
      </c>
      <c r="C2007" s="2" t="s">
        <v>152</v>
      </c>
      <c r="D2007" s="3">
        <v>43497</v>
      </c>
      <c r="E2007" s="4">
        <v>57727.51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57727.51</v>
      </c>
    </row>
    <row r="2008" spans="1:12">
      <c r="A2008" s="2" t="s">
        <v>33</v>
      </c>
      <c r="B2008" s="2" t="s">
        <v>34</v>
      </c>
      <c r="C2008" s="2" t="s">
        <v>91</v>
      </c>
      <c r="D2008" s="3">
        <v>43497</v>
      </c>
      <c r="E2008" s="4">
        <v>17873.05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17873.05</v>
      </c>
    </row>
    <row r="2009" spans="1:12">
      <c r="A2009" s="2" t="s">
        <v>33</v>
      </c>
      <c r="B2009" s="2" t="s">
        <v>34</v>
      </c>
      <c r="C2009" s="2" t="s">
        <v>38</v>
      </c>
      <c r="D2009" s="3">
        <v>43497</v>
      </c>
      <c r="E2009" s="4">
        <v>257504.38</v>
      </c>
      <c r="F2009" s="4">
        <v>4692.37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262196.75</v>
      </c>
    </row>
    <row r="2010" spans="1:12">
      <c r="A2010" s="2" t="s">
        <v>33</v>
      </c>
      <c r="B2010" s="2" t="s">
        <v>34</v>
      </c>
      <c r="C2010" s="2" t="s">
        <v>39</v>
      </c>
      <c r="D2010" s="3">
        <v>43497</v>
      </c>
      <c r="E2010" s="4">
        <v>2049089.3599999999</v>
      </c>
      <c r="F2010" s="4">
        <v>31621.08</v>
      </c>
      <c r="G2010" s="4">
        <v>-13948.68</v>
      </c>
      <c r="H2010" s="4">
        <v>0</v>
      </c>
      <c r="I2010" s="4">
        <v>0</v>
      </c>
      <c r="J2010" s="4">
        <v>0</v>
      </c>
      <c r="K2010" s="4">
        <v>0</v>
      </c>
      <c r="L2010" s="4">
        <v>2066761.76</v>
      </c>
    </row>
    <row r="2011" spans="1:12">
      <c r="A2011" s="2" t="s">
        <v>33</v>
      </c>
      <c r="B2011" s="2" t="s">
        <v>34</v>
      </c>
      <c r="C2011" s="2" t="s">
        <v>92</v>
      </c>
      <c r="D2011" s="3">
        <v>43497</v>
      </c>
      <c r="E2011" s="4">
        <v>5540.99</v>
      </c>
      <c r="F2011" s="4">
        <v>139.74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5680.73</v>
      </c>
    </row>
    <row r="2012" spans="1:12">
      <c r="A2012" s="2" t="s">
        <v>33</v>
      </c>
      <c r="B2012" s="2" t="s">
        <v>34</v>
      </c>
      <c r="C2012" s="2" t="s">
        <v>40</v>
      </c>
      <c r="D2012" s="3">
        <v>43497</v>
      </c>
      <c r="E2012" s="4">
        <v>57192.36</v>
      </c>
      <c r="F2012" s="4">
        <v>1338.96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58531.32</v>
      </c>
    </row>
    <row r="2013" spans="1:12">
      <c r="A2013" s="2" t="s">
        <v>33</v>
      </c>
      <c r="B2013" s="2" t="s">
        <v>34</v>
      </c>
      <c r="C2013" s="2" t="s">
        <v>41</v>
      </c>
      <c r="D2013" s="3">
        <v>43497</v>
      </c>
      <c r="E2013" s="4">
        <v>652961.76</v>
      </c>
      <c r="F2013" s="4">
        <v>22599.05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675560.81</v>
      </c>
    </row>
    <row r="2014" spans="1:12">
      <c r="A2014" s="2" t="s">
        <v>33</v>
      </c>
      <c r="B2014" s="2" t="s">
        <v>34</v>
      </c>
      <c r="C2014" s="2" t="s">
        <v>42</v>
      </c>
      <c r="D2014" s="3">
        <v>43497</v>
      </c>
      <c r="E2014" s="4">
        <v>101442.93</v>
      </c>
      <c r="F2014" s="4">
        <v>-735.73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100707.2</v>
      </c>
    </row>
    <row r="2015" spans="1:12">
      <c r="A2015" s="2" t="s">
        <v>16</v>
      </c>
      <c r="B2015" s="2" t="s">
        <v>60</v>
      </c>
      <c r="C2015" s="2" t="s">
        <v>64</v>
      </c>
      <c r="D2015" s="3">
        <v>43497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</row>
    <row r="2016" spans="1:12">
      <c r="A2016" s="2" t="s">
        <v>16</v>
      </c>
      <c r="B2016" s="2" t="s">
        <v>60</v>
      </c>
      <c r="C2016" s="2" t="s">
        <v>103</v>
      </c>
      <c r="D2016" s="3">
        <v>43497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</row>
    <row r="2017" spans="1:12">
      <c r="A2017" s="2" t="s">
        <v>16</v>
      </c>
      <c r="B2017" s="2" t="s">
        <v>60</v>
      </c>
      <c r="C2017" s="2" t="s">
        <v>147</v>
      </c>
      <c r="D2017" s="3">
        <v>43497</v>
      </c>
      <c r="E2017" s="4">
        <v>2065075.16</v>
      </c>
      <c r="F2017" s="4">
        <v>34034.6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2099109.7599999998</v>
      </c>
    </row>
    <row r="2018" spans="1:12">
      <c r="A2018" s="2" t="s">
        <v>16</v>
      </c>
      <c r="B2018" s="2" t="s">
        <v>60</v>
      </c>
      <c r="C2018" s="2" t="s">
        <v>144</v>
      </c>
      <c r="D2018" s="3">
        <v>43497</v>
      </c>
      <c r="E2018" s="4">
        <v>1715537.83</v>
      </c>
      <c r="F2018" s="4">
        <v>8953.9599999999991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1724491.79</v>
      </c>
    </row>
    <row r="2019" spans="1:12">
      <c r="A2019" s="2" t="s">
        <v>16</v>
      </c>
      <c r="B2019" s="2" t="s">
        <v>60</v>
      </c>
      <c r="C2019" s="2" t="s">
        <v>145</v>
      </c>
      <c r="D2019" s="3">
        <v>43497</v>
      </c>
      <c r="E2019" s="4">
        <v>2999849.76</v>
      </c>
      <c r="F2019" s="4">
        <v>34028.730000000003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3033878.49</v>
      </c>
    </row>
    <row r="2020" spans="1:12">
      <c r="A2020" s="2" t="s">
        <v>16</v>
      </c>
      <c r="B2020" s="2" t="s">
        <v>60</v>
      </c>
      <c r="C2020" s="2" t="s">
        <v>129</v>
      </c>
      <c r="D2020" s="3">
        <v>43497</v>
      </c>
      <c r="E2020" s="4">
        <v>880038.40000000002</v>
      </c>
      <c r="F2020" s="4">
        <v>7990.8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888029.2</v>
      </c>
    </row>
    <row r="2021" spans="1:12">
      <c r="A2021" s="2" t="s">
        <v>16</v>
      </c>
      <c r="B2021" s="2" t="s">
        <v>60</v>
      </c>
      <c r="C2021" s="2" t="s">
        <v>66</v>
      </c>
      <c r="D2021" s="3">
        <v>43497</v>
      </c>
      <c r="E2021" s="4">
        <v>50997.49</v>
      </c>
      <c r="F2021" s="4">
        <v>1547.14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52544.63</v>
      </c>
    </row>
    <row r="2022" spans="1:12">
      <c r="A2022" s="2" t="s">
        <v>16</v>
      </c>
      <c r="B2022" s="2" t="s">
        <v>60</v>
      </c>
      <c r="C2022" s="2" t="s">
        <v>67</v>
      </c>
      <c r="D2022" s="3">
        <v>43497</v>
      </c>
      <c r="E2022" s="4">
        <v>94155.31</v>
      </c>
      <c r="F2022" s="4">
        <v>169.25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94324.56</v>
      </c>
    </row>
    <row r="2023" spans="1:12">
      <c r="A2023" s="2" t="s">
        <v>16</v>
      </c>
      <c r="B2023" s="2" t="s">
        <v>60</v>
      </c>
      <c r="C2023" s="2" t="s">
        <v>156</v>
      </c>
      <c r="D2023" s="3">
        <v>43497</v>
      </c>
      <c r="E2023" s="4">
        <v>130052.25</v>
      </c>
      <c r="F2023" s="4">
        <v>3636.78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133689.03</v>
      </c>
    </row>
    <row r="2024" spans="1:12">
      <c r="A2024" s="2" t="s">
        <v>16</v>
      </c>
      <c r="B2024" s="2" t="s">
        <v>60</v>
      </c>
      <c r="C2024" s="2" t="s">
        <v>160</v>
      </c>
      <c r="D2024" s="3">
        <v>43497</v>
      </c>
      <c r="E2024" s="4">
        <v>16768.02</v>
      </c>
      <c r="F2024" s="4">
        <v>196.72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16964.740000000002</v>
      </c>
    </row>
    <row r="2025" spans="1:12">
      <c r="A2025" s="2" t="s">
        <v>16</v>
      </c>
      <c r="B2025" s="2" t="s">
        <v>60</v>
      </c>
      <c r="C2025" s="2" t="s">
        <v>61</v>
      </c>
      <c r="D2025" s="3">
        <v>43497</v>
      </c>
      <c r="E2025" s="4">
        <v>1096073.6599999999</v>
      </c>
      <c r="F2025" s="4">
        <v>8970.48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1105044.1399999999</v>
      </c>
    </row>
    <row r="2026" spans="1:12">
      <c r="A2026" s="2" t="s">
        <v>16</v>
      </c>
      <c r="B2026" s="2" t="s">
        <v>60</v>
      </c>
      <c r="C2026" s="2" t="s">
        <v>65</v>
      </c>
      <c r="D2026" s="3">
        <v>43497</v>
      </c>
      <c r="E2026" s="4">
        <v>160651.53</v>
      </c>
      <c r="F2026" s="4">
        <v>1413.34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162064.87</v>
      </c>
    </row>
    <row r="2027" spans="1:12">
      <c r="A2027" s="2" t="s">
        <v>16</v>
      </c>
      <c r="B2027" s="2" t="s">
        <v>60</v>
      </c>
      <c r="C2027" s="2" t="s">
        <v>155</v>
      </c>
      <c r="D2027" s="3">
        <v>43497</v>
      </c>
      <c r="E2027" s="4">
        <v>13027.57</v>
      </c>
      <c r="F2027" s="4">
        <v>165.62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13193.19</v>
      </c>
    </row>
    <row r="2028" spans="1:12">
      <c r="A2028" s="2" t="s">
        <v>16</v>
      </c>
      <c r="B2028" s="2" t="s">
        <v>60</v>
      </c>
      <c r="C2028" s="2" t="s">
        <v>105</v>
      </c>
      <c r="D2028" s="3">
        <v>43497</v>
      </c>
      <c r="E2028" s="4">
        <v>142418.01</v>
      </c>
      <c r="F2028" s="4">
        <v>981.51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143399.51999999999</v>
      </c>
    </row>
    <row r="2029" spans="1:12">
      <c r="A2029" s="2" t="s">
        <v>16</v>
      </c>
      <c r="B2029" s="2" t="s">
        <v>60</v>
      </c>
      <c r="C2029" s="2" t="s">
        <v>100</v>
      </c>
      <c r="D2029" s="3">
        <v>43497</v>
      </c>
      <c r="E2029" s="4">
        <v>-154264.63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-154264.63</v>
      </c>
    </row>
    <row r="2030" spans="1:12">
      <c r="A2030" s="2" t="s">
        <v>16</v>
      </c>
      <c r="B2030" s="2" t="s">
        <v>60</v>
      </c>
      <c r="C2030" s="2" t="s">
        <v>130</v>
      </c>
      <c r="D2030" s="3">
        <v>43497</v>
      </c>
      <c r="E2030" s="4">
        <v>4287052.8099999996</v>
      </c>
      <c r="F2030" s="4">
        <v>70554.540000000008</v>
      </c>
      <c r="G2030" s="4">
        <v>0</v>
      </c>
      <c r="H2030" s="4">
        <v>0</v>
      </c>
      <c r="I2030" s="4">
        <v>0</v>
      </c>
      <c r="J2030" s="4">
        <v>0</v>
      </c>
      <c r="K2030" s="4">
        <v>0</v>
      </c>
      <c r="L2030" s="4">
        <v>4357607.3499999996</v>
      </c>
    </row>
    <row r="2031" spans="1:12">
      <c r="A2031" s="2" t="s">
        <v>16</v>
      </c>
      <c r="B2031" s="2" t="s">
        <v>60</v>
      </c>
      <c r="C2031" s="2" t="s">
        <v>62</v>
      </c>
      <c r="D2031" s="3">
        <v>43497</v>
      </c>
      <c r="E2031" s="4">
        <v>1247914.6399999999</v>
      </c>
      <c r="F2031" s="4">
        <v>15561.660000000002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1263476.3</v>
      </c>
    </row>
    <row r="2032" spans="1:12">
      <c r="A2032" s="2" t="s">
        <v>16</v>
      </c>
      <c r="B2032" s="2" t="s">
        <v>60</v>
      </c>
      <c r="C2032" s="2" t="s">
        <v>63</v>
      </c>
      <c r="D2032" s="3">
        <v>43497</v>
      </c>
      <c r="E2032" s="4">
        <v>382195.38</v>
      </c>
      <c r="F2032" s="4">
        <v>4297.91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386493.29</v>
      </c>
    </row>
    <row r="2033" spans="1:12">
      <c r="A2033" s="2" t="s">
        <v>16</v>
      </c>
      <c r="B2033" s="2" t="s">
        <v>60</v>
      </c>
      <c r="C2033" s="2" t="s">
        <v>101</v>
      </c>
      <c r="D2033" s="3">
        <v>43497</v>
      </c>
      <c r="E2033" s="4">
        <v>-36138.01</v>
      </c>
      <c r="F2033" s="4">
        <v>4241.46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-31896.55</v>
      </c>
    </row>
    <row r="2034" spans="1:12">
      <c r="A2034" s="2" t="s">
        <v>16</v>
      </c>
      <c r="B2034" s="2" t="s">
        <v>60</v>
      </c>
      <c r="C2034" s="2" t="s">
        <v>131</v>
      </c>
      <c r="D2034" s="3">
        <v>43497</v>
      </c>
      <c r="E2034" s="4">
        <v>-57199.47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-57199.47</v>
      </c>
    </row>
    <row r="2035" spans="1:12">
      <c r="A2035" s="2" t="s">
        <v>16</v>
      </c>
      <c r="B2035" s="2" t="s">
        <v>60</v>
      </c>
      <c r="C2035" s="2" t="s">
        <v>102</v>
      </c>
      <c r="D2035" s="3">
        <v>43497</v>
      </c>
      <c r="E2035" s="4">
        <v>32319024.93</v>
      </c>
      <c r="F2035" s="4">
        <v>504194.7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32823219.629999999</v>
      </c>
    </row>
    <row r="2036" spans="1:12">
      <c r="A2036" s="2" t="s">
        <v>16</v>
      </c>
      <c r="B2036" s="2" t="s">
        <v>60</v>
      </c>
      <c r="C2036" s="2" t="s">
        <v>132</v>
      </c>
      <c r="D2036" s="3">
        <v>43497</v>
      </c>
      <c r="E2036" s="4">
        <v>184738.01</v>
      </c>
      <c r="F2036" s="4">
        <v>4329.08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189067.09</v>
      </c>
    </row>
    <row r="2037" spans="1:12">
      <c r="A2037" s="2" t="s">
        <v>16</v>
      </c>
      <c r="B2037" s="2" t="s">
        <v>60</v>
      </c>
      <c r="C2037" s="2" t="s">
        <v>146</v>
      </c>
      <c r="D2037" s="3">
        <v>43497</v>
      </c>
      <c r="E2037" s="4">
        <v>35165.11</v>
      </c>
      <c r="F2037" s="4">
        <v>519.47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35684.58</v>
      </c>
    </row>
    <row r="2038" spans="1:12">
      <c r="A2038" s="2" t="s">
        <v>16</v>
      </c>
      <c r="B2038" s="2" t="s">
        <v>60</v>
      </c>
      <c r="C2038" s="2" t="s">
        <v>104</v>
      </c>
      <c r="D2038" s="3">
        <v>43497</v>
      </c>
      <c r="E2038" s="4">
        <v>-28268.73</v>
      </c>
      <c r="F2038" s="4">
        <v>18.23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-28250.5</v>
      </c>
    </row>
    <row r="2039" spans="1:12">
      <c r="A2039" s="2" t="s">
        <v>16</v>
      </c>
      <c r="B2039" s="2" t="s">
        <v>60</v>
      </c>
      <c r="C2039" s="2" t="s">
        <v>148</v>
      </c>
      <c r="D2039" s="3">
        <v>43497</v>
      </c>
      <c r="E2039" s="4">
        <v>-9966.41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-9966.41</v>
      </c>
    </row>
    <row r="2040" spans="1:12">
      <c r="A2040" s="2" t="s">
        <v>33</v>
      </c>
      <c r="B2040" s="2" t="s">
        <v>68</v>
      </c>
      <c r="C2040" s="2" t="s">
        <v>69</v>
      </c>
      <c r="D2040" s="3">
        <v>43497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0</v>
      </c>
    </row>
    <row r="2041" spans="1:12">
      <c r="A2041" s="2" t="s">
        <v>33</v>
      </c>
      <c r="B2041" s="2" t="s">
        <v>68</v>
      </c>
      <c r="C2041" s="2" t="s">
        <v>107</v>
      </c>
      <c r="D2041" s="3">
        <v>43497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</row>
    <row r="2042" spans="1:12">
      <c r="A2042" s="2" t="s">
        <v>33</v>
      </c>
      <c r="B2042" s="2" t="s">
        <v>68</v>
      </c>
      <c r="C2042" s="2" t="s">
        <v>70</v>
      </c>
      <c r="D2042" s="3">
        <v>43497</v>
      </c>
      <c r="E2042" s="4">
        <v>102569.35</v>
      </c>
      <c r="F2042" s="4">
        <v>400.52000000000004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102969.87</v>
      </c>
    </row>
    <row r="2043" spans="1:12">
      <c r="A2043" s="2" t="s">
        <v>33</v>
      </c>
      <c r="B2043" s="2" t="s">
        <v>68</v>
      </c>
      <c r="C2043" s="2" t="s">
        <v>108</v>
      </c>
      <c r="D2043" s="3">
        <v>43497</v>
      </c>
      <c r="E2043" s="4">
        <v>9472.57</v>
      </c>
      <c r="F2043" s="4">
        <v>93.97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9566.5400000000009</v>
      </c>
    </row>
    <row r="2044" spans="1:12">
      <c r="A2044" s="2" t="s">
        <v>33</v>
      </c>
      <c r="B2044" s="2" t="s">
        <v>68</v>
      </c>
      <c r="C2044" s="2" t="s">
        <v>133</v>
      </c>
      <c r="D2044" s="3">
        <v>43497</v>
      </c>
      <c r="E2044" s="4">
        <v>38834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38834</v>
      </c>
    </row>
    <row r="2045" spans="1:12">
      <c r="A2045" s="2" t="s">
        <v>33</v>
      </c>
      <c r="B2045" s="2" t="s">
        <v>68</v>
      </c>
      <c r="C2045" s="2" t="s">
        <v>109</v>
      </c>
      <c r="D2045" s="3">
        <v>43497</v>
      </c>
      <c r="E2045" s="4">
        <v>40371.4</v>
      </c>
      <c r="F2045" s="4">
        <v>223.97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40595.370000000003</v>
      </c>
    </row>
    <row r="2046" spans="1:12">
      <c r="A2046" s="2" t="s">
        <v>33</v>
      </c>
      <c r="B2046" s="2" t="s">
        <v>68</v>
      </c>
      <c r="C2046" s="2" t="s">
        <v>71</v>
      </c>
      <c r="D2046" s="3">
        <v>43497</v>
      </c>
      <c r="E2046" s="4">
        <v>16685.900000000001</v>
      </c>
      <c r="F2046" s="4">
        <v>151.66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16837.560000000001</v>
      </c>
    </row>
    <row r="2047" spans="1:12">
      <c r="A2047" s="2" t="s">
        <v>33</v>
      </c>
      <c r="B2047" s="2" t="s">
        <v>68</v>
      </c>
      <c r="C2047" s="2" t="s">
        <v>73</v>
      </c>
      <c r="D2047" s="3">
        <v>43497</v>
      </c>
      <c r="E2047" s="4">
        <v>138399.23000000001</v>
      </c>
      <c r="F2047" s="4">
        <v>498.29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138897.51999999999</v>
      </c>
    </row>
    <row r="2048" spans="1:12">
      <c r="A2048" s="2" t="s">
        <v>33</v>
      </c>
      <c r="B2048" s="2" t="s">
        <v>68</v>
      </c>
      <c r="C2048" s="2" t="s">
        <v>72</v>
      </c>
      <c r="D2048" s="3">
        <v>43497</v>
      </c>
      <c r="E2048" s="4">
        <v>8029.48</v>
      </c>
      <c r="F2048" s="4">
        <v>74.540000000000006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8104.02</v>
      </c>
    </row>
    <row r="2049" spans="1:12">
      <c r="A2049" s="2" t="s">
        <v>33</v>
      </c>
      <c r="B2049" s="2" t="s">
        <v>68</v>
      </c>
      <c r="C2049" s="2" t="s">
        <v>149</v>
      </c>
      <c r="D2049" s="3">
        <v>43497</v>
      </c>
      <c r="E2049" s="4">
        <v>-7864.53</v>
      </c>
      <c r="F2049" s="4">
        <v>97.92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-7766.61</v>
      </c>
    </row>
    <row r="2050" spans="1:12">
      <c r="A2050" s="2" t="s">
        <v>33</v>
      </c>
      <c r="B2050" s="2" t="s">
        <v>68</v>
      </c>
      <c r="C2050" s="2" t="s">
        <v>151</v>
      </c>
      <c r="D2050" s="3">
        <v>43497</v>
      </c>
      <c r="E2050" s="4">
        <v>704855.56</v>
      </c>
      <c r="F2050" s="4">
        <v>2354.3000000000002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707209.86</v>
      </c>
    </row>
    <row r="2051" spans="1:12">
      <c r="A2051" s="2" t="s">
        <v>33</v>
      </c>
      <c r="B2051" s="2" t="s">
        <v>68</v>
      </c>
      <c r="C2051" s="2" t="s">
        <v>150</v>
      </c>
      <c r="D2051" s="3">
        <v>43497</v>
      </c>
      <c r="E2051" s="4">
        <v>-34765.769999999997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-34765.769999999997</v>
      </c>
    </row>
    <row r="2052" spans="1:12">
      <c r="A2052" s="2" t="s">
        <v>33</v>
      </c>
      <c r="B2052" s="2" t="s">
        <v>68</v>
      </c>
      <c r="C2052" s="2" t="s">
        <v>110</v>
      </c>
      <c r="D2052" s="3">
        <v>43497</v>
      </c>
      <c r="E2052" s="4">
        <v>70196.03</v>
      </c>
      <c r="F2052" s="4">
        <v>0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70196.03</v>
      </c>
    </row>
    <row r="2053" spans="1:12">
      <c r="A2053" s="2" t="s">
        <v>33</v>
      </c>
      <c r="B2053" s="2" t="s">
        <v>68</v>
      </c>
      <c r="C2053" s="2" t="s">
        <v>106</v>
      </c>
      <c r="D2053" s="3">
        <v>43497</v>
      </c>
      <c r="E2053" s="4">
        <v>27479.42</v>
      </c>
      <c r="F2053" s="4">
        <v>727.57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28206.99</v>
      </c>
    </row>
    <row r="2054" spans="1:12">
      <c r="A2054" s="2" t="s">
        <v>33</v>
      </c>
      <c r="B2054" s="2" t="s">
        <v>68</v>
      </c>
      <c r="C2054" s="2" t="s">
        <v>74</v>
      </c>
      <c r="D2054" s="3">
        <v>43497</v>
      </c>
      <c r="E2054" s="4">
        <v>828509.36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828509.36</v>
      </c>
    </row>
    <row r="2055" spans="1:12">
      <c r="A2055" s="1" t="s">
        <v>16</v>
      </c>
      <c r="B2055" s="1" t="s">
        <v>17</v>
      </c>
      <c r="C2055" s="1" t="s">
        <v>163</v>
      </c>
      <c r="D2055" s="3">
        <v>43466</v>
      </c>
      <c r="E2055" s="4">
        <v>3272.25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3272.25</v>
      </c>
    </row>
    <row r="2056" spans="1:12">
      <c r="A2056" s="2" t="s">
        <v>33</v>
      </c>
      <c r="B2056" s="2" t="s">
        <v>34</v>
      </c>
      <c r="C2056" s="1" t="s">
        <v>163</v>
      </c>
      <c r="D2056" s="3">
        <v>43466</v>
      </c>
      <c r="E2056" s="4">
        <v>-5867802.8099999987</v>
      </c>
      <c r="F2056" s="4">
        <v>-343633.76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-6211436.5699999984</v>
      </c>
    </row>
    <row r="2057" spans="1:12">
      <c r="A2057" s="2" t="s">
        <v>33</v>
      </c>
      <c r="B2057" s="2" t="s">
        <v>68</v>
      </c>
      <c r="C2057" s="1" t="s">
        <v>163</v>
      </c>
      <c r="D2057" s="3">
        <v>43466</v>
      </c>
      <c r="E2057" s="4">
        <v>52517.30000000001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52517.30000000001</v>
      </c>
    </row>
    <row r="2058" spans="1:12">
      <c r="A2058" s="1" t="s">
        <v>16</v>
      </c>
      <c r="B2058" s="1" t="s">
        <v>17</v>
      </c>
      <c r="C2058" s="1" t="s">
        <v>163</v>
      </c>
      <c r="D2058" s="3">
        <v>43497</v>
      </c>
      <c r="E2058" s="4">
        <v>3272.25</v>
      </c>
      <c r="F2058" s="4">
        <v>-3272.25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</row>
    <row r="2059" spans="1:12">
      <c r="A2059" s="2" t="s">
        <v>33</v>
      </c>
      <c r="B2059" s="2" t="s">
        <v>34</v>
      </c>
      <c r="C2059" s="1" t="s">
        <v>163</v>
      </c>
      <c r="D2059" s="3">
        <v>43497</v>
      </c>
      <c r="E2059" s="4">
        <v>-6211436.5699999984</v>
      </c>
      <c r="F2059" s="4">
        <v>-130834.95999999996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-6342271.5299999984</v>
      </c>
    </row>
    <row r="2060" spans="1:12">
      <c r="A2060" s="2" t="s">
        <v>33</v>
      </c>
      <c r="B2060" s="2" t="s">
        <v>68</v>
      </c>
      <c r="C2060" s="1" t="s">
        <v>163</v>
      </c>
      <c r="D2060" s="3">
        <v>43497</v>
      </c>
      <c r="E2060" s="4">
        <v>52517.30000000001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52517.30000000001</v>
      </c>
    </row>
  </sheetData>
  <sortState ref="A2:L517">
    <sortCondition ref="D2:D517"/>
    <sortCondition ref="A2:A517"/>
    <sortCondition ref="B2:B517"/>
  </sortState>
  <printOptions horizontalCentered="1"/>
  <pageMargins left="0.45" right="0.45" top="0.75" bottom="0.75" header="0.3" footer="0.3"/>
  <pageSetup scale="32" orientation="portrait" r:id="rId1"/>
  <headerFooter>
    <oddHeader>&amp;R&amp;14CASE NO. 2018-00281
ATTACHMENT 3
TO STAFF DR NO. 2-13
(SUPPLEMENT 02-13-19)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26"/>
  <sheetViews>
    <sheetView view="pageBreakPreview" zoomScale="60" zoomScaleNormal="100" workbookViewId="0">
      <selection activeCell="U28" sqref="U28"/>
    </sheetView>
  </sheetViews>
  <sheetFormatPr defaultRowHeight="15"/>
  <cols>
    <col min="1" max="1" width="30.5703125" style="1" bestFit="1" customWidth="1"/>
    <col min="2" max="12" width="16.28515625" style="1" bestFit="1" customWidth="1"/>
    <col min="13" max="13" width="20.5703125" style="1" bestFit="1" customWidth="1"/>
    <col min="14" max="14" width="20.140625" style="1" bestFit="1" customWidth="1"/>
    <col min="15" max="16" width="14.7109375" style="1" bestFit="1" customWidth="1"/>
    <col min="17" max="16384" width="9.140625" style="1"/>
  </cols>
  <sheetData>
    <row r="4" spans="1:16">
      <c r="A4" s="1" t="s">
        <v>200</v>
      </c>
      <c r="B4" s="1" t="s">
        <v>201</v>
      </c>
    </row>
    <row r="6" spans="1:16">
      <c r="A6" s="17"/>
      <c r="B6" s="17" t="s">
        <v>167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>
      <c r="A7" s="15" t="s">
        <v>164</v>
      </c>
      <c r="B7" s="39">
        <v>43070</v>
      </c>
      <c r="C7" s="39">
        <v>43117</v>
      </c>
      <c r="D7" s="39">
        <v>43132</v>
      </c>
      <c r="E7" s="39">
        <v>43160</v>
      </c>
      <c r="F7" s="39">
        <v>43191</v>
      </c>
      <c r="G7" s="39">
        <v>43221</v>
      </c>
      <c r="H7" s="39">
        <v>43252</v>
      </c>
      <c r="I7" s="39">
        <v>43282</v>
      </c>
      <c r="J7" s="39">
        <v>43313</v>
      </c>
      <c r="K7" s="39">
        <v>43344</v>
      </c>
      <c r="L7" s="39">
        <v>43374</v>
      </c>
      <c r="M7" s="39">
        <v>43405</v>
      </c>
      <c r="N7" s="39">
        <v>43435</v>
      </c>
      <c r="O7" s="39">
        <v>43466</v>
      </c>
      <c r="P7" s="39">
        <v>43497</v>
      </c>
    </row>
    <row r="8" spans="1:16">
      <c r="A8" s="13" t="s">
        <v>202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6">
      <c r="A9" s="12" t="s">
        <v>203</v>
      </c>
      <c r="B9" s="37">
        <v>9236597.2100000009</v>
      </c>
      <c r="C9" s="37">
        <v>6914103.6199999964</v>
      </c>
      <c r="D9" s="37">
        <v>6847349.3099999987</v>
      </c>
      <c r="E9" s="37">
        <v>12395445.16</v>
      </c>
      <c r="F9" s="37">
        <v>12118795.090000004</v>
      </c>
      <c r="G9" s="37">
        <v>11482232.18</v>
      </c>
      <c r="H9" s="37">
        <v>14454840.959999993</v>
      </c>
      <c r="I9" s="37">
        <v>13698189.620000001</v>
      </c>
      <c r="J9" s="37">
        <v>14750981.440000003</v>
      </c>
      <c r="K9" s="37">
        <v>21810692.890000001</v>
      </c>
      <c r="L9" s="37">
        <v>17985293.48</v>
      </c>
      <c r="M9" s="61">
        <v>21598531.419999994</v>
      </c>
      <c r="N9" s="61">
        <v>13621396.35</v>
      </c>
      <c r="O9" s="1">
        <v>13684273.83</v>
      </c>
      <c r="P9" s="1">
        <v>12855150.540000003</v>
      </c>
    </row>
    <row r="10" spans="1:16">
      <c r="A10" s="12" t="s">
        <v>204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61">
        <v>0</v>
      </c>
      <c r="N10" s="61">
        <v>0</v>
      </c>
      <c r="O10" s="1">
        <v>0</v>
      </c>
      <c r="P10" s="1">
        <v>0</v>
      </c>
    </row>
    <row r="11" spans="1:16">
      <c r="A11" s="12" t="s">
        <v>205</v>
      </c>
      <c r="B11" s="37">
        <v>9236597.2100000009</v>
      </c>
      <c r="C11" s="37">
        <v>6914103.6199999964</v>
      </c>
      <c r="D11" s="37">
        <v>6847349.3099999987</v>
      </c>
      <c r="E11" s="37">
        <v>12395445.16</v>
      </c>
      <c r="F11" s="37">
        <v>12118795.090000004</v>
      </c>
      <c r="G11" s="37">
        <v>11482232.18</v>
      </c>
      <c r="H11" s="37">
        <v>14454840.959999993</v>
      </c>
      <c r="I11" s="37">
        <v>13698189.620000001</v>
      </c>
      <c r="J11" s="37">
        <v>14750981.440000003</v>
      </c>
      <c r="K11" s="37">
        <v>21810692.890000001</v>
      </c>
      <c r="L11" s="37">
        <v>17985293.48</v>
      </c>
      <c r="M11" s="61">
        <v>21598531.419999994</v>
      </c>
      <c r="N11" s="61">
        <v>13621396.35</v>
      </c>
      <c r="O11" s="1">
        <v>13684273.83</v>
      </c>
      <c r="P11" s="1">
        <v>12855150.540000003</v>
      </c>
    </row>
    <row r="12" spans="1:16">
      <c r="A12" s="13" t="s">
        <v>206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2"/>
      <c r="N12" s="62"/>
    </row>
    <row r="13" spans="1:16">
      <c r="A13" s="12" t="s">
        <v>203</v>
      </c>
      <c r="B13" s="37">
        <v>32541101.599999987</v>
      </c>
      <c r="C13" s="37">
        <v>29073618.169999991</v>
      </c>
      <c r="D13" s="37">
        <v>30348572.549999997</v>
      </c>
      <c r="E13" s="37">
        <v>32231500.049999997</v>
      </c>
      <c r="F13" s="37">
        <v>33248725.16</v>
      </c>
      <c r="G13" s="37">
        <v>36939924.599999987</v>
      </c>
      <c r="H13" s="37">
        <v>38736802.649999999</v>
      </c>
      <c r="I13" s="37">
        <v>42649979.310000002</v>
      </c>
      <c r="J13" s="37">
        <v>27914761.729999993</v>
      </c>
      <c r="K13" s="37">
        <v>29607395.689999998</v>
      </c>
      <c r="L13" s="37">
        <v>35458623.640000001</v>
      </c>
      <c r="M13" s="61">
        <v>40386239.580000035</v>
      </c>
      <c r="N13" s="61">
        <v>41577735.969999991</v>
      </c>
      <c r="O13" s="1">
        <v>42796582.410000011</v>
      </c>
      <c r="P13" s="1">
        <v>46353821.950000003</v>
      </c>
    </row>
    <row r="14" spans="1:16">
      <c r="A14" s="12" t="s">
        <v>204</v>
      </c>
      <c r="B14" s="37">
        <v>255946.10000000009</v>
      </c>
      <c r="C14" s="37">
        <v>265467.02000000008</v>
      </c>
      <c r="D14" s="37">
        <v>323374.35999999993</v>
      </c>
      <c r="E14" s="37">
        <v>389015.40999999986</v>
      </c>
      <c r="F14" s="37">
        <v>440174.29</v>
      </c>
      <c r="G14" s="37">
        <v>510392.89999999997</v>
      </c>
      <c r="H14" s="37">
        <v>581994.09000000008</v>
      </c>
      <c r="I14" s="37">
        <v>674771.59</v>
      </c>
      <c r="J14" s="37">
        <v>377467.50000000006</v>
      </c>
      <c r="K14" s="37">
        <v>403911.99000000011</v>
      </c>
      <c r="L14" s="37">
        <v>568188.92999999993</v>
      </c>
      <c r="M14" s="61">
        <v>805321.23999999976</v>
      </c>
      <c r="N14" s="61">
        <v>1022482.9199999996</v>
      </c>
      <c r="O14" s="1">
        <v>1135573.4200000002</v>
      </c>
      <c r="P14" s="1">
        <v>1347650.42</v>
      </c>
    </row>
    <row r="15" spans="1:16">
      <c r="A15" s="12" t="s">
        <v>205</v>
      </c>
      <c r="B15" s="37">
        <v>32285155.499999993</v>
      </c>
      <c r="C15" s="37">
        <v>28808151.149999984</v>
      </c>
      <c r="D15" s="37">
        <v>30025198.189999994</v>
      </c>
      <c r="E15" s="37">
        <v>31842484.640000001</v>
      </c>
      <c r="F15" s="37">
        <v>32808550.870000005</v>
      </c>
      <c r="G15" s="37">
        <v>36429531.699999988</v>
      </c>
      <c r="H15" s="37">
        <v>38154808.559999995</v>
      </c>
      <c r="I15" s="37">
        <v>41975207.720000036</v>
      </c>
      <c r="J15" s="37">
        <v>27537294.230000004</v>
      </c>
      <c r="K15" s="37">
        <v>29203483.699999999</v>
      </c>
      <c r="L15" s="37">
        <v>34890434.709999964</v>
      </c>
      <c r="M15" s="61">
        <v>39580918.339999974</v>
      </c>
      <c r="N15" s="61">
        <v>40555253.049999997</v>
      </c>
      <c r="O15" s="1">
        <v>41661008.989999987</v>
      </c>
      <c r="P15" s="1">
        <v>45006171.529999979</v>
      </c>
    </row>
    <row r="16" spans="1:16">
      <c r="A16" s="13" t="s">
        <v>207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62"/>
      <c r="N16" s="62"/>
    </row>
    <row r="17" spans="1:16">
      <c r="A17" s="12" t="s">
        <v>203</v>
      </c>
      <c r="B17" s="37">
        <v>1782633.64</v>
      </c>
      <c r="C17" s="37">
        <v>1805353.08</v>
      </c>
      <c r="D17" s="37">
        <v>1909411.7500000002</v>
      </c>
      <c r="E17" s="37">
        <v>2309500.92</v>
      </c>
      <c r="F17" s="37">
        <v>3318544.99</v>
      </c>
      <c r="G17" s="37">
        <v>3658521.29</v>
      </c>
      <c r="H17" s="37">
        <v>3983793.9399999995</v>
      </c>
      <c r="I17" s="37">
        <v>4283001.99</v>
      </c>
      <c r="J17" s="37">
        <v>4833094.790000001</v>
      </c>
      <c r="K17" s="37">
        <v>5282098.370000001</v>
      </c>
      <c r="L17" s="37">
        <v>5397999.2999999998</v>
      </c>
      <c r="M17" s="61">
        <v>5529872.1199999992</v>
      </c>
      <c r="N17" s="61">
        <v>253801.16999999998</v>
      </c>
      <c r="O17" s="1">
        <v>511652.22000000003</v>
      </c>
      <c r="P17" s="1">
        <v>695096.2</v>
      </c>
    </row>
    <row r="18" spans="1:16">
      <c r="A18" s="12" t="s">
        <v>204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61">
        <v>0</v>
      </c>
      <c r="N18" s="61">
        <v>0</v>
      </c>
      <c r="O18" s="1">
        <v>0</v>
      </c>
      <c r="P18" s="1">
        <v>0</v>
      </c>
    </row>
    <row r="19" spans="1:16">
      <c r="A19" s="12" t="s">
        <v>205</v>
      </c>
      <c r="B19" s="37">
        <v>1782633.64</v>
      </c>
      <c r="C19" s="37">
        <v>1805353.08</v>
      </c>
      <c r="D19" s="37">
        <v>1909411.7500000002</v>
      </c>
      <c r="E19" s="37">
        <v>2309500.92</v>
      </c>
      <c r="F19" s="37">
        <v>3318544.99</v>
      </c>
      <c r="G19" s="37">
        <v>3658521.29</v>
      </c>
      <c r="H19" s="37">
        <v>3983793.9399999995</v>
      </c>
      <c r="I19" s="37">
        <v>4283001.99</v>
      </c>
      <c r="J19" s="37">
        <v>4833094.790000001</v>
      </c>
      <c r="K19" s="37">
        <v>5282098.370000001</v>
      </c>
      <c r="L19" s="37">
        <v>5397999.2999999998</v>
      </c>
      <c r="M19" s="61">
        <v>5529872.1199999992</v>
      </c>
      <c r="N19" s="61">
        <v>253801.16999999998</v>
      </c>
      <c r="O19" s="1">
        <v>511652.22000000003</v>
      </c>
      <c r="P19" s="1">
        <v>695096.2</v>
      </c>
    </row>
    <row r="20" spans="1:16">
      <c r="A20" s="13" t="s">
        <v>208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2"/>
      <c r="N20" s="62"/>
    </row>
    <row r="21" spans="1:16">
      <c r="A21" s="12" t="s">
        <v>203</v>
      </c>
      <c r="B21" s="37">
        <v>-6233.6399999999994</v>
      </c>
      <c r="C21" s="37">
        <v>243915.49000000005</v>
      </c>
      <c r="D21" s="37">
        <v>538134.89</v>
      </c>
      <c r="E21" s="37">
        <v>-9327.7200000000084</v>
      </c>
      <c r="F21" s="37">
        <v>36109.290000000052</v>
      </c>
      <c r="G21" s="37">
        <v>-67576.089999999807</v>
      </c>
      <c r="H21" s="37">
        <v>4641.7299999999923</v>
      </c>
      <c r="I21" s="37">
        <v>-32327.009999999955</v>
      </c>
      <c r="J21" s="37">
        <v>212691.53</v>
      </c>
      <c r="K21" s="37">
        <v>-10502.070000000007</v>
      </c>
      <c r="L21" s="37">
        <v>-773975.98</v>
      </c>
      <c r="M21" s="61">
        <v>-1303361.3600000001</v>
      </c>
      <c r="N21" s="61">
        <v>-10502.07</v>
      </c>
      <c r="O21" s="1">
        <v>-711646.37</v>
      </c>
      <c r="P21" s="1">
        <v>-1144400.5200000003</v>
      </c>
    </row>
    <row r="22" spans="1:16">
      <c r="A22" s="12" t="s">
        <v>204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61">
        <v>0</v>
      </c>
      <c r="N22" s="61">
        <v>0</v>
      </c>
      <c r="O22" s="1">
        <v>0</v>
      </c>
      <c r="P22" s="1">
        <v>0</v>
      </c>
    </row>
    <row r="23" spans="1:16">
      <c r="A23" s="12" t="s">
        <v>205</v>
      </c>
      <c r="B23" s="37">
        <v>-6233.6399999999994</v>
      </c>
      <c r="C23" s="37">
        <v>243915.49000000005</v>
      </c>
      <c r="D23" s="37">
        <v>538134.89</v>
      </c>
      <c r="E23" s="37">
        <v>-9327.7200000000084</v>
      </c>
      <c r="F23" s="37">
        <v>36109.290000000052</v>
      </c>
      <c r="G23" s="37">
        <v>-67576.089999999807</v>
      </c>
      <c r="H23" s="37">
        <v>4641.7299999999923</v>
      </c>
      <c r="I23" s="37">
        <v>-32327.009999999955</v>
      </c>
      <c r="J23" s="37">
        <v>212691.53</v>
      </c>
      <c r="K23" s="37">
        <v>-10502.070000000007</v>
      </c>
      <c r="L23" s="37">
        <v>-773975.98</v>
      </c>
      <c r="M23" s="61">
        <v>-1303361.3600000001</v>
      </c>
      <c r="N23" s="61">
        <v>-10502.07</v>
      </c>
      <c r="O23" s="1">
        <v>-711646.37</v>
      </c>
      <c r="P23" s="1">
        <v>-1144400.5200000003</v>
      </c>
    </row>
    <row r="24" spans="1:16">
      <c r="A24" s="11" t="s">
        <v>209</v>
      </c>
      <c r="B24" s="41">
        <v>43554098.809999987</v>
      </c>
      <c r="C24" s="41">
        <v>38036990.359999985</v>
      </c>
      <c r="D24" s="41">
        <v>39643468.5</v>
      </c>
      <c r="E24" s="41">
        <v>46927118.409999996</v>
      </c>
      <c r="F24" s="41">
        <v>48722174.530000001</v>
      </c>
      <c r="G24" s="41">
        <v>52013101.979999989</v>
      </c>
      <c r="H24" s="41">
        <v>57180079.279999986</v>
      </c>
      <c r="I24" s="41">
        <v>60598843.910000011</v>
      </c>
      <c r="J24" s="41">
        <v>47711529.489999995</v>
      </c>
      <c r="K24" s="41">
        <v>56689684.880000003</v>
      </c>
      <c r="L24" s="41">
        <v>58067940.440000005</v>
      </c>
      <c r="M24" s="63">
        <v>66211281.760000035</v>
      </c>
      <c r="N24" s="63">
        <v>55442431.419999994</v>
      </c>
      <c r="O24" s="1">
        <v>56280862.090000011</v>
      </c>
      <c r="P24" s="1">
        <v>58759668.170000009</v>
      </c>
    </row>
    <row r="25" spans="1:16">
      <c r="A25" s="42" t="s">
        <v>210</v>
      </c>
      <c r="B25" s="43">
        <v>255946.10000000009</v>
      </c>
      <c r="C25" s="43">
        <v>265467.02000000008</v>
      </c>
      <c r="D25" s="43">
        <v>323374.35999999993</v>
      </c>
      <c r="E25" s="43">
        <v>389015.40999999986</v>
      </c>
      <c r="F25" s="43">
        <v>440174.29</v>
      </c>
      <c r="G25" s="43">
        <v>510392.89999999997</v>
      </c>
      <c r="H25" s="43">
        <v>581994.09000000008</v>
      </c>
      <c r="I25" s="43">
        <v>674771.59</v>
      </c>
      <c r="J25" s="43">
        <v>377467.50000000006</v>
      </c>
      <c r="K25" s="43">
        <v>403911.99000000011</v>
      </c>
      <c r="L25" s="43">
        <v>568188.92999999993</v>
      </c>
      <c r="M25" s="64">
        <v>805321.23999999976</v>
      </c>
      <c r="N25" s="64">
        <v>1022482.9199999996</v>
      </c>
      <c r="O25" s="1">
        <v>1135573.4200000002</v>
      </c>
      <c r="P25" s="1">
        <v>1347650.42</v>
      </c>
    </row>
    <row r="26" spans="1:16">
      <c r="A26" s="42" t="s">
        <v>211</v>
      </c>
      <c r="B26" s="43">
        <v>43298152.709999993</v>
      </c>
      <c r="C26" s="43">
        <v>37771523.339999981</v>
      </c>
      <c r="D26" s="43">
        <v>39320094.139999993</v>
      </c>
      <c r="E26" s="43">
        <v>46538103</v>
      </c>
      <c r="F26" s="43">
        <v>48282000.24000001</v>
      </c>
      <c r="G26" s="43">
        <v>51502709.079999991</v>
      </c>
      <c r="H26" s="43">
        <v>56598085.189999983</v>
      </c>
      <c r="I26" s="43">
        <v>59924072.320000038</v>
      </c>
      <c r="J26" s="43">
        <v>47334061.99000001</v>
      </c>
      <c r="K26" s="43">
        <v>56285772.890000008</v>
      </c>
      <c r="L26" s="43">
        <v>57499751.509999968</v>
      </c>
      <c r="M26" s="64">
        <v>65405960.519999966</v>
      </c>
      <c r="N26" s="64">
        <v>54419948.5</v>
      </c>
      <c r="O26" s="1">
        <v>55145288.669999987</v>
      </c>
      <c r="P26" s="1">
        <v>57412017.749999978</v>
      </c>
    </row>
  </sheetData>
  <pageMargins left="0.7" right="0.7" top="0.75" bottom="0.75" header="0.3" footer="0.3"/>
  <pageSetup scale="43" orientation="landscape" r:id="rId1"/>
  <headerFooter>
    <oddHeader>&amp;RCASE NO. 2018-00281
ATTACHMENT 3
TO STAFF DR NO. 2-13
(SUPPLEMENT 02-13-19)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"/>
  <sheetViews>
    <sheetView workbookViewId="0">
      <selection activeCell="O6" sqref="O6:P23"/>
    </sheetView>
  </sheetViews>
  <sheetFormatPr defaultRowHeight="15"/>
  <cols>
    <col min="1" max="1" width="31.5703125" bestFit="1" customWidth="1"/>
    <col min="2" max="2" width="16.28515625" bestFit="1" customWidth="1"/>
    <col min="3" max="6" width="12" bestFit="1" customWidth="1"/>
    <col min="7" max="7" width="12" customWidth="1"/>
    <col min="8" max="17" width="12" bestFit="1" customWidth="1"/>
    <col min="18" max="18" width="13.85546875" customWidth="1"/>
    <col min="19" max="19" width="25.7109375" customWidth="1"/>
    <col min="20" max="20" width="20.42578125" customWidth="1"/>
    <col min="21" max="21" width="13.85546875" customWidth="1"/>
    <col min="22" max="22" width="25.7109375" customWidth="1"/>
    <col min="23" max="23" width="20.42578125" customWidth="1"/>
    <col min="24" max="24" width="13.85546875" customWidth="1"/>
    <col min="25" max="25" width="25.7109375" customWidth="1"/>
    <col min="26" max="26" width="20.42578125" bestFit="1" customWidth="1"/>
    <col min="27" max="27" width="13.85546875" customWidth="1"/>
    <col min="28" max="28" width="25.7109375" bestFit="1" customWidth="1"/>
    <col min="29" max="29" width="20.42578125" customWidth="1"/>
    <col min="30" max="30" width="13.85546875" customWidth="1"/>
    <col min="31" max="31" width="25.7109375" customWidth="1"/>
    <col min="32" max="32" width="20.42578125" customWidth="1"/>
    <col min="33" max="33" width="13.85546875" customWidth="1"/>
    <col min="34" max="34" width="25.7109375" bestFit="1" customWidth="1"/>
    <col min="35" max="35" width="20.42578125" bestFit="1" customWidth="1"/>
    <col min="36" max="36" width="13.85546875" customWidth="1"/>
    <col min="37" max="37" width="25.7109375" customWidth="1"/>
    <col min="38" max="38" width="20.42578125" customWidth="1"/>
    <col min="39" max="39" width="13.85546875" customWidth="1"/>
    <col min="40" max="40" width="25.7109375" customWidth="1"/>
    <col min="41" max="41" width="20.42578125" customWidth="1"/>
    <col min="42" max="42" width="13.85546875" customWidth="1"/>
    <col min="43" max="43" width="25.7109375" customWidth="1"/>
    <col min="44" max="44" width="20.42578125" customWidth="1"/>
    <col min="45" max="45" width="13.85546875" customWidth="1"/>
    <col min="46" max="46" width="25.7109375" customWidth="1"/>
    <col min="47" max="47" width="25.5703125" customWidth="1"/>
    <col min="48" max="48" width="18.85546875" customWidth="1"/>
    <col min="49" max="49" width="30.7109375" customWidth="1"/>
    <col min="50" max="50" width="5.7109375" customWidth="1"/>
    <col min="51" max="51" width="8.7109375" customWidth="1"/>
    <col min="52" max="52" width="7.7109375" customWidth="1"/>
    <col min="53" max="53" width="5.7109375" customWidth="1"/>
    <col min="54" max="61" width="8.7109375" customWidth="1"/>
    <col min="62" max="62" width="5.7109375" customWidth="1"/>
    <col min="63" max="64" width="8.7109375" customWidth="1"/>
    <col min="65" max="65" width="5.7109375" customWidth="1"/>
    <col min="66" max="67" width="8.7109375" customWidth="1"/>
    <col min="68" max="70" width="7.7109375" customWidth="1"/>
    <col min="71" max="71" width="6.7109375" customWidth="1"/>
    <col min="72" max="83" width="7.7109375" customWidth="1"/>
    <col min="84" max="84" width="5.7109375" customWidth="1"/>
    <col min="85" max="89" width="6.7109375" customWidth="1"/>
    <col min="90" max="94" width="5.7109375" customWidth="1"/>
    <col min="95" max="100" width="5" customWidth="1"/>
    <col min="101" max="103" width="6" customWidth="1"/>
    <col min="104" max="104" width="5" customWidth="1"/>
    <col min="105" max="110" width="6" customWidth="1"/>
    <col min="111" max="129" width="7" customWidth="1"/>
    <col min="130" max="131" width="6" customWidth="1"/>
    <col min="132" max="145" width="7" customWidth="1"/>
    <col min="146" max="146" width="6" customWidth="1"/>
    <col min="147" max="147" width="7" customWidth="1"/>
    <col min="148" max="148" width="6" customWidth="1"/>
    <col min="149" max="150" width="7" customWidth="1"/>
    <col min="151" max="151" width="6" customWidth="1"/>
    <col min="152" max="155" width="7" customWidth="1"/>
    <col min="156" max="156" width="6" customWidth="1"/>
    <col min="157" max="162" width="7" customWidth="1"/>
    <col min="163" max="167" width="8" customWidth="1"/>
    <col min="168" max="168" width="7" customWidth="1"/>
    <col min="169" max="172" width="8" customWidth="1"/>
    <col min="173" max="173" width="5" customWidth="1"/>
    <col min="174" max="174" width="8" customWidth="1"/>
    <col min="175" max="175" width="7" customWidth="1"/>
    <col min="176" max="184" width="8" customWidth="1"/>
    <col min="185" max="185" width="7" customWidth="1"/>
    <col min="186" max="196" width="8" customWidth="1"/>
    <col min="197" max="197" width="5" customWidth="1"/>
    <col min="198" max="198" width="7" customWidth="1"/>
    <col min="199" max="200" width="8" customWidth="1"/>
    <col min="201" max="201" width="7" customWidth="1"/>
    <col min="202" max="207" width="8" customWidth="1"/>
    <col min="208" max="208" width="7" customWidth="1"/>
    <col min="209" max="210" width="8" customWidth="1"/>
    <col min="211" max="211" width="7" customWidth="1"/>
    <col min="212" max="222" width="8" customWidth="1"/>
    <col min="223" max="223" width="7" customWidth="1"/>
    <col min="224" max="228" width="8" customWidth="1"/>
    <col min="229" max="230" width="7" customWidth="1"/>
    <col min="231" max="256" width="8" customWidth="1"/>
    <col min="257" max="257" width="5" customWidth="1"/>
    <col min="258" max="268" width="8" customWidth="1"/>
    <col min="269" max="269" width="7" customWidth="1"/>
    <col min="270" max="274" width="8" customWidth="1"/>
    <col min="275" max="275" width="7" customWidth="1"/>
    <col min="276" max="290" width="8" customWidth="1"/>
    <col min="291" max="291" width="5" customWidth="1"/>
    <col min="292" max="302" width="8" customWidth="1"/>
    <col min="303" max="303" width="7" customWidth="1"/>
    <col min="304" max="309" width="8" customWidth="1"/>
    <col min="310" max="310" width="5" customWidth="1"/>
    <col min="311" max="311" width="8" customWidth="1"/>
    <col min="312" max="312" width="7" customWidth="1"/>
    <col min="313" max="316" width="8" customWidth="1"/>
    <col min="317" max="317" width="7" customWidth="1"/>
    <col min="318" max="329" width="8" customWidth="1"/>
    <col min="330" max="330" width="5" customWidth="1"/>
    <col min="331" max="333" width="8" customWidth="1"/>
    <col min="334" max="335" width="7" customWidth="1"/>
    <col min="336" max="338" width="8" customWidth="1"/>
    <col min="339" max="339" width="7" customWidth="1"/>
    <col min="340" max="354" width="8" customWidth="1"/>
    <col min="355" max="355" width="5" customWidth="1"/>
    <col min="356" max="365" width="8" customWidth="1"/>
    <col min="366" max="366" width="7" customWidth="1"/>
    <col min="367" max="375" width="8" customWidth="1"/>
    <col min="376" max="376" width="5" customWidth="1"/>
    <col min="377" max="377" width="8" customWidth="1"/>
    <col min="378" max="378" width="7" customWidth="1"/>
    <col min="379" max="385" width="8" customWidth="1"/>
    <col min="386" max="386" width="7" customWidth="1"/>
    <col min="387" max="387" width="8" customWidth="1"/>
    <col min="388" max="388" width="7" customWidth="1"/>
    <col min="389" max="391" width="8" customWidth="1"/>
    <col min="392" max="392" width="7" customWidth="1"/>
    <col min="393" max="396" width="8" customWidth="1"/>
    <col min="397" max="397" width="7" customWidth="1"/>
    <col min="398" max="409" width="8" customWidth="1"/>
    <col min="410" max="410" width="5" customWidth="1"/>
    <col min="411" max="423" width="8" customWidth="1"/>
    <col min="424" max="424" width="7" customWidth="1"/>
    <col min="425" max="433" width="8" customWidth="1"/>
    <col min="434" max="434" width="7" customWidth="1"/>
    <col min="435" max="437" width="8" customWidth="1"/>
    <col min="438" max="438" width="7" customWidth="1"/>
    <col min="439" max="441" width="8" customWidth="1"/>
    <col min="442" max="442" width="7" customWidth="1"/>
    <col min="443" max="456" width="8" customWidth="1"/>
    <col min="457" max="457" width="7" customWidth="1"/>
    <col min="458" max="475" width="8" customWidth="1"/>
    <col min="476" max="476" width="5" customWidth="1"/>
    <col min="477" max="477" width="8" customWidth="1"/>
    <col min="478" max="478" width="7" customWidth="1"/>
    <col min="479" max="480" width="8" customWidth="1"/>
    <col min="481" max="481" width="6" customWidth="1"/>
    <col min="482" max="482" width="9" customWidth="1"/>
    <col min="483" max="483" width="8" customWidth="1"/>
    <col min="484" max="496" width="9" customWidth="1"/>
    <col min="497" max="497" width="8" customWidth="1"/>
    <col min="498" max="528" width="9" customWidth="1"/>
    <col min="529" max="529" width="8" customWidth="1"/>
    <col min="530" max="539" width="9" customWidth="1"/>
    <col min="540" max="540" width="8" customWidth="1"/>
    <col min="541" max="547" width="9" customWidth="1"/>
    <col min="548" max="548" width="8" customWidth="1"/>
    <col min="549" max="576" width="9" customWidth="1"/>
    <col min="577" max="577" width="8" customWidth="1"/>
    <col min="578" max="582" width="9" customWidth="1"/>
    <col min="583" max="584" width="8" customWidth="1"/>
    <col min="585" max="592" width="9" customWidth="1"/>
    <col min="593" max="593" width="8" customWidth="1"/>
    <col min="594" max="609" width="9" customWidth="1"/>
    <col min="610" max="610" width="6" customWidth="1"/>
    <col min="611" max="624" width="9" customWidth="1"/>
    <col min="625" max="625" width="8" customWidth="1"/>
    <col min="626" max="637" width="9" customWidth="1"/>
    <col min="638" max="638" width="8" customWidth="1"/>
    <col min="639" max="640" width="9" customWidth="1"/>
    <col min="641" max="642" width="8" customWidth="1"/>
    <col min="643" max="651" width="9" customWidth="1"/>
    <col min="652" max="652" width="8" customWidth="1"/>
    <col min="653" max="653" width="9" customWidth="1"/>
    <col min="654" max="654" width="8" customWidth="1"/>
    <col min="655" max="656" width="9" customWidth="1"/>
    <col min="657" max="657" width="8" customWidth="1"/>
    <col min="658" max="677" width="9" customWidth="1"/>
    <col min="678" max="678" width="8" customWidth="1"/>
    <col min="679" max="679" width="6" customWidth="1"/>
    <col min="680" max="689" width="9" customWidth="1"/>
    <col min="690" max="690" width="8" customWidth="1"/>
    <col min="691" max="692" width="9" customWidth="1"/>
    <col min="693" max="693" width="6" customWidth="1"/>
    <col min="694" max="696" width="9" customWidth="1"/>
    <col min="697" max="697" width="8" customWidth="1"/>
    <col min="698" max="705" width="9" customWidth="1"/>
    <col min="706" max="706" width="8" customWidth="1"/>
    <col min="707" max="712" width="9" customWidth="1"/>
    <col min="713" max="713" width="6" customWidth="1"/>
    <col min="714" max="722" width="9" customWidth="1"/>
    <col min="723" max="723" width="8" customWidth="1"/>
    <col min="724" max="729" width="9" customWidth="1"/>
    <col min="730" max="730" width="8" customWidth="1"/>
    <col min="731" max="741" width="9" customWidth="1"/>
    <col min="742" max="742" width="6" customWidth="1"/>
    <col min="743" max="746" width="9" customWidth="1"/>
    <col min="747" max="747" width="8" customWidth="1"/>
    <col min="748" max="749" width="9" customWidth="1"/>
    <col min="750" max="750" width="8" customWidth="1"/>
    <col min="751" max="770" width="9" customWidth="1"/>
    <col min="771" max="771" width="8" customWidth="1"/>
    <col min="772" max="772" width="9" customWidth="1"/>
    <col min="773" max="773" width="8" customWidth="1"/>
    <col min="774" max="789" width="9" customWidth="1"/>
    <col min="790" max="791" width="8" customWidth="1"/>
    <col min="792" max="796" width="9" customWidth="1"/>
    <col min="797" max="797" width="8" customWidth="1"/>
    <col min="798" max="806" width="9" customWidth="1"/>
    <col min="807" max="807" width="8" customWidth="1"/>
    <col min="808" max="820" width="9" customWidth="1"/>
    <col min="821" max="821" width="8" customWidth="1"/>
    <col min="822" max="825" width="9" customWidth="1"/>
    <col min="826" max="826" width="8" customWidth="1"/>
    <col min="827" max="838" width="9" customWidth="1"/>
    <col min="839" max="840" width="8" customWidth="1"/>
    <col min="841" max="853" width="9" customWidth="1"/>
    <col min="854" max="854" width="6" customWidth="1"/>
    <col min="855" max="861" width="9" customWidth="1"/>
    <col min="862" max="862" width="8" customWidth="1"/>
    <col min="863" max="868" width="9" customWidth="1"/>
    <col min="869" max="869" width="8" customWidth="1"/>
    <col min="870" max="907" width="9" customWidth="1"/>
    <col min="908" max="908" width="6" customWidth="1"/>
    <col min="909" max="909" width="8" customWidth="1"/>
    <col min="910" max="921" width="9" customWidth="1"/>
    <col min="922" max="922" width="8" customWidth="1"/>
    <col min="923" max="923" width="9" customWidth="1"/>
    <col min="924" max="924" width="8" customWidth="1"/>
    <col min="925" max="926" width="9" customWidth="1"/>
    <col min="927" max="927" width="6" customWidth="1"/>
    <col min="928" max="935" width="9" customWidth="1"/>
    <col min="936" max="936" width="8" customWidth="1"/>
    <col min="937" max="938" width="9" customWidth="1"/>
    <col min="939" max="939" width="6" customWidth="1"/>
    <col min="940" max="962" width="9" customWidth="1"/>
    <col min="963" max="963" width="8" customWidth="1"/>
    <col min="964" max="970" width="9" customWidth="1"/>
    <col min="971" max="971" width="8" customWidth="1"/>
    <col min="972" max="989" width="9" customWidth="1"/>
    <col min="990" max="990" width="8" customWidth="1"/>
    <col min="991" max="1005" width="9" customWidth="1"/>
    <col min="1006" max="1006" width="8" customWidth="1"/>
    <col min="1007" max="1009" width="9" customWidth="1"/>
    <col min="1010" max="1010" width="8" customWidth="1"/>
    <col min="1011" max="1012" width="9" customWidth="1"/>
    <col min="1013" max="1013" width="8" customWidth="1"/>
    <col min="1014" max="1018" width="9" customWidth="1"/>
    <col min="1019" max="1019" width="6" customWidth="1"/>
    <col min="1020" max="1034" width="9" customWidth="1"/>
    <col min="1035" max="1035" width="8" customWidth="1"/>
    <col min="1036" max="1060" width="9" customWidth="1"/>
    <col min="1061" max="1061" width="8" customWidth="1"/>
    <col min="1062" max="1089" width="9" customWidth="1"/>
    <col min="1090" max="1090" width="8" customWidth="1"/>
    <col min="1091" max="1097" width="9" customWidth="1"/>
    <col min="1098" max="1098" width="8" customWidth="1"/>
    <col min="1099" max="1099" width="10" bestFit="1" customWidth="1"/>
    <col min="1100" max="1100" width="9" customWidth="1"/>
    <col min="1101" max="1115" width="10" bestFit="1" customWidth="1"/>
    <col min="1116" max="1116" width="9" customWidth="1"/>
    <col min="1117" max="1119" width="10" bestFit="1" customWidth="1"/>
    <col min="1120" max="1120" width="9" customWidth="1"/>
    <col min="1121" max="1121" width="10" bestFit="1" customWidth="1"/>
    <col min="1122" max="1122" width="9" customWidth="1"/>
    <col min="1123" max="1126" width="10" bestFit="1" customWidth="1"/>
    <col min="1127" max="1127" width="9" customWidth="1"/>
    <col min="1128" max="1136" width="10" bestFit="1" customWidth="1"/>
    <col min="1137" max="1138" width="9" customWidth="1"/>
    <col min="1139" max="1160" width="10" bestFit="1" customWidth="1"/>
    <col min="1161" max="1162" width="9" customWidth="1"/>
    <col min="1163" max="1164" width="10" bestFit="1" customWidth="1"/>
    <col min="1165" max="1165" width="9" customWidth="1"/>
    <col min="1166" max="1170" width="10" bestFit="1" customWidth="1"/>
    <col min="1171" max="1171" width="9" customWidth="1"/>
    <col min="1172" max="1175" width="10" bestFit="1" customWidth="1"/>
    <col min="1176" max="1176" width="7" customWidth="1"/>
    <col min="1177" max="1183" width="10" bestFit="1" customWidth="1"/>
    <col min="1184" max="1184" width="9" customWidth="1"/>
    <col min="1185" max="1187" width="10" bestFit="1" customWidth="1"/>
    <col min="1188" max="1188" width="9" customWidth="1"/>
    <col min="1189" max="1196" width="10" bestFit="1" customWidth="1"/>
    <col min="1197" max="1197" width="9" customWidth="1"/>
    <col min="1198" max="1203" width="10" bestFit="1" customWidth="1"/>
    <col min="1204" max="1204" width="9" customWidth="1"/>
    <col min="1205" max="1210" width="10" bestFit="1" customWidth="1"/>
    <col min="1211" max="1211" width="9" customWidth="1"/>
    <col min="1212" max="1213" width="10" bestFit="1" customWidth="1"/>
    <col min="1214" max="1214" width="9" customWidth="1"/>
    <col min="1215" max="1231" width="10" bestFit="1" customWidth="1"/>
    <col min="1232" max="1232" width="9" customWidth="1"/>
    <col min="1233" max="1258" width="10" bestFit="1" customWidth="1"/>
    <col min="1259" max="1259" width="9" customWidth="1"/>
    <col min="1260" max="1268" width="10" bestFit="1" customWidth="1"/>
    <col min="1269" max="1269" width="9" customWidth="1"/>
    <col min="1270" max="1282" width="10" bestFit="1" customWidth="1"/>
    <col min="1283" max="1283" width="7" customWidth="1"/>
    <col min="1284" max="1310" width="10" bestFit="1" customWidth="1"/>
    <col min="1311" max="1311" width="9" customWidth="1"/>
    <col min="1312" max="1316" width="10" bestFit="1" customWidth="1"/>
    <col min="1317" max="1317" width="9" customWidth="1"/>
    <col min="1318" max="1323" width="10" bestFit="1" customWidth="1"/>
    <col min="1324" max="1324" width="9" customWidth="1"/>
    <col min="1325" max="1330" width="10" bestFit="1" customWidth="1"/>
    <col min="1331" max="1331" width="9" customWidth="1"/>
    <col min="1332" max="1341" width="10" bestFit="1" customWidth="1"/>
    <col min="1342" max="1342" width="9" customWidth="1"/>
    <col min="1343" max="1350" width="10" bestFit="1" customWidth="1"/>
    <col min="1351" max="1352" width="9" customWidth="1"/>
    <col min="1353" max="1354" width="10" bestFit="1" customWidth="1"/>
    <col min="1355" max="1355" width="9" customWidth="1"/>
    <col min="1356" max="1361" width="10" bestFit="1" customWidth="1"/>
    <col min="1362" max="1362" width="9" customWidth="1"/>
    <col min="1363" max="1369" width="10" bestFit="1" customWidth="1"/>
    <col min="1370" max="1370" width="9" customWidth="1"/>
    <col min="1371" max="1389" width="10" bestFit="1" customWidth="1"/>
    <col min="1390" max="1390" width="9" customWidth="1"/>
    <col min="1391" max="1398" width="10" bestFit="1" customWidth="1"/>
    <col min="1399" max="1399" width="9" customWidth="1"/>
    <col min="1400" max="1433" width="10" bestFit="1" customWidth="1"/>
    <col min="1434" max="1434" width="9" customWidth="1"/>
    <col min="1435" max="1437" width="10" bestFit="1" customWidth="1"/>
    <col min="1438" max="1438" width="9" customWidth="1"/>
    <col min="1439" max="1465" width="10" bestFit="1" customWidth="1"/>
    <col min="1466" max="1466" width="9" customWidth="1"/>
    <col min="1467" max="1482" width="10" bestFit="1" customWidth="1"/>
    <col min="1483" max="1483" width="9" customWidth="1"/>
    <col min="1484" max="1485" width="10" bestFit="1" customWidth="1"/>
    <col min="1486" max="1486" width="9" customWidth="1"/>
    <col min="1487" max="1489" width="10" bestFit="1" customWidth="1"/>
    <col min="1490" max="1490" width="9" customWidth="1"/>
    <col min="1491" max="1493" width="10" bestFit="1" customWidth="1"/>
    <col min="1494" max="1494" width="9" customWidth="1"/>
    <col min="1495" max="1495" width="10" bestFit="1" customWidth="1"/>
    <col min="1496" max="1496" width="9" customWidth="1"/>
    <col min="1497" max="1507" width="10" bestFit="1" customWidth="1"/>
    <col min="1508" max="1508" width="9" customWidth="1"/>
    <col min="1509" max="1527" width="10" bestFit="1" customWidth="1"/>
    <col min="1528" max="1528" width="9" customWidth="1"/>
    <col min="1529" max="1538" width="10" bestFit="1" customWidth="1"/>
    <col min="1539" max="1539" width="9" customWidth="1"/>
    <col min="1540" max="1540" width="10" bestFit="1" customWidth="1"/>
    <col min="1541" max="1541" width="9" customWidth="1"/>
    <col min="1542" max="1548" width="10" bestFit="1" customWidth="1"/>
    <col min="1549" max="1549" width="9" customWidth="1"/>
    <col min="1550" max="1550" width="10" bestFit="1" customWidth="1"/>
    <col min="1551" max="1551" width="7" customWidth="1"/>
    <col min="1552" max="1559" width="10" bestFit="1" customWidth="1"/>
    <col min="1560" max="1560" width="9" customWidth="1"/>
    <col min="1561" max="1576" width="10" bestFit="1" customWidth="1"/>
    <col min="1577" max="1578" width="9" customWidth="1"/>
    <col min="1579" max="1579" width="10" bestFit="1" customWidth="1"/>
    <col min="1580" max="1580" width="9" customWidth="1"/>
    <col min="1581" max="1589" width="10" bestFit="1" customWidth="1"/>
    <col min="1590" max="1590" width="9" customWidth="1"/>
    <col min="1591" max="1625" width="10" bestFit="1" customWidth="1"/>
    <col min="1626" max="1626" width="9" customWidth="1"/>
    <col min="1627" max="1644" width="10" bestFit="1" customWidth="1"/>
    <col min="1645" max="1648" width="11" bestFit="1" customWidth="1"/>
    <col min="1649" max="1649" width="10" bestFit="1" customWidth="1"/>
    <col min="1650" max="1653" width="11" bestFit="1" customWidth="1"/>
    <col min="1654" max="1654" width="10" bestFit="1" customWidth="1"/>
    <col min="1655" max="1657" width="11" bestFit="1" customWidth="1"/>
    <col min="1658" max="1658" width="10" bestFit="1" customWidth="1"/>
    <col min="1659" max="1675" width="11" bestFit="1" customWidth="1"/>
    <col min="1676" max="1676" width="10" bestFit="1" customWidth="1"/>
    <col min="1677" max="1691" width="11" bestFit="1" customWidth="1"/>
    <col min="1692" max="1692" width="10" bestFit="1" customWidth="1"/>
    <col min="1693" max="1693" width="11" bestFit="1" customWidth="1"/>
    <col min="1694" max="1694" width="10" bestFit="1" customWidth="1"/>
    <col min="1695" max="1702" width="11" bestFit="1" customWidth="1"/>
    <col min="1703" max="1703" width="10" bestFit="1" customWidth="1"/>
    <col min="1704" max="1725" width="11" bestFit="1" customWidth="1"/>
    <col min="1726" max="1726" width="10" bestFit="1" customWidth="1"/>
    <col min="1727" max="1729" width="11" bestFit="1" customWidth="1"/>
    <col min="1730" max="1730" width="10" bestFit="1" customWidth="1"/>
    <col min="1731" max="1736" width="11" bestFit="1" customWidth="1"/>
    <col min="1737" max="1737" width="10" bestFit="1" customWidth="1"/>
    <col min="1738" max="1749" width="11" bestFit="1" customWidth="1"/>
    <col min="1750" max="1750" width="10" bestFit="1" customWidth="1"/>
    <col min="1751" max="1757" width="11" bestFit="1" customWidth="1"/>
    <col min="1758" max="1758" width="10" bestFit="1" customWidth="1"/>
    <col min="1759" max="1761" width="11" bestFit="1" customWidth="1"/>
    <col min="1762" max="1763" width="10" bestFit="1" customWidth="1"/>
    <col min="1764" max="1764" width="11" bestFit="1" customWidth="1"/>
    <col min="1765" max="1777" width="12" bestFit="1" customWidth="1"/>
    <col min="1778" max="1778" width="11.28515625" bestFit="1" customWidth="1"/>
  </cols>
  <sheetData>
    <row r="3" spans="1:17">
      <c r="B3" s="9" t="s">
        <v>167</v>
      </c>
    </row>
    <row r="4" spans="1:17">
      <c r="A4" s="9" t="s">
        <v>164</v>
      </c>
      <c r="B4" s="45">
        <v>43070</v>
      </c>
      <c r="C4" s="45">
        <v>43117</v>
      </c>
      <c r="D4" s="45">
        <v>43132</v>
      </c>
      <c r="E4" s="45">
        <v>43160</v>
      </c>
      <c r="F4" s="45">
        <v>43191</v>
      </c>
      <c r="G4" s="45">
        <v>43221</v>
      </c>
      <c r="H4" s="45">
        <v>43252</v>
      </c>
      <c r="I4" s="45">
        <v>43282</v>
      </c>
      <c r="J4" s="45">
        <v>43313</v>
      </c>
      <c r="K4" s="45">
        <v>43344</v>
      </c>
      <c r="L4" s="45">
        <v>43374</v>
      </c>
      <c r="M4" s="45">
        <v>43405</v>
      </c>
      <c r="N4" s="45">
        <v>43435</v>
      </c>
      <c r="O4" s="45">
        <v>43466</v>
      </c>
      <c r="P4" s="45">
        <v>43497</v>
      </c>
      <c r="Q4" s="45" t="s">
        <v>165</v>
      </c>
    </row>
    <row r="5" spans="1:17">
      <c r="A5" s="10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12" t="s">
        <v>203</v>
      </c>
      <c r="B6" s="14">
        <v>9236415.9200000018</v>
      </c>
      <c r="C6" s="14">
        <v>6914103.6199999964</v>
      </c>
      <c r="D6" s="14">
        <v>6847349.3099999987</v>
      </c>
      <c r="E6" s="14">
        <v>12395445.16</v>
      </c>
      <c r="F6" s="14">
        <v>12118795.090000004</v>
      </c>
      <c r="G6" s="14">
        <v>11482232.18</v>
      </c>
      <c r="H6" s="14">
        <v>14454840.959999993</v>
      </c>
      <c r="I6" s="14">
        <v>13698189.620000001</v>
      </c>
      <c r="J6" s="14">
        <v>14750981.440000003</v>
      </c>
      <c r="K6" s="14">
        <v>21810692.890000001</v>
      </c>
      <c r="L6" s="14">
        <v>17985293.48</v>
      </c>
      <c r="M6" s="14">
        <v>21598531.419999994</v>
      </c>
      <c r="N6" s="14">
        <v>13621396.35</v>
      </c>
      <c r="O6" s="14">
        <v>13684273.83</v>
      </c>
      <c r="P6" s="14">
        <v>12855150.540000003</v>
      </c>
      <c r="Q6" s="14">
        <v>203453691.80999997</v>
      </c>
    </row>
    <row r="7" spans="1:17">
      <c r="A7" s="12" t="s">
        <v>204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>
      <c r="A8" s="12" t="s">
        <v>205</v>
      </c>
      <c r="B8" s="14">
        <v>9236415.9200000018</v>
      </c>
      <c r="C8" s="14">
        <v>6914103.6199999964</v>
      </c>
      <c r="D8" s="14">
        <v>6847349.3099999987</v>
      </c>
      <c r="E8" s="14">
        <v>12395445.16</v>
      </c>
      <c r="F8" s="14">
        <v>12118795.090000004</v>
      </c>
      <c r="G8" s="14">
        <v>11482232.18</v>
      </c>
      <c r="H8" s="14">
        <v>14454840.959999993</v>
      </c>
      <c r="I8" s="14">
        <v>13698189.620000001</v>
      </c>
      <c r="J8" s="14">
        <v>14750981.440000003</v>
      </c>
      <c r="K8" s="14">
        <v>21810692.890000001</v>
      </c>
      <c r="L8" s="14">
        <v>17985293.48</v>
      </c>
      <c r="M8" s="14">
        <v>21598531.419999994</v>
      </c>
      <c r="N8" s="14">
        <v>13621396.35</v>
      </c>
      <c r="O8" s="14">
        <v>13684273.83</v>
      </c>
      <c r="P8" s="14">
        <v>12855150.540000003</v>
      </c>
      <c r="Q8" s="14">
        <v>203453691.80999997</v>
      </c>
    </row>
    <row r="9" spans="1:17">
      <c r="A9" s="10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2" t="s">
        <v>203</v>
      </c>
      <c r="B10" s="14">
        <v>32299511.009999983</v>
      </c>
      <c r="C10" s="14">
        <v>29073618.169999991</v>
      </c>
      <c r="D10" s="14">
        <v>30348572.549999997</v>
      </c>
      <c r="E10" s="14">
        <v>32231500.049999997</v>
      </c>
      <c r="F10" s="14">
        <v>33248725.16</v>
      </c>
      <c r="G10" s="14">
        <v>36939924.599999987</v>
      </c>
      <c r="H10" s="14">
        <v>38736802.649999999</v>
      </c>
      <c r="I10" s="14">
        <v>42649979.310000002</v>
      </c>
      <c r="J10" s="14">
        <v>27914761.729999993</v>
      </c>
      <c r="K10" s="14">
        <v>29607395.689999998</v>
      </c>
      <c r="L10" s="14">
        <v>35458623.640000001</v>
      </c>
      <c r="M10" s="14">
        <v>40386239.580000035</v>
      </c>
      <c r="N10" s="14">
        <v>41577735.969999991</v>
      </c>
      <c r="O10" s="14">
        <v>42796582.410000011</v>
      </c>
      <c r="P10" s="14">
        <v>46353821.950000003</v>
      </c>
      <c r="Q10" s="14">
        <v>539623794.47000003</v>
      </c>
    </row>
    <row r="11" spans="1:17">
      <c r="A11" s="12" t="s">
        <v>204</v>
      </c>
      <c r="B11" s="14">
        <v>255946.10000000009</v>
      </c>
      <c r="C11" s="14">
        <v>265467.02000000008</v>
      </c>
      <c r="D11" s="14">
        <v>323374.35999999993</v>
      </c>
      <c r="E11" s="14">
        <v>389015.40999999986</v>
      </c>
      <c r="F11" s="14">
        <v>440174.29</v>
      </c>
      <c r="G11" s="14">
        <v>510392.89999999997</v>
      </c>
      <c r="H11" s="14">
        <v>581994.09000000008</v>
      </c>
      <c r="I11" s="14">
        <v>674771.59</v>
      </c>
      <c r="J11" s="14">
        <v>377467.50000000006</v>
      </c>
      <c r="K11" s="14">
        <v>403911.99000000011</v>
      </c>
      <c r="L11" s="14">
        <v>568188.92999999993</v>
      </c>
      <c r="M11" s="14">
        <v>805321.23999999976</v>
      </c>
      <c r="N11" s="14">
        <v>1022482.9199999996</v>
      </c>
      <c r="O11" s="14">
        <v>1135573.4200000002</v>
      </c>
      <c r="P11" s="14">
        <v>1347650.42</v>
      </c>
      <c r="Q11" s="14">
        <v>9101732.1799999997</v>
      </c>
    </row>
    <row r="12" spans="1:17">
      <c r="A12" s="12" t="s">
        <v>205</v>
      </c>
      <c r="B12" s="14">
        <v>32043564.909999989</v>
      </c>
      <c r="C12" s="14">
        <v>28808151.149999984</v>
      </c>
      <c r="D12" s="14">
        <v>30025198.189999994</v>
      </c>
      <c r="E12" s="14">
        <v>31842484.640000001</v>
      </c>
      <c r="F12" s="14">
        <v>32808550.870000005</v>
      </c>
      <c r="G12" s="14">
        <v>36429531.699999988</v>
      </c>
      <c r="H12" s="14">
        <v>38154808.559999995</v>
      </c>
      <c r="I12" s="14">
        <v>41975207.720000036</v>
      </c>
      <c r="J12" s="14">
        <v>27537294.230000004</v>
      </c>
      <c r="K12" s="14">
        <v>29203483.699999999</v>
      </c>
      <c r="L12" s="14">
        <v>34890434.709999964</v>
      </c>
      <c r="M12" s="14">
        <v>39580918.339999974</v>
      </c>
      <c r="N12" s="14">
        <v>40555253.049999997</v>
      </c>
      <c r="O12" s="14">
        <v>41661008.989999987</v>
      </c>
      <c r="P12" s="14">
        <v>45006171.529999979</v>
      </c>
      <c r="Q12" s="14">
        <v>530522062.28999996</v>
      </c>
    </row>
    <row r="13" spans="1:17">
      <c r="A13" s="10" t="s">
        <v>60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2" t="s">
        <v>203</v>
      </c>
      <c r="B14" s="14">
        <v>1782633.64</v>
      </c>
      <c r="C14" s="14">
        <v>1805353.08</v>
      </c>
      <c r="D14" s="14">
        <v>1909411.7500000002</v>
      </c>
      <c r="E14" s="14">
        <v>2309500.92</v>
      </c>
      <c r="F14" s="14">
        <v>3318544.99</v>
      </c>
      <c r="G14" s="14">
        <v>3658521.29</v>
      </c>
      <c r="H14" s="14">
        <v>3983793.9399999995</v>
      </c>
      <c r="I14" s="14">
        <v>4283001.99</v>
      </c>
      <c r="J14" s="14">
        <v>4833094.790000001</v>
      </c>
      <c r="K14" s="14">
        <v>5282098.370000001</v>
      </c>
      <c r="L14" s="14">
        <v>5397999.2999999998</v>
      </c>
      <c r="M14" s="14">
        <v>5529872.1199999992</v>
      </c>
      <c r="N14" s="14">
        <v>253801.16999999998</v>
      </c>
      <c r="O14" s="14">
        <v>511652.22000000003</v>
      </c>
      <c r="P14" s="14">
        <v>695096.2</v>
      </c>
      <c r="Q14" s="14">
        <v>45554375.770000003</v>
      </c>
    </row>
    <row r="15" spans="1:17">
      <c r="A15" s="12" t="s">
        <v>204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>
      <c r="A16" s="12" t="s">
        <v>205</v>
      </c>
      <c r="B16" s="14">
        <v>1782633.64</v>
      </c>
      <c r="C16" s="14">
        <v>1805353.08</v>
      </c>
      <c r="D16" s="14">
        <v>1909411.7500000002</v>
      </c>
      <c r="E16" s="14">
        <v>2309500.92</v>
      </c>
      <c r="F16" s="14">
        <v>3318544.99</v>
      </c>
      <c r="G16" s="14">
        <v>3658521.29</v>
      </c>
      <c r="H16" s="14">
        <v>3983793.9399999995</v>
      </c>
      <c r="I16" s="14">
        <v>4283001.99</v>
      </c>
      <c r="J16" s="14">
        <v>4833094.790000001</v>
      </c>
      <c r="K16" s="14">
        <v>5282098.370000001</v>
      </c>
      <c r="L16" s="14">
        <v>5397999.2999999998</v>
      </c>
      <c r="M16" s="14">
        <v>5529872.1199999992</v>
      </c>
      <c r="N16" s="14">
        <v>253801.16999999998</v>
      </c>
      <c r="O16" s="14">
        <v>511652.22000000003</v>
      </c>
      <c r="P16" s="14">
        <v>695096.2</v>
      </c>
      <c r="Q16" s="14">
        <v>45554375.770000003</v>
      </c>
    </row>
    <row r="17" spans="1:17">
      <c r="A17" s="10" t="s">
        <v>68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2" t="s">
        <v>203</v>
      </c>
      <c r="B18" s="14">
        <v>-6233.6399999999994</v>
      </c>
      <c r="C18" s="14">
        <v>243915.49000000005</v>
      </c>
      <c r="D18" s="14">
        <v>538134.89</v>
      </c>
      <c r="E18" s="14">
        <v>-9327.7200000000084</v>
      </c>
      <c r="F18" s="14">
        <v>36109.290000000052</v>
      </c>
      <c r="G18" s="14">
        <v>-67576.089999999807</v>
      </c>
      <c r="H18" s="14">
        <v>4641.7299999999923</v>
      </c>
      <c r="I18" s="14">
        <v>-32327.009999999955</v>
      </c>
      <c r="J18" s="14">
        <v>212691.53</v>
      </c>
      <c r="K18" s="14">
        <v>-10502.070000000007</v>
      </c>
      <c r="L18" s="14">
        <v>-773975.98</v>
      </c>
      <c r="M18" s="14">
        <v>-1303361.3600000001</v>
      </c>
      <c r="N18" s="14">
        <v>-10502.07</v>
      </c>
      <c r="O18" s="14">
        <v>-711646.37</v>
      </c>
      <c r="P18" s="14">
        <v>-1144400.5200000003</v>
      </c>
      <c r="Q18" s="14">
        <v>-3034359.9000000004</v>
      </c>
    </row>
    <row r="19" spans="1:17">
      <c r="A19" s="12" t="s">
        <v>204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</row>
    <row r="20" spans="1:17">
      <c r="A20" s="12" t="s">
        <v>205</v>
      </c>
      <c r="B20" s="14">
        <v>-6233.6399999999994</v>
      </c>
      <c r="C20" s="14">
        <v>243915.49000000005</v>
      </c>
      <c r="D20" s="14">
        <v>538134.89</v>
      </c>
      <c r="E20" s="14">
        <v>-9327.7200000000084</v>
      </c>
      <c r="F20" s="14">
        <v>36109.290000000052</v>
      </c>
      <c r="G20" s="14">
        <v>-67576.089999999807</v>
      </c>
      <c r="H20" s="14">
        <v>4641.7299999999923</v>
      </c>
      <c r="I20" s="14">
        <v>-32327.009999999955</v>
      </c>
      <c r="J20" s="14">
        <v>212691.53</v>
      </c>
      <c r="K20" s="14">
        <v>-10502.070000000007</v>
      </c>
      <c r="L20" s="14">
        <v>-773975.98</v>
      </c>
      <c r="M20" s="14">
        <v>-1303361.3600000001</v>
      </c>
      <c r="N20" s="14">
        <v>-10502.07</v>
      </c>
      <c r="O20" s="14">
        <v>-711646.37</v>
      </c>
      <c r="P20" s="14">
        <v>-1144400.5200000003</v>
      </c>
      <c r="Q20" s="14">
        <v>-3034359.9000000004</v>
      </c>
    </row>
    <row r="21" spans="1:17">
      <c r="A21" s="10" t="s">
        <v>209</v>
      </c>
      <c r="B21" s="14">
        <v>43312326.929999985</v>
      </c>
      <c r="C21" s="14">
        <v>38036990.359999985</v>
      </c>
      <c r="D21" s="14">
        <v>39643468.5</v>
      </c>
      <c r="E21" s="14">
        <v>46927118.409999996</v>
      </c>
      <c r="F21" s="14">
        <v>48722174.530000001</v>
      </c>
      <c r="G21" s="14">
        <v>52013101.979999989</v>
      </c>
      <c r="H21" s="14">
        <v>57180079.279999986</v>
      </c>
      <c r="I21" s="14">
        <v>60598843.910000011</v>
      </c>
      <c r="J21" s="14">
        <v>47711529.489999995</v>
      </c>
      <c r="K21" s="14">
        <v>56689684.880000003</v>
      </c>
      <c r="L21" s="14">
        <v>58067940.440000005</v>
      </c>
      <c r="M21" s="14">
        <v>66211281.760000035</v>
      </c>
      <c r="N21" s="14">
        <v>55442431.419999994</v>
      </c>
      <c r="O21" s="14">
        <v>56280862.090000011</v>
      </c>
      <c r="P21" s="14">
        <v>58759668.170000009</v>
      </c>
      <c r="Q21" s="14">
        <v>785597502.14999998</v>
      </c>
    </row>
    <row r="22" spans="1:17">
      <c r="A22" s="10" t="s">
        <v>210</v>
      </c>
      <c r="B22" s="14">
        <v>255946.10000000009</v>
      </c>
      <c r="C22" s="14">
        <v>265467.02000000008</v>
      </c>
      <c r="D22" s="14">
        <v>323374.35999999993</v>
      </c>
      <c r="E22" s="14">
        <v>389015.40999999986</v>
      </c>
      <c r="F22" s="14">
        <v>440174.29</v>
      </c>
      <c r="G22" s="14">
        <v>510392.89999999997</v>
      </c>
      <c r="H22" s="14">
        <v>581994.09000000008</v>
      </c>
      <c r="I22" s="14">
        <v>674771.59</v>
      </c>
      <c r="J22" s="14">
        <v>377467.50000000006</v>
      </c>
      <c r="K22" s="14">
        <v>403911.99000000011</v>
      </c>
      <c r="L22" s="14">
        <v>568188.92999999993</v>
      </c>
      <c r="M22" s="14">
        <v>805321.23999999976</v>
      </c>
      <c r="N22" s="14">
        <v>1022482.9199999996</v>
      </c>
      <c r="O22" s="14">
        <v>1135573.4200000002</v>
      </c>
      <c r="P22" s="14">
        <v>1347650.42</v>
      </c>
      <c r="Q22" s="14">
        <v>9101732.1799999997</v>
      </c>
    </row>
    <row r="23" spans="1:17">
      <c r="A23" s="10" t="s">
        <v>211</v>
      </c>
      <c r="B23" s="14">
        <v>43056380.829999991</v>
      </c>
      <c r="C23" s="14">
        <v>37771523.339999981</v>
      </c>
      <c r="D23" s="14">
        <v>39320094.139999993</v>
      </c>
      <c r="E23" s="14">
        <v>46538103</v>
      </c>
      <c r="F23" s="14">
        <v>48282000.24000001</v>
      </c>
      <c r="G23" s="14">
        <v>51502709.079999991</v>
      </c>
      <c r="H23" s="14">
        <v>56598085.189999983</v>
      </c>
      <c r="I23" s="14">
        <v>59924072.320000038</v>
      </c>
      <c r="J23" s="14">
        <v>47334061.99000001</v>
      </c>
      <c r="K23" s="14">
        <v>56285772.890000008</v>
      </c>
      <c r="L23" s="14">
        <v>57499751.509999968</v>
      </c>
      <c r="M23" s="14">
        <v>65405960.519999966</v>
      </c>
      <c r="N23" s="14">
        <v>54419948.5</v>
      </c>
      <c r="O23" s="14">
        <v>55145288.669999987</v>
      </c>
      <c r="P23" s="14">
        <v>57412017.749999978</v>
      </c>
      <c r="Q23" s="14">
        <v>776495769.96999991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view="pageBreakPreview" zoomScale="60" zoomScaleNormal="100" workbookViewId="0">
      <pane ySplit="1" topLeftCell="A348" activePane="bottomLeft" state="frozen"/>
      <selection pane="bottomLeft" activeCell="P388" sqref="P388"/>
    </sheetView>
  </sheetViews>
  <sheetFormatPr defaultRowHeight="15"/>
  <cols>
    <col min="1" max="1" width="11.5703125" style="1" bestFit="1" customWidth="1"/>
    <col min="2" max="2" width="40.140625" style="1" bestFit="1" customWidth="1"/>
    <col min="3" max="3" width="8.140625" style="1" bestFit="1" customWidth="1"/>
    <col min="4" max="4" width="35.140625" style="1" bestFit="1" customWidth="1"/>
    <col min="5" max="5" width="8" style="1" bestFit="1" customWidth="1"/>
    <col min="6" max="6" width="12.85546875" style="1" bestFit="1" customWidth="1"/>
    <col min="7" max="7" width="20.140625" style="4" bestFit="1" customWidth="1"/>
    <col min="8" max="8" width="10.5703125" style="4" customWidth="1"/>
    <col min="9" max="9" width="21.28515625" style="4" customWidth="1"/>
    <col min="10" max="10" width="10.5703125" style="1" customWidth="1"/>
    <col min="11" max="16384" width="9.140625" style="1"/>
  </cols>
  <sheetData>
    <row r="1" spans="1:9">
      <c r="A1" s="6" t="s">
        <v>212</v>
      </c>
      <c r="B1" s="5" t="s">
        <v>200</v>
      </c>
      <c r="C1" s="5" t="s">
        <v>213</v>
      </c>
      <c r="D1" s="5" t="s">
        <v>214</v>
      </c>
      <c r="E1" s="5" t="s">
        <v>215</v>
      </c>
      <c r="F1" s="5" t="s">
        <v>216</v>
      </c>
      <c r="G1" s="44" t="s">
        <v>217</v>
      </c>
      <c r="H1" s="7" t="s">
        <v>218</v>
      </c>
      <c r="I1" s="7" t="s">
        <v>219</v>
      </c>
    </row>
    <row r="2" spans="1:9">
      <c r="A2" s="45">
        <v>43282</v>
      </c>
      <c r="B2" s="1" t="s">
        <v>16</v>
      </c>
      <c r="C2" s="21" t="s">
        <v>220</v>
      </c>
      <c r="D2" s="2" t="s">
        <v>17</v>
      </c>
      <c r="E2" s="21" t="str">
        <f t="shared" ref="E2:E65" si="0">LEFT(D2,3)</f>
        <v>002</v>
      </c>
      <c r="F2" s="1" t="s">
        <v>221</v>
      </c>
      <c r="G2" s="4">
        <v>77081.34</v>
      </c>
      <c r="H2" s="4">
        <v>0</v>
      </c>
      <c r="I2" s="4">
        <f t="shared" ref="I2:I65" si="1">+G2-H2</f>
        <v>77081.34</v>
      </c>
    </row>
    <row r="3" spans="1:9">
      <c r="A3" s="45">
        <v>43282</v>
      </c>
      <c r="B3" s="1" t="s">
        <v>16</v>
      </c>
      <c r="C3" s="21" t="s">
        <v>220</v>
      </c>
      <c r="D3" s="2" t="s">
        <v>17</v>
      </c>
      <c r="E3" s="21" t="str">
        <f t="shared" si="0"/>
        <v>002</v>
      </c>
      <c r="F3" s="1" t="s">
        <v>222</v>
      </c>
      <c r="G3" s="4">
        <v>2499276.65</v>
      </c>
      <c r="H3" s="4">
        <v>0</v>
      </c>
      <c r="I3" s="4">
        <f t="shared" si="1"/>
        <v>2499276.65</v>
      </c>
    </row>
    <row r="4" spans="1:9">
      <c r="A4" s="45">
        <v>43282</v>
      </c>
      <c r="B4" s="1" t="s">
        <v>16</v>
      </c>
      <c r="C4" s="21" t="s">
        <v>220</v>
      </c>
      <c r="D4" s="2" t="s">
        <v>17</v>
      </c>
      <c r="E4" s="21" t="str">
        <f t="shared" si="0"/>
        <v>002</v>
      </c>
      <c r="F4" s="1" t="s">
        <v>223</v>
      </c>
      <c r="G4" s="4">
        <v>973166.56</v>
      </c>
      <c r="H4" s="4">
        <v>0</v>
      </c>
      <c r="I4" s="4">
        <f t="shared" si="1"/>
        <v>973166.56</v>
      </c>
    </row>
    <row r="5" spans="1:9">
      <c r="A5" s="45">
        <v>43282</v>
      </c>
      <c r="B5" s="1" t="s">
        <v>16</v>
      </c>
      <c r="C5" s="21" t="s">
        <v>220</v>
      </c>
      <c r="D5" s="2" t="s">
        <v>17</v>
      </c>
      <c r="E5" s="21" t="str">
        <f t="shared" si="0"/>
        <v>002</v>
      </c>
      <c r="F5" s="1" t="s">
        <v>224</v>
      </c>
      <c r="G5" s="4">
        <v>296829.98</v>
      </c>
      <c r="H5" s="4">
        <v>0</v>
      </c>
      <c r="I5" s="4">
        <f t="shared" si="1"/>
        <v>296829.98</v>
      </c>
    </row>
    <row r="6" spans="1:9">
      <c r="A6" s="45">
        <v>43282</v>
      </c>
      <c r="B6" s="1" t="s">
        <v>16</v>
      </c>
      <c r="C6" s="21" t="s">
        <v>220</v>
      </c>
      <c r="D6" s="2" t="s">
        <v>17</v>
      </c>
      <c r="E6" s="21" t="str">
        <f t="shared" si="0"/>
        <v>002</v>
      </c>
      <c r="F6" s="1" t="s">
        <v>225</v>
      </c>
      <c r="G6" s="4">
        <v>355834.06</v>
      </c>
      <c r="H6" s="4">
        <v>0</v>
      </c>
      <c r="I6" s="4">
        <f t="shared" si="1"/>
        <v>355834.06</v>
      </c>
    </row>
    <row r="7" spans="1:9">
      <c r="A7" s="45">
        <v>43282</v>
      </c>
      <c r="B7" s="1" t="s">
        <v>16</v>
      </c>
      <c r="C7" s="21" t="s">
        <v>220</v>
      </c>
      <c r="D7" s="2" t="s">
        <v>17</v>
      </c>
      <c r="E7" s="21" t="str">
        <f t="shared" si="0"/>
        <v>002</v>
      </c>
      <c r="F7" s="1" t="s">
        <v>226</v>
      </c>
      <c r="G7" s="4">
        <v>140669.79</v>
      </c>
      <c r="H7" s="4">
        <v>0</v>
      </c>
      <c r="I7" s="4">
        <f t="shared" si="1"/>
        <v>140669.79</v>
      </c>
    </row>
    <row r="8" spans="1:9">
      <c r="A8" s="45">
        <v>43282</v>
      </c>
      <c r="B8" s="1" t="s">
        <v>16</v>
      </c>
      <c r="C8" s="21" t="s">
        <v>220</v>
      </c>
      <c r="D8" s="2" t="s">
        <v>17</v>
      </c>
      <c r="E8" s="21" t="str">
        <f t="shared" si="0"/>
        <v>002</v>
      </c>
      <c r="F8" s="1" t="s">
        <v>227</v>
      </c>
      <c r="G8" s="4">
        <v>891856.23</v>
      </c>
      <c r="H8" s="4">
        <v>0</v>
      </c>
      <c r="I8" s="4">
        <f t="shared" si="1"/>
        <v>891856.23</v>
      </c>
    </row>
    <row r="9" spans="1:9">
      <c r="A9" s="45">
        <v>43282</v>
      </c>
      <c r="B9" s="1" t="s">
        <v>16</v>
      </c>
      <c r="C9" s="21" t="s">
        <v>220</v>
      </c>
      <c r="D9" s="2" t="s">
        <v>17</v>
      </c>
      <c r="E9" s="21" t="str">
        <f t="shared" si="0"/>
        <v>002</v>
      </c>
      <c r="F9" s="1" t="s">
        <v>228</v>
      </c>
      <c r="G9" s="4">
        <v>1667.37</v>
      </c>
      <c r="H9" s="4">
        <v>0</v>
      </c>
      <c r="I9" s="4">
        <f t="shared" si="1"/>
        <v>1667.37</v>
      </c>
    </row>
    <row r="10" spans="1:9">
      <c r="A10" s="45">
        <v>43282</v>
      </c>
      <c r="B10" s="1" t="s">
        <v>16</v>
      </c>
      <c r="C10" s="21" t="s">
        <v>220</v>
      </c>
      <c r="D10" s="2" t="s">
        <v>17</v>
      </c>
      <c r="E10" s="21" t="str">
        <f t="shared" si="0"/>
        <v>002</v>
      </c>
      <c r="F10" s="1" t="s">
        <v>229</v>
      </c>
      <c r="G10" s="4">
        <v>62379.02</v>
      </c>
      <c r="H10" s="4">
        <v>0</v>
      </c>
      <c r="I10" s="4">
        <f t="shared" si="1"/>
        <v>62379.02</v>
      </c>
    </row>
    <row r="11" spans="1:9">
      <c r="A11" s="45">
        <v>43282</v>
      </c>
      <c r="B11" s="1" t="s">
        <v>16</v>
      </c>
      <c r="C11" s="21" t="s">
        <v>220</v>
      </c>
      <c r="D11" s="2" t="s">
        <v>17</v>
      </c>
      <c r="E11" s="21" t="str">
        <f t="shared" si="0"/>
        <v>002</v>
      </c>
      <c r="F11" s="1" t="s">
        <v>230</v>
      </c>
      <c r="G11" s="4">
        <v>331467.12</v>
      </c>
      <c r="H11" s="4">
        <v>0</v>
      </c>
      <c r="I11" s="4">
        <f t="shared" si="1"/>
        <v>331467.12</v>
      </c>
    </row>
    <row r="12" spans="1:9">
      <c r="A12" s="45">
        <v>43282</v>
      </c>
      <c r="B12" s="1" t="s">
        <v>16</v>
      </c>
      <c r="C12" s="21" t="s">
        <v>220</v>
      </c>
      <c r="D12" s="2" t="s">
        <v>17</v>
      </c>
      <c r="E12" s="21" t="str">
        <f t="shared" si="0"/>
        <v>002</v>
      </c>
      <c r="F12" s="1" t="s">
        <v>231</v>
      </c>
      <c r="G12" s="4">
        <v>323025.75</v>
      </c>
      <c r="H12" s="4">
        <v>0</v>
      </c>
      <c r="I12" s="4">
        <f t="shared" si="1"/>
        <v>323025.75</v>
      </c>
    </row>
    <row r="13" spans="1:9">
      <c r="A13" s="45">
        <v>43282</v>
      </c>
      <c r="B13" s="1" t="s">
        <v>16</v>
      </c>
      <c r="C13" s="21" t="s">
        <v>220</v>
      </c>
      <c r="D13" s="2" t="s">
        <v>17</v>
      </c>
      <c r="E13" s="21" t="str">
        <f t="shared" si="0"/>
        <v>002</v>
      </c>
      <c r="F13" s="1" t="s">
        <v>232</v>
      </c>
      <c r="G13" s="4">
        <v>145821.79</v>
      </c>
      <c r="H13" s="4">
        <v>0</v>
      </c>
      <c r="I13" s="4">
        <f t="shared" si="1"/>
        <v>145821.79</v>
      </c>
    </row>
    <row r="14" spans="1:9">
      <c r="A14" s="45">
        <v>43282</v>
      </c>
      <c r="B14" s="1" t="s">
        <v>16</v>
      </c>
      <c r="C14" s="21" t="s">
        <v>220</v>
      </c>
      <c r="D14" s="2" t="s">
        <v>17</v>
      </c>
      <c r="E14" s="21" t="str">
        <f t="shared" si="0"/>
        <v>002</v>
      </c>
      <c r="F14" s="1" t="s">
        <v>233</v>
      </c>
      <c r="G14" s="4">
        <v>70255.320000000007</v>
      </c>
      <c r="H14" s="4">
        <v>0</v>
      </c>
      <c r="I14" s="4">
        <f t="shared" si="1"/>
        <v>70255.320000000007</v>
      </c>
    </row>
    <row r="15" spans="1:9">
      <c r="A15" s="45">
        <v>43282</v>
      </c>
      <c r="B15" s="1" t="s">
        <v>16</v>
      </c>
      <c r="C15" s="21" t="s">
        <v>220</v>
      </c>
      <c r="D15" s="2" t="s">
        <v>17</v>
      </c>
      <c r="E15" s="21" t="str">
        <f t="shared" si="0"/>
        <v>002</v>
      </c>
      <c r="F15" s="1" t="s">
        <v>234</v>
      </c>
      <c r="G15" s="4">
        <v>51724.639999999999</v>
      </c>
      <c r="H15" s="4">
        <v>0</v>
      </c>
      <c r="I15" s="4">
        <f t="shared" si="1"/>
        <v>51724.639999999999</v>
      </c>
    </row>
    <row r="16" spans="1:9">
      <c r="A16" s="45">
        <v>43282</v>
      </c>
      <c r="B16" s="1" t="s">
        <v>16</v>
      </c>
      <c r="C16" s="21" t="s">
        <v>220</v>
      </c>
      <c r="D16" s="2" t="s">
        <v>17</v>
      </c>
      <c r="E16" s="21" t="str">
        <f t="shared" si="0"/>
        <v>002</v>
      </c>
      <c r="F16" s="1" t="s">
        <v>235</v>
      </c>
      <c r="G16" s="4">
        <v>333470.78000000003</v>
      </c>
      <c r="H16" s="4">
        <v>0</v>
      </c>
      <c r="I16" s="4">
        <f t="shared" si="1"/>
        <v>333470.78000000003</v>
      </c>
    </row>
    <row r="17" spans="1:9">
      <c r="A17" s="45">
        <v>43282</v>
      </c>
      <c r="B17" s="1" t="s">
        <v>16</v>
      </c>
      <c r="C17" s="21" t="s">
        <v>220</v>
      </c>
      <c r="D17" s="2" t="s">
        <v>17</v>
      </c>
      <c r="E17" s="21" t="str">
        <f t="shared" si="0"/>
        <v>002</v>
      </c>
      <c r="F17" s="1" t="s">
        <v>236</v>
      </c>
      <c r="G17" s="4">
        <v>502521.01</v>
      </c>
      <c r="H17" s="4">
        <v>0</v>
      </c>
      <c r="I17" s="4">
        <f t="shared" si="1"/>
        <v>502521.01</v>
      </c>
    </row>
    <row r="18" spans="1:9">
      <c r="A18" s="45">
        <v>43282</v>
      </c>
      <c r="B18" s="1" t="s">
        <v>16</v>
      </c>
      <c r="C18" s="21" t="s">
        <v>220</v>
      </c>
      <c r="D18" s="2" t="s">
        <v>17</v>
      </c>
      <c r="E18" s="21" t="str">
        <f t="shared" si="0"/>
        <v>002</v>
      </c>
      <c r="F18" s="1" t="s">
        <v>237</v>
      </c>
      <c r="G18" s="4">
        <v>753905.19</v>
      </c>
      <c r="H18" s="4">
        <v>0</v>
      </c>
      <c r="I18" s="4">
        <f t="shared" si="1"/>
        <v>753905.19</v>
      </c>
    </row>
    <row r="19" spans="1:9">
      <c r="A19" s="45">
        <v>43282</v>
      </c>
      <c r="B19" s="1" t="s">
        <v>16</v>
      </c>
      <c r="C19" s="21" t="s">
        <v>220</v>
      </c>
      <c r="D19" s="2" t="s">
        <v>17</v>
      </c>
      <c r="E19" s="21" t="str">
        <f t="shared" si="0"/>
        <v>002</v>
      </c>
      <c r="F19" s="1" t="s">
        <v>238</v>
      </c>
      <c r="G19" s="4">
        <v>147572.67000000001</v>
      </c>
      <c r="H19" s="4">
        <v>0</v>
      </c>
      <c r="I19" s="4">
        <f t="shared" si="1"/>
        <v>147572.67000000001</v>
      </c>
    </row>
    <row r="20" spans="1:9">
      <c r="A20" s="45">
        <v>43282</v>
      </c>
      <c r="B20" s="1" t="s">
        <v>16</v>
      </c>
      <c r="C20" s="21" t="s">
        <v>220</v>
      </c>
      <c r="D20" s="2" t="s">
        <v>17</v>
      </c>
      <c r="E20" s="21" t="str">
        <f t="shared" si="0"/>
        <v>002</v>
      </c>
      <c r="F20" s="1" t="s">
        <v>239</v>
      </c>
      <c r="G20" s="4">
        <v>82845.710000000006</v>
      </c>
      <c r="H20" s="4">
        <v>0</v>
      </c>
      <c r="I20" s="4">
        <f t="shared" si="1"/>
        <v>82845.710000000006</v>
      </c>
    </row>
    <row r="21" spans="1:9">
      <c r="A21" s="45">
        <v>43282</v>
      </c>
      <c r="B21" s="1" t="s">
        <v>16</v>
      </c>
      <c r="C21" s="21" t="s">
        <v>220</v>
      </c>
      <c r="D21" s="2" t="s">
        <v>17</v>
      </c>
      <c r="E21" s="21" t="str">
        <f t="shared" si="0"/>
        <v>002</v>
      </c>
      <c r="F21" s="1" t="s">
        <v>240</v>
      </c>
      <c r="G21" s="4">
        <v>16285.98</v>
      </c>
      <c r="H21" s="4">
        <v>0</v>
      </c>
      <c r="I21" s="4">
        <f t="shared" si="1"/>
        <v>16285.98</v>
      </c>
    </row>
    <row r="22" spans="1:9">
      <c r="A22" s="45">
        <v>43282</v>
      </c>
      <c r="B22" s="1" t="s">
        <v>16</v>
      </c>
      <c r="C22" s="21" t="s">
        <v>220</v>
      </c>
      <c r="D22" s="2" t="s">
        <v>17</v>
      </c>
      <c r="E22" s="21" t="str">
        <f t="shared" si="0"/>
        <v>002</v>
      </c>
      <c r="F22" s="1" t="s">
        <v>241</v>
      </c>
      <c r="G22" s="4">
        <v>321219.5</v>
      </c>
      <c r="H22" s="4">
        <v>0</v>
      </c>
      <c r="I22" s="4">
        <f t="shared" si="1"/>
        <v>321219.5</v>
      </c>
    </row>
    <row r="23" spans="1:9">
      <c r="A23" s="45">
        <v>43282</v>
      </c>
      <c r="B23" s="1" t="s">
        <v>16</v>
      </c>
      <c r="C23" s="21" t="s">
        <v>220</v>
      </c>
      <c r="D23" s="2" t="s">
        <v>17</v>
      </c>
      <c r="E23" s="21" t="str">
        <f t="shared" si="0"/>
        <v>002</v>
      </c>
      <c r="F23" s="1" t="s">
        <v>242</v>
      </c>
      <c r="G23" s="4">
        <v>377563.81</v>
      </c>
      <c r="H23" s="4">
        <v>0</v>
      </c>
      <c r="I23" s="4">
        <f t="shared" si="1"/>
        <v>377563.81</v>
      </c>
    </row>
    <row r="24" spans="1:9">
      <c r="A24" s="45">
        <v>43282</v>
      </c>
      <c r="B24" s="1" t="s">
        <v>16</v>
      </c>
      <c r="C24" s="21" t="s">
        <v>220</v>
      </c>
      <c r="D24" s="2" t="s">
        <v>17</v>
      </c>
      <c r="E24" s="21" t="str">
        <f t="shared" si="0"/>
        <v>002</v>
      </c>
      <c r="F24" s="1" t="s">
        <v>243</v>
      </c>
      <c r="G24" s="4">
        <v>415.7</v>
      </c>
      <c r="H24" s="4">
        <v>0</v>
      </c>
      <c r="I24" s="4">
        <f t="shared" si="1"/>
        <v>415.7</v>
      </c>
    </row>
    <row r="25" spans="1:9">
      <c r="A25" s="45">
        <v>43282</v>
      </c>
      <c r="B25" s="1" t="s">
        <v>16</v>
      </c>
      <c r="C25" s="21" t="s">
        <v>220</v>
      </c>
      <c r="D25" s="2" t="s">
        <v>17</v>
      </c>
      <c r="E25" s="21" t="str">
        <f t="shared" si="0"/>
        <v>002</v>
      </c>
      <c r="F25" s="1" t="s">
        <v>244</v>
      </c>
      <c r="G25" s="4">
        <v>438339.11</v>
      </c>
      <c r="H25" s="4">
        <v>0</v>
      </c>
      <c r="I25" s="4">
        <f t="shared" si="1"/>
        <v>438339.11</v>
      </c>
    </row>
    <row r="26" spans="1:9">
      <c r="A26" s="45">
        <v>43282</v>
      </c>
      <c r="B26" s="1" t="s">
        <v>16</v>
      </c>
      <c r="C26" s="21" t="s">
        <v>220</v>
      </c>
      <c r="D26" s="2" t="s">
        <v>17</v>
      </c>
      <c r="E26" s="21" t="str">
        <f t="shared" si="0"/>
        <v>002</v>
      </c>
      <c r="F26" s="1" t="s">
        <v>245</v>
      </c>
      <c r="G26" s="4">
        <v>32470.38</v>
      </c>
      <c r="H26" s="4">
        <v>0</v>
      </c>
      <c r="I26" s="4">
        <f t="shared" si="1"/>
        <v>32470.38</v>
      </c>
    </row>
    <row r="27" spans="1:9">
      <c r="A27" s="45">
        <v>43282</v>
      </c>
      <c r="B27" s="1" t="s">
        <v>16</v>
      </c>
      <c r="C27" s="21" t="s">
        <v>220</v>
      </c>
      <c r="D27" s="2" t="s">
        <v>17</v>
      </c>
      <c r="E27" s="21" t="str">
        <f t="shared" si="0"/>
        <v>002</v>
      </c>
      <c r="F27" s="1" t="s">
        <v>246</v>
      </c>
      <c r="G27" s="4">
        <v>1463534.63</v>
      </c>
      <c r="H27" s="4">
        <v>0</v>
      </c>
      <c r="I27" s="4">
        <f t="shared" si="1"/>
        <v>1463534.63</v>
      </c>
    </row>
    <row r="28" spans="1:9">
      <c r="A28" s="45">
        <v>43282</v>
      </c>
      <c r="B28" s="1" t="s">
        <v>16</v>
      </c>
      <c r="C28" s="21" t="s">
        <v>220</v>
      </c>
      <c r="D28" s="2" t="s">
        <v>17</v>
      </c>
      <c r="E28" s="21" t="str">
        <f t="shared" si="0"/>
        <v>002</v>
      </c>
      <c r="F28" s="1" t="s">
        <v>247</v>
      </c>
      <c r="G28" s="4">
        <v>942242.46</v>
      </c>
      <c r="H28" s="4">
        <v>0</v>
      </c>
      <c r="I28" s="4">
        <f t="shared" si="1"/>
        <v>942242.46</v>
      </c>
    </row>
    <row r="29" spans="1:9">
      <c r="A29" s="45">
        <v>43282</v>
      </c>
      <c r="B29" s="1" t="s">
        <v>16</v>
      </c>
      <c r="C29" s="21" t="s">
        <v>220</v>
      </c>
      <c r="D29" s="2" t="s">
        <v>17</v>
      </c>
      <c r="E29" s="21" t="str">
        <f t="shared" si="0"/>
        <v>002</v>
      </c>
      <c r="F29" s="1" t="s">
        <v>248</v>
      </c>
      <c r="G29" s="4">
        <v>559040.66</v>
      </c>
      <c r="H29" s="4">
        <v>0</v>
      </c>
      <c r="I29" s="4">
        <f t="shared" si="1"/>
        <v>559040.66</v>
      </c>
    </row>
    <row r="30" spans="1:9">
      <c r="A30" s="45">
        <v>43282</v>
      </c>
      <c r="B30" s="1" t="s">
        <v>16</v>
      </c>
      <c r="C30" s="21" t="s">
        <v>220</v>
      </c>
      <c r="D30" s="2" t="s">
        <v>17</v>
      </c>
      <c r="E30" s="21" t="str">
        <f t="shared" si="0"/>
        <v>002</v>
      </c>
      <c r="F30" s="1" t="s">
        <v>249</v>
      </c>
      <c r="G30" s="4">
        <v>477617.62</v>
      </c>
      <c r="H30" s="4">
        <v>0</v>
      </c>
      <c r="I30" s="4">
        <f t="shared" si="1"/>
        <v>477617.62</v>
      </c>
    </row>
    <row r="31" spans="1:9">
      <c r="A31" s="45">
        <v>43282</v>
      </c>
      <c r="B31" s="1" t="s">
        <v>16</v>
      </c>
      <c r="C31" s="21" t="s">
        <v>220</v>
      </c>
      <c r="D31" s="2" t="s">
        <v>17</v>
      </c>
      <c r="E31" s="21" t="str">
        <f t="shared" si="0"/>
        <v>002</v>
      </c>
      <c r="F31" s="1" t="s">
        <v>250</v>
      </c>
      <c r="G31" s="4">
        <v>216919.67</v>
      </c>
      <c r="H31" s="4">
        <v>0</v>
      </c>
      <c r="I31" s="4">
        <f t="shared" si="1"/>
        <v>216919.67</v>
      </c>
    </row>
    <row r="32" spans="1:9">
      <c r="A32" s="45">
        <v>43282</v>
      </c>
      <c r="B32" s="1" t="s">
        <v>16</v>
      </c>
      <c r="C32" s="21" t="s">
        <v>220</v>
      </c>
      <c r="D32" s="2" t="s">
        <v>17</v>
      </c>
      <c r="E32" s="21" t="str">
        <f t="shared" si="0"/>
        <v>002</v>
      </c>
      <c r="F32" s="1" t="s">
        <v>251</v>
      </c>
      <c r="G32" s="4">
        <v>10737.37</v>
      </c>
      <c r="H32" s="4">
        <v>0</v>
      </c>
      <c r="I32" s="4">
        <f t="shared" si="1"/>
        <v>10737.37</v>
      </c>
    </row>
    <row r="33" spans="1:9">
      <c r="A33" s="45">
        <v>43282</v>
      </c>
      <c r="B33" s="1" t="s">
        <v>16</v>
      </c>
      <c r="C33" s="21" t="s">
        <v>220</v>
      </c>
      <c r="D33" s="2" t="s">
        <v>17</v>
      </c>
      <c r="E33" s="21" t="str">
        <f t="shared" si="0"/>
        <v>002</v>
      </c>
      <c r="F33" s="1" t="s">
        <v>252</v>
      </c>
      <c r="G33" s="4">
        <v>4951.7299999999996</v>
      </c>
      <c r="H33" s="4">
        <v>0</v>
      </c>
      <c r="I33" s="4">
        <f t="shared" si="1"/>
        <v>4951.7299999999996</v>
      </c>
    </row>
    <row r="34" spans="1:9">
      <c r="A34" s="45">
        <v>43282</v>
      </c>
      <c r="B34" s="1" t="s">
        <v>16</v>
      </c>
      <c r="C34" s="21" t="s">
        <v>220</v>
      </c>
      <c r="D34" s="2" t="s">
        <v>17</v>
      </c>
      <c r="E34" s="21" t="str">
        <f t="shared" si="0"/>
        <v>002</v>
      </c>
      <c r="F34" s="1" t="s">
        <v>253</v>
      </c>
      <c r="G34" s="4">
        <v>68661</v>
      </c>
      <c r="H34" s="4">
        <v>0</v>
      </c>
      <c r="I34" s="4">
        <f t="shared" si="1"/>
        <v>68661</v>
      </c>
    </row>
    <row r="35" spans="1:9">
      <c r="A35" s="45">
        <v>43282</v>
      </c>
      <c r="B35" s="1" t="s">
        <v>16</v>
      </c>
      <c r="C35" s="21" t="s">
        <v>220</v>
      </c>
      <c r="D35" s="2" t="s">
        <v>17</v>
      </c>
      <c r="E35" s="21" t="str">
        <f t="shared" si="0"/>
        <v>002</v>
      </c>
      <c r="F35" s="1" t="s">
        <v>254</v>
      </c>
      <c r="G35" s="4">
        <v>1072520.47</v>
      </c>
      <c r="H35" s="4">
        <v>0</v>
      </c>
      <c r="I35" s="4">
        <f t="shared" si="1"/>
        <v>1072520.47</v>
      </c>
    </row>
    <row r="36" spans="1:9">
      <c r="A36" s="45">
        <v>43282</v>
      </c>
      <c r="B36" s="1" t="s">
        <v>16</v>
      </c>
      <c r="C36" s="21" t="s">
        <v>220</v>
      </c>
      <c r="D36" s="2" t="s">
        <v>17</v>
      </c>
      <c r="E36" s="21" t="str">
        <f t="shared" si="0"/>
        <v>002</v>
      </c>
      <c r="F36" s="1" t="s">
        <v>255</v>
      </c>
      <c r="G36" s="4">
        <v>156033.32999999999</v>
      </c>
      <c r="H36" s="4">
        <v>0</v>
      </c>
      <c r="I36" s="4">
        <f t="shared" si="1"/>
        <v>156033.32999999999</v>
      </c>
    </row>
    <row r="37" spans="1:9">
      <c r="A37" s="45">
        <v>43282</v>
      </c>
      <c r="B37" s="1" t="s">
        <v>16</v>
      </c>
      <c r="C37" s="21" t="s">
        <v>220</v>
      </c>
      <c r="D37" s="2" t="s">
        <v>17</v>
      </c>
      <c r="E37" s="21" t="str">
        <f t="shared" si="0"/>
        <v>002</v>
      </c>
      <c r="F37" s="1" t="s">
        <v>256</v>
      </c>
      <c r="G37" s="4">
        <v>159263.01</v>
      </c>
      <c r="H37" s="4">
        <v>0</v>
      </c>
      <c r="I37" s="4">
        <f t="shared" si="1"/>
        <v>159263.01</v>
      </c>
    </row>
    <row r="38" spans="1:9">
      <c r="A38" s="45">
        <v>43282</v>
      </c>
      <c r="B38" s="1" t="s">
        <v>16</v>
      </c>
      <c r="C38" s="21" t="s">
        <v>220</v>
      </c>
      <c r="D38" s="2" t="s">
        <v>17</v>
      </c>
      <c r="E38" s="21" t="str">
        <f t="shared" si="0"/>
        <v>002</v>
      </c>
      <c r="F38" s="1" t="s">
        <v>257</v>
      </c>
      <c r="G38" s="4">
        <v>123839.94</v>
      </c>
      <c r="H38" s="4">
        <v>0</v>
      </c>
      <c r="I38" s="4">
        <f t="shared" si="1"/>
        <v>123839.94</v>
      </c>
    </row>
    <row r="39" spans="1:9">
      <c r="A39" s="45">
        <v>43282</v>
      </c>
      <c r="B39" s="1" t="s">
        <v>16</v>
      </c>
      <c r="C39" s="21" t="s">
        <v>220</v>
      </c>
      <c r="D39" s="2" t="s">
        <v>17</v>
      </c>
      <c r="E39" s="21" t="str">
        <f t="shared" si="0"/>
        <v>002</v>
      </c>
      <c r="F39" s="1" t="s">
        <v>258</v>
      </c>
      <c r="G39" s="4">
        <v>20294.060000000001</v>
      </c>
      <c r="H39" s="4">
        <v>0</v>
      </c>
      <c r="I39" s="4">
        <f t="shared" si="1"/>
        <v>20294.060000000001</v>
      </c>
    </row>
    <row r="40" spans="1:9">
      <c r="A40" s="45">
        <v>43282</v>
      </c>
      <c r="B40" s="1" t="s">
        <v>16</v>
      </c>
      <c r="C40" s="21" t="s">
        <v>220</v>
      </c>
      <c r="D40" s="2" t="s">
        <v>17</v>
      </c>
      <c r="E40" s="21" t="str">
        <f t="shared" si="0"/>
        <v>002</v>
      </c>
      <c r="F40" s="1" t="s">
        <v>259</v>
      </c>
      <c r="G40" s="4">
        <v>4607.3599999999997</v>
      </c>
      <c r="H40" s="4">
        <v>0</v>
      </c>
      <c r="I40" s="4">
        <f t="shared" si="1"/>
        <v>4607.3599999999997</v>
      </c>
    </row>
    <row r="41" spans="1:9">
      <c r="A41" s="45">
        <v>43282</v>
      </c>
      <c r="B41" s="1" t="s">
        <v>16</v>
      </c>
      <c r="C41" s="21" t="s">
        <v>220</v>
      </c>
      <c r="D41" s="2" t="s">
        <v>17</v>
      </c>
      <c r="E41" s="21" t="str">
        <f t="shared" si="0"/>
        <v>002</v>
      </c>
      <c r="F41" s="1" t="s">
        <v>260</v>
      </c>
      <c r="G41" s="4">
        <v>342504.88</v>
      </c>
      <c r="H41" s="4">
        <v>0</v>
      </c>
      <c r="I41" s="4">
        <f t="shared" si="1"/>
        <v>342504.88</v>
      </c>
    </row>
    <row r="42" spans="1:9">
      <c r="A42" s="45">
        <v>43282</v>
      </c>
      <c r="B42" s="1" t="s">
        <v>16</v>
      </c>
      <c r="C42" s="21" t="s">
        <v>220</v>
      </c>
      <c r="D42" s="2" t="s">
        <v>17</v>
      </c>
      <c r="E42" s="21" t="str">
        <f t="shared" si="0"/>
        <v>002</v>
      </c>
      <c r="F42" s="1" t="s">
        <v>261</v>
      </c>
      <c r="G42" s="4">
        <v>-1152244.03</v>
      </c>
      <c r="H42" s="4">
        <v>0</v>
      </c>
      <c r="I42" s="4">
        <f t="shared" si="1"/>
        <v>-1152244.03</v>
      </c>
    </row>
    <row r="43" spans="1:9">
      <c r="A43" s="45">
        <v>43282</v>
      </c>
      <c r="B43" s="1" t="s">
        <v>16</v>
      </c>
      <c r="C43" s="21" t="s">
        <v>220</v>
      </c>
      <c r="D43" s="1" t="s">
        <v>60</v>
      </c>
      <c r="E43" s="21" t="str">
        <f t="shared" si="0"/>
        <v>012</v>
      </c>
      <c r="F43" s="1" t="s">
        <v>262</v>
      </c>
      <c r="G43" s="4">
        <v>1668578.3</v>
      </c>
      <c r="H43" s="4">
        <v>0</v>
      </c>
      <c r="I43" s="4">
        <f t="shared" si="1"/>
        <v>1668578.3</v>
      </c>
    </row>
    <row r="44" spans="1:9">
      <c r="A44" s="45">
        <v>43282</v>
      </c>
      <c r="B44" s="1" t="s">
        <v>16</v>
      </c>
      <c r="C44" s="21" t="s">
        <v>220</v>
      </c>
      <c r="D44" s="1" t="s">
        <v>60</v>
      </c>
      <c r="E44" s="21" t="str">
        <f t="shared" si="0"/>
        <v>012</v>
      </c>
      <c r="F44" s="1" t="s">
        <v>263</v>
      </c>
      <c r="G44" s="4">
        <v>39159.99</v>
      </c>
      <c r="H44" s="4">
        <v>0</v>
      </c>
      <c r="I44" s="4">
        <f t="shared" si="1"/>
        <v>39159.99</v>
      </c>
    </row>
    <row r="45" spans="1:9">
      <c r="A45" s="45">
        <v>43282</v>
      </c>
      <c r="B45" s="1" t="s">
        <v>16</v>
      </c>
      <c r="C45" s="21" t="s">
        <v>220</v>
      </c>
      <c r="D45" s="1" t="s">
        <v>60</v>
      </c>
      <c r="E45" s="21" t="str">
        <f t="shared" si="0"/>
        <v>012</v>
      </c>
      <c r="F45" s="1" t="s">
        <v>264</v>
      </c>
      <c r="G45" s="4">
        <v>1885.83</v>
      </c>
      <c r="H45" s="4">
        <v>0</v>
      </c>
      <c r="I45" s="4">
        <f t="shared" si="1"/>
        <v>1885.83</v>
      </c>
    </row>
    <row r="46" spans="1:9">
      <c r="A46" s="45">
        <v>43282</v>
      </c>
      <c r="B46" s="1" t="s">
        <v>16</v>
      </c>
      <c r="C46" s="21" t="s">
        <v>220</v>
      </c>
      <c r="D46" s="1" t="s">
        <v>60</v>
      </c>
      <c r="E46" s="21" t="str">
        <f t="shared" si="0"/>
        <v>012</v>
      </c>
      <c r="F46" s="1" t="s">
        <v>265</v>
      </c>
      <c r="G46" s="4">
        <v>3702.05</v>
      </c>
      <c r="H46" s="4">
        <v>0</v>
      </c>
      <c r="I46" s="4">
        <f t="shared" si="1"/>
        <v>3702.05</v>
      </c>
    </row>
    <row r="47" spans="1:9">
      <c r="A47" s="45">
        <v>43282</v>
      </c>
      <c r="B47" s="1" t="s">
        <v>16</v>
      </c>
      <c r="C47" s="21" t="s">
        <v>220</v>
      </c>
      <c r="D47" s="1" t="s">
        <v>60</v>
      </c>
      <c r="E47" s="21" t="str">
        <f t="shared" si="0"/>
        <v>012</v>
      </c>
      <c r="F47" s="1" t="s">
        <v>266</v>
      </c>
      <c r="G47" s="4">
        <v>62925.56</v>
      </c>
      <c r="H47" s="4">
        <v>0</v>
      </c>
      <c r="I47" s="4">
        <f t="shared" si="1"/>
        <v>62925.56</v>
      </c>
    </row>
    <row r="48" spans="1:9">
      <c r="A48" s="45">
        <v>43282</v>
      </c>
      <c r="B48" s="1" t="s">
        <v>16</v>
      </c>
      <c r="C48" s="21" t="s">
        <v>220</v>
      </c>
      <c r="D48" s="1" t="s">
        <v>60</v>
      </c>
      <c r="E48" s="21" t="str">
        <f t="shared" si="0"/>
        <v>012</v>
      </c>
      <c r="F48" s="1" t="s">
        <v>267</v>
      </c>
      <c r="G48" s="4">
        <v>22861.1</v>
      </c>
      <c r="H48" s="4">
        <v>0</v>
      </c>
      <c r="I48" s="4">
        <f t="shared" si="1"/>
        <v>22861.1</v>
      </c>
    </row>
    <row r="49" spans="1:9">
      <c r="A49" s="45">
        <v>43282</v>
      </c>
      <c r="B49" s="1" t="s">
        <v>16</v>
      </c>
      <c r="C49" s="21" t="s">
        <v>220</v>
      </c>
      <c r="D49" s="1" t="s">
        <v>60</v>
      </c>
      <c r="E49" s="21" t="str">
        <f t="shared" si="0"/>
        <v>012</v>
      </c>
      <c r="F49" s="1" t="s">
        <v>268</v>
      </c>
      <c r="G49" s="4">
        <v>6759.27</v>
      </c>
      <c r="H49" s="4">
        <v>0</v>
      </c>
      <c r="I49" s="4">
        <f t="shared" si="1"/>
        <v>6759.27</v>
      </c>
    </row>
    <row r="50" spans="1:9">
      <c r="A50" s="45">
        <v>43282</v>
      </c>
      <c r="B50" s="1" t="s">
        <v>16</v>
      </c>
      <c r="C50" s="21" t="s">
        <v>220</v>
      </c>
      <c r="D50" s="1" t="s">
        <v>60</v>
      </c>
      <c r="E50" s="21" t="str">
        <f t="shared" si="0"/>
        <v>012</v>
      </c>
      <c r="F50" s="1" t="s">
        <v>269</v>
      </c>
      <c r="G50" s="4">
        <v>3703.44</v>
      </c>
      <c r="H50" s="4">
        <v>0</v>
      </c>
      <c r="I50" s="4">
        <f t="shared" si="1"/>
        <v>3703.44</v>
      </c>
    </row>
    <row r="51" spans="1:9">
      <c r="A51" s="45">
        <v>43282</v>
      </c>
      <c r="B51" s="1" t="s">
        <v>16</v>
      </c>
      <c r="C51" s="21" t="s">
        <v>220</v>
      </c>
      <c r="D51" s="1" t="s">
        <v>60</v>
      </c>
      <c r="E51" s="21" t="str">
        <f t="shared" si="0"/>
        <v>012</v>
      </c>
      <c r="F51" s="1" t="s">
        <v>270</v>
      </c>
      <c r="G51" s="4">
        <v>20620.3</v>
      </c>
      <c r="H51" s="4">
        <v>0</v>
      </c>
      <c r="I51" s="4">
        <f t="shared" si="1"/>
        <v>20620.3</v>
      </c>
    </row>
    <row r="52" spans="1:9">
      <c r="A52" s="45">
        <v>43282</v>
      </c>
      <c r="B52" s="1" t="s">
        <v>16</v>
      </c>
      <c r="C52" s="21" t="s">
        <v>220</v>
      </c>
      <c r="D52" s="1" t="s">
        <v>60</v>
      </c>
      <c r="E52" s="21" t="str">
        <f t="shared" si="0"/>
        <v>012</v>
      </c>
      <c r="F52" s="1" t="s">
        <v>271</v>
      </c>
      <c r="G52" s="4">
        <v>1361.07</v>
      </c>
      <c r="H52" s="4">
        <v>0</v>
      </c>
      <c r="I52" s="4">
        <f t="shared" si="1"/>
        <v>1361.07</v>
      </c>
    </row>
    <row r="53" spans="1:9">
      <c r="A53" s="45">
        <v>43282</v>
      </c>
      <c r="B53" s="1" t="s">
        <v>16</v>
      </c>
      <c r="C53" s="21" t="s">
        <v>220</v>
      </c>
      <c r="D53" s="1" t="s">
        <v>60</v>
      </c>
      <c r="E53" s="21" t="str">
        <f t="shared" si="0"/>
        <v>012</v>
      </c>
      <c r="F53" s="1" t="s">
        <v>272</v>
      </c>
      <c r="G53" s="4">
        <v>23739.41</v>
      </c>
      <c r="H53" s="4">
        <v>0</v>
      </c>
      <c r="I53" s="4">
        <f t="shared" si="1"/>
        <v>23739.41</v>
      </c>
    </row>
    <row r="54" spans="1:9">
      <c r="A54" s="45">
        <v>43282</v>
      </c>
      <c r="B54" s="1" t="s">
        <v>16</v>
      </c>
      <c r="C54" s="21" t="s">
        <v>220</v>
      </c>
      <c r="D54" s="1" t="s">
        <v>60</v>
      </c>
      <c r="E54" s="21" t="str">
        <f t="shared" si="0"/>
        <v>012</v>
      </c>
      <c r="F54" s="1" t="s">
        <v>273</v>
      </c>
      <c r="G54" s="4">
        <v>40519.25</v>
      </c>
      <c r="H54" s="4">
        <v>0</v>
      </c>
      <c r="I54" s="4">
        <f t="shared" si="1"/>
        <v>40519.25</v>
      </c>
    </row>
    <row r="55" spans="1:9">
      <c r="A55" s="45">
        <v>43282</v>
      </c>
      <c r="B55" s="1" t="s">
        <v>16</v>
      </c>
      <c r="C55" s="21" t="s">
        <v>220</v>
      </c>
      <c r="D55" s="1" t="s">
        <v>60</v>
      </c>
      <c r="E55" s="21" t="str">
        <f t="shared" si="0"/>
        <v>012</v>
      </c>
      <c r="F55" s="1" t="s">
        <v>274</v>
      </c>
      <c r="G55" s="4">
        <v>14825.42</v>
      </c>
      <c r="H55" s="4">
        <v>0</v>
      </c>
      <c r="I55" s="4">
        <f t="shared" si="1"/>
        <v>14825.42</v>
      </c>
    </row>
    <row r="56" spans="1:9">
      <c r="A56" s="45">
        <v>43282</v>
      </c>
      <c r="B56" s="1" t="s">
        <v>16</v>
      </c>
      <c r="C56" s="21" t="s">
        <v>220</v>
      </c>
      <c r="D56" s="1" t="s">
        <v>60</v>
      </c>
      <c r="E56" s="21" t="str">
        <f t="shared" si="0"/>
        <v>012</v>
      </c>
      <c r="F56" s="1" t="s">
        <v>275</v>
      </c>
      <c r="G56" s="4">
        <v>51027.89</v>
      </c>
      <c r="H56" s="4">
        <v>0</v>
      </c>
      <c r="I56" s="4">
        <f t="shared" si="1"/>
        <v>51027.89</v>
      </c>
    </row>
    <row r="57" spans="1:9">
      <c r="A57" s="45">
        <v>43282</v>
      </c>
      <c r="B57" s="1" t="s">
        <v>16</v>
      </c>
      <c r="C57" s="21" t="s">
        <v>220</v>
      </c>
      <c r="D57" s="1" t="s">
        <v>60</v>
      </c>
      <c r="E57" s="21" t="str">
        <f t="shared" si="0"/>
        <v>012</v>
      </c>
      <c r="F57" s="1" t="s">
        <v>276</v>
      </c>
      <c r="G57" s="4">
        <v>57346.21</v>
      </c>
      <c r="H57" s="4">
        <v>0</v>
      </c>
      <c r="I57" s="4">
        <f t="shared" si="1"/>
        <v>57346.21</v>
      </c>
    </row>
    <row r="58" spans="1:9">
      <c r="A58" s="45">
        <v>43282</v>
      </c>
      <c r="B58" s="1" t="s">
        <v>16</v>
      </c>
      <c r="C58" s="21" t="s">
        <v>220</v>
      </c>
      <c r="D58" s="1" t="s">
        <v>60</v>
      </c>
      <c r="E58" s="21" t="str">
        <f t="shared" si="0"/>
        <v>012</v>
      </c>
      <c r="F58" s="1" t="s">
        <v>277</v>
      </c>
      <c r="G58" s="4">
        <v>92134.16</v>
      </c>
      <c r="H58" s="4">
        <v>0</v>
      </c>
      <c r="I58" s="4">
        <f t="shared" si="1"/>
        <v>92134.16</v>
      </c>
    </row>
    <row r="59" spans="1:9">
      <c r="A59" s="45">
        <v>43282</v>
      </c>
      <c r="B59" s="1" t="s">
        <v>16</v>
      </c>
      <c r="C59" s="21" t="s">
        <v>220</v>
      </c>
      <c r="D59" s="1" t="s">
        <v>60</v>
      </c>
      <c r="E59" s="21" t="str">
        <f t="shared" si="0"/>
        <v>012</v>
      </c>
      <c r="F59" s="1" t="s">
        <v>278</v>
      </c>
      <c r="G59" s="4">
        <v>1124864.32</v>
      </c>
      <c r="H59" s="4">
        <v>0</v>
      </c>
      <c r="I59" s="4">
        <f t="shared" si="1"/>
        <v>1124864.32</v>
      </c>
    </row>
    <row r="60" spans="1:9">
      <c r="A60" s="45">
        <v>43282</v>
      </c>
      <c r="B60" s="1" t="s">
        <v>16</v>
      </c>
      <c r="C60" s="21" t="s">
        <v>220</v>
      </c>
      <c r="D60" s="1" t="s">
        <v>60</v>
      </c>
      <c r="E60" s="21" t="str">
        <f t="shared" si="0"/>
        <v>012</v>
      </c>
      <c r="F60" s="1" t="s">
        <v>279</v>
      </c>
      <c r="G60" s="4">
        <v>632852.18000000005</v>
      </c>
      <c r="H60" s="4">
        <v>0</v>
      </c>
      <c r="I60" s="4">
        <f t="shared" si="1"/>
        <v>632852.18000000005</v>
      </c>
    </row>
    <row r="61" spans="1:9">
      <c r="A61" s="45">
        <v>43282</v>
      </c>
      <c r="B61" s="1" t="s">
        <v>16</v>
      </c>
      <c r="C61" s="21" t="s">
        <v>220</v>
      </c>
      <c r="D61" s="1" t="s">
        <v>60</v>
      </c>
      <c r="E61" s="21" t="str">
        <f t="shared" si="0"/>
        <v>012</v>
      </c>
      <c r="F61" s="1" t="s">
        <v>280</v>
      </c>
      <c r="G61" s="4">
        <v>252611.82</v>
      </c>
      <c r="H61" s="4">
        <v>0</v>
      </c>
      <c r="I61" s="4">
        <f t="shared" si="1"/>
        <v>252611.82</v>
      </c>
    </row>
    <row r="62" spans="1:9">
      <c r="A62" s="45">
        <v>43282</v>
      </c>
      <c r="B62" s="1" t="s">
        <v>16</v>
      </c>
      <c r="C62" s="21" t="s">
        <v>220</v>
      </c>
      <c r="D62" s="1" t="s">
        <v>60</v>
      </c>
      <c r="E62" s="21" t="str">
        <f t="shared" si="0"/>
        <v>012</v>
      </c>
      <c r="F62" s="1" t="s">
        <v>281</v>
      </c>
      <c r="G62" s="4">
        <v>22491.84</v>
      </c>
      <c r="H62" s="4">
        <v>0</v>
      </c>
      <c r="I62" s="4">
        <f t="shared" si="1"/>
        <v>22491.84</v>
      </c>
    </row>
    <row r="63" spans="1:9">
      <c r="A63" s="45">
        <v>43282</v>
      </c>
      <c r="B63" s="1" t="s">
        <v>16</v>
      </c>
      <c r="C63" s="21" t="s">
        <v>220</v>
      </c>
      <c r="D63" s="1" t="s">
        <v>60</v>
      </c>
      <c r="E63" s="21" t="str">
        <f t="shared" si="0"/>
        <v>012</v>
      </c>
      <c r="F63" s="1" t="s">
        <v>282</v>
      </c>
      <c r="G63" s="4">
        <v>24597.65</v>
      </c>
      <c r="H63" s="4">
        <v>0</v>
      </c>
      <c r="I63" s="4">
        <f t="shared" si="1"/>
        <v>24597.65</v>
      </c>
    </row>
    <row r="64" spans="1:9">
      <c r="A64" s="45">
        <v>43282</v>
      </c>
      <c r="B64" s="1" t="s">
        <v>16</v>
      </c>
      <c r="C64" s="21" t="s">
        <v>220</v>
      </c>
      <c r="D64" s="1" t="s">
        <v>60</v>
      </c>
      <c r="E64" s="21" t="str">
        <f t="shared" si="0"/>
        <v>012</v>
      </c>
      <c r="F64" s="1" t="s">
        <v>283</v>
      </c>
      <c r="G64" s="4">
        <v>89981.03</v>
      </c>
      <c r="H64" s="4">
        <v>0</v>
      </c>
      <c r="I64" s="4">
        <f t="shared" si="1"/>
        <v>89981.03</v>
      </c>
    </row>
    <row r="65" spans="1:9">
      <c r="A65" s="45">
        <v>43282</v>
      </c>
      <c r="B65" s="1" t="s">
        <v>16</v>
      </c>
      <c r="C65" s="21" t="s">
        <v>220</v>
      </c>
      <c r="D65" s="1" t="s">
        <v>60</v>
      </c>
      <c r="E65" s="21" t="str">
        <f t="shared" si="0"/>
        <v>012</v>
      </c>
      <c r="F65" s="1" t="s">
        <v>284</v>
      </c>
      <c r="G65" s="4">
        <v>15944.65</v>
      </c>
      <c r="H65" s="4">
        <v>0</v>
      </c>
      <c r="I65" s="4">
        <f t="shared" si="1"/>
        <v>15944.65</v>
      </c>
    </row>
    <row r="66" spans="1:9">
      <c r="A66" s="45">
        <v>43282</v>
      </c>
      <c r="B66" s="1" t="s">
        <v>16</v>
      </c>
      <c r="C66" s="21" t="s">
        <v>220</v>
      </c>
      <c r="D66" s="1" t="s">
        <v>60</v>
      </c>
      <c r="E66" s="21" t="str">
        <f t="shared" ref="E66:E129" si="2">LEFT(D66,3)</f>
        <v>012</v>
      </c>
      <c r="F66" s="1" t="s">
        <v>285</v>
      </c>
      <c r="G66" s="4">
        <v>5348.43</v>
      </c>
      <c r="H66" s="4">
        <v>0</v>
      </c>
      <c r="I66" s="4">
        <f t="shared" ref="I66:I129" si="3">+G66-H66</f>
        <v>5348.43</v>
      </c>
    </row>
    <row r="67" spans="1:9">
      <c r="A67" s="45">
        <v>43282</v>
      </c>
      <c r="B67" s="1" t="s">
        <v>16</v>
      </c>
      <c r="C67" s="21" t="s">
        <v>220</v>
      </c>
      <c r="D67" s="1" t="s">
        <v>60</v>
      </c>
      <c r="E67" s="21" t="str">
        <f t="shared" si="2"/>
        <v>012</v>
      </c>
      <c r="F67" s="1" t="s">
        <v>286</v>
      </c>
      <c r="G67" s="4">
        <v>3160.82</v>
      </c>
      <c r="H67" s="4">
        <v>0</v>
      </c>
      <c r="I67" s="4">
        <f t="shared" si="3"/>
        <v>3160.82</v>
      </c>
    </row>
    <row r="68" spans="1:9">
      <c r="A68" s="45">
        <v>43282</v>
      </c>
      <c r="B68" s="1" t="s">
        <v>33</v>
      </c>
      <c r="C68" s="21" t="s">
        <v>220</v>
      </c>
      <c r="D68" s="1" t="s">
        <v>34</v>
      </c>
      <c r="E68" s="21" t="str">
        <f t="shared" si="2"/>
        <v>009</v>
      </c>
      <c r="F68" s="1" t="s">
        <v>287</v>
      </c>
      <c r="G68" s="4">
        <v>8.9499999999999993</v>
      </c>
      <c r="H68" s="4">
        <v>8.9499999999999993</v>
      </c>
      <c r="I68" s="4">
        <f t="shared" si="3"/>
        <v>0</v>
      </c>
    </row>
    <row r="69" spans="1:9">
      <c r="A69" s="45">
        <v>43282</v>
      </c>
      <c r="B69" s="1" t="s">
        <v>33</v>
      </c>
      <c r="C69" s="21" t="s">
        <v>220</v>
      </c>
      <c r="D69" s="1" t="s">
        <v>34</v>
      </c>
      <c r="E69" s="21" t="str">
        <f t="shared" si="2"/>
        <v>009</v>
      </c>
      <c r="F69" s="1" t="s">
        <v>288</v>
      </c>
      <c r="G69" s="4">
        <v>0.12</v>
      </c>
      <c r="H69" s="4">
        <v>0.12</v>
      </c>
      <c r="I69" s="4">
        <f t="shared" si="3"/>
        <v>0</v>
      </c>
    </row>
    <row r="70" spans="1:9">
      <c r="A70" s="45">
        <v>43282</v>
      </c>
      <c r="B70" s="1" t="s">
        <v>33</v>
      </c>
      <c r="C70" s="21" t="s">
        <v>220</v>
      </c>
      <c r="D70" s="1" t="s">
        <v>34</v>
      </c>
      <c r="E70" s="21" t="str">
        <f t="shared" si="2"/>
        <v>009</v>
      </c>
      <c r="F70" s="1" t="s">
        <v>289</v>
      </c>
      <c r="G70" s="4">
        <v>81638.33</v>
      </c>
      <c r="H70" s="4">
        <v>483.16</v>
      </c>
      <c r="I70" s="4">
        <f t="shared" si="3"/>
        <v>81155.17</v>
      </c>
    </row>
    <row r="71" spans="1:9">
      <c r="A71" s="45">
        <v>43282</v>
      </c>
      <c r="B71" s="1" t="s">
        <v>33</v>
      </c>
      <c r="C71" s="21" t="s">
        <v>220</v>
      </c>
      <c r="D71" s="1" t="s">
        <v>34</v>
      </c>
      <c r="E71" s="21" t="str">
        <f t="shared" si="2"/>
        <v>009</v>
      </c>
      <c r="F71" s="1" t="s">
        <v>290</v>
      </c>
      <c r="G71" s="4">
        <v>232314.2</v>
      </c>
      <c r="H71" s="4">
        <v>3124.25</v>
      </c>
      <c r="I71" s="4">
        <f t="shared" si="3"/>
        <v>229189.95</v>
      </c>
    </row>
    <row r="72" spans="1:9">
      <c r="A72" s="45">
        <v>43282</v>
      </c>
      <c r="B72" s="1" t="s">
        <v>33</v>
      </c>
      <c r="C72" s="21" t="s">
        <v>220</v>
      </c>
      <c r="D72" s="1" t="s">
        <v>34</v>
      </c>
      <c r="E72" s="21" t="str">
        <f t="shared" si="2"/>
        <v>009</v>
      </c>
      <c r="F72" s="1" t="s">
        <v>291</v>
      </c>
      <c r="G72" s="4">
        <v>176839.61</v>
      </c>
      <c r="H72" s="4">
        <v>3557.32</v>
      </c>
      <c r="I72" s="4">
        <f t="shared" si="3"/>
        <v>173282.28999999998</v>
      </c>
    </row>
    <row r="73" spans="1:9">
      <c r="A73" s="45">
        <v>43282</v>
      </c>
      <c r="B73" s="1" t="s">
        <v>33</v>
      </c>
      <c r="C73" s="21" t="s">
        <v>220</v>
      </c>
      <c r="D73" s="1" t="s">
        <v>34</v>
      </c>
      <c r="E73" s="21" t="str">
        <f t="shared" si="2"/>
        <v>009</v>
      </c>
      <c r="F73" s="1" t="s">
        <v>292</v>
      </c>
      <c r="G73" s="4">
        <v>64165.36</v>
      </c>
      <c r="H73" s="4">
        <v>349.27</v>
      </c>
      <c r="I73" s="4">
        <f t="shared" si="3"/>
        <v>63816.090000000004</v>
      </c>
    </row>
    <row r="74" spans="1:9">
      <c r="A74" s="45">
        <v>43282</v>
      </c>
      <c r="B74" s="1" t="s">
        <v>33</v>
      </c>
      <c r="C74" s="21" t="s">
        <v>220</v>
      </c>
      <c r="D74" s="1" t="s">
        <v>34</v>
      </c>
      <c r="E74" s="21" t="str">
        <f t="shared" si="2"/>
        <v>009</v>
      </c>
      <c r="F74" s="1" t="s">
        <v>293</v>
      </c>
      <c r="G74" s="4">
        <v>16636349.74</v>
      </c>
      <c r="H74" s="4">
        <v>309650.06000000006</v>
      </c>
      <c r="I74" s="4">
        <f t="shared" si="3"/>
        <v>16326699.68</v>
      </c>
    </row>
    <row r="75" spans="1:9">
      <c r="A75" s="45">
        <v>43282</v>
      </c>
      <c r="B75" s="1" t="s">
        <v>33</v>
      </c>
      <c r="C75" s="21" t="s">
        <v>220</v>
      </c>
      <c r="D75" s="1" t="s">
        <v>34</v>
      </c>
      <c r="E75" s="21" t="str">
        <f t="shared" si="2"/>
        <v>009</v>
      </c>
      <c r="F75" s="1" t="s">
        <v>294</v>
      </c>
      <c r="G75" s="4">
        <v>8022650.8899999997</v>
      </c>
      <c r="H75" s="4">
        <v>156003.36000000002</v>
      </c>
      <c r="I75" s="4">
        <f t="shared" si="3"/>
        <v>7866647.5299999993</v>
      </c>
    </row>
    <row r="76" spans="1:9">
      <c r="A76" s="45">
        <v>43282</v>
      </c>
      <c r="B76" s="1" t="s">
        <v>33</v>
      </c>
      <c r="C76" s="21" t="s">
        <v>220</v>
      </c>
      <c r="D76" s="1" t="s">
        <v>34</v>
      </c>
      <c r="E76" s="21" t="str">
        <f t="shared" si="2"/>
        <v>009</v>
      </c>
      <c r="F76" s="1" t="s">
        <v>295</v>
      </c>
      <c r="G76" s="4">
        <v>819.9</v>
      </c>
      <c r="H76" s="4">
        <v>1.63</v>
      </c>
      <c r="I76" s="4">
        <f t="shared" si="3"/>
        <v>818.27</v>
      </c>
    </row>
    <row r="77" spans="1:9">
      <c r="A77" s="45">
        <v>43282</v>
      </c>
      <c r="B77" s="1" t="s">
        <v>33</v>
      </c>
      <c r="C77" s="21" t="s">
        <v>220</v>
      </c>
      <c r="D77" s="1" t="s">
        <v>34</v>
      </c>
      <c r="E77" s="21" t="str">
        <f t="shared" si="2"/>
        <v>009</v>
      </c>
      <c r="F77" s="1" t="s">
        <v>296</v>
      </c>
      <c r="G77" s="4">
        <v>1625801.19</v>
      </c>
      <c r="H77" s="4">
        <v>37949.85</v>
      </c>
      <c r="I77" s="4">
        <f t="shared" si="3"/>
        <v>1587851.3399999999</v>
      </c>
    </row>
    <row r="78" spans="1:9">
      <c r="A78" s="45">
        <v>43282</v>
      </c>
      <c r="B78" s="1" t="s">
        <v>33</v>
      </c>
      <c r="C78" s="21" t="s">
        <v>220</v>
      </c>
      <c r="D78" s="1" t="s">
        <v>34</v>
      </c>
      <c r="E78" s="21" t="str">
        <f t="shared" si="2"/>
        <v>009</v>
      </c>
      <c r="F78" s="1" t="s">
        <v>297</v>
      </c>
      <c r="G78" s="4">
        <v>-7.34</v>
      </c>
      <c r="H78" s="4">
        <v>0</v>
      </c>
      <c r="I78" s="4">
        <f t="shared" si="3"/>
        <v>-7.34</v>
      </c>
    </row>
    <row r="79" spans="1:9">
      <c r="A79" s="45">
        <v>43282</v>
      </c>
      <c r="B79" s="1" t="s">
        <v>33</v>
      </c>
      <c r="C79" s="21" t="s">
        <v>220</v>
      </c>
      <c r="D79" s="1" t="s">
        <v>34</v>
      </c>
      <c r="E79" s="21" t="str">
        <f t="shared" si="2"/>
        <v>009</v>
      </c>
      <c r="F79" s="1" t="s">
        <v>298</v>
      </c>
      <c r="G79" s="4">
        <v>35707.08</v>
      </c>
      <c r="H79" s="4">
        <v>575.37</v>
      </c>
      <c r="I79" s="4">
        <f t="shared" si="3"/>
        <v>35131.71</v>
      </c>
    </row>
    <row r="80" spans="1:9">
      <c r="A80" s="45">
        <v>43282</v>
      </c>
      <c r="B80" s="1" t="s">
        <v>33</v>
      </c>
      <c r="C80" s="21" t="s">
        <v>220</v>
      </c>
      <c r="D80" s="1" t="s">
        <v>34</v>
      </c>
      <c r="E80" s="21" t="str">
        <f t="shared" si="2"/>
        <v>009</v>
      </c>
      <c r="F80" s="1" t="s">
        <v>299</v>
      </c>
      <c r="G80" s="4">
        <v>36503.85</v>
      </c>
      <c r="H80" s="4">
        <v>179.56</v>
      </c>
      <c r="I80" s="4">
        <f t="shared" si="3"/>
        <v>36324.29</v>
      </c>
    </row>
    <row r="81" spans="1:9">
      <c r="A81" s="45">
        <v>43282</v>
      </c>
      <c r="B81" s="1" t="s">
        <v>33</v>
      </c>
      <c r="C81" s="21" t="s">
        <v>220</v>
      </c>
      <c r="D81" s="1" t="s">
        <v>34</v>
      </c>
      <c r="E81" s="21" t="str">
        <f t="shared" si="2"/>
        <v>009</v>
      </c>
      <c r="F81" s="1" t="s">
        <v>300</v>
      </c>
      <c r="G81" s="4">
        <v>-25.98</v>
      </c>
      <c r="H81" s="4">
        <v>12.17</v>
      </c>
      <c r="I81" s="4">
        <f t="shared" si="3"/>
        <v>-38.15</v>
      </c>
    </row>
    <row r="82" spans="1:9">
      <c r="A82" s="45">
        <v>43282</v>
      </c>
      <c r="B82" s="1" t="s">
        <v>33</v>
      </c>
      <c r="C82" s="21" t="s">
        <v>220</v>
      </c>
      <c r="D82" s="1" t="s">
        <v>34</v>
      </c>
      <c r="E82" s="21" t="str">
        <f t="shared" si="2"/>
        <v>009</v>
      </c>
      <c r="F82" s="1" t="s">
        <v>301</v>
      </c>
      <c r="G82" s="4">
        <v>27552.41</v>
      </c>
      <c r="H82" s="4">
        <v>507.80999999999995</v>
      </c>
      <c r="I82" s="4">
        <f t="shared" si="3"/>
        <v>27044.6</v>
      </c>
    </row>
    <row r="83" spans="1:9">
      <c r="A83" s="45">
        <v>43282</v>
      </c>
      <c r="B83" s="1" t="s">
        <v>33</v>
      </c>
      <c r="C83" s="21" t="s">
        <v>220</v>
      </c>
      <c r="D83" s="1" t="s">
        <v>34</v>
      </c>
      <c r="E83" s="21" t="str">
        <f t="shared" si="2"/>
        <v>009</v>
      </c>
      <c r="F83" s="1" t="s">
        <v>302</v>
      </c>
      <c r="G83" s="4">
        <v>1.08</v>
      </c>
      <c r="H83" s="4">
        <v>0.01</v>
      </c>
      <c r="I83" s="4">
        <f t="shared" si="3"/>
        <v>1.07</v>
      </c>
    </row>
    <row r="84" spans="1:9">
      <c r="A84" s="45">
        <v>43282</v>
      </c>
      <c r="B84" s="1" t="s">
        <v>33</v>
      </c>
      <c r="C84" s="21" t="s">
        <v>220</v>
      </c>
      <c r="D84" s="1" t="s">
        <v>34</v>
      </c>
      <c r="E84" s="21" t="str">
        <f t="shared" si="2"/>
        <v>009</v>
      </c>
      <c r="F84" s="1" t="s">
        <v>303</v>
      </c>
      <c r="G84" s="4">
        <v>615901.52</v>
      </c>
      <c r="H84" s="4">
        <v>8479.73</v>
      </c>
      <c r="I84" s="4">
        <f t="shared" si="3"/>
        <v>607421.79</v>
      </c>
    </row>
    <row r="85" spans="1:9">
      <c r="A85" s="45">
        <v>43282</v>
      </c>
      <c r="B85" s="1" t="s">
        <v>33</v>
      </c>
      <c r="C85" s="21" t="s">
        <v>220</v>
      </c>
      <c r="D85" s="1" t="s">
        <v>34</v>
      </c>
      <c r="E85" s="21" t="str">
        <f t="shared" si="2"/>
        <v>009</v>
      </c>
      <c r="F85" s="1" t="s">
        <v>304</v>
      </c>
      <c r="G85" s="4">
        <v>620488.32999999996</v>
      </c>
      <c r="H85" s="4">
        <v>8820.0499999999993</v>
      </c>
      <c r="I85" s="4">
        <f t="shared" si="3"/>
        <v>611668.27999999991</v>
      </c>
    </row>
    <row r="86" spans="1:9">
      <c r="A86" s="45">
        <v>43282</v>
      </c>
      <c r="B86" s="1" t="s">
        <v>33</v>
      </c>
      <c r="C86" s="21" t="s">
        <v>220</v>
      </c>
      <c r="D86" s="1" t="s">
        <v>34</v>
      </c>
      <c r="E86" s="21" t="str">
        <f t="shared" si="2"/>
        <v>009</v>
      </c>
      <c r="F86" s="1" t="s">
        <v>305</v>
      </c>
      <c r="G86" s="4">
        <v>232646.37</v>
      </c>
      <c r="H86" s="4">
        <v>3427.11</v>
      </c>
      <c r="I86" s="4">
        <f t="shared" si="3"/>
        <v>229219.26</v>
      </c>
    </row>
    <row r="87" spans="1:9">
      <c r="A87" s="45">
        <v>43282</v>
      </c>
      <c r="B87" s="1" t="s">
        <v>33</v>
      </c>
      <c r="C87" s="21" t="s">
        <v>220</v>
      </c>
      <c r="D87" s="1" t="s">
        <v>34</v>
      </c>
      <c r="E87" s="21" t="str">
        <f t="shared" si="2"/>
        <v>009</v>
      </c>
      <c r="F87" s="1" t="s">
        <v>306</v>
      </c>
      <c r="G87" s="4">
        <v>208414.56</v>
      </c>
      <c r="H87" s="4">
        <v>3926.65</v>
      </c>
      <c r="I87" s="4">
        <f t="shared" si="3"/>
        <v>204487.91</v>
      </c>
    </row>
    <row r="88" spans="1:9">
      <c r="A88" s="45">
        <v>43282</v>
      </c>
      <c r="B88" s="1" t="s">
        <v>33</v>
      </c>
      <c r="C88" s="21" t="s">
        <v>220</v>
      </c>
      <c r="D88" s="1" t="s">
        <v>34</v>
      </c>
      <c r="E88" s="21" t="str">
        <f t="shared" si="2"/>
        <v>009</v>
      </c>
      <c r="F88" s="1" t="s">
        <v>307</v>
      </c>
      <c r="G88" s="4">
        <v>47746.33</v>
      </c>
      <c r="H88" s="4">
        <v>223.9</v>
      </c>
      <c r="I88" s="4">
        <f t="shared" si="3"/>
        <v>47522.43</v>
      </c>
    </row>
    <row r="89" spans="1:9">
      <c r="A89" s="45">
        <v>43282</v>
      </c>
      <c r="B89" s="1" t="s">
        <v>33</v>
      </c>
      <c r="C89" s="21" t="s">
        <v>220</v>
      </c>
      <c r="D89" s="1" t="s">
        <v>34</v>
      </c>
      <c r="E89" s="21" t="str">
        <f t="shared" si="2"/>
        <v>009</v>
      </c>
      <c r="F89" s="1" t="s">
        <v>308</v>
      </c>
      <c r="G89" s="4">
        <v>43610.22</v>
      </c>
      <c r="H89" s="4">
        <v>160.76</v>
      </c>
      <c r="I89" s="4">
        <f t="shared" si="3"/>
        <v>43449.46</v>
      </c>
    </row>
    <row r="90" spans="1:9">
      <c r="A90" s="45">
        <v>43282</v>
      </c>
      <c r="B90" s="1" t="s">
        <v>33</v>
      </c>
      <c r="C90" s="21" t="s">
        <v>220</v>
      </c>
      <c r="D90" s="1" t="s">
        <v>34</v>
      </c>
      <c r="E90" s="21" t="str">
        <f t="shared" si="2"/>
        <v>009</v>
      </c>
      <c r="F90" s="1" t="s">
        <v>309</v>
      </c>
      <c r="G90" s="4">
        <v>66531.3</v>
      </c>
      <c r="H90" s="4">
        <v>516.07000000000005</v>
      </c>
      <c r="I90" s="4">
        <f t="shared" si="3"/>
        <v>66015.23</v>
      </c>
    </row>
    <row r="91" spans="1:9">
      <c r="A91" s="45">
        <v>43282</v>
      </c>
      <c r="B91" s="1" t="s">
        <v>33</v>
      </c>
      <c r="C91" s="21" t="s">
        <v>220</v>
      </c>
      <c r="D91" s="1" t="s">
        <v>34</v>
      </c>
      <c r="E91" s="21" t="str">
        <f t="shared" si="2"/>
        <v>009</v>
      </c>
      <c r="F91" s="1" t="s">
        <v>310</v>
      </c>
      <c r="G91" s="4">
        <v>1051863.5</v>
      </c>
      <c r="H91" s="4">
        <v>15267.11</v>
      </c>
      <c r="I91" s="4">
        <f t="shared" si="3"/>
        <v>1036596.39</v>
      </c>
    </row>
    <row r="92" spans="1:9">
      <c r="A92" s="45">
        <v>43282</v>
      </c>
      <c r="B92" s="1" t="s">
        <v>33</v>
      </c>
      <c r="C92" s="21" t="s">
        <v>220</v>
      </c>
      <c r="D92" s="1" t="s">
        <v>34</v>
      </c>
      <c r="E92" s="21" t="str">
        <f t="shared" si="2"/>
        <v>009</v>
      </c>
      <c r="F92" s="1" t="s">
        <v>311</v>
      </c>
      <c r="G92" s="4">
        <v>589535.81999999995</v>
      </c>
      <c r="H92" s="4">
        <v>5495.57</v>
      </c>
      <c r="I92" s="4">
        <f t="shared" si="3"/>
        <v>584040.25</v>
      </c>
    </row>
    <row r="93" spans="1:9">
      <c r="A93" s="45">
        <v>43282</v>
      </c>
      <c r="B93" s="1" t="s">
        <v>33</v>
      </c>
      <c r="C93" s="21" t="s">
        <v>220</v>
      </c>
      <c r="D93" s="1" t="s">
        <v>34</v>
      </c>
      <c r="E93" s="21" t="str">
        <f t="shared" si="2"/>
        <v>009</v>
      </c>
      <c r="F93" s="1" t="s">
        <v>312</v>
      </c>
      <c r="G93" s="4">
        <v>4423348.3099999996</v>
      </c>
      <c r="H93" s="4">
        <v>56058.070000000007</v>
      </c>
      <c r="I93" s="4">
        <f t="shared" si="3"/>
        <v>4367290.2399999993</v>
      </c>
    </row>
    <row r="94" spans="1:9">
      <c r="A94" s="45">
        <v>43282</v>
      </c>
      <c r="B94" s="1" t="s">
        <v>33</v>
      </c>
      <c r="C94" s="21" t="s">
        <v>220</v>
      </c>
      <c r="D94" s="1" t="s">
        <v>34</v>
      </c>
      <c r="E94" s="21" t="str">
        <f t="shared" si="2"/>
        <v>009</v>
      </c>
      <c r="F94" s="1" t="s">
        <v>313</v>
      </c>
      <c r="G94" s="4">
        <v>652219.30000000005</v>
      </c>
      <c r="H94" s="4">
        <v>9298.15</v>
      </c>
      <c r="I94" s="4">
        <f t="shared" si="3"/>
        <v>642921.15</v>
      </c>
    </row>
    <row r="95" spans="1:9">
      <c r="A95" s="45">
        <v>43282</v>
      </c>
      <c r="B95" s="1" t="s">
        <v>33</v>
      </c>
      <c r="C95" s="21" t="s">
        <v>220</v>
      </c>
      <c r="D95" s="1" t="s">
        <v>34</v>
      </c>
      <c r="E95" s="21" t="str">
        <f t="shared" si="2"/>
        <v>009</v>
      </c>
      <c r="F95" s="1" t="s">
        <v>314</v>
      </c>
      <c r="G95" s="4">
        <v>579264.68000000005</v>
      </c>
      <c r="H95" s="4">
        <v>8560.4</v>
      </c>
      <c r="I95" s="4">
        <f t="shared" si="3"/>
        <v>570704.28</v>
      </c>
    </row>
    <row r="96" spans="1:9">
      <c r="A96" s="45">
        <v>43282</v>
      </c>
      <c r="B96" s="1" t="s">
        <v>33</v>
      </c>
      <c r="C96" s="21" t="s">
        <v>220</v>
      </c>
      <c r="D96" s="1" t="s">
        <v>34</v>
      </c>
      <c r="E96" s="21" t="str">
        <f t="shared" si="2"/>
        <v>009</v>
      </c>
      <c r="F96" s="1" t="s">
        <v>315</v>
      </c>
      <c r="G96" s="4">
        <v>369927.42</v>
      </c>
      <c r="H96" s="4">
        <v>3774.91</v>
      </c>
      <c r="I96" s="4">
        <f t="shared" si="3"/>
        <v>366152.51</v>
      </c>
    </row>
    <row r="97" spans="1:9">
      <c r="A97" s="45">
        <v>43282</v>
      </c>
      <c r="B97" s="1" t="s">
        <v>33</v>
      </c>
      <c r="C97" s="21" t="s">
        <v>220</v>
      </c>
      <c r="D97" s="1" t="s">
        <v>34</v>
      </c>
      <c r="E97" s="21" t="str">
        <f t="shared" si="2"/>
        <v>009</v>
      </c>
      <c r="F97" s="1" t="s">
        <v>316</v>
      </c>
      <c r="G97" s="4">
        <v>632013.89</v>
      </c>
      <c r="H97" s="4">
        <v>9892.9599999999991</v>
      </c>
      <c r="I97" s="4">
        <f t="shared" si="3"/>
        <v>622120.93000000005</v>
      </c>
    </row>
    <row r="98" spans="1:9">
      <c r="A98" s="45">
        <v>43282</v>
      </c>
      <c r="B98" s="1" t="s">
        <v>33</v>
      </c>
      <c r="C98" s="21" t="s">
        <v>220</v>
      </c>
      <c r="D98" s="1" t="s">
        <v>34</v>
      </c>
      <c r="E98" s="21" t="str">
        <f t="shared" si="2"/>
        <v>009</v>
      </c>
      <c r="F98" s="1" t="s">
        <v>317</v>
      </c>
      <c r="G98" s="4">
        <v>114734.53</v>
      </c>
      <c r="H98" s="4">
        <v>1805.3</v>
      </c>
      <c r="I98" s="4">
        <f t="shared" si="3"/>
        <v>112929.23</v>
      </c>
    </row>
    <row r="99" spans="1:9">
      <c r="A99" s="45">
        <v>43282</v>
      </c>
      <c r="B99" s="1" t="s">
        <v>33</v>
      </c>
      <c r="C99" s="21" t="s">
        <v>220</v>
      </c>
      <c r="D99" s="1" t="s">
        <v>34</v>
      </c>
      <c r="E99" s="21" t="str">
        <f t="shared" si="2"/>
        <v>009</v>
      </c>
      <c r="F99" s="1" t="s">
        <v>318</v>
      </c>
      <c r="G99" s="4">
        <v>143800.37</v>
      </c>
      <c r="H99" s="4">
        <v>1314.1599999999999</v>
      </c>
      <c r="I99" s="4">
        <f t="shared" si="3"/>
        <v>142486.21</v>
      </c>
    </row>
    <row r="100" spans="1:9">
      <c r="A100" s="45">
        <v>43282</v>
      </c>
      <c r="B100" s="1" t="s">
        <v>33</v>
      </c>
      <c r="C100" s="21" t="s">
        <v>220</v>
      </c>
      <c r="D100" s="1" t="s">
        <v>34</v>
      </c>
      <c r="E100" s="21" t="str">
        <f t="shared" si="2"/>
        <v>009</v>
      </c>
      <c r="F100" s="1" t="s">
        <v>319</v>
      </c>
      <c r="G100" s="4">
        <v>220705.97</v>
      </c>
      <c r="H100" s="4">
        <v>4296.0200000000004</v>
      </c>
      <c r="I100" s="4">
        <f t="shared" si="3"/>
        <v>216409.95</v>
      </c>
    </row>
    <row r="101" spans="1:9">
      <c r="A101" s="45">
        <v>43282</v>
      </c>
      <c r="B101" s="1" t="s">
        <v>33</v>
      </c>
      <c r="C101" s="21" t="s">
        <v>220</v>
      </c>
      <c r="D101" s="1" t="s">
        <v>34</v>
      </c>
      <c r="E101" s="21" t="str">
        <f t="shared" si="2"/>
        <v>009</v>
      </c>
      <c r="F101" s="1" t="s">
        <v>320</v>
      </c>
      <c r="G101" s="4">
        <v>1492.59</v>
      </c>
      <c r="H101" s="4">
        <v>0</v>
      </c>
      <c r="I101" s="4">
        <f t="shared" si="3"/>
        <v>1492.59</v>
      </c>
    </row>
    <row r="102" spans="1:9">
      <c r="A102" s="45">
        <v>43282</v>
      </c>
      <c r="B102" s="1" t="s">
        <v>33</v>
      </c>
      <c r="C102" s="21" t="s">
        <v>220</v>
      </c>
      <c r="D102" s="1" t="s">
        <v>34</v>
      </c>
      <c r="E102" s="21" t="str">
        <f t="shared" si="2"/>
        <v>009</v>
      </c>
      <c r="F102" s="1" t="s">
        <v>321</v>
      </c>
      <c r="G102" s="4">
        <v>224.34</v>
      </c>
      <c r="H102" s="4">
        <v>0.82</v>
      </c>
      <c r="I102" s="4">
        <f t="shared" si="3"/>
        <v>223.52</v>
      </c>
    </row>
    <row r="103" spans="1:9">
      <c r="A103" s="45">
        <v>43282</v>
      </c>
      <c r="B103" s="1" t="s">
        <v>33</v>
      </c>
      <c r="C103" s="21" t="s">
        <v>220</v>
      </c>
      <c r="D103" s="1" t="s">
        <v>34</v>
      </c>
      <c r="E103" s="21" t="str">
        <f t="shared" si="2"/>
        <v>009</v>
      </c>
      <c r="F103" s="1" t="s">
        <v>322</v>
      </c>
      <c r="G103" s="4">
        <v>83291.27</v>
      </c>
      <c r="H103" s="4">
        <v>0</v>
      </c>
      <c r="I103" s="4">
        <f t="shared" si="3"/>
        <v>83291.27</v>
      </c>
    </row>
    <row r="104" spans="1:9">
      <c r="A104" s="45">
        <v>43282</v>
      </c>
      <c r="B104" s="1" t="s">
        <v>33</v>
      </c>
      <c r="C104" s="21" t="s">
        <v>220</v>
      </c>
      <c r="D104" s="1" t="s">
        <v>34</v>
      </c>
      <c r="E104" s="21" t="str">
        <f t="shared" si="2"/>
        <v>009</v>
      </c>
      <c r="F104" s="1" t="s">
        <v>323</v>
      </c>
      <c r="G104" s="4">
        <v>18364.18</v>
      </c>
      <c r="H104" s="4">
        <v>140.55000000000001</v>
      </c>
      <c r="I104" s="4">
        <f t="shared" si="3"/>
        <v>18223.63</v>
      </c>
    </row>
    <row r="105" spans="1:9">
      <c r="A105" s="45">
        <v>43282</v>
      </c>
      <c r="B105" s="1" t="s">
        <v>33</v>
      </c>
      <c r="C105" s="21" t="s">
        <v>220</v>
      </c>
      <c r="D105" s="1" t="s">
        <v>34</v>
      </c>
      <c r="E105" s="21" t="str">
        <f t="shared" si="2"/>
        <v>009</v>
      </c>
      <c r="F105" s="1" t="s">
        <v>324</v>
      </c>
      <c r="G105" s="4">
        <v>16517.8</v>
      </c>
      <c r="H105" s="4">
        <v>0</v>
      </c>
      <c r="I105" s="4">
        <f t="shared" si="3"/>
        <v>16517.8</v>
      </c>
    </row>
    <row r="106" spans="1:9">
      <c r="A106" s="45">
        <v>43282</v>
      </c>
      <c r="B106" s="1" t="s">
        <v>33</v>
      </c>
      <c r="C106" s="21" t="s">
        <v>220</v>
      </c>
      <c r="D106" s="1" t="s">
        <v>34</v>
      </c>
      <c r="E106" s="21" t="str">
        <f t="shared" si="2"/>
        <v>009</v>
      </c>
      <c r="F106" s="1" t="s">
        <v>325</v>
      </c>
      <c r="G106" s="4">
        <v>63804.95</v>
      </c>
      <c r="H106" s="4">
        <v>0</v>
      </c>
      <c r="I106" s="4">
        <f t="shared" si="3"/>
        <v>63804.95</v>
      </c>
    </row>
    <row r="107" spans="1:9">
      <c r="A107" s="45">
        <v>43282</v>
      </c>
      <c r="B107" s="1" t="s">
        <v>33</v>
      </c>
      <c r="C107" s="21" t="s">
        <v>220</v>
      </c>
      <c r="D107" s="1" t="s">
        <v>34</v>
      </c>
      <c r="E107" s="21" t="str">
        <f t="shared" si="2"/>
        <v>009</v>
      </c>
      <c r="F107" s="1" t="s">
        <v>326</v>
      </c>
      <c r="G107" s="4">
        <v>65110.2</v>
      </c>
      <c r="H107" s="4">
        <v>930.83999999999992</v>
      </c>
      <c r="I107" s="4">
        <f t="shared" si="3"/>
        <v>64179.360000000001</v>
      </c>
    </row>
    <row r="108" spans="1:9">
      <c r="A108" s="45">
        <v>43282</v>
      </c>
      <c r="B108" s="1" t="s">
        <v>33</v>
      </c>
      <c r="C108" s="21" t="s">
        <v>220</v>
      </c>
      <c r="D108" s="1" t="s">
        <v>34</v>
      </c>
      <c r="E108" s="21" t="str">
        <f t="shared" si="2"/>
        <v>009</v>
      </c>
      <c r="F108" s="1" t="s">
        <v>327</v>
      </c>
      <c r="G108" s="4">
        <v>13870.93</v>
      </c>
      <c r="H108" s="4">
        <v>191.29</v>
      </c>
      <c r="I108" s="4">
        <f t="shared" si="3"/>
        <v>13679.64</v>
      </c>
    </row>
    <row r="109" spans="1:9">
      <c r="A109" s="45">
        <v>43282</v>
      </c>
      <c r="B109" s="1" t="s">
        <v>33</v>
      </c>
      <c r="C109" s="21" t="s">
        <v>220</v>
      </c>
      <c r="D109" s="1" t="s">
        <v>34</v>
      </c>
      <c r="E109" s="21" t="str">
        <f t="shared" si="2"/>
        <v>009</v>
      </c>
      <c r="F109" s="1" t="s">
        <v>328</v>
      </c>
      <c r="G109" s="4">
        <v>10624.99</v>
      </c>
      <c r="H109" s="4">
        <v>82.41</v>
      </c>
      <c r="I109" s="4">
        <f t="shared" si="3"/>
        <v>10542.58</v>
      </c>
    </row>
    <row r="110" spans="1:9">
      <c r="A110" s="45">
        <v>43282</v>
      </c>
      <c r="B110" s="1" t="s">
        <v>33</v>
      </c>
      <c r="C110" s="21" t="s">
        <v>220</v>
      </c>
      <c r="D110" s="1" t="s">
        <v>34</v>
      </c>
      <c r="E110" s="21" t="str">
        <f t="shared" si="2"/>
        <v>009</v>
      </c>
      <c r="F110" s="1" t="s">
        <v>329</v>
      </c>
      <c r="G110" s="4">
        <v>7866.89</v>
      </c>
      <c r="H110" s="4">
        <v>44.04</v>
      </c>
      <c r="I110" s="4">
        <f t="shared" si="3"/>
        <v>7822.85</v>
      </c>
    </row>
    <row r="111" spans="1:9">
      <c r="A111" s="45">
        <v>43282</v>
      </c>
      <c r="B111" s="1" t="s">
        <v>33</v>
      </c>
      <c r="C111" s="21" t="s">
        <v>220</v>
      </c>
      <c r="D111" s="1" t="s">
        <v>34</v>
      </c>
      <c r="E111" s="21" t="str">
        <f t="shared" si="2"/>
        <v>009</v>
      </c>
      <c r="F111" s="1" t="s">
        <v>330</v>
      </c>
      <c r="G111" s="4">
        <v>144758.57999999999</v>
      </c>
      <c r="H111" s="4">
        <v>488.99</v>
      </c>
      <c r="I111" s="4">
        <f t="shared" si="3"/>
        <v>144269.59</v>
      </c>
    </row>
    <row r="112" spans="1:9">
      <c r="A112" s="45">
        <v>43282</v>
      </c>
      <c r="B112" s="1" t="s">
        <v>33</v>
      </c>
      <c r="C112" s="21" t="s">
        <v>220</v>
      </c>
      <c r="D112" s="1" t="s">
        <v>34</v>
      </c>
      <c r="E112" s="21" t="str">
        <f t="shared" si="2"/>
        <v>009</v>
      </c>
      <c r="F112" s="1" t="s">
        <v>331</v>
      </c>
      <c r="G112" s="4">
        <v>414852.62</v>
      </c>
      <c r="H112" s="4">
        <v>2167.1999999999998</v>
      </c>
      <c r="I112" s="4">
        <f t="shared" si="3"/>
        <v>412685.42</v>
      </c>
    </row>
    <row r="113" spans="1:9">
      <c r="A113" s="45">
        <v>43282</v>
      </c>
      <c r="B113" s="1" t="s">
        <v>33</v>
      </c>
      <c r="C113" s="21" t="s">
        <v>220</v>
      </c>
      <c r="D113" s="1" t="s">
        <v>34</v>
      </c>
      <c r="E113" s="21" t="str">
        <f t="shared" si="2"/>
        <v>009</v>
      </c>
      <c r="F113" s="1" t="s">
        <v>332</v>
      </c>
      <c r="G113" s="4">
        <v>3285.72</v>
      </c>
      <c r="H113" s="4">
        <v>0</v>
      </c>
      <c r="I113" s="4">
        <f t="shared" si="3"/>
        <v>3285.72</v>
      </c>
    </row>
    <row r="114" spans="1:9">
      <c r="A114" s="45">
        <v>43282</v>
      </c>
      <c r="B114" s="1" t="s">
        <v>33</v>
      </c>
      <c r="C114" s="21" t="s">
        <v>220</v>
      </c>
      <c r="D114" s="1" t="s">
        <v>34</v>
      </c>
      <c r="E114" s="21" t="str">
        <f t="shared" si="2"/>
        <v>009</v>
      </c>
      <c r="F114" s="1" t="s">
        <v>333</v>
      </c>
      <c r="G114" s="4">
        <v>3568.73</v>
      </c>
      <c r="H114" s="4">
        <v>0</v>
      </c>
      <c r="I114" s="4">
        <f t="shared" si="3"/>
        <v>3568.73</v>
      </c>
    </row>
    <row r="115" spans="1:9">
      <c r="A115" s="45">
        <v>43282</v>
      </c>
      <c r="B115" s="1" t="s">
        <v>33</v>
      </c>
      <c r="C115" s="21" t="s">
        <v>220</v>
      </c>
      <c r="D115" s="1" t="s">
        <v>34</v>
      </c>
      <c r="E115" s="21" t="str">
        <f t="shared" si="2"/>
        <v>009</v>
      </c>
      <c r="F115" s="1" t="s">
        <v>334</v>
      </c>
      <c r="G115" s="4">
        <v>75255.14</v>
      </c>
      <c r="H115" s="4">
        <v>0</v>
      </c>
      <c r="I115" s="4">
        <f t="shared" si="3"/>
        <v>75255.14</v>
      </c>
    </row>
    <row r="116" spans="1:9">
      <c r="A116" s="45">
        <v>43282</v>
      </c>
      <c r="B116" s="1" t="s">
        <v>33</v>
      </c>
      <c r="C116" s="21" t="s">
        <v>220</v>
      </c>
      <c r="D116" s="1" t="s">
        <v>34</v>
      </c>
      <c r="E116" s="21" t="str">
        <f t="shared" si="2"/>
        <v>009</v>
      </c>
      <c r="F116" s="1" t="s">
        <v>335</v>
      </c>
      <c r="G116" s="4">
        <v>33367.94</v>
      </c>
      <c r="H116" s="4">
        <v>76.8</v>
      </c>
      <c r="I116" s="4">
        <f t="shared" si="3"/>
        <v>33291.14</v>
      </c>
    </row>
    <row r="117" spans="1:9">
      <c r="A117" s="45">
        <v>43282</v>
      </c>
      <c r="B117" s="1" t="s">
        <v>33</v>
      </c>
      <c r="C117" s="21" t="s">
        <v>220</v>
      </c>
      <c r="D117" s="1" t="s">
        <v>34</v>
      </c>
      <c r="E117" s="21" t="str">
        <f t="shared" si="2"/>
        <v>009</v>
      </c>
      <c r="F117" s="1" t="s">
        <v>336</v>
      </c>
      <c r="G117" s="4">
        <v>544031.22</v>
      </c>
      <c r="H117" s="4">
        <v>3172.1400000000003</v>
      </c>
      <c r="I117" s="4">
        <f t="shared" si="3"/>
        <v>540859.07999999996</v>
      </c>
    </row>
    <row r="118" spans="1:9">
      <c r="A118" s="45">
        <v>43282</v>
      </c>
      <c r="B118" s="1" t="s">
        <v>33</v>
      </c>
      <c r="C118" s="21" t="s">
        <v>220</v>
      </c>
      <c r="D118" s="1" t="s">
        <v>34</v>
      </c>
      <c r="E118" s="21" t="str">
        <f t="shared" si="2"/>
        <v>009</v>
      </c>
      <c r="F118" s="1" t="s">
        <v>337</v>
      </c>
      <c r="G118" s="4">
        <v>138786.01999999999</v>
      </c>
      <c r="H118" s="4">
        <v>866.51</v>
      </c>
      <c r="I118" s="4">
        <f t="shared" si="3"/>
        <v>137919.50999999998</v>
      </c>
    </row>
    <row r="119" spans="1:9">
      <c r="A119" s="45">
        <v>43282</v>
      </c>
      <c r="B119" s="1" t="s">
        <v>33</v>
      </c>
      <c r="C119" s="21" t="s">
        <v>220</v>
      </c>
      <c r="D119" s="1" t="s">
        <v>34</v>
      </c>
      <c r="E119" s="21" t="str">
        <f t="shared" si="2"/>
        <v>009</v>
      </c>
      <c r="F119" s="1" t="s">
        <v>338</v>
      </c>
      <c r="G119" s="4">
        <v>255104.95</v>
      </c>
      <c r="H119" s="4">
        <v>1667.22</v>
      </c>
      <c r="I119" s="4">
        <f t="shared" si="3"/>
        <v>253437.73</v>
      </c>
    </row>
    <row r="120" spans="1:9">
      <c r="A120" s="45">
        <v>43282</v>
      </c>
      <c r="B120" s="1" t="s">
        <v>33</v>
      </c>
      <c r="C120" s="21" t="s">
        <v>220</v>
      </c>
      <c r="D120" s="1" t="s">
        <v>34</v>
      </c>
      <c r="E120" s="21" t="str">
        <f t="shared" si="2"/>
        <v>009</v>
      </c>
      <c r="F120" s="1" t="s">
        <v>339</v>
      </c>
      <c r="G120" s="4">
        <v>6948.53</v>
      </c>
      <c r="H120" s="4">
        <v>59.550000000000004</v>
      </c>
      <c r="I120" s="4">
        <f t="shared" si="3"/>
        <v>6888.98</v>
      </c>
    </row>
    <row r="121" spans="1:9">
      <c r="A121" s="45">
        <v>43282</v>
      </c>
      <c r="B121" s="1" t="s">
        <v>33</v>
      </c>
      <c r="C121" s="21" t="s">
        <v>220</v>
      </c>
      <c r="D121" s="1" t="s">
        <v>34</v>
      </c>
      <c r="E121" s="21" t="str">
        <f t="shared" si="2"/>
        <v>009</v>
      </c>
      <c r="F121" s="1" t="s">
        <v>340</v>
      </c>
      <c r="G121" s="4">
        <v>43610.22</v>
      </c>
      <c r="H121" s="4">
        <v>160.76</v>
      </c>
      <c r="I121" s="4">
        <f t="shared" si="3"/>
        <v>43449.46</v>
      </c>
    </row>
    <row r="122" spans="1:9">
      <c r="A122" s="45">
        <v>43282</v>
      </c>
      <c r="B122" s="1" t="s">
        <v>33</v>
      </c>
      <c r="C122" s="21" t="s">
        <v>220</v>
      </c>
      <c r="D122" s="1" t="s">
        <v>34</v>
      </c>
      <c r="E122" s="21" t="str">
        <f t="shared" si="2"/>
        <v>009</v>
      </c>
      <c r="F122" s="1" t="s">
        <v>341</v>
      </c>
      <c r="G122" s="4">
        <v>-60620.37</v>
      </c>
      <c r="H122" s="4">
        <v>0</v>
      </c>
      <c r="I122" s="4">
        <f t="shared" si="3"/>
        <v>-60620.37</v>
      </c>
    </row>
    <row r="123" spans="1:9">
      <c r="A123" s="45">
        <v>43282</v>
      </c>
      <c r="B123" s="1" t="s">
        <v>33</v>
      </c>
      <c r="C123" s="21" t="s">
        <v>220</v>
      </c>
      <c r="D123" s="1" t="s">
        <v>34</v>
      </c>
      <c r="E123" s="21" t="str">
        <f t="shared" si="2"/>
        <v>009</v>
      </c>
      <c r="F123" s="1" t="s">
        <v>342</v>
      </c>
      <c r="G123" s="4">
        <v>18022.28</v>
      </c>
      <c r="H123" s="4">
        <v>191.33999999999997</v>
      </c>
      <c r="I123" s="4">
        <f t="shared" si="3"/>
        <v>17830.939999999999</v>
      </c>
    </row>
    <row r="124" spans="1:9">
      <c r="A124" s="45">
        <v>43282</v>
      </c>
      <c r="B124" s="1" t="s">
        <v>33</v>
      </c>
      <c r="C124" s="21" t="s">
        <v>220</v>
      </c>
      <c r="D124" s="1" t="s">
        <v>34</v>
      </c>
      <c r="E124" s="21" t="str">
        <f t="shared" si="2"/>
        <v>009</v>
      </c>
      <c r="F124" s="1" t="s">
        <v>343</v>
      </c>
      <c r="G124" s="4">
        <v>37037.64</v>
      </c>
      <c r="H124" s="4">
        <v>150.12</v>
      </c>
      <c r="I124" s="4">
        <f t="shared" si="3"/>
        <v>36887.519999999997</v>
      </c>
    </row>
    <row r="125" spans="1:9">
      <c r="A125" s="45">
        <v>43282</v>
      </c>
      <c r="B125" s="1" t="s">
        <v>33</v>
      </c>
      <c r="C125" s="21" t="s">
        <v>220</v>
      </c>
      <c r="D125" s="1" t="s">
        <v>34</v>
      </c>
      <c r="E125" s="21" t="str">
        <f t="shared" si="2"/>
        <v>009</v>
      </c>
      <c r="F125" s="1" t="s">
        <v>344</v>
      </c>
      <c r="G125" s="4">
        <v>288076.08</v>
      </c>
      <c r="H125" s="4">
        <v>1264.48</v>
      </c>
      <c r="I125" s="4">
        <f t="shared" si="3"/>
        <v>286811.60000000003</v>
      </c>
    </row>
    <row r="126" spans="1:9">
      <c r="A126" s="45">
        <v>43282</v>
      </c>
      <c r="B126" s="1" t="s">
        <v>33</v>
      </c>
      <c r="C126" s="21" t="s">
        <v>220</v>
      </c>
      <c r="D126" s="1" t="s">
        <v>34</v>
      </c>
      <c r="E126" s="21" t="str">
        <f t="shared" si="2"/>
        <v>009</v>
      </c>
      <c r="F126" s="1" t="s">
        <v>345</v>
      </c>
      <c r="G126" s="4">
        <v>17789.18</v>
      </c>
      <c r="H126" s="4">
        <v>15.51</v>
      </c>
      <c r="I126" s="4">
        <f t="shared" si="3"/>
        <v>17773.670000000002</v>
      </c>
    </row>
    <row r="127" spans="1:9">
      <c r="A127" s="45">
        <v>43282</v>
      </c>
      <c r="B127" s="1" t="s">
        <v>33</v>
      </c>
      <c r="C127" s="21" t="s">
        <v>220</v>
      </c>
      <c r="D127" s="1" t="s">
        <v>34</v>
      </c>
      <c r="E127" s="21" t="str">
        <f t="shared" si="2"/>
        <v>009</v>
      </c>
      <c r="F127" s="1" t="s">
        <v>346</v>
      </c>
      <c r="G127" s="4">
        <v>3377.82</v>
      </c>
      <c r="H127" s="4">
        <v>12.45</v>
      </c>
      <c r="I127" s="4">
        <f t="shared" si="3"/>
        <v>3365.3700000000003</v>
      </c>
    </row>
    <row r="128" spans="1:9">
      <c r="A128" s="45">
        <v>43282</v>
      </c>
      <c r="B128" s="1" t="s">
        <v>33</v>
      </c>
      <c r="C128" s="21" t="s">
        <v>220</v>
      </c>
      <c r="D128" s="1" t="s">
        <v>34</v>
      </c>
      <c r="E128" s="21" t="str">
        <f t="shared" si="2"/>
        <v>009</v>
      </c>
      <c r="F128" s="1" t="s">
        <v>347</v>
      </c>
      <c r="G128" s="4">
        <v>328072.09000000003</v>
      </c>
      <c r="H128" s="4">
        <v>927.42000000000007</v>
      </c>
      <c r="I128" s="4">
        <f t="shared" si="3"/>
        <v>327144.67000000004</v>
      </c>
    </row>
    <row r="129" spans="1:9">
      <c r="A129" s="45">
        <v>43282</v>
      </c>
      <c r="B129" s="1" t="s">
        <v>33</v>
      </c>
      <c r="C129" s="21" t="s">
        <v>220</v>
      </c>
      <c r="D129" s="1" t="s">
        <v>34</v>
      </c>
      <c r="E129" s="21" t="str">
        <f t="shared" si="2"/>
        <v>009</v>
      </c>
      <c r="F129" s="1" t="s">
        <v>348</v>
      </c>
      <c r="G129" s="4">
        <v>27034.74</v>
      </c>
      <c r="H129" s="4">
        <v>128.75</v>
      </c>
      <c r="I129" s="4">
        <f t="shared" si="3"/>
        <v>26905.99</v>
      </c>
    </row>
    <row r="130" spans="1:9">
      <c r="A130" s="45">
        <v>43282</v>
      </c>
      <c r="B130" s="1" t="s">
        <v>33</v>
      </c>
      <c r="C130" s="21" t="s">
        <v>220</v>
      </c>
      <c r="D130" s="1" t="s">
        <v>34</v>
      </c>
      <c r="E130" s="21" t="str">
        <f t="shared" ref="E130:E193" si="4">LEFT(D130,3)</f>
        <v>009</v>
      </c>
      <c r="F130" s="1" t="s">
        <v>349</v>
      </c>
      <c r="G130" s="4">
        <v>134992.67000000001</v>
      </c>
      <c r="H130" s="4">
        <v>685.14</v>
      </c>
      <c r="I130" s="4">
        <f t="shared" ref="I130:I193" si="5">+G130-H130</f>
        <v>134307.53</v>
      </c>
    </row>
    <row r="131" spans="1:9">
      <c r="A131" s="45">
        <v>43282</v>
      </c>
      <c r="B131" s="1" t="s">
        <v>33</v>
      </c>
      <c r="C131" s="21" t="s">
        <v>220</v>
      </c>
      <c r="D131" s="1" t="s">
        <v>34</v>
      </c>
      <c r="E131" s="21" t="str">
        <f t="shared" si="4"/>
        <v>009</v>
      </c>
      <c r="F131" s="1" t="s">
        <v>350</v>
      </c>
      <c r="G131" s="4">
        <v>1582.71</v>
      </c>
      <c r="H131" s="4">
        <v>5.84</v>
      </c>
      <c r="I131" s="4">
        <f t="shared" si="5"/>
        <v>1576.8700000000001</v>
      </c>
    </row>
    <row r="132" spans="1:9">
      <c r="A132" s="45">
        <v>43282</v>
      </c>
      <c r="B132" s="1" t="s">
        <v>33</v>
      </c>
      <c r="C132" s="21" t="s">
        <v>220</v>
      </c>
      <c r="D132" s="1" t="s">
        <v>34</v>
      </c>
      <c r="E132" s="21" t="str">
        <f t="shared" si="4"/>
        <v>009</v>
      </c>
      <c r="F132" s="1" t="s">
        <v>351</v>
      </c>
      <c r="G132" s="4">
        <v>115317.55</v>
      </c>
      <c r="H132" s="4">
        <v>545.17000000000007</v>
      </c>
      <c r="I132" s="4">
        <f t="shared" si="5"/>
        <v>114772.38</v>
      </c>
    </row>
    <row r="133" spans="1:9">
      <c r="A133" s="45">
        <v>43282</v>
      </c>
      <c r="B133" s="1" t="s">
        <v>33</v>
      </c>
      <c r="C133" s="21" t="s">
        <v>220</v>
      </c>
      <c r="D133" s="1" t="s">
        <v>34</v>
      </c>
      <c r="E133" s="21" t="str">
        <f t="shared" si="4"/>
        <v>009</v>
      </c>
      <c r="F133" s="1" t="s">
        <v>352</v>
      </c>
      <c r="G133" s="4">
        <v>72909.210000000006</v>
      </c>
      <c r="H133" s="4">
        <v>337.69</v>
      </c>
      <c r="I133" s="4">
        <f t="shared" si="5"/>
        <v>72571.520000000004</v>
      </c>
    </row>
    <row r="134" spans="1:9">
      <c r="A134" s="45">
        <v>43282</v>
      </c>
      <c r="B134" s="1" t="s">
        <v>33</v>
      </c>
      <c r="C134" s="21" t="s">
        <v>220</v>
      </c>
      <c r="D134" s="1" t="s">
        <v>34</v>
      </c>
      <c r="E134" s="21" t="str">
        <f t="shared" si="4"/>
        <v>009</v>
      </c>
      <c r="F134" s="1" t="s">
        <v>353</v>
      </c>
      <c r="G134" s="4">
        <v>15762.21</v>
      </c>
      <c r="H134" s="4">
        <v>0</v>
      </c>
      <c r="I134" s="4">
        <f t="shared" si="5"/>
        <v>15762.21</v>
      </c>
    </row>
    <row r="135" spans="1:9">
      <c r="A135" s="45">
        <v>43282</v>
      </c>
      <c r="B135" s="1" t="s">
        <v>33</v>
      </c>
      <c r="C135" s="21" t="s">
        <v>220</v>
      </c>
      <c r="D135" s="1" t="s">
        <v>34</v>
      </c>
      <c r="E135" s="21" t="str">
        <f t="shared" si="4"/>
        <v>009</v>
      </c>
      <c r="F135" s="1" t="s">
        <v>354</v>
      </c>
      <c r="G135" s="4">
        <v>384.76</v>
      </c>
      <c r="H135" s="4">
        <v>0.95</v>
      </c>
      <c r="I135" s="4">
        <f t="shared" si="5"/>
        <v>383.81</v>
      </c>
    </row>
    <row r="136" spans="1:9">
      <c r="A136" s="45">
        <v>43282</v>
      </c>
      <c r="B136" s="1" t="s">
        <v>33</v>
      </c>
      <c r="C136" s="21" t="s">
        <v>220</v>
      </c>
      <c r="D136" s="1" t="s">
        <v>34</v>
      </c>
      <c r="E136" s="21" t="str">
        <f t="shared" si="4"/>
        <v>009</v>
      </c>
      <c r="F136" s="1" t="s">
        <v>355</v>
      </c>
      <c r="G136" s="4">
        <v>25580.9</v>
      </c>
      <c r="H136" s="4">
        <v>168.39</v>
      </c>
      <c r="I136" s="4">
        <f t="shared" si="5"/>
        <v>25412.510000000002</v>
      </c>
    </row>
    <row r="137" spans="1:9">
      <c r="A137" s="45">
        <v>43282</v>
      </c>
      <c r="B137" s="1" t="s">
        <v>33</v>
      </c>
      <c r="C137" s="21" t="s">
        <v>220</v>
      </c>
      <c r="D137" s="1" t="s">
        <v>34</v>
      </c>
      <c r="E137" s="21" t="str">
        <f t="shared" si="4"/>
        <v>009</v>
      </c>
      <c r="F137" s="1" t="s">
        <v>356</v>
      </c>
      <c r="G137" s="4">
        <v>323135.62</v>
      </c>
      <c r="H137" s="4">
        <v>1570.6999999999998</v>
      </c>
      <c r="I137" s="4">
        <f t="shared" si="5"/>
        <v>321564.92</v>
      </c>
    </row>
    <row r="138" spans="1:9">
      <c r="A138" s="45">
        <v>43282</v>
      </c>
      <c r="B138" s="1" t="s">
        <v>33</v>
      </c>
      <c r="C138" s="21" t="s">
        <v>220</v>
      </c>
      <c r="D138" s="1" t="s">
        <v>34</v>
      </c>
      <c r="E138" s="21" t="str">
        <f t="shared" si="4"/>
        <v>009</v>
      </c>
      <c r="F138" s="1" t="s">
        <v>357</v>
      </c>
      <c r="G138" s="4">
        <v>-6608.15</v>
      </c>
      <c r="H138" s="4">
        <v>0</v>
      </c>
      <c r="I138" s="4">
        <f t="shared" si="5"/>
        <v>-6608.15</v>
      </c>
    </row>
    <row r="139" spans="1:9">
      <c r="A139" s="45">
        <v>43282</v>
      </c>
      <c r="B139" s="1" t="s">
        <v>33</v>
      </c>
      <c r="C139" s="21" t="s">
        <v>220</v>
      </c>
      <c r="D139" s="1" t="s">
        <v>34</v>
      </c>
      <c r="E139" s="21" t="str">
        <f t="shared" si="4"/>
        <v>009</v>
      </c>
      <c r="F139" s="1" t="s">
        <v>358</v>
      </c>
      <c r="G139" s="4">
        <v>27607.49</v>
      </c>
      <c r="H139" s="4">
        <v>87.63</v>
      </c>
      <c r="I139" s="4">
        <f t="shared" si="5"/>
        <v>27519.86</v>
      </c>
    </row>
    <row r="140" spans="1:9">
      <c r="A140" s="45">
        <v>43282</v>
      </c>
      <c r="B140" s="1" t="s">
        <v>33</v>
      </c>
      <c r="C140" s="21" t="s">
        <v>220</v>
      </c>
      <c r="D140" s="1" t="s">
        <v>34</v>
      </c>
      <c r="E140" s="21" t="str">
        <f t="shared" si="4"/>
        <v>009</v>
      </c>
      <c r="F140" s="1" t="s">
        <v>359</v>
      </c>
      <c r="G140" s="4">
        <v>-1775.65</v>
      </c>
      <c r="H140" s="4">
        <v>0</v>
      </c>
      <c r="I140" s="4">
        <f t="shared" si="5"/>
        <v>-1775.65</v>
      </c>
    </row>
    <row r="141" spans="1:9">
      <c r="A141" s="45">
        <v>43282</v>
      </c>
      <c r="B141" s="1" t="s">
        <v>33</v>
      </c>
      <c r="C141" s="21" t="s">
        <v>220</v>
      </c>
      <c r="D141" s="1" t="s">
        <v>34</v>
      </c>
      <c r="E141" s="21" t="str">
        <f t="shared" si="4"/>
        <v>009</v>
      </c>
      <c r="F141" s="1" t="s">
        <v>360</v>
      </c>
      <c r="G141" s="4">
        <v>18708.12</v>
      </c>
      <c r="H141" s="4">
        <v>0</v>
      </c>
      <c r="I141" s="4">
        <f t="shared" si="5"/>
        <v>18708.12</v>
      </c>
    </row>
    <row r="142" spans="1:9">
      <c r="A142" s="45">
        <v>43282</v>
      </c>
      <c r="B142" s="1" t="s">
        <v>33</v>
      </c>
      <c r="C142" s="21" t="s">
        <v>220</v>
      </c>
      <c r="D142" s="1" t="s">
        <v>34</v>
      </c>
      <c r="E142" s="21" t="str">
        <f t="shared" si="4"/>
        <v>009</v>
      </c>
      <c r="F142" s="1" t="s">
        <v>361</v>
      </c>
      <c r="G142" s="4">
        <v>7.29</v>
      </c>
      <c r="H142" s="4">
        <v>0.01</v>
      </c>
      <c r="I142" s="4">
        <f t="shared" si="5"/>
        <v>7.28</v>
      </c>
    </row>
    <row r="143" spans="1:9">
      <c r="A143" s="45">
        <v>43282</v>
      </c>
      <c r="B143" s="1" t="s">
        <v>33</v>
      </c>
      <c r="C143" s="21" t="s">
        <v>220</v>
      </c>
      <c r="D143" s="1" t="s">
        <v>34</v>
      </c>
      <c r="E143" s="21" t="str">
        <f t="shared" si="4"/>
        <v>009</v>
      </c>
      <c r="F143" s="1" t="s">
        <v>362</v>
      </c>
      <c r="G143" s="4">
        <v>143981.71</v>
      </c>
      <c r="H143" s="4">
        <v>375.83000000000004</v>
      </c>
      <c r="I143" s="4">
        <f t="shared" si="5"/>
        <v>143605.88</v>
      </c>
    </row>
    <row r="144" spans="1:9">
      <c r="A144" s="45">
        <v>43282</v>
      </c>
      <c r="B144" s="1" t="s">
        <v>33</v>
      </c>
      <c r="C144" s="21" t="s">
        <v>220</v>
      </c>
      <c r="D144" s="1" t="s">
        <v>34</v>
      </c>
      <c r="E144" s="21" t="str">
        <f t="shared" si="4"/>
        <v>009</v>
      </c>
      <c r="F144" s="1" t="s">
        <v>363</v>
      </c>
      <c r="G144" s="4">
        <v>13680.5</v>
      </c>
      <c r="H144" s="4">
        <v>86.91</v>
      </c>
      <c r="I144" s="4">
        <f t="shared" si="5"/>
        <v>13593.59</v>
      </c>
    </row>
    <row r="145" spans="1:9">
      <c r="A145" s="45">
        <v>43282</v>
      </c>
      <c r="B145" s="1" t="s">
        <v>33</v>
      </c>
      <c r="C145" s="21" t="s">
        <v>220</v>
      </c>
      <c r="D145" s="1" t="s">
        <v>34</v>
      </c>
      <c r="E145" s="21" t="str">
        <f t="shared" si="4"/>
        <v>009</v>
      </c>
      <c r="F145" s="1" t="s">
        <v>364</v>
      </c>
      <c r="G145" s="4">
        <v>26670.28</v>
      </c>
      <c r="H145" s="4">
        <v>44.81</v>
      </c>
      <c r="I145" s="4">
        <f t="shared" si="5"/>
        <v>26625.469999999998</v>
      </c>
    </row>
    <row r="146" spans="1:9">
      <c r="A146" s="45">
        <v>43282</v>
      </c>
      <c r="B146" s="1" t="s">
        <v>33</v>
      </c>
      <c r="C146" s="21" t="s">
        <v>220</v>
      </c>
      <c r="D146" s="1" t="s">
        <v>34</v>
      </c>
      <c r="E146" s="21" t="str">
        <f t="shared" si="4"/>
        <v>009</v>
      </c>
      <c r="F146" s="1" t="s">
        <v>365</v>
      </c>
      <c r="G146" s="4">
        <v>210666.29</v>
      </c>
      <c r="H146" s="4">
        <v>1727.73</v>
      </c>
      <c r="I146" s="4">
        <f t="shared" si="5"/>
        <v>208938.56</v>
      </c>
    </row>
    <row r="147" spans="1:9">
      <c r="A147" s="45">
        <v>43282</v>
      </c>
      <c r="B147" s="1" t="s">
        <v>33</v>
      </c>
      <c r="C147" s="21" t="s">
        <v>220</v>
      </c>
      <c r="D147" s="1" t="s">
        <v>34</v>
      </c>
      <c r="E147" s="21" t="str">
        <f t="shared" si="4"/>
        <v>009</v>
      </c>
      <c r="F147" s="1" t="s">
        <v>366</v>
      </c>
      <c r="G147" s="4">
        <v>420591.03</v>
      </c>
      <c r="H147" s="4">
        <v>1359.8600000000001</v>
      </c>
      <c r="I147" s="4">
        <f t="shared" si="5"/>
        <v>419231.17000000004</v>
      </c>
    </row>
    <row r="148" spans="1:9">
      <c r="A148" s="45">
        <v>43282</v>
      </c>
      <c r="B148" s="1" t="s">
        <v>33</v>
      </c>
      <c r="C148" s="21" t="s">
        <v>220</v>
      </c>
      <c r="D148" s="1" t="s">
        <v>34</v>
      </c>
      <c r="E148" s="21" t="str">
        <f t="shared" si="4"/>
        <v>009</v>
      </c>
      <c r="F148" s="1" t="s">
        <v>367</v>
      </c>
      <c r="G148" s="4">
        <v>-1383.08</v>
      </c>
      <c r="H148" s="4">
        <v>0</v>
      </c>
      <c r="I148" s="4">
        <f t="shared" si="5"/>
        <v>-1383.08</v>
      </c>
    </row>
    <row r="149" spans="1:9">
      <c r="A149" s="45">
        <v>43282</v>
      </c>
      <c r="B149" s="1" t="s">
        <v>33</v>
      </c>
      <c r="C149" s="21" t="s">
        <v>220</v>
      </c>
      <c r="D149" s="1" t="s">
        <v>34</v>
      </c>
      <c r="E149" s="21" t="str">
        <f t="shared" si="4"/>
        <v>009</v>
      </c>
      <c r="F149" s="1" t="s">
        <v>368</v>
      </c>
      <c r="G149" s="4">
        <v>1111.1600000000001</v>
      </c>
      <c r="H149" s="4">
        <v>3.5</v>
      </c>
      <c r="I149" s="4">
        <f t="shared" si="5"/>
        <v>1107.6600000000001</v>
      </c>
    </row>
    <row r="150" spans="1:9">
      <c r="A150" s="45">
        <v>43282</v>
      </c>
      <c r="B150" s="1" t="s">
        <v>33</v>
      </c>
      <c r="C150" s="21" t="s">
        <v>220</v>
      </c>
      <c r="D150" s="1" t="s">
        <v>34</v>
      </c>
      <c r="E150" s="21" t="str">
        <f t="shared" si="4"/>
        <v>009</v>
      </c>
      <c r="F150" s="1" t="s">
        <v>369</v>
      </c>
      <c r="G150" s="4">
        <v>149487.94</v>
      </c>
      <c r="H150" s="4">
        <v>373.33000000000004</v>
      </c>
      <c r="I150" s="4">
        <f t="shared" si="5"/>
        <v>149114.61000000002</v>
      </c>
    </row>
    <row r="151" spans="1:9">
      <c r="A151" s="45">
        <v>43282</v>
      </c>
      <c r="B151" s="1" t="s">
        <v>33</v>
      </c>
      <c r="C151" s="21" t="s">
        <v>220</v>
      </c>
      <c r="D151" s="1" t="s">
        <v>34</v>
      </c>
      <c r="E151" s="21" t="str">
        <f t="shared" si="4"/>
        <v>009</v>
      </c>
      <c r="F151" s="1" t="s">
        <v>370</v>
      </c>
      <c r="G151" s="4">
        <v>-480.53</v>
      </c>
      <c r="H151" s="4">
        <v>0</v>
      </c>
      <c r="I151" s="4">
        <f t="shared" si="5"/>
        <v>-480.53</v>
      </c>
    </row>
    <row r="152" spans="1:9">
      <c r="A152" s="45">
        <v>43282</v>
      </c>
      <c r="B152" s="1" t="s">
        <v>33</v>
      </c>
      <c r="C152" s="21" t="s">
        <v>220</v>
      </c>
      <c r="D152" s="1" t="s">
        <v>34</v>
      </c>
      <c r="E152" s="21" t="str">
        <f t="shared" si="4"/>
        <v>009</v>
      </c>
      <c r="F152" s="1" t="s">
        <v>371</v>
      </c>
      <c r="G152" s="4">
        <v>4412.66</v>
      </c>
      <c r="H152" s="4">
        <v>13.5</v>
      </c>
      <c r="I152" s="4">
        <f t="shared" si="5"/>
        <v>4399.16</v>
      </c>
    </row>
    <row r="153" spans="1:9">
      <c r="A153" s="45">
        <v>43282</v>
      </c>
      <c r="B153" s="1" t="s">
        <v>33</v>
      </c>
      <c r="C153" s="21" t="s">
        <v>220</v>
      </c>
      <c r="D153" s="1" t="s">
        <v>34</v>
      </c>
      <c r="E153" s="21" t="str">
        <f t="shared" si="4"/>
        <v>009</v>
      </c>
      <c r="F153" s="1" t="s">
        <v>372</v>
      </c>
      <c r="G153" s="4">
        <v>49193.9</v>
      </c>
      <c r="H153" s="4">
        <v>0</v>
      </c>
      <c r="I153" s="4">
        <f t="shared" si="5"/>
        <v>49193.9</v>
      </c>
    </row>
    <row r="154" spans="1:9">
      <c r="A154" s="45">
        <v>43282</v>
      </c>
      <c r="B154" s="1" t="s">
        <v>33</v>
      </c>
      <c r="C154" s="21" t="s">
        <v>220</v>
      </c>
      <c r="D154" s="1" t="s">
        <v>34</v>
      </c>
      <c r="E154" s="21" t="str">
        <f t="shared" si="4"/>
        <v>009</v>
      </c>
      <c r="F154" s="1" t="s">
        <v>373</v>
      </c>
      <c r="G154" s="4">
        <v>18372.7</v>
      </c>
      <c r="H154" s="4">
        <v>0</v>
      </c>
      <c r="I154" s="4">
        <f t="shared" si="5"/>
        <v>18372.7</v>
      </c>
    </row>
    <row r="155" spans="1:9">
      <c r="A155" s="45">
        <v>43282</v>
      </c>
      <c r="B155" s="1" t="s">
        <v>33</v>
      </c>
      <c r="C155" s="21" t="s">
        <v>220</v>
      </c>
      <c r="D155" s="1" t="s">
        <v>34</v>
      </c>
      <c r="E155" s="21" t="str">
        <f t="shared" si="4"/>
        <v>009</v>
      </c>
      <c r="F155" s="1" t="s">
        <v>374</v>
      </c>
      <c r="G155" s="4">
        <v>-1114.57</v>
      </c>
      <c r="H155" s="4">
        <v>0</v>
      </c>
      <c r="I155" s="4">
        <f t="shared" si="5"/>
        <v>-1114.57</v>
      </c>
    </row>
    <row r="156" spans="1:9">
      <c r="A156" s="45">
        <v>43282</v>
      </c>
      <c r="B156" s="1" t="s">
        <v>33</v>
      </c>
      <c r="C156" s="21" t="s">
        <v>220</v>
      </c>
      <c r="D156" s="1" t="s">
        <v>34</v>
      </c>
      <c r="E156" s="21" t="str">
        <f t="shared" si="4"/>
        <v>009</v>
      </c>
      <c r="F156" s="1" t="s">
        <v>375</v>
      </c>
      <c r="G156" s="4">
        <v>7517.45</v>
      </c>
      <c r="H156" s="4">
        <v>27.5</v>
      </c>
      <c r="I156" s="4">
        <f t="shared" si="5"/>
        <v>7489.95</v>
      </c>
    </row>
    <row r="157" spans="1:9">
      <c r="A157" s="45">
        <v>43282</v>
      </c>
      <c r="B157" s="1" t="s">
        <v>33</v>
      </c>
      <c r="C157" s="21" t="s">
        <v>220</v>
      </c>
      <c r="D157" s="1" t="s">
        <v>34</v>
      </c>
      <c r="E157" s="21" t="str">
        <f t="shared" si="4"/>
        <v>009</v>
      </c>
      <c r="F157" s="1" t="s">
        <v>376</v>
      </c>
      <c r="G157" s="4">
        <v>13397.93</v>
      </c>
      <c r="H157" s="4">
        <v>47.56</v>
      </c>
      <c r="I157" s="4">
        <f t="shared" si="5"/>
        <v>13350.37</v>
      </c>
    </row>
    <row r="158" spans="1:9">
      <c r="A158" s="45">
        <v>43282</v>
      </c>
      <c r="B158" s="1" t="s">
        <v>33</v>
      </c>
      <c r="C158" s="21" t="s">
        <v>220</v>
      </c>
      <c r="D158" s="1" t="s">
        <v>34</v>
      </c>
      <c r="E158" s="21" t="str">
        <f t="shared" si="4"/>
        <v>009</v>
      </c>
      <c r="F158" s="1" t="s">
        <v>377</v>
      </c>
      <c r="G158" s="4">
        <v>1977.49</v>
      </c>
      <c r="H158" s="4">
        <v>7.33</v>
      </c>
      <c r="I158" s="4">
        <f t="shared" si="5"/>
        <v>1970.16</v>
      </c>
    </row>
    <row r="159" spans="1:9">
      <c r="A159" s="45">
        <v>43282</v>
      </c>
      <c r="B159" s="1" t="s">
        <v>33</v>
      </c>
      <c r="C159" s="21" t="s">
        <v>220</v>
      </c>
      <c r="D159" s="1" t="s">
        <v>34</v>
      </c>
      <c r="E159" s="21" t="str">
        <f t="shared" si="4"/>
        <v>009</v>
      </c>
      <c r="F159" s="1" t="s">
        <v>378</v>
      </c>
      <c r="G159" s="4">
        <v>3084.49</v>
      </c>
      <c r="H159" s="4">
        <v>11.28</v>
      </c>
      <c r="I159" s="4">
        <f t="shared" si="5"/>
        <v>3073.2099999999996</v>
      </c>
    </row>
    <row r="160" spans="1:9">
      <c r="A160" s="45">
        <v>43282</v>
      </c>
      <c r="B160" s="1" t="s">
        <v>33</v>
      </c>
      <c r="C160" s="21" t="s">
        <v>220</v>
      </c>
      <c r="D160" s="1" t="s">
        <v>34</v>
      </c>
      <c r="E160" s="21" t="str">
        <f t="shared" si="4"/>
        <v>009</v>
      </c>
      <c r="F160" s="1" t="s">
        <v>379</v>
      </c>
      <c r="G160" s="4">
        <v>3964.6</v>
      </c>
      <c r="H160" s="4">
        <v>14.5</v>
      </c>
      <c r="I160" s="4">
        <f t="shared" si="5"/>
        <v>3950.1</v>
      </c>
    </row>
    <row r="161" spans="1:9">
      <c r="A161" s="45">
        <v>43282</v>
      </c>
      <c r="B161" s="1" t="s">
        <v>33</v>
      </c>
      <c r="C161" s="21" t="s">
        <v>220</v>
      </c>
      <c r="D161" s="1" t="s">
        <v>34</v>
      </c>
      <c r="E161" s="21" t="str">
        <f t="shared" si="4"/>
        <v>009</v>
      </c>
      <c r="F161" s="1" t="s">
        <v>380</v>
      </c>
      <c r="G161" s="4">
        <v>793.22</v>
      </c>
      <c r="H161" s="4">
        <v>2.9</v>
      </c>
      <c r="I161" s="4">
        <f t="shared" si="5"/>
        <v>790.32</v>
      </c>
    </row>
    <row r="162" spans="1:9">
      <c r="A162" s="45">
        <v>43282</v>
      </c>
      <c r="B162" s="1" t="s">
        <v>33</v>
      </c>
      <c r="C162" s="21" t="s">
        <v>220</v>
      </c>
      <c r="D162" s="1" t="s">
        <v>34</v>
      </c>
      <c r="E162" s="21" t="str">
        <f t="shared" si="4"/>
        <v>009</v>
      </c>
      <c r="F162" s="1" t="s">
        <v>381</v>
      </c>
      <c r="G162" s="4">
        <v>16161.11</v>
      </c>
      <c r="H162" s="4">
        <v>19.62</v>
      </c>
      <c r="I162" s="4">
        <f t="shared" si="5"/>
        <v>16141.49</v>
      </c>
    </row>
    <row r="163" spans="1:9">
      <c r="A163" s="45">
        <v>43282</v>
      </c>
      <c r="B163" s="1" t="s">
        <v>33</v>
      </c>
      <c r="C163" s="21" t="s">
        <v>220</v>
      </c>
      <c r="D163" s="1" t="s">
        <v>34</v>
      </c>
      <c r="E163" s="21" t="str">
        <f t="shared" si="4"/>
        <v>009</v>
      </c>
      <c r="F163" s="1" t="s">
        <v>382</v>
      </c>
      <c r="G163" s="4">
        <v>14420.83</v>
      </c>
      <c r="H163" s="4">
        <v>17.510000000000002</v>
      </c>
      <c r="I163" s="4">
        <f t="shared" si="5"/>
        <v>14403.32</v>
      </c>
    </row>
    <row r="164" spans="1:9">
      <c r="A164" s="45">
        <v>43282</v>
      </c>
      <c r="B164" s="1" t="s">
        <v>33</v>
      </c>
      <c r="C164" s="21" t="s">
        <v>220</v>
      </c>
      <c r="D164" s="1" t="s">
        <v>34</v>
      </c>
      <c r="E164" s="21" t="str">
        <f t="shared" si="4"/>
        <v>009</v>
      </c>
      <c r="F164" s="1" t="s">
        <v>383</v>
      </c>
      <c r="G164" s="4">
        <v>30486.720000000001</v>
      </c>
      <c r="H164" s="4">
        <v>111.52</v>
      </c>
      <c r="I164" s="4">
        <f t="shared" si="5"/>
        <v>30375.200000000001</v>
      </c>
    </row>
    <row r="165" spans="1:9">
      <c r="A165" s="45">
        <v>43282</v>
      </c>
      <c r="B165" s="1" t="s">
        <v>33</v>
      </c>
      <c r="C165" s="21" t="s">
        <v>220</v>
      </c>
      <c r="D165" s="1" t="s">
        <v>34</v>
      </c>
      <c r="E165" s="21" t="str">
        <f t="shared" si="4"/>
        <v>009</v>
      </c>
      <c r="F165" s="1" t="s">
        <v>384</v>
      </c>
      <c r="G165" s="4">
        <v>28534.68</v>
      </c>
      <c r="H165" s="4">
        <v>49.86</v>
      </c>
      <c r="I165" s="4">
        <f t="shared" si="5"/>
        <v>28484.82</v>
      </c>
    </row>
    <row r="166" spans="1:9">
      <c r="A166" s="45">
        <v>43282</v>
      </c>
      <c r="B166" s="1" t="s">
        <v>33</v>
      </c>
      <c r="C166" s="21" t="s">
        <v>220</v>
      </c>
      <c r="D166" s="1" t="s">
        <v>34</v>
      </c>
      <c r="E166" s="21" t="str">
        <f t="shared" si="4"/>
        <v>009</v>
      </c>
      <c r="F166" s="1" t="s">
        <v>385</v>
      </c>
      <c r="G166" s="4">
        <v>1102.4000000000001</v>
      </c>
      <c r="H166" s="4">
        <v>1.34</v>
      </c>
      <c r="I166" s="4">
        <f t="shared" si="5"/>
        <v>1101.0600000000002</v>
      </c>
    </row>
    <row r="167" spans="1:9">
      <c r="A167" s="45">
        <v>43282</v>
      </c>
      <c r="B167" s="1" t="s">
        <v>33</v>
      </c>
      <c r="C167" s="21" t="s">
        <v>220</v>
      </c>
      <c r="D167" s="1" t="s">
        <v>34</v>
      </c>
      <c r="E167" s="21" t="str">
        <f t="shared" si="4"/>
        <v>009</v>
      </c>
      <c r="F167" s="1" t="s">
        <v>386</v>
      </c>
      <c r="G167" s="4">
        <v>967.61</v>
      </c>
      <c r="H167" s="4">
        <v>1.17</v>
      </c>
      <c r="I167" s="4">
        <f t="shared" si="5"/>
        <v>966.44</v>
      </c>
    </row>
    <row r="168" spans="1:9">
      <c r="A168" s="45">
        <v>43282</v>
      </c>
      <c r="B168" s="1" t="s">
        <v>33</v>
      </c>
      <c r="C168" s="21" t="s">
        <v>220</v>
      </c>
      <c r="D168" s="1" t="s">
        <v>34</v>
      </c>
      <c r="E168" s="21" t="str">
        <f t="shared" si="4"/>
        <v>009</v>
      </c>
      <c r="F168" s="1" t="s">
        <v>387</v>
      </c>
      <c r="G168" s="4">
        <v>3941.44</v>
      </c>
      <c r="H168" s="4">
        <v>9.08</v>
      </c>
      <c r="I168" s="4">
        <f t="shared" si="5"/>
        <v>3932.36</v>
      </c>
    </row>
    <row r="169" spans="1:9">
      <c r="A169" s="45">
        <v>43282</v>
      </c>
      <c r="B169" s="1" t="s">
        <v>33</v>
      </c>
      <c r="C169" s="21" t="s">
        <v>220</v>
      </c>
      <c r="D169" s="1" t="s">
        <v>34</v>
      </c>
      <c r="E169" s="21" t="str">
        <f t="shared" si="4"/>
        <v>009</v>
      </c>
      <c r="F169" s="1" t="s">
        <v>388</v>
      </c>
      <c r="G169" s="4">
        <v>47150.81</v>
      </c>
      <c r="H169" s="4">
        <v>57.25</v>
      </c>
      <c r="I169" s="4">
        <f t="shared" si="5"/>
        <v>47093.56</v>
      </c>
    </row>
    <row r="170" spans="1:9">
      <c r="A170" s="45">
        <v>43282</v>
      </c>
      <c r="B170" s="1" t="s">
        <v>33</v>
      </c>
      <c r="C170" s="21" t="s">
        <v>220</v>
      </c>
      <c r="D170" s="1" t="s">
        <v>34</v>
      </c>
      <c r="E170" s="21" t="str">
        <f t="shared" si="4"/>
        <v>009</v>
      </c>
      <c r="F170" s="1" t="s">
        <v>389</v>
      </c>
      <c r="G170" s="4">
        <v>1733.38</v>
      </c>
      <c r="H170" s="4">
        <v>0</v>
      </c>
      <c r="I170" s="4">
        <f t="shared" si="5"/>
        <v>1733.38</v>
      </c>
    </row>
    <row r="171" spans="1:9">
      <c r="A171" s="45">
        <v>43282</v>
      </c>
      <c r="B171" s="1" t="s">
        <v>33</v>
      </c>
      <c r="C171" s="21" t="s">
        <v>220</v>
      </c>
      <c r="D171" s="1" t="s">
        <v>34</v>
      </c>
      <c r="E171" s="21" t="str">
        <f t="shared" si="4"/>
        <v>009</v>
      </c>
      <c r="F171" s="1" t="s">
        <v>390</v>
      </c>
      <c r="G171" s="4">
        <v>839.23</v>
      </c>
      <c r="H171" s="4">
        <v>0</v>
      </c>
      <c r="I171" s="4">
        <f t="shared" si="5"/>
        <v>839.23</v>
      </c>
    </row>
    <row r="172" spans="1:9">
      <c r="A172" s="45">
        <v>43282</v>
      </c>
      <c r="B172" s="1" t="s">
        <v>33</v>
      </c>
      <c r="C172" s="21" t="s">
        <v>220</v>
      </c>
      <c r="D172" s="1" t="s">
        <v>34</v>
      </c>
      <c r="E172" s="21" t="str">
        <f t="shared" si="4"/>
        <v>009</v>
      </c>
      <c r="F172" s="1" t="s">
        <v>391</v>
      </c>
      <c r="G172" s="4">
        <v>1831.95</v>
      </c>
      <c r="H172" s="4">
        <v>2.2200000000000002</v>
      </c>
      <c r="I172" s="4">
        <f t="shared" si="5"/>
        <v>1829.73</v>
      </c>
    </row>
    <row r="173" spans="1:9">
      <c r="A173" s="45">
        <v>43282</v>
      </c>
      <c r="B173" s="1" t="s">
        <v>33</v>
      </c>
      <c r="C173" s="21" t="s">
        <v>220</v>
      </c>
      <c r="D173" s="1" t="s">
        <v>34</v>
      </c>
      <c r="E173" s="21" t="str">
        <f t="shared" si="4"/>
        <v>009</v>
      </c>
      <c r="F173" s="1" t="s">
        <v>392</v>
      </c>
      <c r="G173" s="4">
        <v>3260.19</v>
      </c>
      <c r="H173" s="4">
        <v>0</v>
      </c>
      <c r="I173" s="4">
        <f t="shared" si="5"/>
        <v>3260.19</v>
      </c>
    </row>
    <row r="174" spans="1:9">
      <c r="A174" s="45">
        <v>43282</v>
      </c>
      <c r="B174" s="1" t="s">
        <v>33</v>
      </c>
      <c r="C174" s="21" t="s">
        <v>220</v>
      </c>
      <c r="D174" s="1" t="s">
        <v>34</v>
      </c>
      <c r="E174" s="21" t="str">
        <f t="shared" si="4"/>
        <v>009</v>
      </c>
      <c r="F174" s="1" t="s">
        <v>393</v>
      </c>
      <c r="G174" s="4">
        <v>2221.12</v>
      </c>
      <c r="H174" s="4">
        <v>2.7</v>
      </c>
      <c r="I174" s="4">
        <f t="shared" si="5"/>
        <v>2218.42</v>
      </c>
    </row>
    <row r="175" spans="1:9">
      <c r="A175" s="45">
        <v>43282</v>
      </c>
      <c r="B175" s="1" t="s">
        <v>33</v>
      </c>
      <c r="C175" s="21" t="s">
        <v>220</v>
      </c>
      <c r="D175" s="1" t="s">
        <v>34</v>
      </c>
      <c r="E175" s="21" t="str">
        <f t="shared" si="4"/>
        <v>009</v>
      </c>
      <c r="F175" s="1" t="s">
        <v>394</v>
      </c>
      <c r="G175" s="4">
        <v>446581.2</v>
      </c>
      <c r="H175" s="4">
        <v>542.26</v>
      </c>
      <c r="I175" s="4">
        <f t="shared" si="5"/>
        <v>446038.94</v>
      </c>
    </row>
    <row r="176" spans="1:9">
      <c r="A176" s="45">
        <v>43282</v>
      </c>
      <c r="B176" s="1" t="s">
        <v>33</v>
      </c>
      <c r="C176" s="21" t="s">
        <v>220</v>
      </c>
      <c r="D176" s="1" t="s">
        <v>34</v>
      </c>
      <c r="E176" s="21" t="str">
        <f t="shared" si="4"/>
        <v>009</v>
      </c>
      <c r="F176" s="1" t="s">
        <v>395</v>
      </c>
      <c r="G176" s="4">
        <v>71952.77</v>
      </c>
      <c r="H176" s="4">
        <v>0</v>
      </c>
      <c r="I176" s="4">
        <f t="shared" si="5"/>
        <v>71952.77</v>
      </c>
    </row>
    <row r="177" spans="1:9">
      <c r="A177" s="45">
        <v>43282</v>
      </c>
      <c r="B177" s="1" t="s">
        <v>33</v>
      </c>
      <c r="C177" s="21" t="s">
        <v>220</v>
      </c>
      <c r="D177" s="1" t="s">
        <v>34</v>
      </c>
      <c r="E177" s="21" t="str">
        <f t="shared" si="4"/>
        <v>009</v>
      </c>
      <c r="F177" s="1" t="s">
        <v>396</v>
      </c>
      <c r="G177" s="4">
        <v>28664.89</v>
      </c>
      <c r="H177" s="4">
        <v>0</v>
      </c>
      <c r="I177" s="4">
        <f t="shared" si="5"/>
        <v>28664.89</v>
      </c>
    </row>
    <row r="178" spans="1:9">
      <c r="A178" s="45">
        <v>43282</v>
      </c>
      <c r="B178" s="1" t="s">
        <v>33</v>
      </c>
      <c r="C178" s="21" t="s">
        <v>220</v>
      </c>
      <c r="D178" s="1" t="s">
        <v>68</v>
      </c>
      <c r="E178" s="21" t="str">
        <f t="shared" si="4"/>
        <v>091</v>
      </c>
      <c r="F178" s="1" t="s">
        <v>396</v>
      </c>
      <c r="G178" s="4">
        <v>-52702.139999999956</v>
      </c>
      <c r="H178" s="4">
        <v>0</v>
      </c>
      <c r="I178" s="4">
        <f t="shared" si="5"/>
        <v>-52702.139999999956</v>
      </c>
    </row>
    <row r="179" spans="1:9">
      <c r="A179" s="45">
        <v>43282</v>
      </c>
      <c r="B179" s="1" t="s">
        <v>33</v>
      </c>
      <c r="C179" s="21" t="s">
        <v>220</v>
      </c>
      <c r="D179" s="1" t="s">
        <v>68</v>
      </c>
      <c r="E179" s="21" t="str">
        <f t="shared" si="4"/>
        <v>091</v>
      </c>
      <c r="F179" s="1" t="s">
        <v>397</v>
      </c>
      <c r="G179" s="4">
        <v>20375.13</v>
      </c>
      <c r="H179" s="4">
        <v>0</v>
      </c>
      <c r="I179" s="4">
        <f t="shared" si="5"/>
        <v>20375.13</v>
      </c>
    </row>
    <row r="180" spans="1:9">
      <c r="A180" s="45">
        <v>43313</v>
      </c>
      <c r="B180" s="1" t="s">
        <v>16</v>
      </c>
      <c r="C180" s="21" t="s">
        <v>220</v>
      </c>
      <c r="D180" s="2" t="s">
        <v>17</v>
      </c>
      <c r="E180" s="21" t="str">
        <f t="shared" si="4"/>
        <v>002</v>
      </c>
      <c r="F180" s="1" t="s">
        <v>221</v>
      </c>
      <c r="G180" s="4">
        <v>77081.34</v>
      </c>
      <c r="H180" s="4">
        <v>0</v>
      </c>
      <c r="I180" s="4">
        <f t="shared" si="5"/>
        <v>77081.34</v>
      </c>
    </row>
    <row r="181" spans="1:9">
      <c r="A181" s="45">
        <v>43313</v>
      </c>
      <c r="B181" s="1" t="s">
        <v>16</v>
      </c>
      <c r="C181" s="21" t="s">
        <v>220</v>
      </c>
      <c r="D181" s="2" t="s">
        <v>17</v>
      </c>
      <c r="E181" s="21" t="str">
        <f t="shared" si="4"/>
        <v>002</v>
      </c>
      <c r="F181" s="1" t="s">
        <v>222</v>
      </c>
      <c r="G181" s="4">
        <v>2900972.39</v>
      </c>
      <c r="H181" s="4">
        <v>0</v>
      </c>
      <c r="I181" s="4">
        <f t="shared" si="5"/>
        <v>2900972.39</v>
      </c>
    </row>
    <row r="182" spans="1:9">
      <c r="A182" s="45">
        <v>43313</v>
      </c>
      <c r="B182" s="1" t="s">
        <v>16</v>
      </c>
      <c r="C182" s="21" t="s">
        <v>220</v>
      </c>
      <c r="D182" s="2" t="s">
        <v>17</v>
      </c>
      <c r="E182" s="21" t="str">
        <f t="shared" si="4"/>
        <v>002</v>
      </c>
      <c r="F182" s="1" t="s">
        <v>223</v>
      </c>
      <c r="G182" s="4">
        <v>973166.56</v>
      </c>
      <c r="H182" s="4">
        <v>0</v>
      </c>
      <c r="I182" s="4">
        <f t="shared" si="5"/>
        <v>973166.56</v>
      </c>
    </row>
    <row r="183" spans="1:9">
      <c r="A183" s="45">
        <v>43313</v>
      </c>
      <c r="B183" s="1" t="s">
        <v>16</v>
      </c>
      <c r="C183" s="21" t="s">
        <v>220</v>
      </c>
      <c r="D183" s="2" t="s">
        <v>17</v>
      </c>
      <c r="E183" s="21" t="str">
        <f t="shared" si="4"/>
        <v>002</v>
      </c>
      <c r="F183" s="1" t="s">
        <v>224</v>
      </c>
      <c r="G183" s="4">
        <v>296829.98</v>
      </c>
      <c r="H183" s="4">
        <v>0</v>
      </c>
      <c r="I183" s="4">
        <f t="shared" si="5"/>
        <v>296829.98</v>
      </c>
    </row>
    <row r="184" spans="1:9">
      <c r="A184" s="45">
        <v>43313</v>
      </c>
      <c r="B184" s="1" t="s">
        <v>16</v>
      </c>
      <c r="C184" s="21" t="s">
        <v>220</v>
      </c>
      <c r="D184" s="2" t="s">
        <v>17</v>
      </c>
      <c r="E184" s="21" t="str">
        <f t="shared" si="4"/>
        <v>002</v>
      </c>
      <c r="F184" s="1" t="s">
        <v>225</v>
      </c>
      <c r="G184" s="4">
        <v>355834.06</v>
      </c>
      <c r="H184" s="4">
        <v>0</v>
      </c>
      <c r="I184" s="4">
        <f t="shared" si="5"/>
        <v>355834.06</v>
      </c>
    </row>
    <row r="185" spans="1:9">
      <c r="A185" s="45">
        <v>43313</v>
      </c>
      <c r="B185" s="1" t="s">
        <v>16</v>
      </c>
      <c r="C185" s="21" t="s">
        <v>220</v>
      </c>
      <c r="D185" s="2" t="s">
        <v>17</v>
      </c>
      <c r="E185" s="21" t="str">
        <f t="shared" si="4"/>
        <v>002</v>
      </c>
      <c r="F185" s="1" t="s">
        <v>226</v>
      </c>
      <c r="G185" s="4">
        <v>140669.79</v>
      </c>
      <c r="H185" s="4">
        <v>0</v>
      </c>
      <c r="I185" s="4">
        <f t="shared" si="5"/>
        <v>140669.79</v>
      </c>
    </row>
    <row r="186" spans="1:9">
      <c r="A186" s="45">
        <v>43313</v>
      </c>
      <c r="B186" s="1" t="s">
        <v>16</v>
      </c>
      <c r="C186" s="21" t="s">
        <v>220</v>
      </c>
      <c r="D186" s="2" t="s">
        <v>17</v>
      </c>
      <c r="E186" s="21" t="str">
        <f t="shared" si="4"/>
        <v>002</v>
      </c>
      <c r="F186" s="1" t="s">
        <v>227</v>
      </c>
      <c r="G186" s="4">
        <v>936779.43</v>
      </c>
      <c r="H186" s="4">
        <v>0</v>
      </c>
      <c r="I186" s="4">
        <f t="shared" si="5"/>
        <v>936779.43</v>
      </c>
    </row>
    <row r="187" spans="1:9">
      <c r="A187" s="45">
        <v>43313</v>
      </c>
      <c r="B187" s="1" t="s">
        <v>16</v>
      </c>
      <c r="C187" s="21" t="s">
        <v>220</v>
      </c>
      <c r="D187" s="2" t="s">
        <v>17</v>
      </c>
      <c r="E187" s="21" t="str">
        <f t="shared" si="4"/>
        <v>002</v>
      </c>
      <c r="F187" s="1" t="s">
        <v>228</v>
      </c>
      <c r="G187" s="4">
        <v>1667.37</v>
      </c>
      <c r="H187" s="4">
        <v>0</v>
      </c>
      <c r="I187" s="4">
        <f t="shared" si="5"/>
        <v>1667.37</v>
      </c>
    </row>
    <row r="188" spans="1:9">
      <c r="A188" s="45">
        <v>43313</v>
      </c>
      <c r="B188" s="1" t="s">
        <v>16</v>
      </c>
      <c r="C188" s="21" t="s">
        <v>220</v>
      </c>
      <c r="D188" s="2" t="s">
        <v>17</v>
      </c>
      <c r="E188" s="21" t="str">
        <f t="shared" si="4"/>
        <v>002</v>
      </c>
      <c r="F188" s="1" t="s">
        <v>229</v>
      </c>
      <c r="G188" s="4">
        <v>60401.32</v>
      </c>
      <c r="H188" s="4">
        <v>0</v>
      </c>
      <c r="I188" s="4">
        <f t="shared" si="5"/>
        <v>60401.32</v>
      </c>
    </row>
    <row r="189" spans="1:9">
      <c r="A189" s="45">
        <v>43313</v>
      </c>
      <c r="B189" s="1" t="s">
        <v>16</v>
      </c>
      <c r="C189" s="21" t="s">
        <v>220</v>
      </c>
      <c r="D189" s="2" t="s">
        <v>17</v>
      </c>
      <c r="E189" s="21" t="str">
        <f t="shared" si="4"/>
        <v>002</v>
      </c>
      <c r="F189" s="1" t="s">
        <v>230</v>
      </c>
      <c r="G189" s="4">
        <v>358139.27</v>
      </c>
      <c r="H189" s="4">
        <v>0</v>
      </c>
      <c r="I189" s="4">
        <f t="shared" si="5"/>
        <v>358139.27</v>
      </c>
    </row>
    <row r="190" spans="1:9">
      <c r="A190" s="45">
        <v>43313</v>
      </c>
      <c r="B190" s="1" t="s">
        <v>16</v>
      </c>
      <c r="C190" s="21" t="s">
        <v>220</v>
      </c>
      <c r="D190" s="2" t="s">
        <v>17</v>
      </c>
      <c r="E190" s="21" t="str">
        <f t="shared" si="4"/>
        <v>002</v>
      </c>
      <c r="F190" s="1" t="s">
        <v>231</v>
      </c>
      <c r="G190" s="4">
        <v>331998.40999999997</v>
      </c>
      <c r="H190" s="4">
        <v>0</v>
      </c>
      <c r="I190" s="4">
        <f t="shared" si="5"/>
        <v>331998.40999999997</v>
      </c>
    </row>
    <row r="191" spans="1:9">
      <c r="A191" s="45">
        <v>43313</v>
      </c>
      <c r="B191" s="1" t="s">
        <v>16</v>
      </c>
      <c r="C191" s="21" t="s">
        <v>220</v>
      </c>
      <c r="D191" s="2" t="s">
        <v>17</v>
      </c>
      <c r="E191" s="21" t="str">
        <f t="shared" si="4"/>
        <v>002</v>
      </c>
      <c r="F191" s="1" t="s">
        <v>232</v>
      </c>
      <c r="G191" s="4">
        <v>147629.01</v>
      </c>
      <c r="H191" s="4">
        <v>0</v>
      </c>
      <c r="I191" s="4">
        <f t="shared" si="5"/>
        <v>147629.01</v>
      </c>
    </row>
    <row r="192" spans="1:9">
      <c r="A192" s="45">
        <v>43313</v>
      </c>
      <c r="B192" s="1" t="s">
        <v>16</v>
      </c>
      <c r="C192" s="21" t="s">
        <v>220</v>
      </c>
      <c r="D192" s="2" t="s">
        <v>17</v>
      </c>
      <c r="E192" s="21" t="str">
        <f t="shared" si="4"/>
        <v>002</v>
      </c>
      <c r="F192" s="1" t="s">
        <v>233</v>
      </c>
      <c r="G192" s="4">
        <v>116445.02</v>
      </c>
      <c r="H192" s="4">
        <v>0</v>
      </c>
      <c r="I192" s="4">
        <f t="shared" si="5"/>
        <v>116445.02</v>
      </c>
    </row>
    <row r="193" spans="1:9">
      <c r="A193" s="45">
        <v>43313</v>
      </c>
      <c r="B193" s="1" t="s">
        <v>16</v>
      </c>
      <c r="C193" s="21" t="s">
        <v>220</v>
      </c>
      <c r="D193" s="2" t="s">
        <v>17</v>
      </c>
      <c r="E193" s="21" t="str">
        <f t="shared" si="4"/>
        <v>002</v>
      </c>
      <c r="F193" s="1" t="s">
        <v>234</v>
      </c>
      <c r="G193" s="4">
        <v>55226.66</v>
      </c>
      <c r="H193" s="4">
        <v>0</v>
      </c>
      <c r="I193" s="4">
        <f t="shared" si="5"/>
        <v>55226.66</v>
      </c>
    </row>
    <row r="194" spans="1:9">
      <c r="A194" s="45">
        <v>43313</v>
      </c>
      <c r="B194" s="1" t="s">
        <v>16</v>
      </c>
      <c r="C194" s="21" t="s">
        <v>220</v>
      </c>
      <c r="D194" s="2" t="s">
        <v>17</v>
      </c>
      <c r="E194" s="21" t="str">
        <f t="shared" ref="E194:E257" si="6">LEFT(D194,3)</f>
        <v>002</v>
      </c>
      <c r="F194" s="1" t="s">
        <v>235</v>
      </c>
      <c r="G194" s="4">
        <v>821263.52</v>
      </c>
      <c r="H194" s="4">
        <v>0</v>
      </c>
      <c r="I194" s="4">
        <f t="shared" ref="I194:I257" si="7">+G194-H194</f>
        <v>821263.52</v>
      </c>
    </row>
    <row r="195" spans="1:9">
      <c r="A195" s="45">
        <v>43313</v>
      </c>
      <c r="B195" s="1" t="s">
        <v>16</v>
      </c>
      <c r="C195" s="21" t="s">
        <v>220</v>
      </c>
      <c r="D195" s="2" t="s">
        <v>17</v>
      </c>
      <c r="E195" s="21" t="str">
        <f t="shared" si="6"/>
        <v>002</v>
      </c>
      <c r="F195" s="1" t="s">
        <v>236</v>
      </c>
      <c r="G195" s="4">
        <v>517359.69</v>
      </c>
      <c r="H195" s="4">
        <v>0</v>
      </c>
      <c r="I195" s="4">
        <f t="shared" si="7"/>
        <v>517359.69</v>
      </c>
    </row>
    <row r="196" spans="1:9">
      <c r="A196" s="45">
        <v>43313</v>
      </c>
      <c r="B196" s="1" t="s">
        <v>16</v>
      </c>
      <c r="C196" s="21" t="s">
        <v>220</v>
      </c>
      <c r="D196" s="2" t="s">
        <v>17</v>
      </c>
      <c r="E196" s="21" t="str">
        <f t="shared" si="6"/>
        <v>002</v>
      </c>
      <c r="F196" s="1" t="s">
        <v>237</v>
      </c>
      <c r="G196" s="4">
        <v>753905.19</v>
      </c>
      <c r="H196" s="4">
        <v>0</v>
      </c>
      <c r="I196" s="4">
        <f t="shared" si="7"/>
        <v>753905.19</v>
      </c>
    </row>
    <row r="197" spans="1:9">
      <c r="A197" s="45">
        <v>43313</v>
      </c>
      <c r="B197" s="1" t="s">
        <v>16</v>
      </c>
      <c r="C197" s="21" t="s">
        <v>220</v>
      </c>
      <c r="D197" s="2" t="s">
        <v>17</v>
      </c>
      <c r="E197" s="21" t="str">
        <f t="shared" si="6"/>
        <v>002</v>
      </c>
      <c r="F197" s="1" t="s">
        <v>238</v>
      </c>
      <c r="G197" s="4">
        <v>147572.67000000001</v>
      </c>
      <c r="H197" s="4">
        <v>0</v>
      </c>
      <c r="I197" s="4">
        <f t="shared" si="7"/>
        <v>147572.67000000001</v>
      </c>
    </row>
    <row r="198" spans="1:9">
      <c r="A198" s="45">
        <v>43313</v>
      </c>
      <c r="B198" s="1" t="s">
        <v>16</v>
      </c>
      <c r="C198" s="21" t="s">
        <v>220</v>
      </c>
      <c r="D198" s="2" t="s">
        <v>17</v>
      </c>
      <c r="E198" s="21" t="str">
        <f t="shared" si="6"/>
        <v>002</v>
      </c>
      <c r="F198" s="1" t="s">
        <v>239</v>
      </c>
      <c r="G198" s="4">
        <v>85276.23</v>
      </c>
      <c r="H198" s="4">
        <v>0</v>
      </c>
      <c r="I198" s="4">
        <f t="shared" si="7"/>
        <v>85276.23</v>
      </c>
    </row>
    <row r="199" spans="1:9">
      <c r="A199" s="45">
        <v>43313</v>
      </c>
      <c r="B199" s="1" t="s">
        <v>16</v>
      </c>
      <c r="C199" s="21" t="s">
        <v>220</v>
      </c>
      <c r="D199" s="2" t="s">
        <v>17</v>
      </c>
      <c r="E199" s="21" t="str">
        <f t="shared" si="6"/>
        <v>002</v>
      </c>
      <c r="F199" s="1" t="s">
        <v>240</v>
      </c>
      <c r="G199" s="4">
        <v>46674.13</v>
      </c>
      <c r="H199" s="4">
        <v>0</v>
      </c>
      <c r="I199" s="4">
        <f t="shared" si="7"/>
        <v>46674.13</v>
      </c>
    </row>
    <row r="200" spans="1:9">
      <c r="A200" s="45">
        <v>43313</v>
      </c>
      <c r="B200" s="1" t="s">
        <v>16</v>
      </c>
      <c r="C200" s="21" t="s">
        <v>220</v>
      </c>
      <c r="D200" s="2" t="s">
        <v>17</v>
      </c>
      <c r="E200" s="21" t="str">
        <f t="shared" si="6"/>
        <v>002</v>
      </c>
      <c r="F200" s="1" t="s">
        <v>398</v>
      </c>
      <c r="G200" s="4">
        <v>7091.17</v>
      </c>
      <c r="H200" s="4">
        <v>0</v>
      </c>
      <c r="I200" s="4">
        <f t="shared" si="7"/>
        <v>7091.17</v>
      </c>
    </row>
    <row r="201" spans="1:9">
      <c r="A201" s="45">
        <v>43313</v>
      </c>
      <c r="B201" s="1" t="s">
        <v>16</v>
      </c>
      <c r="C201" s="21" t="s">
        <v>220</v>
      </c>
      <c r="D201" s="2" t="s">
        <v>17</v>
      </c>
      <c r="E201" s="21" t="str">
        <f t="shared" si="6"/>
        <v>002</v>
      </c>
      <c r="F201" s="1" t="s">
        <v>241</v>
      </c>
      <c r="G201" s="4">
        <v>327658.39</v>
      </c>
      <c r="H201" s="4">
        <v>0</v>
      </c>
      <c r="I201" s="4">
        <f t="shared" si="7"/>
        <v>327658.39</v>
      </c>
    </row>
    <row r="202" spans="1:9">
      <c r="A202" s="45">
        <v>43313</v>
      </c>
      <c r="B202" s="1" t="s">
        <v>16</v>
      </c>
      <c r="C202" s="21" t="s">
        <v>220</v>
      </c>
      <c r="D202" s="2" t="s">
        <v>17</v>
      </c>
      <c r="E202" s="21" t="str">
        <f t="shared" si="6"/>
        <v>002</v>
      </c>
      <c r="F202" s="1" t="s">
        <v>242</v>
      </c>
      <c r="G202" s="4">
        <v>409849.25</v>
      </c>
      <c r="H202" s="4">
        <v>0</v>
      </c>
      <c r="I202" s="4">
        <f t="shared" si="7"/>
        <v>409849.25</v>
      </c>
    </row>
    <row r="203" spans="1:9">
      <c r="A203" s="45">
        <v>43313</v>
      </c>
      <c r="B203" s="1" t="s">
        <v>16</v>
      </c>
      <c r="C203" s="21" t="s">
        <v>220</v>
      </c>
      <c r="D203" s="2" t="s">
        <v>17</v>
      </c>
      <c r="E203" s="21" t="str">
        <f t="shared" si="6"/>
        <v>002</v>
      </c>
      <c r="F203" s="1" t="s">
        <v>243</v>
      </c>
      <c r="G203" s="4">
        <v>415.7</v>
      </c>
      <c r="H203" s="4">
        <v>0</v>
      </c>
      <c r="I203" s="4">
        <f t="shared" si="7"/>
        <v>415.7</v>
      </c>
    </row>
    <row r="204" spans="1:9">
      <c r="A204" s="45">
        <v>43313</v>
      </c>
      <c r="B204" s="1" t="s">
        <v>16</v>
      </c>
      <c r="C204" s="21" t="s">
        <v>220</v>
      </c>
      <c r="D204" s="2" t="s">
        <v>17</v>
      </c>
      <c r="E204" s="21" t="str">
        <f t="shared" si="6"/>
        <v>002</v>
      </c>
      <c r="F204" s="1" t="s">
        <v>244</v>
      </c>
      <c r="G204" s="4">
        <v>454296.54</v>
      </c>
      <c r="H204" s="4">
        <v>0</v>
      </c>
      <c r="I204" s="4">
        <f t="shared" si="7"/>
        <v>454296.54</v>
      </c>
    </row>
    <row r="205" spans="1:9">
      <c r="A205" s="45">
        <v>43313</v>
      </c>
      <c r="B205" s="1" t="s">
        <v>16</v>
      </c>
      <c r="C205" s="21" t="s">
        <v>220</v>
      </c>
      <c r="D205" s="2" t="s">
        <v>17</v>
      </c>
      <c r="E205" s="21" t="str">
        <f t="shared" si="6"/>
        <v>002</v>
      </c>
      <c r="F205" s="1" t="s">
        <v>245</v>
      </c>
      <c r="G205" s="4">
        <v>32470.38</v>
      </c>
      <c r="H205" s="4">
        <v>0</v>
      </c>
      <c r="I205" s="4">
        <f t="shared" si="7"/>
        <v>32470.38</v>
      </c>
    </row>
    <row r="206" spans="1:9">
      <c r="A206" s="45">
        <v>43313</v>
      </c>
      <c r="B206" s="1" t="s">
        <v>16</v>
      </c>
      <c r="C206" s="21" t="s">
        <v>220</v>
      </c>
      <c r="D206" s="2" t="s">
        <v>17</v>
      </c>
      <c r="E206" s="21" t="str">
        <f t="shared" si="6"/>
        <v>002</v>
      </c>
      <c r="F206" s="1" t="s">
        <v>246</v>
      </c>
      <c r="G206" s="4">
        <v>1475927.24</v>
      </c>
      <c r="H206" s="4">
        <v>0</v>
      </c>
      <c r="I206" s="4">
        <f t="shared" si="7"/>
        <v>1475927.24</v>
      </c>
    </row>
    <row r="207" spans="1:9">
      <c r="A207" s="45">
        <v>43313</v>
      </c>
      <c r="B207" s="1" t="s">
        <v>16</v>
      </c>
      <c r="C207" s="21" t="s">
        <v>220</v>
      </c>
      <c r="D207" s="2" t="s">
        <v>17</v>
      </c>
      <c r="E207" s="21" t="str">
        <f t="shared" si="6"/>
        <v>002</v>
      </c>
      <c r="F207" s="1" t="s">
        <v>247</v>
      </c>
      <c r="G207" s="4">
        <v>943467.98</v>
      </c>
      <c r="H207" s="4">
        <v>0</v>
      </c>
      <c r="I207" s="4">
        <f t="shared" si="7"/>
        <v>943467.98</v>
      </c>
    </row>
    <row r="208" spans="1:9">
      <c r="A208" s="45">
        <v>43313</v>
      </c>
      <c r="B208" s="1" t="s">
        <v>16</v>
      </c>
      <c r="C208" s="21" t="s">
        <v>220</v>
      </c>
      <c r="D208" s="2" t="s">
        <v>17</v>
      </c>
      <c r="E208" s="21" t="str">
        <f t="shared" si="6"/>
        <v>002</v>
      </c>
      <c r="F208" s="1" t="s">
        <v>248</v>
      </c>
      <c r="G208" s="4">
        <v>559040.66</v>
      </c>
      <c r="H208" s="4">
        <v>0</v>
      </c>
      <c r="I208" s="4">
        <f t="shared" si="7"/>
        <v>559040.66</v>
      </c>
    </row>
    <row r="209" spans="1:9">
      <c r="A209" s="45">
        <v>43313</v>
      </c>
      <c r="B209" s="1" t="s">
        <v>16</v>
      </c>
      <c r="C209" s="21" t="s">
        <v>220</v>
      </c>
      <c r="D209" s="2" t="s">
        <v>17</v>
      </c>
      <c r="E209" s="21" t="str">
        <f t="shared" si="6"/>
        <v>002</v>
      </c>
      <c r="F209" s="1" t="s">
        <v>249</v>
      </c>
      <c r="G209" s="4">
        <v>477617.62</v>
      </c>
      <c r="H209" s="4">
        <v>0</v>
      </c>
      <c r="I209" s="4">
        <f t="shared" si="7"/>
        <v>477617.62</v>
      </c>
    </row>
    <row r="210" spans="1:9">
      <c r="A210" s="45">
        <v>43313</v>
      </c>
      <c r="B210" s="1" t="s">
        <v>16</v>
      </c>
      <c r="C210" s="21" t="s">
        <v>220</v>
      </c>
      <c r="D210" s="2" t="s">
        <v>17</v>
      </c>
      <c r="E210" s="21" t="str">
        <f t="shared" si="6"/>
        <v>002</v>
      </c>
      <c r="F210" s="1" t="s">
        <v>250</v>
      </c>
      <c r="G210" s="4">
        <v>266260.21999999997</v>
      </c>
      <c r="H210" s="4">
        <v>0</v>
      </c>
      <c r="I210" s="4">
        <f t="shared" si="7"/>
        <v>266260.21999999997</v>
      </c>
    </row>
    <row r="211" spans="1:9">
      <c r="A211" s="45">
        <v>43313</v>
      </c>
      <c r="B211" s="1" t="s">
        <v>16</v>
      </c>
      <c r="C211" s="21" t="s">
        <v>220</v>
      </c>
      <c r="D211" s="2" t="s">
        <v>17</v>
      </c>
      <c r="E211" s="21" t="str">
        <f t="shared" si="6"/>
        <v>002</v>
      </c>
      <c r="F211" s="1" t="s">
        <v>251</v>
      </c>
      <c r="G211" s="4">
        <v>10737.37</v>
      </c>
      <c r="H211" s="4">
        <v>0</v>
      </c>
      <c r="I211" s="4">
        <f t="shared" si="7"/>
        <v>10737.37</v>
      </c>
    </row>
    <row r="212" spans="1:9">
      <c r="A212" s="45">
        <v>43313</v>
      </c>
      <c r="B212" s="1" t="s">
        <v>16</v>
      </c>
      <c r="C212" s="21" t="s">
        <v>220</v>
      </c>
      <c r="D212" s="2" t="s">
        <v>17</v>
      </c>
      <c r="E212" s="21" t="str">
        <f t="shared" si="6"/>
        <v>002</v>
      </c>
      <c r="F212" s="1" t="s">
        <v>252</v>
      </c>
      <c r="G212" s="4">
        <v>4951.7299999999996</v>
      </c>
      <c r="H212" s="4">
        <v>0</v>
      </c>
      <c r="I212" s="4">
        <f t="shared" si="7"/>
        <v>4951.7299999999996</v>
      </c>
    </row>
    <row r="213" spans="1:9">
      <c r="A213" s="45">
        <v>43313</v>
      </c>
      <c r="B213" s="1" t="s">
        <v>16</v>
      </c>
      <c r="C213" s="21" t="s">
        <v>220</v>
      </c>
      <c r="D213" s="2" t="s">
        <v>17</v>
      </c>
      <c r="E213" s="21" t="str">
        <f t="shared" si="6"/>
        <v>002</v>
      </c>
      <c r="F213" s="1" t="s">
        <v>253</v>
      </c>
      <c r="G213" s="4">
        <v>68843.710000000006</v>
      </c>
      <c r="H213" s="4">
        <v>0</v>
      </c>
      <c r="I213" s="4">
        <f t="shared" si="7"/>
        <v>68843.710000000006</v>
      </c>
    </row>
    <row r="214" spans="1:9">
      <c r="A214" s="45">
        <v>43313</v>
      </c>
      <c r="B214" s="1" t="s">
        <v>16</v>
      </c>
      <c r="C214" s="21" t="s">
        <v>220</v>
      </c>
      <c r="D214" s="2" t="s">
        <v>17</v>
      </c>
      <c r="E214" s="21" t="str">
        <f t="shared" si="6"/>
        <v>002</v>
      </c>
      <c r="F214" s="1" t="s">
        <v>254</v>
      </c>
      <c r="G214" s="4">
        <v>1219820.22</v>
      </c>
      <c r="H214" s="4">
        <v>0</v>
      </c>
      <c r="I214" s="4">
        <f t="shared" si="7"/>
        <v>1219820.22</v>
      </c>
    </row>
    <row r="215" spans="1:9">
      <c r="A215" s="45">
        <v>43313</v>
      </c>
      <c r="B215" s="1" t="s">
        <v>16</v>
      </c>
      <c r="C215" s="21" t="s">
        <v>220</v>
      </c>
      <c r="D215" s="2" t="s">
        <v>17</v>
      </c>
      <c r="E215" s="21" t="str">
        <f t="shared" si="6"/>
        <v>002</v>
      </c>
      <c r="F215" s="1" t="s">
        <v>255</v>
      </c>
      <c r="G215" s="4">
        <v>357264.97</v>
      </c>
      <c r="H215" s="4">
        <v>0</v>
      </c>
      <c r="I215" s="4">
        <f t="shared" si="7"/>
        <v>357264.97</v>
      </c>
    </row>
    <row r="216" spans="1:9">
      <c r="A216" s="45">
        <v>43313</v>
      </c>
      <c r="B216" s="1" t="s">
        <v>16</v>
      </c>
      <c r="C216" s="21" t="s">
        <v>220</v>
      </c>
      <c r="D216" s="2" t="s">
        <v>17</v>
      </c>
      <c r="E216" s="21" t="str">
        <f t="shared" si="6"/>
        <v>002</v>
      </c>
      <c r="F216" s="1" t="s">
        <v>256</v>
      </c>
      <c r="G216" s="4">
        <v>159263.01</v>
      </c>
      <c r="H216" s="4">
        <v>0</v>
      </c>
      <c r="I216" s="4">
        <f t="shared" si="7"/>
        <v>159263.01</v>
      </c>
    </row>
    <row r="217" spans="1:9">
      <c r="A217" s="45">
        <v>43313</v>
      </c>
      <c r="B217" s="1" t="s">
        <v>16</v>
      </c>
      <c r="C217" s="21" t="s">
        <v>220</v>
      </c>
      <c r="D217" s="2" t="s">
        <v>17</v>
      </c>
      <c r="E217" s="21" t="str">
        <f t="shared" si="6"/>
        <v>002</v>
      </c>
      <c r="F217" s="1" t="s">
        <v>257</v>
      </c>
      <c r="G217" s="4">
        <v>123839.94</v>
      </c>
      <c r="H217" s="4">
        <v>0</v>
      </c>
      <c r="I217" s="4">
        <f t="shared" si="7"/>
        <v>123839.94</v>
      </c>
    </row>
    <row r="218" spans="1:9">
      <c r="A218" s="45">
        <v>43313</v>
      </c>
      <c r="B218" s="1" t="s">
        <v>16</v>
      </c>
      <c r="C218" s="21" t="s">
        <v>220</v>
      </c>
      <c r="D218" s="2" t="s">
        <v>17</v>
      </c>
      <c r="E218" s="21" t="str">
        <f t="shared" si="6"/>
        <v>002</v>
      </c>
      <c r="F218" s="1" t="s">
        <v>399</v>
      </c>
      <c r="G218" s="4">
        <v>2796.57</v>
      </c>
      <c r="H218" s="4">
        <v>0</v>
      </c>
      <c r="I218" s="4">
        <f t="shared" si="7"/>
        <v>2796.57</v>
      </c>
    </row>
    <row r="219" spans="1:9">
      <c r="A219" s="45">
        <v>43313</v>
      </c>
      <c r="B219" s="1" t="s">
        <v>16</v>
      </c>
      <c r="C219" s="21" t="s">
        <v>220</v>
      </c>
      <c r="D219" s="2" t="s">
        <v>17</v>
      </c>
      <c r="E219" s="21" t="str">
        <f t="shared" si="6"/>
        <v>002</v>
      </c>
      <c r="F219" s="1" t="s">
        <v>400</v>
      </c>
      <c r="G219" s="4">
        <v>1604.86</v>
      </c>
      <c r="H219" s="4">
        <v>0</v>
      </c>
      <c r="I219" s="4">
        <f t="shared" si="7"/>
        <v>1604.86</v>
      </c>
    </row>
    <row r="220" spans="1:9">
      <c r="A220" s="45">
        <v>43313</v>
      </c>
      <c r="B220" s="1" t="s">
        <v>16</v>
      </c>
      <c r="C220" s="21" t="s">
        <v>220</v>
      </c>
      <c r="D220" s="2" t="s">
        <v>17</v>
      </c>
      <c r="E220" s="21" t="str">
        <f t="shared" si="6"/>
        <v>002</v>
      </c>
      <c r="F220" s="1" t="s">
        <v>259</v>
      </c>
      <c r="G220" s="4">
        <v>29682.09</v>
      </c>
      <c r="H220" s="4">
        <v>0</v>
      </c>
      <c r="I220" s="4">
        <f t="shared" si="7"/>
        <v>29682.09</v>
      </c>
    </row>
    <row r="221" spans="1:9">
      <c r="A221" s="45">
        <v>43313</v>
      </c>
      <c r="B221" s="1" t="s">
        <v>16</v>
      </c>
      <c r="C221" s="21" t="s">
        <v>220</v>
      </c>
      <c r="D221" s="2" t="s">
        <v>17</v>
      </c>
      <c r="E221" s="21" t="str">
        <f t="shared" si="6"/>
        <v>002</v>
      </c>
      <c r="F221" s="1" t="s">
        <v>260</v>
      </c>
      <c r="G221" s="4">
        <v>342504.88</v>
      </c>
      <c r="H221" s="4">
        <v>0</v>
      </c>
      <c r="I221" s="4">
        <f t="shared" si="7"/>
        <v>342504.88</v>
      </c>
    </row>
    <row r="222" spans="1:9">
      <c r="A222" s="45">
        <v>43313</v>
      </c>
      <c r="B222" s="1" t="s">
        <v>16</v>
      </c>
      <c r="C222" s="21" t="s">
        <v>220</v>
      </c>
      <c r="D222" s="2" t="s">
        <v>17</v>
      </c>
      <c r="E222" s="21" t="str">
        <f t="shared" si="6"/>
        <v>002</v>
      </c>
      <c r="F222" s="1" t="s">
        <v>401</v>
      </c>
      <c r="G222" s="4">
        <v>69674.350000000006</v>
      </c>
      <c r="H222" s="4">
        <v>0</v>
      </c>
      <c r="I222" s="4">
        <f t="shared" si="7"/>
        <v>69674.350000000006</v>
      </c>
    </row>
    <row r="223" spans="1:9">
      <c r="A223" s="45">
        <v>43313</v>
      </c>
      <c r="B223" s="1" t="s">
        <v>16</v>
      </c>
      <c r="C223" s="21" t="s">
        <v>220</v>
      </c>
      <c r="D223" s="2" t="s">
        <v>17</v>
      </c>
      <c r="E223" s="21" t="str">
        <f t="shared" si="6"/>
        <v>002</v>
      </c>
      <c r="F223" s="1" t="s">
        <v>261</v>
      </c>
      <c r="G223" s="4">
        <v>-1718989.45</v>
      </c>
      <c r="H223" s="4">
        <v>0</v>
      </c>
      <c r="I223" s="4">
        <f t="shared" si="7"/>
        <v>-1718989.45</v>
      </c>
    </row>
    <row r="224" spans="1:9">
      <c r="A224" s="45">
        <v>43313</v>
      </c>
      <c r="B224" s="1" t="s">
        <v>16</v>
      </c>
      <c r="C224" s="21" t="s">
        <v>220</v>
      </c>
      <c r="D224" s="1" t="s">
        <v>60</v>
      </c>
      <c r="E224" s="21" t="str">
        <f t="shared" si="6"/>
        <v>012</v>
      </c>
      <c r="F224" s="1" t="s">
        <v>262</v>
      </c>
      <c r="G224" s="4">
        <v>1668578.3</v>
      </c>
      <c r="H224" s="4">
        <v>0</v>
      </c>
      <c r="I224" s="4">
        <f t="shared" si="7"/>
        <v>1668578.3</v>
      </c>
    </row>
    <row r="225" spans="1:9">
      <c r="A225" s="45">
        <v>43313</v>
      </c>
      <c r="B225" s="1" t="s">
        <v>16</v>
      </c>
      <c r="C225" s="21" t="s">
        <v>220</v>
      </c>
      <c r="D225" s="1" t="s">
        <v>60</v>
      </c>
      <c r="E225" s="21" t="str">
        <f t="shared" si="6"/>
        <v>012</v>
      </c>
      <c r="F225" s="1" t="s">
        <v>263</v>
      </c>
      <c r="G225" s="4">
        <v>39159.99</v>
      </c>
      <c r="H225" s="4">
        <v>0</v>
      </c>
      <c r="I225" s="4">
        <f t="shared" si="7"/>
        <v>39159.99</v>
      </c>
    </row>
    <row r="226" spans="1:9">
      <c r="A226" s="45">
        <v>43313</v>
      </c>
      <c r="B226" s="1" t="s">
        <v>16</v>
      </c>
      <c r="C226" s="21" t="s">
        <v>220</v>
      </c>
      <c r="D226" s="1" t="s">
        <v>60</v>
      </c>
      <c r="E226" s="21" t="str">
        <f t="shared" si="6"/>
        <v>012</v>
      </c>
      <c r="F226" s="1" t="s">
        <v>264</v>
      </c>
      <c r="G226" s="4">
        <v>1885.83</v>
      </c>
      <c r="H226" s="4">
        <v>0</v>
      </c>
      <c r="I226" s="4">
        <f t="shared" si="7"/>
        <v>1885.83</v>
      </c>
    </row>
    <row r="227" spans="1:9">
      <c r="A227" s="45">
        <v>43313</v>
      </c>
      <c r="B227" s="1" t="s">
        <v>16</v>
      </c>
      <c r="C227" s="21" t="s">
        <v>220</v>
      </c>
      <c r="D227" s="1" t="s">
        <v>60</v>
      </c>
      <c r="E227" s="21" t="str">
        <f t="shared" si="6"/>
        <v>012</v>
      </c>
      <c r="F227" s="1" t="s">
        <v>265</v>
      </c>
      <c r="G227" s="4">
        <v>3702.05</v>
      </c>
      <c r="H227" s="4">
        <v>0</v>
      </c>
      <c r="I227" s="4">
        <f t="shared" si="7"/>
        <v>3702.05</v>
      </c>
    </row>
    <row r="228" spans="1:9">
      <c r="A228" s="45">
        <v>43313</v>
      </c>
      <c r="B228" s="1" t="s">
        <v>16</v>
      </c>
      <c r="C228" s="21" t="s">
        <v>220</v>
      </c>
      <c r="D228" s="1" t="s">
        <v>60</v>
      </c>
      <c r="E228" s="21" t="str">
        <f t="shared" si="6"/>
        <v>012</v>
      </c>
      <c r="F228" s="1" t="s">
        <v>266</v>
      </c>
      <c r="G228" s="4">
        <v>87341.14</v>
      </c>
      <c r="H228" s="4">
        <v>0</v>
      </c>
      <c r="I228" s="4">
        <f t="shared" si="7"/>
        <v>87341.14</v>
      </c>
    </row>
    <row r="229" spans="1:9">
      <c r="A229" s="45">
        <v>43313</v>
      </c>
      <c r="B229" s="1" t="s">
        <v>16</v>
      </c>
      <c r="C229" s="21" t="s">
        <v>220</v>
      </c>
      <c r="D229" s="1" t="s">
        <v>60</v>
      </c>
      <c r="E229" s="21" t="str">
        <f t="shared" si="6"/>
        <v>012</v>
      </c>
      <c r="F229" s="1" t="s">
        <v>267</v>
      </c>
      <c r="G229" s="4">
        <v>22861.1</v>
      </c>
      <c r="H229" s="4">
        <v>0</v>
      </c>
      <c r="I229" s="4">
        <f t="shared" si="7"/>
        <v>22861.1</v>
      </c>
    </row>
    <row r="230" spans="1:9">
      <c r="A230" s="45">
        <v>43313</v>
      </c>
      <c r="B230" s="1" t="s">
        <v>16</v>
      </c>
      <c r="C230" s="21" t="s">
        <v>220</v>
      </c>
      <c r="D230" s="1" t="s">
        <v>60</v>
      </c>
      <c r="E230" s="21" t="str">
        <f t="shared" si="6"/>
        <v>012</v>
      </c>
      <c r="F230" s="1" t="s">
        <v>268</v>
      </c>
      <c r="G230" s="4">
        <v>6759.27</v>
      </c>
      <c r="H230" s="4">
        <v>0</v>
      </c>
      <c r="I230" s="4">
        <f t="shared" si="7"/>
        <v>6759.27</v>
      </c>
    </row>
    <row r="231" spans="1:9">
      <c r="A231" s="45">
        <v>43313</v>
      </c>
      <c r="B231" s="1" t="s">
        <v>16</v>
      </c>
      <c r="C231" s="21" t="s">
        <v>220</v>
      </c>
      <c r="D231" s="1" t="s">
        <v>60</v>
      </c>
      <c r="E231" s="21" t="str">
        <f t="shared" si="6"/>
        <v>012</v>
      </c>
      <c r="F231" s="1" t="s">
        <v>269</v>
      </c>
      <c r="G231" s="4">
        <v>3703.44</v>
      </c>
      <c r="H231" s="4">
        <v>0</v>
      </c>
      <c r="I231" s="4">
        <f t="shared" si="7"/>
        <v>3703.44</v>
      </c>
    </row>
    <row r="232" spans="1:9">
      <c r="A232" s="45">
        <v>43313</v>
      </c>
      <c r="B232" s="1" t="s">
        <v>16</v>
      </c>
      <c r="C232" s="21" t="s">
        <v>220</v>
      </c>
      <c r="D232" s="1" t="s">
        <v>60</v>
      </c>
      <c r="E232" s="21" t="str">
        <f t="shared" si="6"/>
        <v>012</v>
      </c>
      <c r="F232" s="1" t="s">
        <v>270</v>
      </c>
      <c r="G232" s="4">
        <v>20620.3</v>
      </c>
      <c r="H232" s="4">
        <v>0</v>
      </c>
      <c r="I232" s="4">
        <f t="shared" si="7"/>
        <v>20620.3</v>
      </c>
    </row>
    <row r="233" spans="1:9">
      <c r="A233" s="45">
        <v>43313</v>
      </c>
      <c r="B233" s="1" t="s">
        <v>16</v>
      </c>
      <c r="C233" s="21" t="s">
        <v>220</v>
      </c>
      <c r="D233" s="1" t="s">
        <v>60</v>
      </c>
      <c r="E233" s="21" t="str">
        <f t="shared" si="6"/>
        <v>012</v>
      </c>
      <c r="F233" s="1" t="s">
        <v>271</v>
      </c>
      <c r="G233" s="4">
        <v>1361.07</v>
      </c>
      <c r="H233" s="4">
        <v>0</v>
      </c>
      <c r="I233" s="4">
        <f t="shared" si="7"/>
        <v>1361.07</v>
      </c>
    </row>
    <row r="234" spans="1:9">
      <c r="A234" s="45">
        <v>43313</v>
      </c>
      <c r="B234" s="1" t="s">
        <v>16</v>
      </c>
      <c r="C234" s="21" t="s">
        <v>220</v>
      </c>
      <c r="D234" s="1" t="s">
        <v>60</v>
      </c>
      <c r="E234" s="21" t="str">
        <f t="shared" si="6"/>
        <v>012</v>
      </c>
      <c r="F234" s="1" t="s">
        <v>272</v>
      </c>
      <c r="G234" s="4">
        <v>24009.74</v>
      </c>
      <c r="H234" s="4">
        <v>0</v>
      </c>
      <c r="I234" s="4">
        <f t="shared" si="7"/>
        <v>24009.74</v>
      </c>
    </row>
    <row r="235" spans="1:9">
      <c r="A235" s="45">
        <v>43313</v>
      </c>
      <c r="B235" s="1" t="s">
        <v>16</v>
      </c>
      <c r="C235" s="21" t="s">
        <v>220</v>
      </c>
      <c r="D235" s="1" t="s">
        <v>60</v>
      </c>
      <c r="E235" s="21" t="str">
        <f t="shared" si="6"/>
        <v>012</v>
      </c>
      <c r="F235" s="1" t="s">
        <v>273</v>
      </c>
      <c r="G235" s="4">
        <v>40519.25</v>
      </c>
      <c r="H235" s="4">
        <v>0</v>
      </c>
      <c r="I235" s="4">
        <f t="shared" si="7"/>
        <v>40519.25</v>
      </c>
    </row>
    <row r="236" spans="1:9">
      <c r="A236" s="45">
        <v>43313</v>
      </c>
      <c r="B236" s="1" t="s">
        <v>16</v>
      </c>
      <c r="C236" s="21" t="s">
        <v>220</v>
      </c>
      <c r="D236" s="1" t="s">
        <v>60</v>
      </c>
      <c r="E236" s="21" t="str">
        <f t="shared" si="6"/>
        <v>012</v>
      </c>
      <c r="F236" s="1" t="s">
        <v>274</v>
      </c>
      <c r="G236" s="4">
        <v>60603.42</v>
      </c>
      <c r="H236" s="4">
        <v>0</v>
      </c>
      <c r="I236" s="4">
        <f t="shared" si="7"/>
        <v>60603.42</v>
      </c>
    </row>
    <row r="237" spans="1:9">
      <c r="A237" s="45">
        <v>43313</v>
      </c>
      <c r="B237" s="1" t="s">
        <v>16</v>
      </c>
      <c r="C237" s="21" t="s">
        <v>220</v>
      </c>
      <c r="D237" s="1" t="s">
        <v>60</v>
      </c>
      <c r="E237" s="21" t="str">
        <f t="shared" si="6"/>
        <v>012</v>
      </c>
      <c r="F237" s="1" t="s">
        <v>275</v>
      </c>
      <c r="G237" s="4">
        <v>102055.78</v>
      </c>
      <c r="H237" s="4">
        <v>0</v>
      </c>
      <c r="I237" s="4">
        <f t="shared" si="7"/>
        <v>102055.78</v>
      </c>
    </row>
    <row r="238" spans="1:9">
      <c r="A238" s="45">
        <v>43313</v>
      </c>
      <c r="B238" s="1" t="s">
        <v>16</v>
      </c>
      <c r="C238" s="21" t="s">
        <v>220</v>
      </c>
      <c r="D238" s="1" t="s">
        <v>60</v>
      </c>
      <c r="E238" s="21" t="str">
        <f t="shared" si="6"/>
        <v>012</v>
      </c>
      <c r="F238" s="1" t="s">
        <v>276</v>
      </c>
      <c r="G238" s="4">
        <v>59427.42</v>
      </c>
      <c r="H238" s="4">
        <v>0</v>
      </c>
      <c r="I238" s="4">
        <f t="shared" si="7"/>
        <v>59427.42</v>
      </c>
    </row>
    <row r="239" spans="1:9">
      <c r="A239" s="45">
        <v>43313</v>
      </c>
      <c r="B239" s="1" t="s">
        <v>16</v>
      </c>
      <c r="C239" s="21" t="s">
        <v>220</v>
      </c>
      <c r="D239" s="1" t="s">
        <v>60</v>
      </c>
      <c r="E239" s="21" t="str">
        <f t="shared" si="6"/>
        <v>012</v>
      </c>
      <c r="F239" s="1" t="s">
        <v>277</v>
      </c>
      <c r="G239" s="4">
        <v>92355.74</v>
      </c>
      <c r="H239" s="4">
        <v>0</v>
      </c>
      <c r="I239" s="4">
        <f t="shared" si="7"/>
        <v>92355.74</v>
      </c>
    </row>
    <row r="240" spans="1:9">
      <c r="A240" s="45">
        <v>43313</v>
      </c>
      <c r="B240" s="1" t="s">
        <v>16</v>
      </c>
      <c r="C240" s="21" t="s">
        <v>220</v>
      </c>
      <c r="D240" s="1" t="s">
        <v>60</v>
      </c>
      <c r="E240" s="21" t="str">
        <f t="shared" si="6"/>
        <v>012</v>
      </c>
      <c r="F240" s="1" t="s">
        <v>278</v>
      </c>
      <c r="G240" s="4">
        <v>1319802.68</v>
      </c>
      <c r="H240" s="4">
        <v>0</v>
      </c>
      <c r="I240" s="4">
        <f t="shared" si="7"/>
        <v>1319802.68</v>
      </c>
    </row>
    <row r="241" spans="1:9">
      <c r="A241" s="45">
        <v>43313</v>
      </c>
      <c r="B241" s="1" t="s">
        <v>16</v>
      </c>
      <c r="C241" s="21" t="s">
        <v>220</v>
      </c>
      <c r="D241" s="1" t="s">
        <v>60</v>
      </c>
      <c r="E241" s="21" t="str">
        <f t="shared" si="6"/>
        <v>012</v>
      </c>
      <c r="F241" s="1" t="s">
        <v>279</v>
      </c>
      <c r="G241" s="4">
        <v>727487.94</v>
      </c>
      <c r="H241" s="4">
        <v>0</v>
      </c>
      <c r="I241" s="4">
        <f t="shared" si="7"/>
        <v>727487.94</v>
      </c>
    </row>
    <row r="242" spans="1:9">
      <c r="A242" s="45">
        <v>43313</v>
      </c>
      <c r="B242" s="1" t="s">
        <v>16</v>
      </c>
      <c r="C242" s="21" t="s">
        <v>220</v>
      </c>
      <c r="D242" s="1" t="s">
        <v>60</v>
      </c>
      <c r="E242" s="21" t="str">
        <f t="shared" si="6"/>
        <v>012</v>
      </c>
      <c r="F242" s="1" t="s">
        <v>280</v>
      </c>
      <c r="G242" s="4">
        <v>252611.82</v>
      </c>
      <c r="H242" s="4">
        <v>0</v>
      </c>
      <c r="I242" s="4">
        <f t="shared" si="7"/>
        <v>252611.82</v>
      </c>
    </row>
    <row r="243" spans="1:9">
      <c r="A243" s="45">
        <v>43313</v>
      </c>
      <c r="B243" s="1" t="s">
        <v>16</v>
      </c>
      <c r="C243" s="21" t="s">
        <v>220</v>
      </c>
      <c r="D243" s="1" t="s">
        <v>60</v>
      </c>
      <c r="E243" s="21" t="str">
        <f t="shared" si="6"/>
        <v>012</v>
      </c>
      <c r="F243" s="1" t="s">
        <v>281</v>
      </c>
      <c r="G243" s="4">
        <v>22491.84</v>
      </c>
      <c r="H243" s="4">
        <v>0</v>
      </c>
      <c r="I243" s="4">
        <f t="shared" si="7"/>
        <v>22491.84</v>
      </c>
    </row>
    <row r="244" spans="1:9">
      <c r="A244" s="45">
        <v>43313</v>
      </c>
      <c r="B244" s="1" t="s">
        <v>16</v>
      </c>
      <c r="C244" s="21" t="s">
        <v>220</v>
      </c>
      <c r="D244" s="1" t="s">
        <v>60</v>
      </c>
      <c r="E244" s="21" t="str">
        <f t="shared" si="6"/>
        <v>012</v>
      </c>
      <c r="F244" s="1" t="s">
        <v>282</v>
      </c>
      <c r="G244" s="4">
        <v>24597.65</v>
      </c>
      <c r="H244" s="4">
        <v>0</v>
      </c>
      <c r="I244" s="4">
        <f t="shared" si="7"/>
        <v>24597.65</v>
      </c>
    </row>
    <row r="245" spans="1:9">
      <c r="A245" s="45">
        <v>43313</v>
      </c>
      <c r="B245" s="1" t="s">
        <v>16</v>
      </c>
      <c r="C245" s="21" t="s">
        <v>220</v>
      </c>
      <c r="D245" s="1" t="s">
        <v>60</v>
      </c>
      <c r="E245" s="21" t="str">
        <f t="shared" si="6"/>
        <v>012</v>
      </c>
      <c r="F245" s="1" t="s">
        <v>283</v>
      </c>
      <c r="G245" s="4">
        <v>142365.42000000001</v>
      </c>
      <c r="H245" s="4">
        <v>0</v>
      </c>
      <c r="I245" s="4">
        <f t="shared" si="7"/>
        <v>142365.42000000001</v>
      </c>
    </row>
    <row r="246" spans="1:9">
      <c r="A246" s="45">
        <v>43313</v>
      </c>
      <c r="B246" s="1" t="s">
        <v>16</v>
      </c>
      <c r="C246" s="21" t="s">
        <v>220</v>
      </c>
      <c r="D246" s="1" t="s">
        <v>60</v>
      </c>
      <c r="E246" s="21" t="str">
        <f t="shared" si="6"/>
        <v>012</v>
      </c>
      <c r="F246" s="1" t="s">
        <v>284</v>
      </c>
      <c r="G246" s="4">
        <v>27354.86</v>
      </c>
      <c r="H246" s="4">
        <v>0</v>
      </c>
      <c r="I246" s="4">
        <f t="shared" si="7"/>
        <v>27354.86</v>
      </c>
    </row>
    <row r="247" spans="1:9">
      <c r="A247" s="45">
        <v>43313</v>
      </c>
      <c r="B247" s="1" t="s">
        <v>16</v>
      </c>
      <c r="C247" s="21" t="s">
        <v>220</v>
      </c>
      <c r="D247" s="1" t="s">
        <v>60</v>
      </c>
      <c r="E247" s="21" t="str">
        <f t="shared" si="6"/>
        <v>012</v>
      </c>
      <c r="F247" s="1" t="s">
        <v>285</v>
      </c>
      <c r="G247" s="4">
        <v>5348.43</v>
      </c>
      <c r="H247" s="4">
        <v>0</v>
      </c>
      <c r="I247" s="4">
        <f t="shared" si="7"/>
        <v>5348.43</v>
      </c>
    </row>
    <row r="248" spans="1:9">
      <c r="A248" s="45">
        <v>43313</v>
      </c>
      <c r="B248" s="1" t="s">
        <v>16</v>
      </c>
      <c r="C248" s="21" t="s">
        <v>220</v>
      </c>
      <c r="D248" s="1" t="s">
        <v>60</v>
      </c>
      <c r="E248" s="21" t="str">
        <f t="shared" si="6"/>
        <v>012</v>
      </c>
      <c r="F248" s="1" t="s">
        <v>402</v>
      </c>
      <c r="G248" s="4">
        <v>1308.49</v>
      </c>
      <c r="H248" s="4">
        <v>0</v>
      </c>
      <c r="I248" s="4">
        <f t="shared" si="7"/>
        <v>1308.49</v>
      </c>
    </row>
    <row r="249" spans="1:9">
      <c r="A249" s="45">
        <v>43313</v>
      </c>
      <c r="B249" s="1" t="s">
        <v>16</v>
      </c>
      <c r="C249" s="21" t="s">
        <v>220</v>
      </c>
      <c r="D249" s="1" t="s">
        <v>60</v>
      </c>
      <c r="E249" s="21" t="str">
        <f t="shared" si="6"/>
        <v>012</v>
      </c>
      <c r="F249" s="1" t="s">
        <v>286</v>
      </c>
      <c r="G249" s="4">
        <v>3160.82</v>
      </c>
      <c r="H249" s="4">
        <v>0</v>
      </c>
      <c r="I249" s="4">
        <f t="shared" si="7"/>
        <v>3160.82</v>
      </c>
    </row>
    <row r="250" spans="1:9">
      <c r="A250" s="45">
        <v>43313</v>
      </c>
      <c r="B250" s="1" t="s">
        <v>16</v>
      </c>
      <c r="C250" s="21" t="s">
        <v>220</v>
      </c>
      <c r="D250" s="1" t="s">
        <v>60</v>
      </c>
      <c r="E250" s="21" t="str">
        <f t="shared" si="6"/>
        <v>012</v>
      </c>
      <c r="F250" s="1" t="s">
        <v>403</v>
      </c>
      <c r="G250" s="4">
        <v>10328.219999999999</v>
      </c>
      <c r="H250" s="4">
        <v>0</v>
      </c>
      <c r="I250" s="4">
        <f t="shared" si="7"/>
        <v>10328.219999999999</v>
      </c>
    </row>
    <row r="251" spans="1:9">
      <c r="A251" s="45">
        <v>43313</v>
      </c>
      <c r="B251" s="1" t="s">
        <v>16</v>
      </c>
      <c r="C251" s="21" t="s">
        <v>220</v>
      </c>
      <c r="D251" s="1" t="s">
        <v>60</v>
      </c>
      <c r="E251" s="21" t="str">
        <f t="shared" si="6"/>
        <v>012</v>
      </c>
      <c r="F251" s="1" t="s">
        <v>404</v>
      </c>
      <c r="G251" s="4">
        <v>6155.35</v>
      </c>
      <c r="H251" s="4">
        <v>0</v>
      </c>
      <c r="I251" s="4">
        <f t="shared" si="7"/>
        <v>6155.35</v>
      </c>
    </row>
    <row r="252" spans="1:9">
      <c r="A252" s="45">
        <v>43313</v>
      </c>
      <c r="B252" s="1" t="s">
        <v>16</v>
      </c>
      <c r="C252" s="21" t="s">
        <v>220</v>
      </c>
      <c r="D252" s="1" t="s">
        <v>60</v>
      </c>
      <c r="E252" s="21" t="str">
        <f t="shared" si="6"/>
        <v>012</v>
      </c>
      <c r="F252" s="1" t="s">
        <v>405</v>
      </c>
      <c r="G252" s="4">
        <v>55137.43</v>
      </c>
      <c r="H252" s="4">
        <v>0</v>
      </c>
      <c r="I252" s="4">
        <f t="shared" si="7"/>
        <v>55137.43</v>
      </c>
    </row>
    <row r="253" spans="1:9">
      <c r="A253" s="45">
        <v>43313</v>
      </c>
      <c r="B253" s="1" t="s">
        <v>33</v>
      </c>
      <c r="C253" s="21" t="s">
        <v>220</v>
      </c>
      <c r="D253" s="1" t="s">
        <v>34</v>
      </c>
      <c r="E253" s="21" t="str">
        <f t="shared" si="6"/>
        <v>009</v>
      </c>
      <c r="F253" s="1" t="s">
        <v>287</v>
      </c>
      <c r="G253" s="4">
        <v>8.9499999999999993</v>
      </c>
      <c r="H253" s="4">
        <v>8.9499999999999993</v>
      </c>
      <c r="I253" s="4">
        <f t="shared" si="7"/>
        <v>0</v>
      </c>
    </row>
    <row r="254" spans="1:9">
      <c r="A254" s="45">
        <v>43313</v>
      </c>
      <c r="B254" s="1" t="s">
        <v>33</v>
      </c>
      <c r="C254" s="21" t="s">
        <v>220</v>
      </c>
      <c r="D254" s="1" t="s">
        <v>34</v>
      </c>
      <c r="E254" s="21" t="str">
        <f t="shared" si="6"/>
        <v>009</v>
      </c>
      <c r="F254" s="1" t="s">
        <v>288</v>
      </c>
      <c r="G254" s="4">
        <v>0.12</v>
      </c>
      <c r="H254" s="4">
        <v>0.12</v>
      </c>
      <c r="I254" s="4">
        <f t="shared" si="7"/>
        <v>0</v>
      </c>
    </row>
    <row r="255" spans="1:9">
      <c r="A255" s="45">
        <v>43313</v>
      </c>
      <c r="B255" s="1" t="s">
        <v>33</v>
      </c>
      <c r="C255" s="21" t="s">
        <v>220</v>
      </c>
      <c r="D255" s="1" t="s">
        <v>34</v>
      </c>
      <c r="E255" s="21" t="str">
        <f t="shared" si="6"/>
        <v>009</v>
      </c>
      <c r="F255" s="1" t="s">
        <v>289</v>
      </c>
      <c r="G255" s="4">
        <v>83611.19</v>
      </c>
      <c r="H255" s="4">
        <v>684.67000000000007</v>
      </c>
      <c r="I255" s="4">
        <f t="shared" si="7"/>
        <v>82926.52</v>
      </c>
    </row>
    <row r="256" spans="1:9">
      <c r="A256" s="45">
        <v>43313</v>
      </c>
      <c r="B256" s="1" t="s">
        <v>33</v>
      </c>
      <c r="C256" s="21" t="s">
        <v>220</v>
      </c>
      <c r="D256" s="1" t="s">
        <v>34</v>
      </c>
      <c r="E256" s="21" t="str">
        <f t="shared" si="6"/>
        <v>009</v>
      </c>
      <c r="F256" s="1" t="s">
        <v>290</v>
      </c>
      <c r="G256" s="4">
        <v>245806.39</v>
      </c>
      <c r="H256" s="4">
        <v>3702.0299999999997</v>
      </c>
      <c r="I256" s="4">
        <f t="shared" si="7"/>
        <v>242104.36000000002</v>
      </c>
    </row>
    <row r="257" spans="1:9">
      <c r="A257" s="45">
        <v>43313</v>
      </c>
      <c r="B257" s="1" t="s">
        <v>33</v>
      </c>
      <c r="C257" s="21" t="s">
        <v>220</v>
      </c>
      <c r="D257" s="1" t="s">
        <v>34</v>
      </c>
      <c r="E257" s="21" t="str">
        <f t="shared" si="6"/>
        <v>009</v>
      </c>
      <c r="F257" s="1" t="s">
        <v>291</v>
      </c>
      <c r="G257" s="4">
        <v>176839.61</v>
      </c>
      <c r="H257" s="4">
        <v>3557.32</v>
      </c>
      <c r="I257" s="4">
        <f t="shared" si="7"/>
        <v>173282.28999999998</v>
      </c>
    </row>
    <row r="258" spans="1:9">
      <c r="A258" s="45">
        <v>43313</v>
      </c>
      <c r="B258" s="1" t="s">
        <v>33</v>
      </c>
      <c r="C258" s="21" t="s">
        <v>220</v>
      </c>
      <c r="D258" s="1" t="s">
        <v>34</v>
      </c>
      <c r="E258" s="21" t="str">
        <f t="shared" ref="E258:E321" si="8">LEFT(D258,3)</f>
        <v>009</v>
      </c>
      <c r="F258" s="1" t="s">
        <v>292</v>
      </c>
      <c r="G258" s="4">
        <v>64165.36</v>
      </c>
      <c r="H258" s="4">
        <v>349.27</v>
      </c>
      <c r="I258" s="4">
        <f t="shared" ref="I258:I321" si="9">+G258-H258</f>
        <v>63816.090000000004</v>
      </c>
    </row>
    <row r="259" spans="1:9">
      <c r="A259" s="45">
        <v>43313</v>
      </c>
      <c r="B259" s="1" t="s">
        <v>33</v>
      </c>
      <c r="C259" s="21" t="s">
        <v>220</v>
      </c>
      <c r="D259" s="1" t="s">
        <v>34</v>
      </c>
      <c r="E259" s="21" t="str">
        <f t="shared" si="8"/>
        <v>009</v>
      </c>
      <c r="F259" s="1" t="s">
        <v>294</v>
      </c>
      <c r="G259" s="4">
        <v>9105967.5600000005</v>
      </c>
      <c r="H259" s="4">
        <v>176568.52999999997</v>
      </c>
      <c r="I259" s="4">
        <f t="shared" si="9"/>
        <v>8929399.0300000012</v>
      </c>
    </row>
    <row r="260" spans="1:9">
      <c r="A260" s="45">
        <v>43313</v>
      </c>
      <c r="B260" s="1" t="s">
        <v>33</v>
      </c>
      <c r="C260" s="21" t="s">
        <v>220</v>
      </c>
      <c r="D260" s="1" t="s">
        <v>34</v>
      </c>
      <c r="E260" s="21" t="str">
        <f t="shared" si="8"/>
        <v>009</v>
      </c>
      <c r="F260" s="1" t="s">
        <v>295</v>
      </c>
      <c r="G260" s="4">
        <v>14080.01</v>
      </c>
      <c r="H260" s="4">
        <v>19.8</v>
      </c>
      <c r="I260" s="4">
        <f t="shared" si="9"/>
        <v>14060.210000000001</v>
      </c>
    </row>
    <row r="261" spans="1:9">
      <c r="A261" s="45">
        <v>43313</v>
      </c>
      <c r="B261" s="1" t="s">
        <v>33</v>
      </c>
      <c r="C261" s="21" t="s">
        <v>220</v>
      </c>
      <c r="D261" s="1" t="s">
        <v>34</v>
      </c>
      <c r="E261" s="21" t="str">
        <f t="shared" si="8"/>
        <v>009</v>
      </c>
      <c r="F261" s="1" t="s">
        <v>296</v>
      </c>
      <c r="G261" s="4">
        <v>1664654.25</v>
      </c>
      <c r="H261" s="4">
        <v>41876.639999999999</v>
      </c>
      <c r="I261" s="4">
        <f t="shared" si="9"/>
        <v>1622777.61</v>
      </c>
    </row>
    <row r="262" spans="1:9">
      <c r="A262" s="45">
        <v>43313</v>
      </c>
      <c r="B262" s="1" t="s">
        <v>33</v>
      </c>
      <c r="C262" s="21" t="s">
        <v>220</v>
      </c>
      <c r="D262" s="1" t="s">
        <v>34</v>
      </c>
      <c r="E262" s="21" t="str">
        <f t="shared" si="8"/>
        <v>009</v>
      </c>
      <c r="F262" s="1" t="s">
        <v>297</v>
      </c>
      <c r="G262" s="4">
        <v>-7.34</v>
      </c>
      <c r="H262" s="4">
        <v>0</v>
      </c>
      <c r="I262" s="4">
        <f t="shared" si="9"/>
        <v>-7.34</v>
      </c>
    </row>
    <row r="263" spans="1:9">
      <c r="A263" s="45">
        <v>43313</v>
      </c>
      <c r="B263" s="1" t="s">
        <v>33</v>
      </c>
      <c r="C263" s="21" t="s">
        <v>220</v>
      </c>
      <c r="D263" s="1" t="s">
        <v>34</v>
      </c>
      <c r="E263" s="21" t="str">
        <f t="shared" si="8"/>
        <v>009</v>
      </c>
      <c r="F263" s="1" t="s">
        <v>298</v>
      </c>
      <c r="G263" s="4">
        <v>35707.08</v>
      </c>
      <c r="H263" s="4">
        <v>575.37</v>
      </c>
      <c r="I263" s="4">
        <f t="shared" si="9"/>
        <v>35131.71</v>
      </c>
    </row>
    <row r="264" spans="1:9">
      <c r="A264" s="45">
        <v>43313</v>
      </c>
      <c r="B264" s="1" t="s">
        <v>33</v>
      </c>
      <c r="C264" s="21" t="s">
        <v>220</v>
      </c>
      <c r="D264" s="1" t="s">
        <v>34</v>
      </c>
      <c r="E264" s="21" t="str">
        <f t="shared" si="8"/>
        <v>009</v>
      </c>
      <c r="F264" s="1" t="s">
        <v>299</v>
      </c>
      <c r="G264" s="4">
        <v>44293.66</v>
      </c>
      <c r="H264" s="4">
        <v>277.88</v>
      </c>
      <c r="I264" s="4">
        <f t="shared" si="9"/>
        <v>44015.780000000006</v>
      </c>
    </row>
    <row r="265" spans="1:9">
      <c r="A265" s="45">
        <v>43313</v>
      </c>
      <c r="B265" s="1" t="s">
        <v>33</v>
      </c>
      <c r="C265" s="21" t="s">
        <v>220</v>
      </c>
      <c r="D265" s="1" t="s">
        <v>34</v>
      </c>
      <c r="E265" s="21" t="str">
        <f t="shared" si="8"/>
        <v>009</v>
      </c>
      <c r="F265" s="1" t="s">
        <v>300</v>
      </c>
      <c r="G265" s="4">
        <v>-25.98</v>
      </c>
      <c r="H265" s="4">
        <v>12.17</v>
      </c>
      <c r="I265" s="4">
        <f t="shared" si="9"/>
        <v>-38.15</v>
      </c>
    </row>
    <row r="266" spans="1:9">
      <c r="A266" s="45">
        <v>43313</v>
      </c>
      <c r="B266" s="1" t="s">
        <v>33</v>
      </c>
      <c r="C266" s="21" t="s">
        <v>220</v>
      </c>
      <c r="D266" s="1" t="s">
        <v>34</v>
      </c>
      <c r="E266" s="21" t="str">
        <f t="shared" si="8"/>
        <v>009</v>
      </c>
      <c r="F266" s="1" t="s">
        <v>301</v>
      </c>
      <c r="G266" s="4">
        <v>28460.98</v>
      </c>
      <c r="H266" s="4">
        <v>574.95000000000005</v>
      </c>
      <c r="I266" s="4">
        <f t="shared" si="9"/>
        <v>27886.03</v>
      </c>
    </row>
    <row r="267" spans="1:9">
      <c r="A267" s="45">
        <v>43313</v>
      </c>
      <c r="B267" s="1" t="s">
        <v>33</v>
      </c>
      <c r="C267" s="21" t="s">
        <v>220</v>
      </c>
      <c r="D267" s="1" t="s">
        <v>34</v>
      </c>
      <c r="E267" s="21" t="str">
        <f t="shared" si="8"/>
        <v>009</v>
      </c>
      <c r="F267" s="1" t="s">
        <v>302</v>
      </c>
      <c r="G267" s="4">
        <v>1.08</v>
      </c>
      <c r="H267" s="4">
        <v>0.01</v>
      </c>
      <c r="I267" s="4">
        <f t="shared" si="9"/>
        <v>1.07</v>
      </c>
    </row>
    <row r="268" spans="1:9">
      <c r="A268" s="45">
        <v>43313</v>
      </c>
      <c r="B268" s="1" t="s">
        <v>33</v>
      </c>
      <c r="C268" s="21" t="s">
        <v>220</v>
      </c>
      <c r="D268" s="1" t="s">
        <v>34</v>
      </c>
      <c r="E268" s="21" t="str">
        <f t="shared" si="8"/>
        <v>009</v>
      </c>
      <c r="F268" s="1" t="s">
        <v>303</v>
      </c>
      <c r="G268" s="4">
        <v>691376.26</v>
      </c>
      <c r="H268" s="4">
        <v>10053.199999999999</v>
      </c>
      <c r="I268" s="4">
        <f t="shared" si="9"/>
        <v>681323.06</v>
      </c>
    </row>
    <row r="269" spans="1:9">
      <c r="A269" s="45">
        <v>43313</v>
      </c>
      <c r="B269" s="1" t="s">
        <v>33</v>
      </c>
      <c r="C269" s="21" t="s">
        <v>220</v>
      </c>
      <c r="D269" s="1" t="s">
        <v>34</v>
      </c>
      <c r="E269" s="21" t="str">
        <f t="shared" si="8"/>
        <v>009</v>
      </c>
      <c r="F269" s="1" t="s">
        <v>304</v>
      </c>
      <c r="G269" s="4">
        <v>620488.32999999996</v>
      </c>
      <c r="H269" s="4">
        <v>8820.0499999999993</v>
      </c>
      <c r="I269" s="4">
        <f t="shared" si="9"/>
        <v>611668.27999999991</v>
      </c>
    </row>
    <row r="270" spans="1:9">
      <c r="A270" s="45">
        <v>43313</v>
      </c>
      <c r="B270" s="1" t="s">
        <v>33</v>
      </c>
      <c r="C270" s="21" t="s">
        <v>220</v>
      </c>
      <c r="D270" s="1" t="s">
        <v>34</v>
      </c>
      <c r="E270" s="21" t="str">
        <f t="shared" si="8"/>
        <v>009</v>
      </c>
      <c r="F270" s="1" t="s">
        <v>306</v>
      </c>
      <c r="G270" s="4">
        <v>227467.23</v>
      </c>
      <c r="H270" s="4">
        <v>4448.6100000000006</v>
      </c>
      <c r="I270" s="4">
        <f t="shared" si="9"/>
        <v>223018.62</v>
      </c>
    </row>
    <row r="271" spans="1:9">
      <c r="A271" s="45">
        <v>43313</v>
      </c>
      <c r="B271" s="1" t="s">
        <v>33</v>
      </c>
      <c r="C271" s="21" t="s">
        <v>220</v>
      </c>
      <c r="D271" s="1" t="s">
        <v>34</v>
      </c>
      <c r="E271" s="21" t="str">
        <f t="shared" si="8"/>
        <v>009</v>
      </c>
      <c r="F271" s="1" t="s">
        <v>307</v>
      </c>
      <c r="G271" s="4">
        <v>47862.37</v>
      </c>
      <c r="H271" s="4">
        <v>339.94</v>
      </c>
      <c r="I271" s="4">
        <f t="shared" si="9"/>
        <v>47522.43</v>
      </c>
    </row>
    <row r="272" spans="1:9">
      <c r="A272" s="45">
        <v>43313</v>
      </c>
      <c r="B272" s="1" t="s">
        <v>33</v>
      </c>
      <c r="C272" s="21" t="s">
        <v>220</v>
      </c>
      <c r="D272" s="1" t="s">
        <v>34</v>
      </c>
      <c r="E272" s="21" t="str">
        <f t="shared" si="8"/>
        <v>009</v>
      </c>
      <c r="F272" s="1" t="s">
        <v>308</v>
      </c>
      <c r="G272" s="4">
        <v>43610.22</v>
      </c>
      <c r="H272" s="4">
        <v>160.76</v>
      </c>
      <c r="I272" s="4">
        <f t="shared" si="9"/>
        <v>43449.46</v>
      </c>
    </row>
    <row r="273" spans="1:9">
      <c r="A273" s="45">
        <v>43313</v>
      </c>
      <c r="B273" s="1" t="s">
        <v>33</v>
      </c>
      <c r="C273" s="21" t="s">
        <v>220</v>
      </c>
      <c r="D273" s="1" t="s">
        <v>34</v>
      </c>
      <c r="E273" s="21" t="str">
        <f t="shared" si="8"/>
        <v>009</v>
      </c>
      <c r="F273" s="1" t="s">
        <v>312</v>
      </c>
      <c r="G273" s="4">
        <v>5909687.2800000003</v>
      </c>
      <c r="H273" s="4">
        <v>68522.679999999993</v>
      </c>
      <c r="I273" s="4">
        <f t="shared" si="9"/>
        <v>5841164.6000000006</v>
      </c>
    </row>
    <row r="274" spans="1:9">
      <c r="A274" s="45">
        <v>43313</v>
      </c>
      <c r="B274" s="1" t="s">
        <v>33</v>
      </c>
      <c r="C274" s="21" t="s">
        <v>220</v>
      </c>
      <c r="D274" s="1" t="s">
        <v>34</v>
      </c>
      <c r="E274" s="21" t="str">
        <f t="shared" si="8"/>
        <v>009</v>
      </c>
      <c r="F274" s="1" t="s">
        <v>314</v>
      </c>
      <c r="G274" s="4">
        <v>588550.39</v>
      </c>
      <c r="H274" s="4">
        <v>9963.61</v>
      </c>
      <c r="I274" s="4">
        <f t="shared" si="9"/>
        <v>578586.78</v>
      </c>
    </row>
    <row r="275" spans="1:9">
      <c r="A275" s="45">
        <v>43313</v>
      </c>
      <c r="B275" s="1" t="s">
        <v>33</v>
      </c>
      <c r="C275" s="21" t="s">
        <v>220</v>
      </c>
      <c r="D275" s="1" t="s">
        <v>34</v>
      </c>
      <c r="E275" s="21" t="str">
        <f t="shared" si="8"/>
        <v>009</v>
      </c>
      <c r="F275" s="1" t="s">
        <v>315</v>
      </c>
      <c r="G275" s="4">
        <v>606333.11</v>
      </c>
      <c r="H275" s="4">
        <v>4956.2</v>
      </c>
      <c r="I275" s="4">
        <f t="shared" si="9"/>
        <v>601376.91</v>
      </c>
    </row>
    <row r="276" spans="1:9">
      <c r="A276" s="45">
        <v>43313</v>
      </c>
      <c r="B276" s="1" t="s">
        <v>33</v>
      </c>
      <c r="C276" s="21" t="s">
        <v>220</v>
      </c>
      <c r="D276" s="1" t="s">
        <v>34</v>
      </c>
      <c r="E276" s="21" t="str">
        <f t="shared" si="8"/>
        <v>009</v>
      </c>
      <c r="F276" s="1" t="s">
        <v>317</v>
      </c>
      <c r="G276" s="4">
        <v>115010.29</v>
      </c>
      <c r="H276" s="4">
        <v>2081.06</v>
      </c>
      <c r="I276" s="4">
        <f t="shared" si="9"/>
        <v>112929.23</v>
      </c>
    </row>
    <row r="277" spans="1:9">
      <c r="A277" s="45">
        <v>43313</v>
      </c>
      <c r="B277" s="1" t="s">
        <v>33</v>
      </c>
      <c r="C277" s="21" t="s">
        <v>220</v>
      </c>
      <c r="D277" s="1" t="s">
        <v>34</v>
      </c>
      <c r="E277" s="21" t="str">
        <f t="shared" si="8"/>
        <v>009</v>
      </c>
      <c r="F277" s="1" t="s">
        <v>318</v>
      </c>
      <c r="G277" s="4">
        <v>177207.31</v>
      </c>
      <c r="H277" s="4">
        <v>1702.41</v>
      </c>
      <c r="I277" s="4">
        <f t="shared" si="9"/>
        <v>175504.9</v>
      </c>
    </row>
    <row r="278" spans="1:9">
      <c r="A278" s="45">
        <v>43313</v>
      </c>
      <c r="B278" s="1" t="s">
        <v>33</v>
      </c>
      <c r="C278" s="21" t="s">
        <v>220</v>
      </c>
      <c r="D278" s="1" t="s">
        <v>34</v>
      </c>
      <c r="E278" s="21" t="str">
        <f t="shared" si="8"/>
        <v>009</v>
      </c>
      <c r="F278" s="1" t="s">
        <v>319</v>
      </c>
      <c r="G278" s="4">
        <v>221234.41</v>
      </c>
      <c r="H278" s="4">
        <v>4824.4600000000009</v>
      </c>
      <c r="I278" s="4">
        <f t="shared" si="9"/>
        <v>216409.95</v>
      </c>
    </row>
    <row r="279" spans="1:9">
      <c r="A279" s="45">
        <v>43313</v>
      </c>
      <c r="B279" s="1" t="s">
        <v>33</v>
      </c>
      <c r="C279" s="21" t="s">
        <v>220</v>
      </c>
      <c r="D279" s="1" t="s">
        <v>34</v>
      </c>
      <c r="E279" s="21" t="str">
        <f t="shared" si="8"/>
        <v>009</v>
      </c>
      <c r="F279" s="1" t="s">
        <v>320</v>
      </c>
      <c r="G279" s="4">
        <v>1492.59</v>
      </c>
      <c r="H279" s="4">
        <v>0</v>
      </c>
      <c r="I279" s="4">
        <f t="shared" si="9"/>
        <v>1492.59</v>
      </c>
    </row>
    <row r="280" spans="1:9">
      <c r="A280" s="45">
        <v>43313</v>
      </c>
      <c r="B280" s="1" t="s">
        <v>33</v>
      </c>
      <c r="C280" s="21" t="s">
        <v>220</v>
      </c>
      <c r="D280" s="1" t="s">
        <v>34</v>
      </c>
      <c r="E280" s="21" t="str">
        <f t="shared" si="8"/>
        <v>009</v>
      </c>
      <c r="F280" s="1" t="s">
        <v>321</v>
      </c>
      <c r="G280" s="4">
        <v>224.34</v>
      </c>
      <c r="H280" s="4">
        <v>0.82</v>
      </c>
      <c r="I280" s="4">
        <f t="shared" si="9"/>
        <v>223.52</v>
      </c>
    </row>
    <row r="281" spans="1:9">
      <c r="A281" s="45">
        <v>43313</v>
      </c>
      <c r="B281" s="1" t="s">
        <v>33</v>
      </c>
      <c r="C281" s="21" t="s">
        <v>220</v>
      </c>
      <c r="D281" s="1" t="s">
        <v>34</v>
      </c>
      <c r="E281" s="21" t="str">
        <f t="shared" si="8"/>
        <v>009</v>
      </c>
      <c r="F281" s="1" t="s">
        <v>322</v>
      </c>
      <c r="G281" s="4">
        <v>85448.09</v>
      </c>
      <c r="H281" s="4">
        <v>0</v>
      </c>
      <c r="I281" s="4">
        <f t="shared" si="9"/>
        <v>85448.09</v>
      </c>
    </row>
    <row r="282" spans="1:9">
      <c r="A282" s="45">
        <v>43313</v>
      </c>
      <c r="B282" s="1" t="s">
        <v>33</v>
      </c>
      <c r="C282" s="21" t="s">
        <v>220</v>
      </c>
      <c r="D282" s="1" t="s">
        <v>34</v>
      </c>
      <c r="E282" s="21" t="str">
        <f t="shared" si="8"/>
        <v>009</v>
      </c>
      <c r="F282" s="1" t="s">
        <v>323</v>
      </c>
      <c r="G282" s="4">
        <v>18183.95</v>
      </c>
      <c r="H282" s="4">
        <v>184.78</v>
      </c>
      <c r="I282" s="4">
        <f t="shared" si="9"/>
        <v>17999.170000000002</v>
      </c>
    </row>
    <row r="283" spans="1:9">
      <c r="A283" s="45">
        <v>43313</v>
      </c>
      <c r="B283" s="1" t="s">
        <v>33</v>
      </c>
      <c r="C283" s="21" t="s">
        <v>220</v>
      </c>
      <c r="D283" s="1" t="s">
        <v>34</v>
      </c>
      <c r="E283" s="21" t="str">
        <f t="shared" si="8"/>
        <v>009</v>
      </c>
      <c r="F283" s="1" t="s">
        <v>324</v>
      </c>
      <c r="G283" s="4">
        <v>39370.94</v>
      </c>
      <c r="H283" s="4">
        <v>0</v>
      </c>
      <c r="I283" s="4">
        <f t="shared" si="9"/>
        <v>39370.94</v>
      </c>
    </row>
    <row r="284" spans="1:9">
      <c r="A284" s="45">
        <v>43313</v>
      </c>
      <c r="B284" s="1" t="s">
        <v>33</v>
      </c>
      <c r="C284" s="21" t="s">
        <v>220</v>
      </c>
      <c r="D284" s="1" t="s">
        <v>34</v>
      </c>
      <c r="E284" s="21" t="str">
        <f t="shared" si="8"/>
        <v>009</v>
      </c>
      <c r="F284" s="1" t="s">
        <v>325</v>
      </c>
      <c r="G284" s="4">
        <v>70602.94</v>
      </c>
      <c r="H284" s="4">
        <v>0</v>
      </c>
      <c r="I284" s="4">
        <f t="shared" si="9"/>
        <v>70602.94</v>
      </c>
    </row>
    <row r="285" spans="1:9">
      <c r="A285" s="45">
        <v>43313</v>
      </c>
      <c r="B285" s="1" t="s">
        <v>33</v>
      </c>
      <c r="C285" s="21" t="s">
        <v>220</v>
      </c>
      <c r="D285" s="1" t="s">
        <v>34</v>
      </c>
      <c r="E285" s="21" t="str">
        <f t="shared" si="8"/>
        <v>009</v>
      </c>
      <c r="F285" s="1" t="s">
        <v>326</v>
      </c>
      <c r="G285" s="4">
        <v>67770.02</v>
      </c>
      <c r="H285" s="4">
        <v>1090.6100000000001</v>
      </c>
      <c r="I285" s="4">
        <f t="shared" si="9"/>
        <v>66679.41</v>
      </c>
    </row>
    <row r="286" spans="1:9">
      <c r="A286" s="45">
        <v>43313</v>
      </c>
      <c r="B286" s="1" t="s">
        <v>33</v>
      </c>
      <c r="C286" s="21" t="s">
        <v>220</v>
      </c>
      <c r="D286" s="1" t="s">
        <v>34</v>
      </c>
      <c r="E286" s="21" t="str">
        <f t="shared" si="8"/>
        <v>009</v>
      </c>
      <c r="F286" s="1" t="s">
        <v>327</v>
      </c>
      <c r="G286" s="4">
        <v>13870.93</v>
      </c>
      <c r="H286" s="4">
        <v>191.29</v>
      </c>
      <c r="I286" s="4">
        <f t="shared" si="9"/>
        <v>13679.64</v>
      </c>
    </row>
    <row r="287" spans="1:9">
      <c r="A287" s="45">
        <v>43313</v>
      </c>
      <c r="B287" s="1" t="s">
        <v>33</v>
      </c>
      <c r="C287" s="21" t="s">
        <v>220</v>
      </c>
      <c r="D287" s="1" t="s">
        <v>34</v>
      </c>
      <c r="E287" s="21" t="str">
        <f t="shared" si="8"/>
        <v>009</v>
      </c>
      <c r="F287" s="1" t="s">
        <v>328</v>
      </c>
      <c r="G287" s="4">
        <v>12206.15</v>
      </c>
      <c r="H287" s="4">
        <v>110.05</v>
      </c>
      <c r="I287" s="4">
        <f t="shared" si="9"/>
        <v>12096.1</v>
      </c>
    </row>
    <row r="288" spans="1:9">
      <c r="A288" s="45">
        <v>43313</v>
      </c>
      <c r="B288" s="1" t="s">
        <v>33</v>
      </c>
      <c r="C288" s="21" t="s">
        <v>220</v>
      </c>
      <c r="D288" s="1" t="s">
        <v>34</v>
      </c>
      <c r="E288" s="21" t="str">
        <f t="shared" si="8"/>
        <v>009</v>
      </c>
      <c r="F288" s="1" t="s">
        <v>329</v>
      </c>
      <c r="G288" s="4">
        <v>8034.76</v>
      </c>
      <c r="H288" s="4">
        <v>63.32</v>
      </c>
      <c r="I288" s="4">
        <f t="shared" si="9"/>
        <v>7971.4400000000005</v>
      </c>
    </row>
    <row r="289" spans="1:9">
      <c r="A289" s="45">
        <v>43313</v>
      </c>
      <c r="B289" s="1" t="s">
        <v>33</v>
      </c>
      <c r="C289" s="21" t="s">
        <v>220</v>
      </c>
      <c r="D289" s="1" t="s">
        <v>34</v>
      </c>
      <c r="E289" s="21" t="str">
        <f t="shared" si="8"/>
        <v>009</v>
      </c>
      <c r="F289" s="1" t="s">
        <v>330</v>
      </c>
      <c r="G289" s="4">
        <v>184715.57</v>
      </c>
      <c r="H289" s="4">
        <v>889.56999999999994</v>
      </c>
      <c r="I289" s="4">
        <f t="shared" si="9"/>
        <v>183826</v>
      </c>
    </row>
    <row r="290" spans="1:9">
      <c r="A290" s="45">
        <v>43313</v>
      </c>
      <c r="B290" s="1" t="s">
        <v>33</v>
      </c>
      <c r="C290" s="21" t="s">
        <v>220</v>
      </c>
      <c r="D290" s="1" t="s">
        <v>34</v>
      </c>
      <c r="E290" s="21" t="str">
        <f t="shared" si="8"/>
        <v>009</v>
      </c>
      <c r="F290" s="1" t="s">
        <v>331</v>
      </c>
      <c r="G290" s="4">
        <v>586939.79</v>
      </c>
      <c r="H290" s="4">
        <v>3383.5499999999997</v>
      </c>
      <c r="I290" s="4">
        <f t="shared" si="9"/>
        <v>583556.24</v>
      </c>
    </row>
    <row r="291" spans="1:9">
      <c r="A291" s="45">
        <v>43313</v>
      </c>
      <c r="B291" s="1" t="s">
        <v>33</v>
      </c>
      <c r="C291" s="21" t="s">
        <v>220</v>
      </c>
      <c r="D291" s="1" t="s">
        <v>34</v>
      </c>
      <c r="E291" s="21" t="str">
        <f t="shared" si="8"/>
        <v>009</v>
      </c>
      <c r="F291" s="1" t="s">
        <v>332</v>
      </c>
      <c r="G291" s="4">
        <v>3285.72</v>
      </c>
      <c r="H291" s="4">
        <v>0</v>
      </c>
      <c r="I291" s="4">
        <f t="shared" si="9"/>
        <v>3285.72</v>
      </c>
    </row>
    <row r="292" spans="1:9">
      <c r="A292" s="45">
        <v>43313</v>
      </c>
      <c r="B292" s="1" t="s">
        <v>33</v>
      </c>
      <c r="C292" s="21" t="s">
        <v>220</v>
      </c>
      <c r="D292" s="1" t="s">
        <v>34</v>
      </c>
      <c r="E292" s="21" t="str">
        <f t="shared" si="8"/>
        <v>009</v>
      </c>
      <c r="F292" s="1" t="s">
        <v>333</v>
      </c>
      <c r="G292" s="4">
        <v>3568.73</v>
      </c>
      <c r="H292" s="4">
        <v>0</v>
      </c>
      <c r="I292" s="4">
        <f t="shared" si="9"/>
        <v>3568.73</v>
      </c>
    </row>
    <row r="293" spans="1:9">
      <c r="A293" s="45">
        <v>43313</v>
      </c>
      <c r="B293" s="1" t="s">
        <v>33</v>
      </c>
      <c r="C293" s="21" t="s">
        <v>220</v>
      </c>
      <c r="D293" s="1" t="s">
        <v>34</v>
      </c>
      <c r="E293" s="21" t="str">
        <f t="shared" si="8"/>
        <v>009</v>
      </c>
      <c r="F293" s="1" t="s">
        <v>334</v>
      </c>
      <c r="G293" s="4">
        <v>78529.48</v>
      </c>
      <c r="H293" s="4">
        <v>0</v>
      </c>
      <c r="I293" s="4">
        <f t="shared" si="9"/>
        <v>78529.48</v>
      </c>
    </row>
    <row r="294" spans="1:9">
      <c r="A294" s="45">
        <v>43313</v>
      </c>
      <c r="B294" s="1" t="s">
        <v>33</v>
      </c>
      <c r="C294" s="21" t="s">
        <v>220</v>
      </c>
      <c r="D294" s="1" t="s">
        <v>34</v>
      </c>
      <c r="E294" s="21" t="str">
        <f t="shared" si="8"/>
        <v>009</v>
      </c>
      <c r="F294" s="1" t="s">
        <v>335</v>
      </c>
      <c r="G294" s="4">
        <v>33449.230000000003</v>
      </c>
      <c r="H294" s="4">
        <v>158.09</v>
      </c>
      <c r="I294" s="4">
        <f t="shared" si="9"/>
        <v>33291.140000000007</v>
      </c>
    </row>
    <row r="295" spans="1:9">
      <c r="A295" s="45">
        <v>43313</v>
      </c>
      <c r="B295" s="1" t="s">
        <v>33</v>
      </c>
      <c r="C295" s="21" t="s">
        <v>220</v>
      </c>
      <c r="D295" s="1" t="s">
        <v>34</v>
      </c>
      <c r="E295" s="21" t="str">
        <f t="shared" si="8"/>
        <v>009</v>
      </c>
      <c r="F295" s="1" t="s">
        <v>336</v>
      </c>
      <c r="G295" s="4">
        <v>598396</v>
      </c>
      <c r="H295" s="4">
        <v>4557.53</v>
      </c>
      <c r="I295" s="4">
        <f t="shared" si="9"/>
        <v>593838.47</v>
      </c>
    </row>
    <row r="296" spans="1:9">
      <c r="A296" s="45">
        <v>43313</v>
      </c>
      <c r="B296" s="1" t="s">
        <v>33</v>
      </c>
      <c r="C296" s="21" t="s">
        <v>220</v>
      </c>
      <c r="D296" s="1" t="s">
        <v>34</v>
      </c>
      <c r="E296" s="21" t="str">
        <f t="shared" si="8"/>
        <v>009</v>
      </c>
      <c r="F296" s="1" t="s">
        <v>337</v>
      </c>
      <c r="G296" s="4">
        <v>139008.01999999999</v>
      </c>
      <c r="H296" s="4">
        <v>1203.1500000000001</v>
      </c>
      <c r="I296" s="4">
        <f t="shared" si="9"/>
        <v>137804.87</v>
      </c>
    </row>
    <row r="297" spans="1:9">
      <c r="A297" s="45">
        <v>43313</v>
      </c>
      <c r="B297" s="1" t="s">
        <v>33</v>
      </c>
      <c r="C297" s="21" t="s">
        <v>220</v>
      </c>
      <c r="D297" s="1" t="s">
        <v>34</v>
      </c>
      <c r="E297" s="21" t="str">
        <f t="shared" si="8"/>
        <v>009</v>
      </c>
      <c r="F297" s="1" t="s">
        <v>338</v>
      </c>
      <c r="G297" s="4">
        <v>255846.37</v>
      </c>
      <c r="H297" s="4">
        <v>2286.23</v>
      </c>
      <c r="I297" s="4">
        <f t="shared" si="9"/>
        <v>253560.13999999998</v>
      </c>
    </row>
    <row r="298" spans="1:9">
      <c r="A298" s="45">
        <v>43313</v>
      </c>
      <c r="B298" s="1" t="s">
        <v>33</v>
      </c>
      <c r="C298" s="21" t="s">
        <v>220</v>
      </c>
      <c r="D298" s="1" t="s">
        <v>34</v>
      </c>
      <c r="E298" s="21" t="str">
        <f t="shared" si="8"/>
        <v>009</v>
      </c>
      <c r="F298" s="1" t="s">
        <v>339</v>
      </c>
      <c r="G298" s="4">
        <v>9605.81</v>
      </c>
      <c r="H298" s="4">
        <v>79.59</v>
      </c>
      <c r="I298" s="4">
        <f t="shared" si="9"/>
        <v>9526.2199999999993</v>
      </c>
    </row>
    <row r="299" spans="1:9">
      <c r="A299" s="45">
        <v>43313</v>
      </c>
      <c r="B299" s="1" t="s">
        <v>33</v>
      </c>
      <c r="C299" s="21" t="s">
        <v>220</v>
      </c>
      <c r="D299" s="1" t="s">
        <v>34</v>
      </c>
      <c r="E299" s="21" t="str">
        <f t="shared" si="8"/>
        <v>009</v>
      </c>
      <c r="F299" s="1" t="s">
        <v>340</v>
      </c>
      <c r="G299" s="4">
        <v>62461.5</v>
      </c>
      <c r="H299" s="4">
        <v>289.72000000000003</v>
      </c>
      <c r="I299" s="4">
        <f t="shared" si="9"/>
        <v>62171.78</v>
      </c>
    </row>
    <row r="300" spans="1:9">
      <c r="A300" s="45">
        <v>43313</v>
      </c>
      <c r="B300" s="1" t="s">
        <v>33</v>
      </c>
      <c r="C300" s="21" t="s">
        <v>220</v>
      </c>
      <c r="D300" s="1" t="s">
        <v>34</v>
      </c>
      <c r="E300" s="21" t="str">
        <f t="shared" si="8"/>
        <v>009</v>
      </c>
      <c r="F300" s="1" t="s">
        <v>341</v>
      </c>
      <c r="G300" s="4">
        <v>46216.25</v>
      </c>
      <c r="H300" s="4">
        <v>0</v>
      </c>
      <c r="I300" s="4">
        <f t="shared" si="9"/>
        <v>46216.25</v>
      </c>
    </row>
    <row r="301" spans="1:9">
      <c r="A301" s="45">
        <v>43313</v>
      </c>
      <c r="B301" s="1" t="s">
        <v>33</v>
      </c>
      <c r="C301" s="21" t="s">
        <v>220</v>
      </c>
      <c r="D301" s="1" t="s">
        <v>34</v>
      </c>
      <c r="E301" s="21" t="str">
        <f t="shared" si="8"/>
        <v>009</v>
      </c>
      <c r="F301" s="1" t="s">
        <v>342</v>
      </c>
      <c r="G301" s="4">
        <v>18065.82</v>
      </c>
      <c r="H301" s="4">
        <v>234.88</v>
      </c>
      <c r="I301" s="4">
        <f t="shared" si="9"/>
        <v>17830.939999999999</v>
      </c>
    </row>
    <row r="302" spans="1:9">
      <c r="A302" s="45">
        <v>43313</v>
      </c>
      <c r="B302" s="1" t="s">
        <v>33</v>
      </c>
      <c r="C302" s="21" t="s">
        <v>220</v>
      </c>
      <c r="D302" s="1" t="s">
        <v>34</v>
      </c>
      <c r="E302" s="21" t="str">
        <f t="shared" si="8"/>
        <v>009</v>
      </c>
      <c r="F302" s="1" t="s">
        <v>343</v>
      </c>
      <c r="G302" s="4">
        <v>37106.6</v>
      </c>
      <c r="H302" s="4">
        <v>240.17000000000002</v>
      </c>
      <c r="I302" s="4">
        <f t="shared" si="9"/>
        <v>36866.43</v>
      </c>
    </row>
    <row r="303" spans="1:9">
      <c r="A303" s="45">
        <v>43313</v>
      </c>
      <c r="B303" s="1" t="s">
        <v>33</v>
      </c>
      <c r="C303" s="21" t="s">
        <v>220</v>
      </c>
      <c r="D303" s="1" t="s">
        <v>34</v>
      </c>
      <c r="E303" s="21" t="str">
        <f t="shared" si="8"/>
        <v>009</v>
      </c>
      <c r="F303" s="1" t="s">
        <v>344</v>
      </c>
      <c r="G303" s="4">
        <v>317991.63</v>
      </c>
      <c r="H303" s="4">
        <v>2000.46</v>
      </c>
      <c r="I303" s="4">
        <f t="shared" si="9"/>
        <v>315991.17</v>
      </c>
    </row>
    <row r="304" spans="1:9">
      <c r="A304" s="45">
        <v>43313</v>
      </c>
      <c r="B304" s="1" t="s">
        <v>33</v>
      </c>
      <c r="C304" s="21" t="s">
        <v>220</v>
      </c>
      <c r="D304" s="1" t="s">
        <v>34</v>
      </c>
      <c r="E304" s="21" t="str">
        <f t="shared" si="8"/>
        <v>009</v>
      </c>
      <c r="F304" s="1" t="s">
        <v>346</v>
      </c>
      <c r="G304" s="4">
        <v>29777.09</v>
      </c>
      <c r="H304" s="4">
        <v>52.849999999999994</v>
      </c>
      <c r="I304" s="4">
        <f t="shared" si="9"/>
        <v>29724.240000000002</v>
      </c>
    </row>
    <row r="305" spans="1:9">
      <c r="A305" s="45">
        <v>43313</v>
      </c>
      <c r="B305" s="1" t="s">
        <v>33</v>
      </c>
      <c r="C305" s="21" t="s">
        <v>220</v>
      </c>
      <c r="D305" s="1" t="s">
        <v>34</v>
      </c>
      <c r="E305" s="21" t="str">
        <f t="shared" si="8"/>
        <v>009</v>
      </c>
      <c r="F305" s="1" t="s">
        <v>347</v>
      </c>
      <c r="G305" s="4">
        <v>484788.22</v>
      </c>
      <c r="H305" s="4">
        <v>1916.4</v>
      </c>
      <c r="I305" s="4">
        <f t="shared" si="9"/>
        <v>482871.81999999995</v>
      </c>
    </row>
    <row r="306" spans="1:9">
      <c r="A306" s="45">
        <v>43313</v>
      </c>
      <c r="B306" s="1" t="s">
        <v>33</v>
      </c>
      <c r="C306" s="21" t="s">
        <v>220</v>
      </c>
      <c r="D306" s="1" t="s">
        <v>34</v>
      </c>
      <c r="E306" s="21" t="str">
        <f t="shared" si="8"/>
        <v>009</v>
      </c>
      <c r="F306" s="1" t="s">
        <v>348</v>
      </c>
      <c r="G306" s="4">
        <v>130761.81</v>
      </c>
      <c r="H306" s="4">
        <v>320.86</v>
      </c>
      <c r="I306" s="4">
        <f t="shared" si="9"/>
        <v>130440.95</v>
      </c>
    </row>
    <row r="307" spans="1:9">
      <c r="A307" s="45">
        <v>43313</v>
      </c>
      <c r="B307" s="1" t="s">
        <v>33</v>
      </c>
      <c r="C307" s="21" t="s">
        <v>220</v>
      </c>
      <c r="D307" s="1" t="s">
        <v>34</v>
      </c>
      <c r="E307" s="21" t="str">
        <f t="shared" si="8"/>
        <v>009</v>
      </c>
      <c r="F307" s="1" t="s">
        <v>349</v>
      </c>
      <c r="G307" s="4">
        <v>150651.5</v>
      </c>
      <c r="H307" s="4">
        <v>1031.8</v>
      </c>
      <c r="I307" s="4">
        <f t="shared" si="9"/>
        <v>149619.70000000001</v>
      </c>
    </row>
    <row r="308" spans="1:9">
      <c r="A308" s="45">
        <v>43313</v>
      </c>
      <c r="B308" s="1" t="s">
        <v>33</v>
      </c>
      <c r="C308" s="21" t="s">
        <v>220</v>
      </c>
      <c r="D308" s="1" t="s">
        <v>34</v>
      </c>
      <c r="E308" s="21" t="str">
        <f t="shared" si="8"/>
        <v>009</v>
      </c>
      <c r="F308" s="1" t="s">
        <v>350</v>
      </c>
      <c r="G308" s="4">
        <v>1582.71</v>
      </c>
      <c r="H308" s="4">
        <v>5.84</v>
      </c>
      <c r="I308" s="4">
        <f t="shared" si="9"/>
        <v>1576.8700000000001</v>
      </c>
    </row>
    <row r="309" spans="1:9">
      <c r="A309" s="45">
        <v>43313</v>
      </c>
      <c r="B309" s="1" t="s">
        <v>33</v>
      </c>
      <c r="C309" s="21" t="s">
        <v>220</v>
      </c>
      <c r="D309" s="1" t="s">
        <v>34</v>
      </c>
      <c r="E309" s="21" t="str">
        <f t="shared" si="8"/>
        <v>009</v>
      </c>
      <c r="F309" s="1" t="s">
        <v>352</v>
      </c>
      <c r="G309" s="4">
        <v>74620.740000000005</v>
      </c>
      <c r="H309" s="4">
        <v>516.77</v>
      </c>
      <c r="I309" s="4">
        <f t="shared" si="9"/>
        <v>74103.97</v>
      </c>
    </row>
    <row r="310" spans="1:9">
      <c r="A310" s="45">
        <v>43313</v>
      </c>
      <c r="B310" s="1" t="s">
        <v>33</v>
      </c>
      <c r="C310" s="21" t="s">
        <v>220</v>
      </c>
      <c r="D310" s="1" t="s">
        <v>34</v>
      </c>
      <c r="E310" s="21" t="str">
        <f t="shared" si="8"/>
        <v>009</v>
      </c>
      <c r="F310" s="1" t="s">
        <v>353</v>
      </c>
      <c r="G310" s="4">
        <v>15762.21</v>
      </c>
      <c r="H310" s="4">
        <v>0</v>
      </c>
      <c r="I310" s="4">
        <f t="shared" si="9"/>
        <v>15762.21</v>
      </c>
    </row>
    <row r="311" spans="1:9">
      <c r="A311" s="45">
        <v>43313</v>
      </c>
      <c r="B311" s="1" t="s">
        <v>33</v>
      </c>
      <c r="C311" s="21" t="s">
        <v>220</v>
      </c>
      <c r="D311" s="1" t="s">
        <v>34</v>
      </c>
      <c r="E311" s="21" t="str">
        <f t="shared" si="8"/>
        <v>009</v>
      </c>
      <c r="F311" s="1" t="s">
        <v>354</v>
      </c>
      <c r="G311" s="4">
        <v>5247.32</v>
      </c>
      <c r="H311" s="4">
        <v>7.82</v>
      </c>
      <c r="I311" s="4">
        <f t="shared" si="9"/>
        <v>5239.5</v>
      </c>
    </row>
    <row r="312" spans="1:9">
      <c r="A312" s="45">
        <v>43313</v>
      </c>
      <c r="B312" s="1" t="s">
        <v>33</v>
      </c>
      <c r="C312" s="21" t="s">
        <v>220</v>
      </c>
      <c r="D312" s="1" t="s">
        <v>34</v>
      </c>
      <c r="E312" s="21" t="str">
        <f t="shared" si="8"/>
        <v>009</v>
      </c>
      <c r="F312" s="1" t="s">
        <v>355</v>
      </c>
      <c r="G312" s="4">
        <v>25131.77</v>
      </c>
      <c r="H312" s="4">
        <v>229.82</v>
      </c>
      <c r="I312" s="4">
        <f t="shared" si="9"/>
        <v>24901.95</v>
      </c>
    </row>
    <row r="313" spans="1:9">
      <c r="A313" s="45">
        <v>43313</v>
      </c>
      <c r="B313" s="1" t="s">
        <v>33</v>
      </c>
      <c r="C313" s="21" t="s">
        <v>220</v>
      </c>
      <c r="D313" s="1" t="s">
        <v>34</v>
      </c>
      <c r="E313" s="21" t="str">
        <f t="shared" si="8"/>
        <v>009</v>
      </c>
      <c r="F313" s="1" t="s">
        <v>356</v>
      </c>
      <c r="G313" s="4">
        <v>410176.88</v>
      </c>
      <c r="H313" s="4">
        <v>2461.1</v>
      </c>
      <c r="I313" s="4">
        <f t="shared" si="9"/>
        <v>407715.78</v>
      </c>
    </row>
    <row r="314" spans="1:9">
      <c r="A314" s="45">
        <v>43313</v>
      </c>
      <c r="B314" s="1" t="s">
        <v>33</v>
      </c>
      <c r="C314" s="21" t="s">
        <v>220</v>
      </c>
      <c r="D314" s="1" t="s">
        <v>34</v>
      </c>
      <c r="E314" s="21" t="str">
        <f t="shared" si="8"/>
        <v>009</v>
      </c>
      <c r="F314" s="1" t="s">
        <v>357</v>
      </c>
      <c r="G314" s="4">
        <v>-6608.15</v>
      </c>
      <c r="H314" s="4">
        <v>0</v>
      </c>
      <c r="I314" s="4">
        <f t="shared" si="9"/>
        <v>-6608.15</v>
      </c>
    </row>
    <row r="315" spans="1:9">
      <c r="A315" s="45">
        <v>43313</v>
      </c>
      <c r="B315" s="1" t="s">
        <v>33</v>
      </c>
      <c r="C315" s="21" t="s">
        <v>220</v>
      </c>
      <c r="D315" s="1" t="s">
        <v>34</v>
      </c>
      <c r="E315" s="21" t="str">
        <f t="shared" si="8"/>
        <v>009</v>
      </c>
      <c r="F315" s="1" t="s">
        <v>358</v>
      </c>
      <c r="G315" s="4">
        <v>52536.13</v>
      </c>
      <c r="H315" s="4">
        <v>185.14999999999998</v>
      </c>
      <c r="I315" s="4">
        <f t="shared" si="9"/>
        <v>52350.979999999996</v>
      </c>
    </row>
    <row r="316" spans="1:9">
      <c r="A316" s="45">
        <v>43313</v>
      </c>
      <c r="B316" s="1" t="s">
        <v>33</v>
      </c>
      <c r="C316" s="21" t="s">
        <v>220</v>
      </c>
      <c r="D316" s="1" t="s">
        <v>34</v>
      </c>
      <c r="E316" s="21" t="str">
        <f t="shared" si="8"/>
        <v>009</v>
      </c>
      <c r="F316" s="1" t="s">
        <v>359</v>
      </c>
      <c r="G316" s="4">
        <v>9137.11</v>
      </c>
      <c r="H316" s="4">
        <v>8.98</v>
      </c>
      <c r="I316" s="4">
        <f t="shared" si="9"/>
        <v>9128.130000000001</v>
      </c>
    </row>
    <row r="317" spans="1:9">
      <c r="A317" s="45">
        <v>43313</v>
      </c>
      <c r="B317" s="1" t="s">
        <v>33</v>
      </c>
      <c r="C317" s="21" t="s">
        <v>220</v>
      </c>
      <c r="D317" s="1" t="s">
        <v>34</v>
      </c>
      <c r="E317" s="21" t="str">
        <f t="shared" si="8"/>
        <v>009</v>
      </c>
      <c r="F317" s="1" t="s">
        <v>361</v>
      </c>
      <c r="G317" s="4">
        <v>3096.45</v>
      </c>
      <c r="H317" s="4">
        <v>3.7899999999999996</v>
      </c>
      <c r="I317" s="4">
        <f t="shared" si="9"/>
        <v>3092.66</v>
      </c>
    </row>
    <row r="318" spans="1:9">
      <c r="A318" s="45">
        <v>43313</v>
      </c>
      <c r="B318" s="1" t="s">
        <v>33</v>
      </c>
      <c r="C318" s="21" t="s">
        <v>220</v>
      </c>
      <c r="D318" s="1" t="s">
        <v>34</v>
      </c>
      <c r="E318" s="21" t="str">
        <f t="shared" si="8"/>
        <v>009</v>
      </c>
      <c r="F318" s="1" t="s">
        <v>362</v>
      </c>
      <c r="G318" s="4">
        <v>275824.84000000003</v>
      </c>
      <c r="H318" s="4">
        <v>886.83999999999992</v>
      </c>
      <c r="I318" s="4">
        <f t="shared" si="9"/>
        <v>274938</v>
      </c>
    </row>
    <row r="319" spans="1:9">
      <c r="A319" s="45">
        <v>43313</v>
      </c>
      <c r="B319" s="1" t="s">
        <v>33</v>
      </c>
      <c r="C319" s="21" t="s">
        <v>220</v>
      </c>
      <c r="D319" s="1" t="s">
        <v>34</v>
      </c>
      <c r="E319" s="21" t="str">
        <f t="shared" si="8"/>
        <v>009</v>
      </c>
      <c r="F319" s="1" t="s">
        <v>363</v>
      </c>
      <c r="G319" s="4">
        <v>13713.69</v>
      </c>
      <c r="H319" s="4">
        <v>120.1</v>
      </c>
      <c r="I319" s="4">
        <f t="shared" si="9"/>
        <v>13593.59</v>
      </c>
    </row>
    <row r="320" spans="1:9">
      <c r="A320" s="45">
        <v>43313</v>
      </c>
      <c r="B320" s="1" t="s">
        <v>33</v>
      </c>
      <c r="C320" s="21" t="s">
        <v>220</v>
      </c>
      <c r="D320" s="1" t="s">
        <v>34</v>
      </c>
      <c r="E320" s="21" t="str">
        <f t="shared" si="8"/>
        <v>009</v>
      </c>
      <c r="F320" s="1" t="s">
        <v>365</v>
      </c>
      <c r="G320" s="4">
        <v>395941.76</v>
      </c>
      <c r="H320" s="4">
        <v>2463.2399999999998</v>
      </c>
      <c r="I320" s="4">
        <f t="shared" si="9"/>
        <v>393478.52</v>
      </c>
    </row>
    <row r="321" spans="1:9">
      <c r="A321" s="45">
        <v>43313</v>
      </c>
      <c r="B321" s="1" t="s">
        <v>33</v>
      </c>
      <c r="C321" s="21" t="s">
        <v>220</v>
      </c>
      <c r="D321" s="1" t="s">
        <v>34</v>
      </c>
      <c r="E321" s="21" t="str">
        <f t="shared" si="8"/>
        <v>009</v>
      </c>
      <c r="F321" s="1" t="s">
        <v>366</v>
      </c>
      <c r="G321" s="4">
        <v>546259.98</v>
      </c>
      <c r="H321" s="4">
        <v>2535.5699999999997</v>
      </c>
      <c r="I321" s="4">
        <f t="shared" si="9"/>
        <v>543724.41</v>
      </c>
    </row>
    <row r="322" spans="1:9">
      <c r="A322" s="45">
        <v>43313</v>
      </c>
      <c r="B322" s="1" t="s">
        <v>33</v>
      </c>
      <c r="C322" s="21" t="s">
        <v>220</v>
      </c>
      <c r="D322" s="1" t="s">
        <v>34</v>
      </c>
      <c r="E322" s="21" t="str">
        <f t="shared" ref="E322:E385" si="10">LEFT(D322,3)</f>
        <v>009</v>
      </c>
      <c r="F322" s="1" t="s">
        <v>367</v>
      </c>
      <c r="G322" s="4">
        <v>8817.23</v>
      </c>
      <c r="H322" s="4">
        <v>9.07</v>
      </c>
      <c r="I322" s="4">
        <f t="shared" ref="I322:I385" si="11">+G322-H322</f>
        <v>8808.16</v>
      </c>
    </row>
    <row r="323" spans="1:9">
      <c r="A323" s="45">
        <v>43313</v>
      </c>
      <c r="B323" s="1" t="s">
        <v>33</v>
      </c>
      <c r="C323" s="21" t="s">
        <v>220</v>
      </c>
      <c r="D323" s="1" t="s">
        <v>34</v>
      </c>
      <c r="E323" s="21" t="str">
        <f t="shared" si="10"/>
        <v>009</v>
      </c>
      <c r="F323" s="1" t="s">
        <v>369</v>
      </c>
      <c r="G323" s="4">
        <v>204274.16</v>
      </c>
      <c r="H323" s="4">
        <v>803.81</v>
      </c>
      <c r="I323" s="4">
        <f t="shared" si="11"/>
        <v>203470.35</v>
      </c>
    </row>
    <row r="324" spans="1:9">
      <c r="A324" s="45">
        <v>43313</v>
      </c>
      <c r="B324" s="1" t="s">
        <v>33</v>
      </c>
      <c r="C324" s="21" t="s">
        <v>220</v>
      </c>
      <c r="D324" s="1" t="s">
        <v>34</v>
      </c>
      <c r="E324" s="21" t="str">
        <f t="shared" si="10"/>
        <v>009</v>
      </c>
      <c r="F324" s="1" t="s">
        <v>370</v>
      </c>
      <c r="G324" s="4">
        <v>-480.53</v>
      </c>
      <c r="H324" s="4">
        <v>0</v>
      </c>
      <c r="I324" s="4">
        <f t="shared" si="11"/>
        <v>-480.53</v>
      </c>
    </row>
    <row r="325" spans="1:9">
      <c r="A325" s="45">
        <v>43313</v>
      </c>
      <c r="B325" s="1" t="s">
        <v>33</v>
      </c>
      <c r="C325" s="21" t="s">
        <v>220</v>
      </c>
      <c r="D325" s="1" t="s">
        <v>34</v>
      </c>
      <c r="E325" s="21" t="str">
        <f t="shared" si="10"/>
        <v>009</v>
      </c>
      <c r="F325" s="1" t="s">
        <v>372</v>
      </c>
      <c r="G325" s="4">
        <v>58291.29</v>
      </c>
      <c r="H325" s="4">
        <v>0</v>
      </c>
      <c r="I325" s="4">
        <f t="shared" si="11"/>
        <v>58291.29</v>
      </c>
    </row>
    <row r="326" spans="1:9">
      <c r="A326" s="45">
        <v>43313</v>
      </c>
      <c r="B326" s="1" t="s">
        <v>33</v>
      </c>
      <c r="C326" s="21" t="s">
        <v>220</v>
      </c>
      <c r="D326" s="1" t="s">
        <v>34</v>
      </c>
      <c r="E326" s="21" t="str">
        <f t="shared" si="10"/>
        <v>009</v>
      </c>
      <c r="F326" s="1" t="s">
        <v>373</v>
      </c>
      <c r="G326" s="4">
        <v>27764.16</v>
      </c>
      <c r="H326" s="4">
        <v>0</v>
      </c>
      <c r="I326" s="4">
        <f t="shared" si="11"/>
        <v>27764.16</v>
      </c>
    </row>
    <row r="327" spans="1:9">
      <c r="A327" s="45">
        <v>43313</v>
      </c>
      <c r="B327" s="1" t="s">
        <v>33</v>
      </c>
      <c r="C327" s="21" t="s">
        <v>220</v>
      </c>
      <c r="D327" s="1" t="s">
        <v>34</v>
      </c>
      <c r="E327" s="21" t="str">
        <f t="shared" si="10"/>
        <v>009</v>
      </c>
      <c r="F327" s="1" t="s">
        <v>374</v>
      </c>
      <c r="G327" s="4">
        <v>19159.03</v>
      </c>
      <c r="H327" s="4">
        <v>22</v>
      </c>
      <c r="I327" s="4">
        <f t="shared" si="11"/>
        <v>19137.03</v>
      </c>
    </row>
    <row r="328" spans="1:9">
      <c r="A328" s="45">
        <v>43313</v>
      </c>
      <c r="B328" s="1" t="s">
        <v>33</v>
      </c>
      <c r="C328" s="21" t="s">
        <v>220</v>
      </c>
      <c r="D328" s="1" t="s">
        <v>34</v>
      </c>
      <c r="E328" s="21" t="str">
        <f t="shared" si="10"/>
        <v>009</v>
      </c>
      <c r="F328" s="1" t="s">
        <v>375</v>
      </c>
      <c r="G328" s="4">
        <v>6699.51</v>
      </c>
      <c r="H328" s="4">
        <v>44.769999999999996</v>
      </c>
      <c r="I328" s="4">
        <f t="shared" si="11"/>
        <v>6654.74</v>
      </c>
    </row>
    <row r="329" spans="1:9">
      <c r="A329" s="45">
        <v>43313</v>
      </c>
      <c r="B329" s="1" t="s">
        <v>33</v>
      </c>
      <c r="C329" s="21" t="s">
        <v>220</v>
      </c>
      <c r="D329" s="1" t="s">
        <v>34</v>
      </c>
      <c r="E329" s="21" t="str">
        <f t="shared" si="10"/>
        <v>009</v>
      </c>
      <c r="F329" s="1" t="s">
        <v>376</v>
      </c>
      <c r="G329" s="4">
        <v>50865.24</v>
      </c>
      <c r="H329" s="4">
        <v>125.81</v>
      </c>
      <c r="I329" s="4">
        <f t="shared" si="11"/>
        <v>50739.43</v>
      </c>
    </row>
    <row r="330" spans="1:9">
      <c r="A330" s="45">
        <v>43313</v>
      </c>
      <c r="B330" s="1" t="s">
        <v>33</v>
      </c>
      <c r="C330" s="21" t="s">
        <v>220</v>
      </c>
      <c r="D330" s="1" t="s">
        <v>34</v>
      </c>
      <c r="E330" s="21" t="str">
        <f t="shared" si="10"/>
        <v>009</v>
      </c>
      <c r="F330" s="1" t="s">
        <v>377</v>
      </c>
      <c r="G330" s="4">
        <v>1933.7</v>
      </c>
      <c r="H330" s="4">
        <v>12.08</v>
      </c>
      <c r="I330" s="4">
        <f t="shared" si="11"/>
        <v>1921.6200000000001</v>
      </c>
    </row>
    <row r="331" spans="1:9">
      <c r="A331" s="45">
        <v>43313</v>
      </c>
      <c r="B331" s="1" t="s">
        <v>33</v>
      </c>
      <c r="C331" s="21" t="s">
        <v>220</v>
      </c>
      <c r="D331" s="1" t="s">
        <v>34</v>
      </c>
      <c r="E331" s="21" t="str">
        <f t="shared" si="10"/>
        <v>009</v>
      </c>
      <c r="F331" s="1" t="s">
        <v>381</v>
      </c>
      <c r="G331" s="4">
        <v>53267.35</v>
      </c>
      <c r="H331" s="4">
        <v>104.24000000000001</v>
      </c>
      <c r="I331" s="4">
        <f t="shared" si="11"/>
        <v>53163.11</v>
      </c>
    </row>
    <row r="332" spans="1:9">
      <c r="A332" s="45">
        <v>43313</v>
      </c>
      <c r="B332" s="1" t="s">
        <v>33</v>
      </c>
      <c r="C332" s="21" t="s">
        <v>220</v>
      </c>
      <c r="D332" s="1" t="s">
        <v>34</v>
      </c>
      <c r="E332" s="21" t="str">
        <f t="shared" si="10"/>
        <v>009</v>
      </c>
      <c r="F332" s="1" t="s">
        <v>382</v>
      </c>
      <c r="G332" s="4">
        <v>20605.3</v>
      </c>
      <c r="H332" s="4">
        <v>60.180000000000007</v>
      </c>
      <c r="I332" s="4">
        <f t="shared" si="11"/>
        <v>20545.12</v>
      </c>
    </row>
    <row r="333" spans="1:9">
      <c r="A333" s="45">
        <v>43313</v>
      </c>
      <c r="B333" s="1" t="s">
        <v>33</v>
      </c>
      <c r="C333" s="21" t="s">
        <v>220</v>
      </c>
      <c r="D333" s="1" t="s">
        <v>34</v>
      </c>
      <c r="E333" s="21" t="str">
        <f t="shared" si="10"/>
        <v>009</v>
      </c>
      <c r="F333" s="1" t="s">
        <v>383</v>
      </c>
      <c r="G333" s="4">
        <v>30486.720000000001</v>
      </c>
      <c r="H333" s="4">
        <v>111.52</v>
      </c>
      <c r="I333" s="4">
        <f t="shared" si="11"/>
        <v>30375.200000000001</v>
      </c>
    </row>
    <row r="334" spans="1:9">
      <c r="A334" s="45">
        <v>43313</v>
      </c>
      <c r="B334" s="1" t="s">
        <v>33</v>
      </c>
      <c r="C334" s="21" t="s">
        <v>220</v>
      </c>
      <c r="D334" s="1" t="s">
        <v>34</v>
      </c>
      <c r="E334" s="21" t="str">
        <f t="shared" si="10"/>
        <v>009</v>
      </c>
      <c r="F334" s="1" t="s">
        <v>384</v>
      </c>
      <c r="G334" s="4">
        <v>86370.93</v>
      </c>
      <c r="H334" s="4">
        <v>189.86</v>
      </c>
      <c r="I334" s="4">
        <f t="shared" si="11"/>
        <v>86181.069999999992</v>
      </c>
    </row>
    <row r="335" spans="1:9">
      <c r="A335" s="45">
        <v>43313</v>
      </c>
      <c r="B335" s="1" t="s">
        <v>33</v>
      </c>
      <c r="C335" s="21" t="s">
        <v>220</v>
      </c>
      <c r="D335" s="1" t="s">
        <v>34</v>
      </c>
      <c r="E335" s="21" t="str">
        <f t="shared" si="10"/>
        <v>009</v>
      </c>
      <c r="F335" s="1" t="s">
        <v>385</v>
      </c>
      <c r="G335" s="4">
        <v>1105.0899999999999</v>
      </c>
      <c r="H335" s="4">
        <v>4.03</v>
      </c>
      <c r="I335" s="4">
        <f t="shared" si="11"/>
        <v>1101.06</v>
      </c>
    </row>
    <row r="336" spans="1:9">
      <c r="A336" s="45">
        <v>43313</v>
      </c>
      <c r="B336" s="1" t="s">
        <v>33</v>
      </c>
      <c r="C336" s="21" t="s">
        <v>220</v>
      </c>
      <c r="D336" s="1" t="s">
        <v>34</v>
      </c>
      <c r="E336" s="21" t="str">
        <f t="shared" si="10"/>
        <v>009</v>
      </c>
      <c r="F336" s="1" t="s">
        <v>386</v>
      </c>
      <c r="G336" s="4">
        <v>8296.9599999999991</v>
      </c>
      <c r="H336" s="4">
        <v>12.459999999999999</v>
      </c>
      <c r="I336" s="4">
        <f t="shared" si="11"/>
        <v>8284.5</v>
      </c>
    </row>
    <row r="337" spans="1:9">
      <c r="A337" s="45">
        <v>43313</v>
      </c>
      <c r="B337" s="1" t="s">
        <v>33</v>
      </c>
      <c r="C337" s="21" t="s">
        <v>220</v>
      </c>
      <c r="D337" s="1" t="s">
        <v>34</v>
      </c>
      <c r="E337" s="21" t="str">
        <f t="shared" si="10"/>
        <v>009</v>
      </c>
      <c r="F337" s="1" t="s">
        <v>387</v>
      </c>
      <c r="G337" s="4">
        <v>3332.58</v>
      </c>
      <c r="H337" s="4">
        <v>17.93</v>
      </c>
      <c r="I337" s="4">
        <f t="shared" si="11"/>
        <v>3314.65</v>
      </c>
    </row>
    <row r="338" spans="1:9">
      <c r="A338" s="45">
        <v>43313</v>
      </c>
      <c r="B338" s="1" t="s">
        <v>33</v>
      </c>
      <c r="C338" s="21" t="s">
        <v>220</v>
      </c>
      <c r="D338" s="1" t="s">
        <v>34</v>
      </c>
      <c r="E338" s="21" t="str">
        <f t="shared" si="10"/>
        <v>009</v>
      </c>
      <c r="F338" s="1" t="s">
        <v>388</v>
      </c>
      <c r="G338" s="4">
        <v>105860.18</v>
      </c>
      <c r="H338" s="4">
        <v>243.7</v>
      </c>
      <c r="I338" s="4">
        <f t="shared" si="11"/>
        <v>105616.48</v>
      </c>
    </row>
    <row r="339" spans="1:9">
      <c r="A339" s="45">
        <v>43313</v>
      </c>
      <c r="B339" s="1" t="s">
        <v>33</v>
      </c>
      <c r="C339" s="21" t="s">
        <v>220</v>
      </c>
      <c r="D339" s="1" t="s">
        <v>34</v>
      </c>
      <c r="E339" s="21" t="str">
        <f t="shared" si="10"/>
        <v>009</v>
      </c>
      <c r="F339" s="1" t="s">
        <v>406</v>
      </c>
      <c r="G339" s="4">
        <v>38582.29</v>
      </c>
      <c r="H339" s="4">
        <v>47.05</v>
      </c>
      <c r="I339" s="4">
        <f t="shared" si="11"/>
        <v>38535.24</v>
      </c>
    </row>
    <row r="340" spans="1:9">
      <c r="A340" s="45">
        <v>43313</v>
      </c>
      <c r="B340" s="1" t="s">
        <v>33</v>
      </c>
      <c r="C340" s="21" t="s">
        <v>220</v>
      </c>
      <c r="D340" s="1" t="s">
        <v>34</v>
      </c>
      <c r="E340" s="21" t="str">
        <f t="shared" si="10"/>
        <v>009</v>
      </c>
      <c r="F340" s="1" t="s">
        <v>391</v>
      </c>
      <c r="G340" s="4">
        <v>1680.33</v>
      </c>
      <c r="H340" s="4">
        <v>6.5</v>
      </c>
      <c r="I340" s="4">
        <f t="shared" si="11"/>
        <v>1673.83</v>
      </c>
    </row>
    <row r="341" spans="1:9">
      <c r="A341" s="45">
        <v>43313</v>
      </c>
      <c r="B341" s="1" t="s">
        <v>33</v>
      </c>
      <c r="C341" s="21" t="s">
        <v>220</v>
      </c>
      <c r="D341" s="1" t="s">
        <v>34</v>
      </c>
      <c r="E341" s="21" t="str">
        <f t="shared" si="10"/>
        <v>009</v>
      </c>
      <c r="F341" s="1" t="s">
        <v>393</v>
      </c>
      <c r="G341" s="4">
        <v>2226.54</v>
      </c>
      <c r="H341" s="4">
        <v>8.120000000000001</v>
      </c>
      <c r="I341" s="4">
        <f t="shared" si="11"/>
        <v>2218.42</v>
      </c>
    </row>
    <row r="342" spans="1:9">
      <c r="A342" s="45">
        <v>43313</v>
      </c>
      <c r="B342" s="1" t="s">
        <v>33</v>
      </c>
      <c r="C342" s="21" t="s">
        <v>220</v>
      </c>
      <c r="D342" s="1" t="s">
        <v>34</v>
      </c>
      <c r="E342" s="21" t="str">
        <f t="shared" si="10"/>
        <v>009</v>
      </c>
      <c r="F342" s="1" t="s">
        <v>407</v>
      </c>
      <c r="G342" s="4">
        <v>3266.89</v>
      </c>
      <c r="H342" s="4">
        <v>3.98</v>
      </c>
      <c r="I342" s="4">
        <f t="shared" si="11"/>
        <v>3262.91</v>
      </c>
    </row>
    <row r="343" spans="1:9">
      <c r="A343" s="45">
        <v>43313</v>
      </c>
      <c r="B343" s="1" t="s">
        <v>33</v>
      </c>
      <c r="C343" s="21" t="s">
        <v>220</v>
      </c>
      <c r="D343" s="1" t="s">
        <v>34</v>
      </c>
      <c r="E343" s="21" t="str">
        <f t="shared" si="10"/>
        <v>009</v>
      </c>
      <c r="F343" s="1" t="s">
        <v>408</v>
      </c>
      <c r="G343" s="4">
        <v>49940.35</v>
      </c>
      <c r="H343" s="4">
        <v>60.9</v>
      </c>
      <c r="I343" s="4">
        <f t="shared" si="11"/>
        <v>49879.45</v>
      </c>
    </row>
    <row r="344" spans="1:9">
      <c r="A344" s="45">
        <v>43313</v>
      </c>
      <c r="B344" s="1" t="s">
        <v>33</v>
      </c>
      <c r="C344" s="21" t="s">
        <v>220</v>
      </c>
      <c r="D344" s="1" t="s">
        <v>34</v>
      </c>
      <c r="E344" s="21" t="str">
        <f t="shared" si="10"/>
        <v>009</v>
      </c>
      <c r="F344" s="1" t="s">
        <v>409</v>
      </c>
      <c r="G344" s="4">
        <v>8155.39</v>
      </c>
      <c r="H344" s="4">
        <v>9.9499999999999993</v>
      </c>
      <c r="I344" s="4">
        <f t="shared" si="11"/>
        <v>8145.4400000000005</v>
      </c>
    </row>
    <row r="345" spans="1:9">
      <c r="A345" s="45">
        <v>43313</v>
      </c>
      <c r="B345" s="1" t="s">
        <v>33</v>
      </c>
      <c r="C345" s="21" t="s">
        <v>220</v>
      </c>
      <c r="D345" s="1" t="s">
        <v>34</v>
      </c>
      <c r="E345" s="21" t="str">
        <f t="shared" si="10"/>
        <v>009</v>
      </c>
      <c r="F345" s="1" t="s">
        <v>394</v>
      </c>
      <c r="G345" s="4">
        <v>530618.98</v>
      </c>
      <c r="H345" s="4">
        <v>1732.58</v>
      </c>
      <c r="I345" s="4">
        <f t="shared" si="11"/>
        <v>528886.4</v>
      </c>
    </row>
    <row r="346" spans="1:9">
      <c r="A346" s="45">
        <v>43313</v>
      </c>
      <c r="B346" s="1" t="s">
        <v>33</v>
      </c>
      <c r="C346" s="21" t="s">
        <v>220</v>
      </c>
      <c r="D346" s="1" t="s">
        <v>34</v>
      </c>
      <c r="E346" s="21" t="str">
        <f t="shared" si="10"/>
        <v>009</v>
      </c>
      <c r="F346" s="1" t="s">
        <v>410</v>
      </c>
      <c r="G346" s="4">
        <v>18023.54</v>
      </c>
      <c r="H346" s="4">
        <v>21.98</v>
      </c>
      <c r="I346" s="4">
        <f t="shared" si="11"/>
        <v>18001.560000000001</v>
      </c>
    </row>
    <row r="347" spans="1:9">
      <c r="A347" s="45">
        <v>43313</v>
      </c>
      <c r="B347" s="1" t="s">
        <v>33</v>
      </c>
      <c r="C347" s="21" t="s">
        <v>220</v>
      </c>
      <c r="D347" s="1" t="s">
        <v>34</v>
      </c>
      <c r="E347" s="21" t="str">
        <f t="shared" si="10"/>
        <v>009</v>
      </c>
      <c r="F347" s="1" t="s">
        <v>411</v>
      </c>
      <c r="G347" s="4">
        <v>534534.21</v>
      </c>
      <c r="H347" s="4">
        <v>0</v>
      </c>
      <c r="I347" s="4">
        <f t="shared" si="11"/>
        <v>534534.21</v>
      </c>
    </row>
    <row r="348" spans="1:9">
      <c r="A348" s="45">
        <v>43313</v>
      </c>
      <c r="B348" s="1" t="s">
        <v>33</v>
      </c>
      <c r="C348" s="21" t="s">
        <v>220</v>
      </c>
      <c r="D348" s="1" t="s">
        <v>34</v>
      </c>
      <c r="E348" s="21" t="str">
        <f t="shared" si="10"/>
        <v>009</v>
      </c>
      <c r="F348" s="1" t="s">
        <v>412</v>
      </c>
      <c r="G348" s="4">
        <v>12966.8</v>
      </c>
      <c r="H348" s="4">
        <v>0</v>
      </c>
      <c r="I348" s="4">
        <f t="shared" si="11"/>
        <v>12966.8</v>
      </c>
    </row>
    <row r="349" spans="1:9">
      <c r="A349" s="45">
        <v>43313</v>
      </c>
      <c r="B349" s="1" t="s">
        <v>33</v>
      </c>
      <c r="C349" s="21" t="s">
        <v>220</v>
      </c>
      <c r="D349" s="1" t="s">
        <v>34</v>
      </c>
      <c r="E349" s="21" t="str">
        <f t="shared" si="10"/>
        <v>009</v>
      </c>
      <c r="F349" s="1" t="s">
        <v>413</v>
      </c>
      <c r="G349" s="4">
        <v>7153.09</v>
      </c>
      <c r="H349" s="4">
        <v>8.7200000000000006</v>
      </c>
      <c r="I349" s="4">
        <f t="shared" si="11"/>
        <v>7144.37</v>
      </c>
    </row>
    <row r="350" spans="1:9">
      <c r="A350" s="45">
        <v>43313</v>
      </c>
      <c r="B350" s="1" t="s">
        <v>33</v>
      </c>
      <c r="C350" s="21" t="s">
        <v>220</v>
      </c>
      <c r="D350" s="1" t="s">
        <v>34</v>
      </c>
      <c r="E350" s="21" t="str">
        <f t="shared" si="10"/>
        <v>009</v>
      </c>
      <c r="F350" s="1" t="s">
        <v>414</v>
      </c>
      <c r="G350" s="4">
        <v>947.45</v>
      </c>
      <c r="H350" s="4">
        <v>1.1599999999999999</v>
      </c>
      <c r="I350" s="4">
        <f t="shared" si="11"/>
        <v>946.29000000000008</v>
      </c>
    </row>
    <row r="351" spans="1:9">
      <c r="A351" s="45">
        <v>43313</v>
      </c>
      <c r="B351" s="1" t="s">
        <v>33</v>
      </c>
      <c r="C351" s="21" t="s">
        <v>220</v>
      </c>
      <c r="D351" s="1" t="s">
        <v>34</v>
      </c>
      <c r="E351" s="21" t="str">
        <f t="shared" si="10"/>
        <v>009</v>
      </c>
      <c r="F351" s="1" t="s">
        <v>415</v>
      </c>
      <c r="G351" s="4">
        <v>10432.49</v>
      </c>
      <c r="H351" s="4">
        <v>0</v>
      </c>
      <c r="I351" s="4">
        <f t="shared" si="11"/>
        <v>10432.49</v>
      </c>
    </row>
    <row r="352" spans="1:9">
      <c r="A352" s="45">
        <v>43313</v>
      </c>
      <c r="B352" s="1" t="s">
        <v>33</v>
      </c>
      <c r="C352" s="21" t="s">
        <v>220</v>
      </c>
      <c r="D352" s="1" t="s">
        <v>34</v>
      </c>
      <c r="E352" s="21" t="str">
        <f t="shared" si="10"/>
        <v>009</v>
      </c>
      <c r="F352" s="1" t="s">
        <v>416</v>
      </c>
      <c r="G352" s="4">
        <v>11209.49</v>
      </c>
      <c r="H352" s="4">
        <v>13.67</v>
      </c>
      <c r="I352" s="4">
        <f t="shared" si="11"/>
        <v>11195.82</v>
      </c>
    </row>
    <row r="353" spans="1:9">
      <c r="A353" s="45">
        <v>43313</v>
      </c>
      <c r="B353" s="1" t="s">
        <v>33</v>
      </c>
      <c r="C353" s="21" t="s">
        <v>220</v>
      </c>
      <c r="D353" s="1" t="s">
        <v>34</v>
      </c>
      <c r="E353" s="21" t="str">
        <f t="shared" si="10"/>
        <v>009</v>
      </c>
      <c r="F353" s="1" t="s">
        <v>417</v>
      </c>
      <c r="G353" s="4">
        <v>103773.35</v>
      </c>
      <c r="H353" s="4">
        <v>0</v>
      </c>
      <c r="I353" s="4">
        <f t="shared" si="11"/>
        <v>103773.35</v>
      </c>
    </row>
    <row r="354" spans="1:9">
      <c r="A354" s="45">
        <v>43313</v>
      </c>
      <c r="B354" s="1" t="s">
        <v>33</v>
      </c>
      <c r="C354" s="21" t="s">
        <v>220</v>
      </c>
      <c r="D354" s="1" t="s">
        <v>34</v>
      </c>
      <c r="E354" s="21" t="str">
        <f t="shared" si="10"/>
        <v>009</v>
      </c>
      <c r="F354" s="1" t="s">
        <v>395</v>
      </c>
      <c r="G354" s="4">
        <v>-157246.66</v>
      </c>
      <c r="H354" s="4">
        <v>0</v>
      </c>
      <c r="I354" s="4">
        <f t="shared" si="11"/>
        <v>-157246.66</v>
      </c>
    </row>
    <row r="355" spans="1:9">
      <c r="A355" s="45">
        <v>43313</v>
      </c>
      <c r="B355" s="1" t="s">
        <v>33</v>
      </c>
      <c r="C355" s="21" t="s">
        <v>220</v>
      </c>
      <c r="D355" s="1" t="s">
        <v>34</v>
      </c>
      <c r="E355" s="21" t="str">
        <f t="shared" si="10"/>
        <v>009</v>
      </c>
      <c r="F355" s="1" t="s">
        <v>396</v>
      </c>
      <c r="G355" s="4">
        <v>28664.89</v>
      </c>
      <c r="H355" s="4">
        <v>0</v>
      </c>
      <c r="I355" s="4">
        <f t="shared" si="11"/>
        <v>28664.89</v>
      </c>
    </row>
    <row r="356" spans="1:9">
      <c r="A356" s="45">
        <v>43313</v>
      </c>
      <c r="B356" s="1" t="s">
        <v>33</v>
      </c>
      <c r="C356" s="21" t="s">
        <v>220</v>
      </c>
      <c r="D356" s="1" t="s">
        <v>68</v>
      </c>
      <c r="E356" s="21" t="str">
        <f t="shared" si="10"/>
        <v>091</v>
      </c>
      <c r="F356" s="2" t="s">
        <v>396</v>
      </c>
      <c r="G356" s="46">
        <v>192316.4</v>
      </c>
      <c r="H356" s="4">
        <v>0</v>
      </c>
      <c r="I356" s="4">
        <f t="shared" si="11"/>
        <v>192316.4</v>
      </c>
    </row>
    <row r="357" spans="1:9">
      <c r="A357" s="45">
        <v>43313</v>
      </c>
      <c r="B357" s="1" t="s">
        <v>33</v>
      </c>
      <c r="C357" s="21" t="s">
        <v>220</v>
      </c>
      <c r="D357" s="1" t="s">
        <v>68</v>
      </c>
      <c r="E357" s="21" t="str">
        <f t="shared" si="10"/>
        <v>091</v>
      </c>
      <c r="F357" s="2" t="s">
        <v>397</v>
      </c>
      <c r="G357" s="46">
        <v>20375.13</v>
      </c>
      <c r="H357" s="4">
        <v>0</v>
      </c>
      <c r="I357" s="4">
        <f t="shared" si="11"/>
        <v>20375.13</v>
      </c>
    </row>
    <row r="358" spans="1:9">
      <c r="A358" s="45">
        <v>43344</v>
      </c>
      <c r="B358" s="1" t="s">
        <v>16</v>
      </c>
      <c r="C358" s="21" t="s">
        <v>220</v>
      </c>
      <c r="D358" s="2" t="s">
        <v>17</v>
      </c>
      <c r="E358" s="21" t="str">
        <f t="shared" si="10"/>
        <v>002</v>
      </c>
      <c r="F358" s="1" t="s">
        <v>221</v>
      </c>
      <c r="G358" s="4">
        <v>77081.34</v>
      </c>
      <c r="H358" s="4">
        <v>0</v>
      </c>
      <c r="I358" s="4">
        <f t="shared" si="11"/>
        <v>77081.34</v>
      </c>
    </row>
    <row r="359" spans="1:9">
      <c r="A359" s="45">
        <v>43344</v>
      </c>
      <c r="B359" s="1" t="s">
        <v>16</v>
      </c>
      <c r="C359" s="21" t="s">
        <v>220</v>
      </c>
      <c r="D359" s="2" t="s">
        <v>17</v>
      </c>
      <c r="E359" s="21" t="str">
        <f t="shared" si="10"/>
        <v>002</v>
      </c>
      <c r="F359" s="1" t="s">
        <v>222</v>
      </c>
      <c r="G359" s="4">
        <v>2891156.34</v>
      </c>
      <c r="H359" s="4">
        <v>0</v>
      </c>
      <c r="I359" s="4">
        <f t="shared" si="11"/>
        <v>2891156.34</v>
      </c>
    </row>
    <row r="360" spans="1:9">
      <c r="A360" s="45">
        <v>43344</v>
      </c>
      <c r="B360" s="1" t="s">
        <v>16</v>
      </c>
      <c r="C360" s="21" t="s">
        <v>220</v>
      </c>
      <c r="D360" s="2" t="s">
        <v>17</v>
      </c>
      <c r="E360" s="21" t="str">
        <f t="shared" si="10"/>
        <v>002</v>
      </c>
      <c r="F360" s="1" t="s">
        <v>223</v>
      </c>
      <c r="G360" s="4">
        <v>973166.56</v>
      </c>
      <c r="H360" s="4">
        <v>0</v>
      </c>
      <c r="I360" s="4">
        <f t="shared" si="11"/>
        <v>973166.56</v>
      </c>
    </row>
    <row r="361" spans="1:9">
      <c r="A361" s="45">
        <v>43344</v>
      </c>
      <c r="B361" s="1" t="s">
        <v>16</v>
      </c>
      <c r="C361" s="21" t="s">
        <v>220</v>
      </c>
      <c r="D361" s="2" t="s">
        <v>17</v>
      </c>
      <c r="E361" s="21" t="str">
        <f t="shared" si="10"/>
        <v>002</v>
      </c>
      <c r="F361" s="1" t="s">
        <v>224</v>
      </c>
      <c r="G361" s="4">
        <v>296829.98</v>
      </c>
      <c r="H361" s="4">
        <v>0</v>
      </c>
      <c r="I361" s="4">
        <f t="shared" si="11"/>
        <v>296829.98</v>
      </c>
    </row>
    <row r="362" spans="1:9">
      <c r="A362" s="45">
        <v>43344</v>
      </c>
      <c r="B362" s="1" t="s">
        <v>16</v>
      </c>
      <c r="C362" s="21" t="s">
        <v>220</v>
      </c>
      <c r="D362" s="2" t="s">
        <v>17</v>
      </c>
      <c r="E362" s="21" t="str">
        <f t="shared" si="10"/>
        <v>002</v>
      </c>
      <c r="F362" s="1" t="s">
        <v>225</v>
      </c>
      <c r="G362" s="4">
        <v>355834.06</v>
      </c>
      <c r="H362" s="4">
        <v>0</v>
      </c>
      <c r="I362" s="4">
        <f t="shared" si="11"/>
        <v>355834.06</v>
      </c>
    </row>
    <row r="363" spans="1:9">
      <c r="A363" s="45">
        <v>43344</v>
      </c>
      <c r="B363" s="1" t="s">
        <v>16</v>
      </c>
      <c r="C363" s="21" t="s">
        <v>220</v>
      </c>
      <c r="D363" s="2" t="s">
        <v>17</v>
      </c>
      <c r="E363" s="21" t="str">
        <f t="shared" si="10"/>
        <v>002</v>
      </c>
      <c r="F363" s="1" t="s">
        <v>226</v>
      </c>
      <c r="G363" s="4">
        <v>140669.79</v>
      </c>
      <c r="H363" s="4">
        <v>0</v>
      </c>
      <c r="I363" s="4">
        <f t="shared" si="11"/>
        <v>140669.79</v>
      </c>
    </row>
    <row r="364" spans="1:9">
      <c r="A364" s="45">
        <v>43344</v>
      </c>
      <c r="B364" s="1" t="s">
        <v>16</v>
      </c>
      <c r="C364" s="21" t="s">
        <v>220</v>
      </c>
      <c r="D364" s="2" t="s">
        <v>17</v>
      </c>
      <c r="E364" s="21" t="str">
        <f t="shared" si="10"/>
        <v>002</v>
      </c>
      <c r="F364" s="1" t="s">
        <v>227</v>
      </c>
      <c r="G364" s="4">
        <v>1004343.03</v>
      </c>
      <c r="H364" s="4">
        <v>0</v>
      </c>
      <c r="I364" s="4">
        <f t="shared" si="11"/>
        <v>1004343.03</v>
      </c>
    </row>
    <row r="365" spans="1:9">
      <c r="A365" s="45">
        <v>43344</v>
      </c>
      <c r="B365" s="1" t="s">
        <v>16</v>
      </c>
      <c r="C365" s="21" t="s">
        <v>220</v>
      </c>
      <c r="D365" s="2" t="s">
        <v>17</v>
      </c>
      <c r="E365" s="21" t="str">
        <f t="shared" si="10"/>
        <v>002</v>
      </c>
      <c r="F365" s="1" t="s">
        <v>228</v>
      </c>
      <c r="G365" s="4">
        <v>1667.37</v>
      </c>
      <c r="H365" s="4">
        <v>0</v>
      </c>
      <c r="I365" s="4">
        <f t="shared" si="11"/>
        <v>1667.37</v>
      </c>
    </row>
    <row r="366" spans="1:9">
      <c r="A366" s="45">
        <v>43344</v>
      </c>
      <c r="B366" s="1" t="s">
        <v>16</v>
      </c>
      <c r="C366" s="21" t="s">
        <v>220</v>
      </c>
      <c r="D366" s="2" t="s">
        <v>17</v>
      </c>
      <c r="E366" s="21" t="str">
        <f t="shared" si="10"/>
        <v>002</v>
      </c>
      <c r="F366" s="1" t="s">
        <v>229</v>
      </c>
      <c r="G366" s="4">
        <v>67734.710000000006</v>
      </c>
      <c r="H366" s="4">
        <v>0</v>
      </c>
      <c r="I366" s="4">
        <f t="shared" si="11"/>
        <v>67734.710000000006</v>
      </c>
    </row>
    <row r="367" spans="1:9">
      <c r="A367" s="45">
        <v>43344</v>
      </c>
      <c r="B367" s="1" t="s">
        <v>16</v>
      </c>
      <c r="C367" s="21" t="s">
        <v>220</v>
      </c>
      <c r="D367" s="2" t="s">
        <v>17</v>
      </c>
      <c r="E367" s="21" t="str">
        <f t="shared" si="10"/>
        <v>002</v>
      </c>
      <c r="F367" s="1" t="s">
        <v>231</v>
      </c>
      <c r="G367" s="4">
        <v>647316.36</v>
      </c>
      <c r="H367" s="4">
        <v>0</v>
      </c>
      <c r="I367" s="4">
        <f t="shared" si="11"/>
        <v>647316.36</v>
      </c>
    </row>
    <row r="368" spans="1:9">
      <c r="A368" s="45">
        <v>43344</v>
      </c>
      <c r="B368" s="1" t="s">
        <v>16</v>
      </c>
      <c r="C368" s="21" t="s">
        <v>220</v>
      </c>
      <c r="D368" s="2" t="s">
        <v>17</v>
      </c>
      <c r="E368" s="21" t="str">
        <f t="shared" si="10"/>
        <v>002</v>
      </c>
      <c r="F368" s="1" t="s">
        <v>232</v>
      </c>
      <c r="G368" s="4">
        <v>344605.46</v>
      </c>
      <c r="H368" s="4">
        <v>0</v>
      </c>
      <c r="I368" s="4">
        <f t="shared" si="11"/>
        <v>344605.46</v>
      </c>
    </row>
    <row r="369" spans="1:9">
      <c r="A369" s="45">
        <v>43344</v>
      </c>
      <c r="B369" s="1" t="s">
        <v>16</v>
      </c>
      <c r="C369" s="21" t="s">
        <v>220</v>
      </c>
      <c r="D369" s="2" t="s">
        <v>17</v>
      </c>
      <c r="E369" s="21" t="str">
        <f t="shared" si="10"/>
        <v>002</v>
      </c>
      <c r="F369" s="1" t="s">
        <v>234</v>
      </c>
      <c r="G369" s="4">
        <v>715556.8</v>
      </c>
      <c r="H369" s="4">
        <v>0</v>
      </c>
      <c r="I369" s="4">
        <f t="shared" si="11"/>
        <v>715556.8</v>
      </c>
    </row>
    <row r="370" spans="1:9">
      <c r="A370" s="45">
        <v>43344</v>
      </c>
      <c r="B370" s="1" t="s">
        <v>16</v>
      </c>
      <c r="C370" s="21" t="s">
        <v>220</v>
      </c>
      <c r="D370" s="2" t="s">
        <v>17</v>
      </c>
      <c r="E370" s="21" t="str">
        <f t="shared" si="10"/>
        <v>002</v>
      </c>
      <c r="F370" s="1" t="s">
        <v>235</v>
      </c>
      <c r="G370" s="4">
        <v>1612610.59</v>
      </c>
      <c r="H370" s="4">
        <v>0</v>
      </c>
      <c r="I370" s="4">
        <f t="shared" si="11"/>
        <v>1612610.59</v>
      </c>
    </row>
    <row r="371" spans="1:9">
      <c r="A371" s="45">
        <v>43344</v>
      </c>
      <c r="B371" s="1" t="s">
        <v>16</v>
      </c>
      <c r="C371" s="21" t="s">
        <v>220</v>
      </c>
      <c r="D371" s="2" t="s">
        <v>17</v>
      </c>
      <c r="E371" s="21" t="str">
        <f t="shared" si="10"/>
        <v>002</v>
      </c>
      <c r="F371" s="1" t="s">
        <v>236</v>
      </c>
      <c r="G371" s="4">
        <v>533965.84</v>
      </c>
      <c r="H371" s="4">
        <v>0</v>
      </c>
      <c r="I371" s="4">
        <f t="shared" si="11"/>
        <v>533965.84</v>
      </c>
    </row>
    <row r="372" spans="1:9">
      <c r="A372" s="45">
        <v>43344</v>
      </c>
      <c r="B372" s="1" t="s">
        <v>16</v>
      </c>
      <c r="C372" s="21" t="s">
        <v>220</v>
      </c>
      <c r="D372" s="2" t="s">
        <v>17</v>
      </c>
      <c r="E372" s="21" t="str">
        <f t="shared" si="10"/>
        <v>002</v>
      </c>
      <c r="F372" s="1" t="s">
        <v>237</v>
      </c>
      <c r="G372" s="4">
        <v>753905.19</v>
      </c>
      <c r="H372" s="4">
        <v>0</v>
      </c>
      <c r="I372" s="4">
        <f t="shared" si="11"/>
        <v>753905.19</v>
      </c>
    </row>
    <row r="373" spans="1:9">
      <c r="A373" s="45">
        <v>43344</v>
      </c>
      <c r="B373" s="1" t="s">
        <v>16</v>
      </c>
      <c r="C373" s="21" t="s">
        <v>220</v>
      </c>
      <c r="D373" s="2" t="s">
        <v>17</v>
      </c>
      <c r="E373" s="21" t="str">
        <f t="shared" si="10"/>
        <v>002</v>
      </c>
      <c r="F373" s="1" t="s">
        <v>238</v>
      </c>
      <c r="G373" s="4">
        <v>147572.67000000001</v>
      </c>
      <c r="H373" s="4">
        <v>0</v>
      </c>
      <c r="I373" s="4">
        <f t="shared" si="11"/>
        <v>147572.67000000001</v>
      </c>
    </row>
    <row r="374" spans="1:9">
      <c r="A374" s="45">
        <v>43344</v>
      </c>
      <c r="B374" s="1" t="s">
        <v>16</v>
      </c>
      <c r="C374" s="21" t="s">
        <v>220</v>
      </c>
      <c r="D374" s="2" t="s">
        <v>17</v>
      </c>
      <c r="E374" s="21" t="str">
        <f t="shared" si="10"/>
        <v>002</v>
      </c>
      <c r="F374" s="1" t="s">
        <v>239</v>
      </c>
      <c r="G374" s="4">
        <v>88146.22</v>
      </c>
      <c r="H374" s="4">
        <v>0</v>
      </c>
      <c r="I374" s="4">
        <f t="shared" si="11"/>
        <v>88146.22</v>
      </c>
    </row>
    <row r="375" spans="1:9">
      <c r="A375" s="45">
        <v>43344</v>
      </c>
      <c r="B375" s="1" t="s">
        <v>16</v>
      </c>
      <c r="C375" s="21" t="s">
        <v>220</v>
      </c>
      <c r="D375" s="2" t="s">
        <v>17</v>
      </c>
      <c r="E375" s="21" t="str">
        <f t="shared" si="10"/>
        <v>002</v>
      </c>
      <c r="F375" s="1" t="s">
        <v>240</v>
      </c>
      <c r="G375" s="4">
        <v>143957.29</v>
      </c>
      <c r="H375" s="4">
        <v>0</v>
      </c>
      <c r="I375" s="4">
        <f t="shared" si="11"/>
        <v>143957.29</v>
      </c>
    </row>
    <row r="376" spans="1:9">
      <c r="A376" s="45">
        <v>43344</v>
      </c>
      <c r="B376" s="1" t="s">
        <v>16</v>
      </c>
      <c r="C376" s="21" t="s">
        <v>220</v>
      </c>
      <c r="D376" s="2" t="s">
        <v>17</v>
      </c>
      <c r="E376" s="21" t="str">
        <f t="shared" si="10"/>
        <v>002</v>
      </c>
      <c r="F376" s="1" t="s">
        <v>398</v>
      </c>
      <c r="G376" s="4">
        <v>34584.14</v>
      </c>
      <c r="H376" s="4">
        <v>0</v>
      </c>
      <c r="I376" s="4">
        <f t="shared" si="11"/>
        <v>34584.14</v>
      </c>
    </row>
    <row r="377" spans="1:9">
      <c r="A377" s="45">
        <v>43344</v>
      </c>
      <c r="B377" s="1" t="s">
        <v>16</v>
      </c>
      <c r="C377" s="21" t="s">
        <v>220</v>
      </c>
      <c r="D377" s="2" t="s">
        <v>17</v>
      </c>
      <c r="E377" s="21" t="str">
        <f t="shared" si="10"/>
        <v>002</v>
      </c>
      <c r="F377" s="1" t="s">
        <v>241</v>
      </c>
      <c r="G377" s="4">
        <v>327592.08</v>
      </c>
      <c r="H377" s="4">
        <v>0</v>
      </c>
      <c r="I377" s="4">
        <f t="shared" si="11"/>
        <v>327592.08</v>
      </c>
    </row>
    <row r="378" spans="1:9">
      <c r="A378" s="45">
        <v>43344</v>
      </c>
      <c r="B378" s="1" t="s">
        <v>16</v>
      </c>
      <c r="C378" s="21" t="s">
        <v>220</v>
      </c>
      <c r="D378" s="2" t="s">
        <v>17</v>
      </c>
      <c r="E378" s="21" t="str">
        <f t="shared" si="10"/>
        <v>002</v>
      </c>
      <c r="F378" s="1" t="s">
        <v>242</v>
      </c>
      <c r="G378" s="4">
        <v>569515.56999999995</v>
      </c>
      <c r="H378" s="4">
        <v>0</v>
      </c>
      <c r="I378" s="4">
        <f t="shared" si="11"/>
        <v>569515.56999999995</v>
      </c>
    </row>
    <row r="379" spans="1:9">
      <c r="A379" s="45">
        <v>43344</v>
      </c>
      <c r="B379" s="1" t="s">
        <v>16</v>
      </c>
      <c r="C379" s="21" t="s">
        <v>220</v>
      </c>
      <c r="D379" s="2" t="s">
        <v>17</v>
      </c>
      <c r="E379" s="21" t="str">
        <f t="shared" si="10"/>
        <v>002</v>
      </c>
      <c r="F379" s="1" t="s">
        <v>243</v>
      </c>
      <c r="G379" s="4">
        <v>415.7</v>
      </c>
      <c r="H379" s="4">
        <v>0</v>
      </c>
      <c r="I379" s="4">
        <f t="shared" si="11"/>
        <v>415.7</v>
      </c>
    </row>
    <row r="380" spans="1:9">
      <c r="A380" s="45">
        <v>43344</v>
      </c>
      <c r="B380" s="1" t="s">
        <v>16</v>
      </c>
      <c r="C380" s="21" t="s">
        <v>220</v>
      </c>
      <c r="D380" s="2" t="s">
        <v>17</v>
      </c>
      <c r="E380" s="21" t="str">
        <f t="shared" si="10"/>
        <v>002</v>
      </c>
      <c r="F380" s="1" t="s">
        <v>244</v>
      </c>
      <c r="G380" s="4">
        <v>468223.7</v>
      </c>
      <c r="H380" s="4">
        <v>0</v>
      </c>
      <c r="I380" s="4">
        <f t="shared" si="11"/>
        <v>468223.7</v>
      </c>
    </row>
    <row r="381" spans="1:9">
      <c r="A381" s="45">
        <v>43344</v>
      </c>
      <c r="B381" s="1" t="s">
        <v>16</v>
      </c>
      <c r="C381" s="21" t="s">
        <v>220</v>
      </c>
      <c r="D381" s="2" t="s">
        <v>17</v>
      </c>
      <c r="E381" s="21" t="str">
        <f t="shared" si="10"/>
        <v>002</v>
      </c>
      <c r="F381" s="1" t="s">
        <v>245</v>
      </c>
      <c r="G381" s="4">
        <v>32470.38</v>
      </c>
      <c r="H381" s="4">
        <v>0</v>
      </c>
      <c r="I381" s="4">
        <f t="shared" si="11"/>
        <v>32470.38</v>
      </c>
    </row>
    <row r="382" spans="1:9">
      <c r="A382" s="45">
        <v>43344</v>
      </c>
      <c r="B382" s="1" t="s">
        <v>16</v>
      </c>
      <c r="C382" s="21" t="s">
        <v>220</v>
      </c>
      <c r="D382" s="2" t="s">
        <v>17</v>
      </c>
      <c r="E382" s="21" t="str">
        <f t="shared" si="10"/>
        <v>002</v>
      </c>
      <c r="F382" s="1" t="s">
        <v>246</v>
      </c>
      <c r="G382" s="4">
        <v>1355562.01</v>
      </c>
      <c r="H382" s="4">
        <v>0</v>
      </c>
      <c r="I382" s="4">
        <f t="shared" si="11"/>
        <v>1355562.01</v>
      </c>
    </row>
    <row r="383" spans="1:9">
      <c r="A383" s="45">
        <v>43344</v>
      </c>
      <c r="B383" s="1" t="s">
        <v>16</v>
      </c>
      <c r="C383" s="21" t="s">
        <v>220</v>
      </c>
      <c r="D383" s="2" t="s">
        <v>17</v>
      </c>
      <c r="E383" s="21" t="str">
        <f t="shared" si="10"/>
        <v>002</v>
      </c>
      <c r="F383" s="1" t="s">
        <v>247</v>
      </c>
      <c r="G383" s="4">
        <v>943369.29</v>
      </c>
      <c r="H383" s="4">
        <v>0</v>
      </c>
      <c r="I383" s="4">
        <f t="shared" si="11"/>
        <v>943369.29</v>
      </c>
    </row>
    <row r="384" spans="1:9">
      <c r="A384" s="45">
        <v>43344</v>
      </c>
      <c r="B384" s="1" t="s">
        <v>16</v>
      </c>
      <c r="C384" s="21" t="s">
        <v>220</v>
      </c>
      <c r="D384" s="2" t="s">
        <v>17</v>
      </c>
      <c r="E384" s="21" t="str">
        <f t="shared" si="10"/>
        <v>002</v>
      </c>
      <c r="F384" s="1" t="s">
        <v>248</v>
      </c>
      <c r="G384" s="4">
        <v>559040.66</v>
      </c>
      <c r="H384" s="4">
        <v>0</v>
      </c>
      <c r="I384" s="4">
        <f t="shared" si="11"/>
        <v>559040.66</v>
      </c>
    </row>
    <row r="385" spans="1:9">
      <c r="A385" s="45">
        <v>43344</v>
      </c>
      <c r="B385" s="1" t="s">
        <v>16</v>
      </c>
      <c r="C385" s="21" t="s">
        <v>220</v>
      </c>
      <c r="D385" s="2" t="s">
        <v>17</v>
      </c>
      <c r="E385" s="21" t="str">
        <f t="shared" si="10"/>
        <v>002</v>
      </c>
      <c r="F385" s="1" t="s">
        <v>249</v>
      </c>
      <c r="G385" s="4">
        <v>477617.62</v>
      </c>
      <c r="H385" s="4">
        <v>0</v>
      </c>
      <c r="I385" s="4">
        <f t="shared" si="11"/>
        <v>477617.62</v>
      </c>
    </row>
    <row r="386" spans="1:9">
      <c r="A386" s="45">
        <v>43344</v>
      </c>
      <c r="B386" s="1" t="s">
        <v>16</v>
      </c>
      <c r="C386" s="21" t="s">
        <v>220</v>
      </c>
      <c r="D386" s="2" t="s">
        <v>17</v>
      </c>
      <c r="E386" s="21" t="str">
        <f t="shared" ref="E386:E449" si="12">LEFT(D386,3)</f>
        <v>002</v>
      </c>
      <c r="F386" s="1" t="s">
        <v>250</v>
      </c>
      <c r="G386" s="4">
        <v>281683.71999999997</v>
      </c>
      <c r="H386" s="4">
        <v>0</v>
      </c>
      <c r="I386" s="4">
        <f t="shared" ref="I386:I449" si="13">+G386-H386</f>
        <v>281683.71999999997</v>
      </c>
    </row>
    <row r="387" spans="1:9">
      <c r="A387" s="45">
        <v>43344</v>
      </c>
      <c r="B387" s="1" t="s">
        <v>16</v>
      </c>
      <c r="C387" s="21" t="s">
        <v>220</v>
      </c>
      <c r="D387" s="2" t="s">
        <v>17</v>
      </c>
      <c r="E387" s="21" t="str">
        <f t="shared" si="12"/>
        <v>002</v>
      </c>
      <c r="F387" s="1" t="s">
        <v>251</v>
      </c>
      <c r="G387" s="4">
        <v>10737.37</v>
      </c>
      <c r="H387" s="4">
        <v>0</v>
      </c>
      <c r="I387" s="4">
        <f t="shared" si="13"/>
        <v>10737.37</v>
      </c>
    </row>
    <row r="388" spans="1:9">
      <c r="A388" s="45">
        <v>43344</v>
      </c>
      <c r="B388" s="1" t="s">
        <v>16</v>
      </c>
      <c r="C388" s="21" t="s">
        <v>220</v>
      </c>
      <c r="D388" s="2" t="s">
        <v>17</v>
      </c>
      <c r="E388" s="21" t="str">
        <f t="shared" si="12"/>
        <v>002</v>
      </c>
      <c r="F388" s="1" t="s">
        <v>252</v>
      </c>
      <c r="G388" s="4">
        <v>4951.7299999999996</v>
      </c>
      <c r="H388" s="4">
        <v>0</v>
      </c>
      <c r="I388" s="4">
        <f t="shared" si="13"/>
        <v>4951.7299999999996</v>
      </c>
    </row>
    <row r="389" spans="1:9">
      <c r="A389" s="45">
        <v>43344</v>
      </c>
      <c r="B389" s="1" t="s">
        <v>16</v>
      </c>
      <c r="C389" s="21" t="s">
        <v>220</v>
      </c>
      <c r="D389" s="2" t="s">
        <v>17</v>
      </c>
      <c r="E389" s="21" t="str">
        <f t="shared" si="12"/>
        <v>002</v>
      </c>
      <c r="F389" s="1" t="s">
        <v>253</v>
      </c>
      <c r="G389" s="4">
        <v>183575.3</v>
      </c>
      <c r="H389" s="4">
        <v>0</v>
      </c>
      <c r="I389" s="4">
        <f t="shared" si="13"/>
        <v>183575.3</v>
      </c>
    </row>
    <row r="390" spans="1:9">
      <c r="A390" s="45">
        <v>43344</v>
      </c>
      <c r="B390" s="1" t="s">
        <v>16</v>
      </c>
      <c r="C390" s="21" t="s">
        <v>220</v>
      </c>
      <c r="D390" s="2" t="s">
        <v>17</v>
      </c>
      <c r="E390" s="21" t="str">
        <f t="shared" si="12"/>
        <v>002</v>
      </c>
      <c r="F390" s="1" t="s">
        <v>254</v>
      </c>
      <c r="G390" s="4">
        <v>1380115.4</v>
      </c>
      <c r="H390" s="4">
        <v>0</v>
      </c>
      <c r="I390" s="4">
        <f t="shared" si="13"/>
        <v>1380115.4</v>
      </c>
    </row>
    <row r="391" spans="1:9">
      <c r="A391" s="45">
        <v>43344</v>
      </c>
      <c r="B391" s="1" t="s">
        <v>16</v>
      </c>
      <c r="C391" s="21" t="s">
        <v>220</v>
      </c>
      <c r="D391" s="2" t="s">
        <v>17</v>
      </c>
      <c r="E391" s="21" t="str">
        <f t="shared" si="12"/>
        <v>002</v>
      </c>
      <c r="F391" s="1" t="s">
        <v>255</v>
      </c>
      <c r="G391" s="4">
        <v>749162.74</v>
      </c>
      <c r="H391" s="4">
        <v>0</v>
      </c>
      <c r="I391" s="4">
        <f t="shared" si="13"/>
        <v>749162.74</v>
      </c>
    </row>
    <row r="392" spans="1:9">
      <c r="A392" s="45">
        <v>43344</v>
      </c>
      <c r="B392" s="1" t="s">
        <v>16</v>
      </c>
      <c r="C392" s="21" t="s">
        <v>220</v>
      </c>
      <c r="D392" s="2" t="s">
        <v>17</v>
      </c>
      <c r="E392" s="21" t="str">
        <f t="shared" si="12"/>
        <v>002</v>
      </c>
      <c r="F392" s="1" t="s">
        <v>256</v>
      </c>
      <c r="G392" s="4">
        <v>159263.01</v>
      </c>
      <c r="H392" s="4">
        <v>0</v>
      </c>
      <c r="I392" s="4">
        <f t="shared" si="13"/>
        <v>159263.01</v>
      </c>
    </row>
    <row r="393" spans="1:9">
      <c r="A393" s="45">
        <v>43344</v>
      </c>
      <c r="B393" s="1" t="s">
        <v>16</v>
      </c>
      <c r="C393" s="21" t="s">
        <v>220</v>
      </c>
      <c r="D393" s="2" t="s">
        <v>17</v>
      </c>
      <c r="E393" s="21" t="str">
        <f t="shared" si="12"/>
        <v>002</v>
      </c>
      <c r="F393" s="1" t="s">
        <v>257</v>
      </c>
      <c r="G393" s="4">
        <v>123839.94</v>
      </c>
      <c r="H393" s="4">
        <v>0</v>
      </c>
      <c r="I393" s="4">
        <f t="shared" si="13"/>
        <v>123839.94</v>
      </c>
    </row>
    <row r="394" spans="1:9">
      <c r="A394" s="45">
        <v>43344</v>
      </c>
      <c r="B394" s="1" t="s">
        <v>16</v>
      </c>
      <c r="C394" s="21" t="s">
        <v>220</v>
      </c>
      <c r="D394" s="2" t="s">
        <v>17</v>
      </c>
      <c r="E394" s="21" t="str">
        <f t="shared" si="12"/>
        <v>002</v>
      </c>
      <c r="F394" s="1" t="s">
        <v>399</v>
      </c>
      <c r="G394" s="4">
        <v>312412.09999999998</v>
      </c>
      <c r="H394" s="4">
        <v>0</v>
      </c>
      <c r="I394" s="4">
        <f t="shared" si="13"/>
        <v>312412.09999999998</v>
      </c>
    </row>
    <row r="395" spans="1:9">
      <c r="A395" s="45">
        <v>43344</v>
      </c>
      <c r="B395" s="1" t="s">
        <v>16</v>
      </c>
      <c r="C395" s="21" t="s">
        <v>220</v>
      </c>
      <c r="D395" s="2" t="s">
        <v>17</v>
      </c>
      <c r="E395" s="21" t="str">
        <f t="shared" si="12"/>
        <v>002</v>
      </c>
      <c r="F395" s="1" t="s">
        <v>400</v>
      </c>
      <c r="G395" s="4">
        <v>260738.9</v>
      </c>
      <c r="H395" s="4">
        <v>0</v>
      </c>
      <c r="I395" s="4">
        <f t="shared" si="13"/>
        <v>260738.9</v>
      </c>
    </row>
    <row r="396" spans="1:9">
      <c r="A396" s="45">
        <v>43344</v>
      </c>
      <c r="B396" s="1" t="s">
        <v>16</v>
      </c>
      <c r="C396" s="21" t="s">
        <v>220</v>
      </c>
      <c r="D396" s="2" t="s">
        <v>17</v>
      </c>
      <c r="E396" s="21" t="str">
        <f t="shared" si="12"/>
        <v>002</v>
      </c>
      <c r="F396" s="1" t="s">
        <v>259</v>
      </c>
      <c r="G396" s="4">
        <v>658278.64</v>
      </c>
      <c r="H396" s="4">
        <v>0</v>
      </c>
      <c r="I396" s="4">
        <f t="shared" si="13"/>
        <v>658278.64</v>
      </c>
    </row>
    <row r="397" spans="1:9">
      <c r="A397" s="45">
        <v>43344</v>
      </c>
      <c r="B397" s="1" t="s">
        <v>16</v>
      </c>
      <c r="C397" s="21" t="s">
        <v>220</v>
      </c>
      <c r="D397" s="2" t="s">
        <v>17</v>
      </c>
      <c r="E397" s="21" t="str">
        <f t="shared" si="12"/>
        <v>002</v>
      </c>
      <c r="F397" s="1" t="s">
        <v>418</v>
      </c>
      <c r="G397" s="4">
        <v>379744.91</v>
      </c>
      <c r="H397" s="4">
        <v>0</v>
      </c>
      <c r="I397" s="4">
        <f t="shared" si="13"/>
        <v>379744.91</v>
      </c>
    </row>
    <row r="398" spans="1:9">
      <c r="A398" s="45">
        <v>43344</v>
      </c>
      <c r="B398" s="1" t="s">
        <v>16</v>
      </c>
      <c r="C398" s="21" t="s">
        <v>220</v>
      </c>
      <c r="D398" s="2" t="s">
        <v>17</v>
      </c>
      <c r="E398" s="21" t="str">
        <f t="shared" si="12"/>
        <v>002</v>
      </c>
      <c r="F398" s="1" t="s">
        <v>260</v>
      </c>
      <c r="G398" s="4">
        <v>338977.81</v>
      </c>
      <c r="H398" s="4">
        <v>0</v>
      </c>
      <c r="I398" s="4">
        <f t="shared" si="13"/>
        <v>338977.81</v>
      </c>
    </row>
    <row r="399" spans="1:9">
      <c r="A399" s="45">
        <v>43344</v>
      </c>
      <c r="B399" s="1" t="s">
        <v>16</v>
      </c>
      <c r="C399" s="21" t="s">
        <v>220</v>
      </c>
      <c r="D399" s="2" t="s">
        <v>17</v>
      </c>
      <c r="E399" s="21" t="str">
        <f t="shared" si="12"/>
        <v>002</v>
      </c>
      <c r="F399" s="1" t="s">
        <v>419</v>
      </c>
      <c r="G399" s="4">
        <v>44657.37</v>
      </c>
      <c r="H399" s="4">
        <v>0</v>
      </c>
      <c r="I399" s="4">
        <f t="shared" si="13"/>
        <v>44657.37</v>
      </c>
    </row>
    <row r="400" spans="1:9">
      <c r="A400" s="45">
        <v>43344</v>
      </c>
      <c r="B400" s="1" t="s">
        <v>16</v>
      </c>
      <c r="C400" s="21" t="s">
        <v>220</v>
      </c>
      <c r="D400" s="2" t="s">
        <v>17</v>
      </c>
      <c r="E400" s="21" t="str">
        <f t="shared" si="12"/>
        <v>002</v>
      </c>
      <c r="F400" s="1" t="s">
        <v>401</v>
      </c>
      <c r="G400" s="4">
        <v>68956.850000000006</v>
      </c>
      <c r="H400" s="4">
        <v>0</v>
      </c>
      <c r="I400" s="4">
        <f t="shared" si="13"/>
        <v>68956.850000000006</v>
      </c>
    </row>
    <row r="401" spans="1:9">
      <c r="A401" s="45">
        <v>43344</v>
      </c>
      <c r="B401" s="1" t="s">
        <v>16</v>
      </c>
      <c r="C401" s="21" t="s">
        <v>220</v>
      </c>
      <c r="D401" s="2" t="s">
        <v>17</v>
      </c>
      <c r="E401" s="21" t="str">
        <f t="shared" si="12"/>
        <v>002</v>
      </c>
      <c r="F401" s="1" t="s">
        <v>420</v>
      </c>
      <c r="G401" s="4">
        <v>1090.22</v>
      </c>
      <c r="H401" s="4">
        <v>0</v>
      </c>
      <c r="I401" s="4">
        <f t="shared" si="13"/>
        <v>1090.22</v>
      </c>
    </row>
    <row r="402" spans="1:9">
      <c r="A402" s="45">
        <v>43344</v>
      </c>
      <c r="B402" s="1" t="s">
        <v>16</v>
      </c>
      <c r="C402" s="21" t="s">
        <v>220</v>
      </c>
      <c r="D402" s="2" t="s">
        <v>17</v>
      </c>
      <c r="E402" s="21" t="str">
        <f t="shared" si="12"/>
        <v>002</v>
      </c>
      <c r="F402" s="1" t="s">
        <v>421</v>
      </c>
      <c r="G402" s="4">
        <v>406376.38</v>
      </c>
      <c r="H402" s="4">
        <v>0</v>
      </c>
      <c r="I402" s="4">
        <f t="shared" si="13"/>
        <v>406376.38</v>
      </c>
    </row>
    <row r="403" spans="1:9">
      <c r="A403" s="45">
        <v>43344</v>
      </c>
      <c r="B403" s="1" t="s">
        <v>16</v>
      </c>
      <c r="C403" s="21" t="s">
        <v>220</v>
      </c>
      <c r="D403" s="2" t="s">
        <v>17</v>
      </c>
      <c r="E403" s="21" t="str">
        <f t="shared" si="12"/>
        <v>002</v>
      </c>
      <c r="F403" s="1" t="s">
        <v>422</v>
      </c>
      <c r="G403" s="4">
        <v>881415.46</v>
      </c>
      <c r="H403" s="4">
        <v>0</v>
      </c>
      <c r="I403" s="4">
        <f t="shared" si="13"/>
        <v>881415.46</v>
      </c>
    </row>
    <row r="404" spans="1:9">
      <c r="A404" s="45">
        <v>43344</v>
      </c>
      <c r="B404" s="1" t="s">
        <v>16</v>
      </c>
      <c r="C404" s="21" t="s">
        <v>220</v>
      </c>
      <c r="D404" s="2" t="s">
        <v>17</v>
      </c>
      <c r="E404" s="21" t="str">
        <f t="shared" si="12"/>
        <v>002</v>
      </c>
      <c r="F404" s="1" t="s">
        <v>261</v>
      </c>
      <c r="G404" s="4">
        <v>204.29</v>
      </c>
      <c r="H404" s="4">
        <v>0</v>
      </c>
      <c r="I404" s="4">
        <f t="shared" si="13"/>
        <v>204.29</v>
      </c>
    </row>
    <row r="405" spans="1:9">
      <c r="A405" s="45">
        <v>43344</v>
      </c>
      <c r="B405" s="1" t="s">
        <v>16</v>
      </c>
      <c r="C405" s="21" t="s">
        <v>220</v>
      </c>
      <c r="D405" s="1" t="s">
        <v>60</v>
      </c>
      <c r="E405" s="21" t="str">
        <f t="shared" si="12"/>
        <v>012</v>
      </c>
      <c r="F405" s="1" t="s">
        <v>262</v>
      </c>
      <c r="G405" s="4">
        <v>1668578.3</v>
      </c>
      <c r="H405" s="4">
        <v>0</v>
      </c>
      <c r="I405" s="4">
        <f t="shared" si="13"/>
        <v>1668578.3</v>
      </c>
    </row>
    <row r="406" spans="1:9">
      <c r="A406" s="45">
        <v>43344</v>
      </c>
      <c r="B406" s="1" t="s">
        <v>16</v>
      </c>
      <c r="C406" s="21" t="s">
        <v>220</v>
      </c>
      <c r="D406" s="1" t="s">
        <v>60</v>
      </c>
      <c r="E406" s="21" t="str">
        <f t="shared" si="12"/>
        <v>012</v>
      </c>
      <c r="F406" s="1" t="s">
        <v>263</v>
      </c>
      <c r="G406" s="4">
        <v>39159.99</v>
      </c>
      <c r="H406" s="4">
        <v>0</v>
      </c>
      <c r="I406" s="4">
        <f t="shared" si="13"/>
        <v>39159.99</v>
      </c>
    </row>
    <row r="407" spans="1:9">
      <c r="A407" s="45">
        <v>43344</v>
      </c>
      <c r="B407" s="1" t="s">
        <v>16</v>
      </c>
      <c r="C407" s="21" t="s">
        <v>220</v>
      </c>
      <c r="D407" s="1" t="s">
        <v>60</v>
      </c>
      <c r="E407" s="21" t="str">
        <f t="shared" si="12"/>
        <v>012</v>
      </c>
      <c r="F407" s="1" t="s">
        <v>264</v>
      </c>
      <c r="G407" s="4">
        <v>1885.83</v>
      </c>
      <c r="H407" s="4">
        <v>0</v>
      </c>
      <c r="I407" s="4">
        <f t="shared" si="13"/>
        <v>1885.83</v>
      </c>
    </row>
    <row r="408" spans="1:9">
      <c r="A408" s="45">
        <v>43344</v>
      </c>
      <c r="B408" s="1" t="s">
        <v>16</v>
      </c>
      <c r="C408" s="21" t="s">
        <v>220</v>
      </c>
      <c r="D408" s="1" t="s">
        <v>60</v>
      </c>
      <c r="E408" s="21" t="str">
        <f t="shared" si="12"/>
        <v>012</v>
      </c>
      <c r="F408" s="1" t="s">
        <v>265</v>
      </c>
      <c r="G408" s="4">
        <v>3702.05</v>
      </c>
      <c r="H408" s="4">
        <v>0</v>
      </c>
      <c r="I408" s="4">
        <f t="shared" si="13"/>
        <v>3702.05</v>
      </c>
    </row>
    <row r="409" spans="1:9">
      <c r="A409" s="45">
        <v>43344</v>
      </c>
      <c r="B409" s="1" t="s">
        <v>16</v>
      </c>
      <c r="C409" s="21" t="s">
        <v>220</v>
      </c>
      <c r="D409" s="1" t="s">
        <v>60</v>
      </c>
      <c r="E409" s="21" t="str">
        <f t="shared" si="12"/>
        <v>012</v>
      </c>
      <c r="F409" s="1" t="s">
        <v>266</v>
      </c>
      <c r="G409" s="4">
        <v>121021.88</v>
      </c>
      <c r="H409" s="4">
        <v>0</v>
      </c>
      <c r="I409" s="4">
        <f t="shared" si="13"/>
        <v>121021.88</v>
      </c>
    </row>
    <row r="410" spans="1:9">
      <c r="A410" s="45">
        <v>43344</v>
      </c>
      <c r="B410" s="1" t="s">
        <v>16</v>
      </c>
      <c r="C410" s="21" t="s">
        <v>220</v>
      </c>
      <c r="D410" s="1" t="s">
        <v>60</v>
      </c>
      <c r="E410" s="21" t="str">
        <f t="shared" si="12"/>
        <v>012</v>
      </c>
      <c r="F410" s="1" t="s">
        <v>270</v>
      </c>
      <c r="G410" s="4">
        <v>20620.3</v>
      </c>
      <c r="H410" s="4">
        <v>0</v>
      </c>
      <c r="I410" s="4">
        <f t="shared" si="13"/>
        <v>20620.3</v>
      </c>
    </row>
    <row r="411" spans="1:9">
      <c r="A411" s="45">
        <v>43344</v>
      </c>
      <c r="B411" s="1" t="s">
        <v>16</v>
      </c>
      <c r="C411" s="21" t="s">
        <v>220</v>
      </c>
      <c r="D411" s="1" t="s">
        <v>60</v>
      </c>
      <c r="E411" s="21" t="str">
        <f t="shared" si="12"/>
        <v>012</v>
      </c>
      <c r="F411" s="1" t="s">
        <v>271</v>
      </c>
      <c r="G411" s="4">
        <v>1361.07</v>
      </c>
      <c r="H411" s="4">
        <v>0</v>
      </c>
      <c r="I411" s="4">
        <f t="shared" si="13"/>
        <v>1361.07</v>
      </c>
    </row>
    <row r="412" spans="1:9">
      <c r="A412" s="45">
        <v>43344</v>
      </c>
      <c r="B412" s="1" t="s">
        <v>16</v>
      </c>
      <c r="C412" s="21" t="s">
        <v>220</v>
      </c>
      <c r="D412" s="1" t="s">
        <v>60</v>
      </c>
      <c r="E412" s="21" t="str">
        <f t="shared" si="12"/>
        <v>012</v>
      </c>
      <c r="F412" s="1" t="s">
        <v>272</v>
      </c>
      <c r="G412" s="4">
        <v>32968.199999999997</v>
      </c>
      <c r="H412" s="4">
        <v>0</v>
      </c>
      <c r="I412" s="4">
        <f t="shared" si="13"/>
        <v>32968.199999999997</v>
      </c>
    </row>
    <row r="413" spans="1:9">
      <c r="A413" s="45">
        <v>43344</v>
      </c>
      <c r="B413" s="1" t="s">
        <v>16</v>
      </c>
      <c r="C413" s="21" t="s">
        <v>220</v>
      </c>
      <c r="D413" s="1" t="s">
        <v>60</v>
      </c>
      <c r="E413" s="21" t="str">
        <f t="shared" si="12"/>
        <v>012</v>
      </c>
      <c r="F413" s="1" t="s">
        <v>273</v>
      </c>
      <c r="G413" s="4">
        <v>40519.25</v>
      </c>
      <c r="H413" s="4">
        <v>0</v>
      </c>
      <c r="I413" s="4">
        <f t="shared" si="13"/>
        <v>40519.25</v>
      </c>
    </row>
    <row r="414" spans="1:9">
      <c r="A414" s="45">
        <v>43344</v>
      </c>
      <c r="B414" s="1" t="s">
        <v>16</v>
      </c>
      <c r="C414" s="21" t="s">
        <v>220</v>
      </c>
      <c r="D414" s="1" t="s">
        <v>60</v>
      </c>
      <c r="E414" s="21" t="str">
        <f t="shared" si="12"/>
        <v>012</v>
      </c>
      <c r="F414" s="1" t="s">
        <v>276</v>
      </c>
      <c r="G414" s="4">
        <v>64247.02</v>
      </c>
      <c r="H414" s="4">
        <v>0</v>
      </c>
      <c r="I414" s="4">
        <f t="shared" si="13"/>
        <v>64247.02</v>
      </c>
    </row>
    <row r="415" spans="1:9">
      <c r="A415" s="45">
        <v>43344</v>
      </c>
      <c r="B415" s="1" t="s">
        <v>16</v>
      </c>
      <c r="C415" s="21" t="s">
        <v>220</v>
      </c>
      <c r="D415" s="1" t="s">
        <v>60</v>
      </c>
      <c r="E415" s="21" t="str">
        <f t="shared" si="12"/>
        <v>012</v>
      </c>
      <c r="F415" s="1" t="s">
        <v>277</v>
      </c>
      <c r="G415" s="4">
        <v>98682.58</v>
      </c>
      <c r="H415" s="4">
        <v>0</v>
      </c>
      <c r="I415" s="4">
        <f t="shared" si="13"/>
        <v>98682.58</v>
      </c>
    </row>
    <row r="416" spans="1:9">
      <c r="A416" s="45">
        <v>43344</v>
      </c>
      <c r="B416" s="1" t="s">
        <v>16</v>
      </c>
      <c r="C416" s="21" t="s">
        <v>220</v>
      </c>
      <c r="D416" s="1" t="s">
        <v>60</v>
      </c>
      <c r="E416" s="21" t="str">
        <f t="shared" si="12"/>
        <v>012</v>
      </c>
      <c r="F416" s="1" t="s">
        <v>278</v>
      </c>
      <c r="G416" s="4">
        <v>1377895.26</v>
      </c>
      <c r="H416" s="4">
        <v>0</v>
      </c>
      <c r="I416" s="4">
        <f t="shared" si="13"/>
        <v>1377895.26</v>
      </c>
    </row>
    <row r="417" spans="1:9">
      <c r="A417" s="45">
        <v>43344</v>
      </c>
      <c r="B417" s="1" t="s">
        <v>16</v>
      </c>
      <c r="C417" s="21" t="s">
        <v>220</v>
      </c>
      <c r="D417" s="1" t="s">
        <v>60</v>
      </c>
      <c r="E417" s="21" t="str">
        <f t="shared" si="12"/>
        <v>012</v>
      </c>
      <c r="F417" s="1" t="s">
        <v>279</v>
      </c>
      <c r="G417" s="4">
        <v>1173989.8400000001</v>
      </c>
      <c r="H417" s="4">
        <v>0</v>
      </c>
      <c r="I417" s="4">
        <f t="shared" si="13"/>
        <v>1173989.8400000001</v>
      </c>
    </row>
    <row r="418" spans="1:9">
      <c r="A418" s="45">
        <v>43344</v>
      </c>
      <c r="B418" s="1" t="s">
        <v>16</v>
      </c>
      <c r="C418" s="21" t="s">
        <v>220</v>
      </c>
      <c r="D418" s="1" t="s">
        <v>60</v>
      </c>
      <c r="E418" s="21" t="str">
        <f t="shared" si="12"/>
        <v>012</v>
      </c>
      <c r="F418" s="1" t="s">
        <v>280</v>
      </c>
      <c r="G418" s="4">
        <v>252611.82</v>
      </c>
      <c r="H418" s="4">
        <v>0</v>
      </c>
      <c r="I418" s="4">
        <f t="shared" si="13"/>
        <v>252611.82</v>
      </c>
    </row>
    <row r="419" spans="1:9">
      <c r="A419" s="45">
        <v>43344</v>
      </c>
      <c r="B419" s="1" t="s">
        <v>16</v>
      </c>
      <c r="C419" s="21" t="s">
        <v>220</v>
      </c>
      <c r="D419" s="1" t="s">
        <v>60</v>
      </c>
      <c r="E419" s="21" t="str">
        <f t="shared" si="12"/>
        <v>012</v>
      </c>
      <c r="F419" s="1" t="s">
        <v>281</v>
      </c>
      <c r="G419" s="4">
        <v>22491.84</v>
      </c>
      <c r="H419" s="4">
        <v>0</v>
      </c>
      <c r="I419" s="4">
        <f t="shared" si="13"/>
        <v>22491.84</v>
      </c>
    </row>
    <row r="420" spans="1:9">
      <c r="A420" s="45">
        <v>43344</v>
      </c>
      <c r="B420" s="1" t="s">
        <v>16</v>
      </c>
      <c r="C420" s="21" t="s">
        <v>220</v>
      </c>
      <c r="D420" s="1" t="s">
        <v>60</v>
      </c>
      <c r="E420" s="21" t="str">
        <f t="shared" si="12"/>
        <v>012</v>
      </c>
      <c r="F420" s="1" t="s">
        <v>283</v>
      </c>
      <c r="G420" s="4">
        <v>218686.74</v>
      </c>
      <c r="H420" s="4">
        <v>0</v>
      </c>
      <c r="I420" s="4">
        <f t="shared" si="13"/>
        <v>218686.74</v>
      </c>
    </row>
    <row r="421" spans="1:9">
      <c r="A421" s="45">
        <v>43344</v>
      </c>
      <c r="B421" s="1" t="s">
        <v>16</v>
      </c>
      <c r="C421" s="21" t="s">
        <v>220</v>
      </c>
      <c r="D421" s="1" t="s">
        <v>60</v>
      </c>
      <c r="E421" s="21" t="str">
        <f t="shared" si="12"/>
        <v>012</v>
      </c>
      <c r="F421" s="1" t="s">
        <v>284</v>
      </c>
      <c r="G421" s="4">
        <v>42634.5</v>
      </c>
      <c r="H421" s="4">
        <v>0</v>
      </c>
      <c r="I421" s="4">
        <f t="shared" si="13"/>
        <v>42634.5</v>
      </c>
    </row>
    <row r="422" spans="1:9">
      <c r="A422" s="45">
        <v>43344</v>
      </c>
      <c r="B422" s="1" t="s">
        <v>16</v>
      </c>
      <c r="C422" s="21" t="s">
        <v>220</v>
      </c>
      <c r="D422" s="1" t="s">
        <v>60</v>
      </c>
      <c r="E422" s="21" t="str">
        <f t="shared" si="12"/>
        <v>012</v>
      </c>
      <c r="F422" s="1" t="s">
        <v>423</v>
      </c>
      <c r="G422" s="4">
        <v>3466.83</v>
      </c>
      <c r="H422" s="4">
        <v>0</v>
      </c>
      <c r="I422" s="4">
        <f t="shared" si="13"/>
        <v>3466.83</v>
      </c>
    </row>
    <row r="423" spans="1:9">
      <c r="A423" s="45">
        <v>43344</v>
      </c>
      <c r="B423" s="1" t="s">
        <v>16</v>
      </c>
      <c r="C423" s="21" t="s">
        <v>220</v>
      </c>
      <c r="D423" s="1" t="s">
        <v>60</v>
      </c>
      <c r="E423" s="21" t="str">
        <f t="shared" si="12"/>
        <v>012</v>
      </c>
      <c r="F423" s="1" t="s">
        <v>403</v>
      </c>
      <c r="G423" s="4">
        <v>43005.440000000002</v>
      </c>
      <c r="H423" s="4">
        <v>0</v>
      </c>
      <c r="I423" s="4">
        <f t="shared" si="13"/>
        <v>43005.440000000002</v>
      </c>
    </row>
    <row r="424" spans="1:9">
      <c r="A424" s="45">
        <v>43344</v>
      </c>
      <c r="B424" s="1" t="s">
        <v>16</v>
      </c>
      <c r="C424" s="21" t="s">
        <v>220</v>
      </c>
      <c r="D424" s="1" t="s">
        <v>60</v>
      </c>
      <c r="E424" s="21" t="str">
        <f t="shared" si="12"/>
        <v>012</v>
      </c>
      <c r="F424" s="1" t="s">
        <v>405</v>
      </c>
      <c r="G424" s="4">
        <v>54569.63</v>
      </c>
      <c r="H424" s="4">
        <v>0</v>
      </c>
      <c r="I424" s="4">
        <f t="shared" si="13"/>
        <v>54569.63</v>
      </c>
    </row>
    <row r="425" spans="1:9">
      <c r="A425" s="45">
        <v>43344</v>
      </c>
      <c r="B425" s="1" t="s">
        <v>33</v>
      </c>
      <c r="C425" s="21" t="s">
        <v>220</v>
      </c>
      <c r="D425" s="1" t="s">
        <v>34</v>
      </c>
      <c r="E425" s="21" t="str">
        <f t="shared" si="12"/>
        <v>009</v>
      </c>
      <c r="F425" s="1" t="s">
        <v>424</v>
      </c>
      <c r="G425" s="4">
        <v>-511.7</v>
      </c>
      <c r="H425" s="4">
        <v>0</v>
      </c>
      <c r="I425" s="4">
        <f t="shared" si="13"/>
        <v>-511.7</v>
      </c>
    </row>
    <row r="426" spans="1:9">
      <c r="A426" s="45">
        <v>43344</v>
      </c>
      <c r="B426" s="1" t="s">
        <v>33</v>
      </c>
      <c r="C426" s="21" t="s">
        <v>220</v>
      </c>
      <c r="D426" s="1" t="s">
        <v>34</v>
      </c>
      <c r="E426" s="21" t="str">
        <f t="shared" si="12"/>
        <v>009</v>
      </c>
      <c r="F426" s="1" t="s">
        <v>287</v>
      </c>
      <c r="G426" s="4">
        <v>8.9499999999999993</v>
      </c>
      <c r="H426" s="4">
        <v>8.9499999999999993</v>
      </c>
      <c r="I426" s="4">
        <f t="shared" si="13"/>
        <v>0</v>
      </c>
    </row>
    <row r="427" spans="1:9">
      <c r="A427" s="45">
        <v>43344</v>
      </c>
      <c r="B427" s="1" t="s">
        <v>33</v>
      </c>
      <c r="C427" s="21" t="s">
        <v>220</v>
      </c>
      <c r="D427" s="1" t="s">
        <v>34</v>
      </c>
      <c r="E427" s="21" t="str">
        <f t="shared" si="12"/>
        <v>009</v>
      </c>
      <c r="F427" s="1" t="s">
        <v>288</v>
      </c>
      <c r="G427" s="4">
        <v>0.12</v>
      </c>
      <c r="H427" s="4">
        <v>0.12</v>
      </c>
      <c r="I427" s="4">
        <f t="shared" si="13"/>
        <v>0</v>
      </c>
    </row>
    <row r="428" spans="1:9">
      <c r="A428" s="45">
        <v>43344</v>
      </c>
      <c r="B428" s="1" t="s">
        <v>33</v>
      </c>
      <c r="C428" s="21" t="s">
        <v>220</v>
      </c>
      <c r="D428" s="1" t="s">
        <v>34</v>
      </c>
      <c r="E428" s="21" t="str">
        <f t="shared" si="12"/>
        <v>009</v>
      </c>
      <c r="F428" s="1" t="s">
        <v>425</v>
      </c>
      <c r="G428" s="4">
        <v>16.16</v>
      </c>
      <c r="H428" s="4">
        <v>0</v>
      </c>
      <c r="I428" s="4">
        <f t="shared" si="13"/>
        <v>16.16</v>
      </c>
    </row>
    <row r="429" spans="1:9">
      <c r="A429" s="45">
        <v>43344</v>
      </c>
      <c r="B429" s="1" t="s">
        <v>33</v>
      </c>
      <c r="C429" s="21" t="s">
        <v>220</v>
      </c>
      <c r="D429" s="1" t="s">
        <v>34</v>
      </c>
      <c r="E429" s="21" t="str">
        <f t="shared" si="12"/>
        <v>009</v>
      </c>
      <c r="F429" s="1" t="s">
        <v>289</v>
      </c>
      <c r="G429" s="4">
        <v>83739.58</v>
      </c>
      <c r="H429" s="4">
        <v>879.23</v>
      </c>
      <c r="I429" s="4">
        <f t="shared" si="13"/>
        <v>82860.350000000006</v>
      </c>
    </row>
    <row r="430" spans="1:9">
      <c r="A430" s="45">
        <v>43344</v>
      </c>
      <c r="B430" s="1" t="s">
        <v>33</v>
      </c>
      <c r="C430" s="21" t="s">
        <v>220</v>
      </c>
      <c r="D430" s="1" t="s">
        <v>34</v>
      </c>
      <c r="E430" s="21" t="str">
        <f t="shared" si="12"/>
        <v>009</v>
      </c>
      <c r="F430" s="1" t="s">
        <v>291</v>
      </c>
      <c r="G430" s="4">
        <v>176839.61</v>
      </c>
      <c r="H430" s="4">
        <v>3557.32</v>
      </c>
      <c r="I430" s="4">
        <f t="shared" si="13"/>
        <v>173282.28999999998</v>
      </c>
    </row>
    <row r="431" spans="1:9">
      <c r="A431" s="45">
        <v>43344</v>
      </c>
      <c r="B431" s="1" t="s">
        <v>33</v>
      </c>
      <c r="C431" s="21" t="s">
        <v>220</v>
      </c>
      <c r="D431" s="1" t="s">
        <v>34</v>
      </c>
      <c r="E431" s="21" t="str">
        <f t="shared" si="12"/>
        <v>009</v>
      </c>
      <c r="F431" s="1" t="s">
        <v>292</v>
      </c>
      <c r="G431" s="4">
        <v>64165.36</v>
      </c>
      <c r="H431" s="4">
        <v>349.27</v>
      </c>
      <c r="I431" s="4">
        <f t="shared" si="13"/>
        <v>63816.090000000004</v>
      </c>
    </row>
    <row r="432" spans="1:9">
      <c r="A432" s="45">
        <v>43344</v>
      </c>
      <c r="B432" s="1" t="s">
        <v>33</v>
      </c>
      <c r="C432" s="21" t="s">
        <v>220</v>
      </c>
      <c r="D432" s="1" t="s">
        <v>34</v>
      </c>
      <c r="E432" s="21" t="str">
        <f t="shared" si="12"/>
        <v>009</v>
      </c>
      <c r="F432" s="1" t="s">
        <v>294</v>
      </c>
      <c r="G432" s="4">
        <v>10408526.68</v>
      </c>
      <c r="H432" s="4">
        <v>199255.82</v>
      </c>
      <c r="I432" s="4">
        <f t="shared" si="13"/>
        <v>10209270.859999999</v>
      </c>
    </row>
    <row r="433" spans="1:9">
      <c r="A433" s="45">
        <v>43344</v>
      </c>
      <c r="B433" s="1" t="s">
        <v>33</v>
      </c>
      <c r="C433" s="21" t="s">
        <v>220</v>
      </c>
      <c r="D433" s="1" t="s">
        <v>34</v>
      </c>
      <c r="E433" s="21" t="str">
        <f t="shared" si="12"/>
        <v>009</v>
      </c>
      <c r="F433" s="1" t="s">
        <v>296</v>
      </c>
      <c r="G433" s="4">
        <v>1722543.64</v>
      </c>
      <c r="H433" s="4">
        <v>45814.55</v>
      </c>
      <c r="I433" s="4">
        <f t="shared" si="13"/>
        <v>1676729.0899999999</v>
      </c>
    </row>
    <row r="434" spans="1:9">
      <c r="A434" s="45">
        <v>43344</v>
      </c>
      <c r="B434" s="1" t="s">
        <v>33</v>
      </c>
      <c r="C434" s="21" t="s">
        <v>220</v>
      </c>
      <c r="D434" s="1" t="s">
        <v>34</v>
      </c>
      <c r="E434" s="21" t="str">
        <f t="shared" si="12"/>
        <v>009</v>
      </c>
      <c r="F434" s="1" t="s">
        <v>297</v>
      </c>
      <c r="G434" s="4">
        <v>-7.34</v>
      </c>
      <c r="H434" s="4">
        <v>0</v>
      </c>
      <c r="I434" s="4">
        <f t="shared" si="13"/>
        <v>-7.34</v>
      </c>
    </row>
    <row r="435" spans="1:9">
      <c r="A435" s="45">
        <v>43344</v>
      </c>
      <c r="B435" s="1" t="s">
        <v>33</v>
      </c>
      <c r="C435" s="21" t="s">
        <v>220</v>
      </c>
      <c r="D435" s="1" t="s">
        <v>34</v>
      </c>
      <c r="E435" s="21" t="str">
        <f t="shared" si="12"/>
        <v>009</v>
      </c>
      <c r="F435" s="1" t="s">
        <v>298</v>
      </c>
      <c r="G435" s="4">
        <v>35790.199999999997</v>
      </c>
      <c r="H435" s="4">
        <v>658.49</v>
      </c>
      <c r="I435" s="4">
        <f t="shared" si="13"/>
        <v>35131.71</v>
      </c>
    </row>
    <row r="436" spans="1:9">
      <c r="A436" s="45">
        <v>43344</v>
      </c>
      <c r="B436" s="1" t="s">
        <v>33</v>
      </c>
      <c r="C436" s="21" t="s">
        <v>220</v>
      </c>
      <c r="D436" s="1" t="s">
        <v>34</v>
      </c>
      <c r="E436" s="21" t="str">
        <f t="shared" si="12"/>
        <v>009</v>
      </c>
      <c r="F436" s="1" t="s">
        <v>300</v>
      </c>
      <c r="G436" s="4">
        <v>-25.98</v>
      </c>
      <c r="H436" s="4">
        <v>12.17</v>
      </c>
      <c r="I436" s="4">
        <f t="shared" si="13"/>
        <v>-38.15</v>
      </c>
    </row>
    <row r="437" spans="1:9">
      <c r="A437" s="45">
        <v>43344</v>
      </c>
      <c r="B437" s="1" t="s">
        <v>33</v>
      </c>
      <c r="C437" s="21" t="s">
        <v>220</v>
      </c>
      <c r="D437" s="1" t="s">
        <v>34</v>
      </c>
      <c r="E437" s="21" t="str">
        <f t="shared" si="12"/>
        <v>009</v>
      </c>
      <c r="F437" s="1" t="s">
        <v>301</v>
      </c>
      <c r="G437" s="4">
        <v>28587.29</v>
      </c>
      <c r="H437" s="4">
        <v>641.27</v>
      </c>
      <c r="I437" s="4">
        <f t="shared" si="13"/>
        <v>27946.02</v>
      </c>
    </row>
    <row r="438" spans="1:9">
      <c r="A438" s="45">
        <v>43344</v>
      </c>
      <c r="B438" s="1" t="s">
        <v>33</v>
      </c>
      <c r="C438" s="21" t="s">
        <v>220</v>
      </c>
      <c r="D438" s="1" t="s">
        <v>34</v>
      </c>
      <c r="E438" s="21" t="str">
        <f t="shared" si="12"/>
        <v>009</v>
      </c>
      <c r="F438" s="1" t="s">
        <v>302</v>
      </c>
      <c r="G438" s="4">
        <v>1.08</v>
      </c>
      <c r="H438" s="4">
        <v>0.01</v>
      </c>
      <c r="I438" s="4">
        <f t="shared" si="13"/>
        <v>1.07</v>
      </c>
    </row>
    <row r="439" spans="1:9">
      <c r="A439" s="45">
        <v>43344</v>
      </c>
      <c r="B439" s="1" t="s">
        <v>33</v>
      </c>
      <c r="C439" s="21" t="s">
        <v>220</v>
      </c>
      <c r="D439" s="1" t="s">
        <v>34</v>
      </c>
      <c r="E439" s="21" t="str">
        <f t="shared" si="12"/>
        <v>009</v>
      </c>
      <c r="F439" s="1" t="s">
        <v>303</v>
      </c>
      <c r="G439" s="4">
        <v>751811.95</v>
      </c>
      <c r="H439" s="4">
        <v>11731.03</v>
      </c>
      <c r="I439" s="4">
        <f t="shared" si="13"/>
        <v>740080.91999999993</v>
      </c>
    </row>
    <row r="440" spans="1:9">
      <c r="A440" s="45">
        <v>43344</v>
      </c>
      <c r="B440" s="1" t="s">
        <v>33</v>
      </c>
      <c r="C440" s="21" t="s">
        <v>220</v>
      </c>
      <c r="D440" s="1" t="s">
        <v>34</v>
      </c>
      <c r="E440" s="21" t="str">
        <f t="shared" si="12"/>
        <v>009</v>
      </c>
      <c r="F440" s="1" t="s">
        <v>312</v>
      </c>
      <c r="G440" s="4">
        <v>7217565.0499999998</v>
      </c>
      <c r="H440" s="4">
        <v>83784.25</v>
      </c>
      <c r="I440" s="4">
        <f t="shared" si="13"/>
        <v>7133780.7999999998</v>
      </c>
    </row>
    <row r="441" spans="1:9">
      <c r="A441" s="45">
        <v>43344</v>
      </c>
      <c r="B441" s="1" t="s">
        <v>33</v>
      </c>
      <c r="C441" s="21" t="s">
        <v>220</v>
      </c>
      <c r="D441" s="1" t="s">
        <v>34</v>
      </c>
      <c r="E441" s="21" t="str">
        <f t="shared" si="12"/>
        <v>009</v>
      </c>
      <c r="F441" s="1" t="s">
        <v>314</v>
      </c>
      <c r="G441" s="4">
        <v>628518.94999999995</v>
      </c>
      <c r="H441" s="4">
        <v>11378.560000000001</v>
      </c>
      <c r="I441" s="4">
        <f t="shared" si="13"/>
        <v>617140.3899999999</v>
      </c>
    </row>
    <row r="442" spans="1:9">
      <c r="A442" s="45">
        <v>43344</v>
      </c>
      <c r="B442" s="1" t="s">
        <v>33</v>
      </c>
      <c r="C442" s="21" t="s">
        <v>220</v>
      </c>
      <c r="D442" s="1" t="s">
        <v>34</v>
      </c>
      <c r="E442" s="21" t="str">
        <f t="shared" si="12"/>
        <v>009</v>
      </c>
      <c r="F442" s="1" t="s">
        <v>315</v>
      </c>
      <c r="G442" s="4">
        <v>656119.4</v>
      </c>
      <c r="H442" s="4">
        <v>6423.91</v>
      </c>
      <c r="I442" s="4">
        <f t="shared" si="13"/>
        <v>649695.49</v>
      </c>
    </row>
    <row r="443" spans="1:9">
      <c r="A443" s="45">
        <v>43344</v>
      </c>
      <c r="B443" s="1" t="s">
        <v>33</v>
      </c>
      <c r="C443" s="21" t="s">
        <v>220</v>
      </c>
      <c r="D443" s="1" t="s">
        <v>34</v>
      </c>
      <c r="E443" s="21" t="str">
        <f t="shared" si="12"/>
        <v>009</v>
      </c>
      <c r="F443" s="1" t="s">
        <v>318</v>
      </c>
      <c r="G443" s="4">
        <v>216235.83</v>
      </c>
      <c r="H443" s="4">
        <v>2159.8200000000002</v>
      </c>
      <c r="I443" s="4">
        <f t="shared" si="13"/>
        <v>214076.00999999998</v>
      </c>
    </row>
    <row r="444" spans="1:9">
      <c r="A444" s="45">
        <v>43344</v>
      </c>
      <c r="B444" s="1" t="s">
        <v>33</v>
      </c>
      <c r="C444" s="21" t="s">
        <v>220</v>
      </c>
      <c r="D444" s="1" t="s">
        <v>34</v>
      </c>
      <c r="E444" s="21" t="str">
        <f t="shared" si="12"/>
        <v>009</v>
      </c>
      <c r="F444" s="1" t="s">
        <v>319</v>
      </c>
      <c r="G444" s="4">
        <v>221234.41</v>
      </c>
      <c r="H444" s="4">
        <v>4824.46</v>
      </c>
      <c r="I444" s="4">
        <f t="shared" si="13"/>
        <v>216409.95</v>
      </c>
    </row>
    <row r="445" spans="1:9">
      <c r="A445" s="45">
        <v>43344</v>
      </c>
      <c r="B445" s="1" t="s">
        <v>33</v>
      </c>
      <c r="C445" s="21" t="s">
        <v>220</v>
      </c>
      <c r="D445" s="1" t="s">
        <v>34</v>
      </c>
      <c r="E445" s="21" t="str">
        <f t="shared" si="12"/>
        <v>009</v>
      </c>
      <c r="F445" s="1" t="s">
        <v>320</v>
      </c>
      <c r="G445" s="4">
        <v>1492.59</v>
      </c>
      <c r="H445" s="4">
        <v>0</v>
      </c>
      <c r="I445" s="4">
        <f t="shared" si="13"/>
        <v>1492.59</v>
      </c>
    </row>
    <row r="446" spans="1:9">
      <c r="A446" s="45">
        <v>43344</v>
      </c>
      <c r="B446" s="1" t="s">
        <v>33</v>
      </c>
      <c r="C446" s="21" t="s">
        <v>220</v>
      </c>
      <c r="D446" s="1" t="s">
        <v>34</v>
      </c>
      <c r="E446" s="21" t="str">
        <f t="shared" si="12"/>
        <v>009</v>
      </c>
      <c r="F446" s="1" t="s">
        <v>321</v>
      </c>
      <c r="G446" s="4">
        <v>224.34</v>
      </c>
      <c r="H446" s="4">
        <v>0.82</v>
      </c>
      <c r="I446" s="4">
        <f t="shared" si="13"/>
        <v>223.52</v>
      </c>
    </row>
    <row r="447" spans="1:9">
      <c r="A447" s="45">
        <v>43344</v>
      </c>
      <c r="B447" s="1" t="s">
        <v>33</v>
      </c>
      <c r="C447" s="21" t="s">
        <v>220</v>
      </c>
      <c r="D447" s="1" t="s">
        <v>34</v>
      </c>
      <c r="E447" s="21" t="str">
        <f t="shared" si="12"/>
        <v>009</v>
      </c>
      <c r="F447" s="1" t="s">
        <v>322</v>
      </c>
      <c r="G447" s="4">
        <v>88051.48</v>
      </c>
      <c r="H447" s="4">
        <v>0</v>
      </c>
      <c r="I447" s="4">
        <f t="shared" si="13"/>
        <v>88051.48</v>
      </c>
    </row>
    <row r="448" spans="1:9">
      <c r="A448" s="45">
        <v>43344</v>
      </c>
      <c r="B448" s="1" t="s">
        <v>33</v>
      </c>
      <c r="C448" s="21" t="s">
        <v>220</v>
      </c>
      <c r="D448" s="1" t="s">
        <v>34</v>
      </c>
      <c r="E448" s="21" t="str">
        <f t="shared" si="12"/>
        <v>009</v>
      </c>
      <c r="F448" s="1" t="s">
        <v>323</v>
      </c>
      <c r="G448" s="4">
        <v>18359.04</v>
      </c>
      <c r="H448" s="4">
        <v>227.26</v>
      </c>
      <c r="I448" s="4">
        <f t="shared" si="13"/>
        <v>18131.780000000002</v>
      </c>
    </row>
    <row r="449" spans="1:9">
      <c r="A449" s="45">
        <v>43344</v>
      </c>
      <c r="B449" s="1" t="s">
        <v>33</v>
      </c>
      <c r="C449" s="21" t="s">
        <v>220</v>
      </c>
      <c r="D449" s="1" t="s">
        <v>34</v>
      </c>
      <c r="E449" s="21" t="str">
        <f t="shared" si="12"/>
        <v>009</v>
      </c>
      <c r="F449" s="1" t="s">
        <v>328</v>
      </c>
      <c r="G449" s="4">
        <v>12297.23</v>
      </c>
      <c r="H449" s="4">
        <v>138.54</v>
      </c>
      <c r="I449" s="4">
        <f t="shared" si="13"/>
        <v>12158.689999999999</v>
      </c>
    </row>
    <row r="450" spans="1:9">
      <c r="A450" s="45">
        <v>43344</v>
      </c>
      <c r="B450" s="1" t="s">
        <v>33</v>
      </c>
      <c r="C450" s="21" t="s">
        <v>220</v>
      </c>
      <c r="D450" s="1" t="s">
        <v>34</v>
      </c>
      <c r="E450" s="21" t="str">
        <f t="shared" ref="E450:E513" si="14">LEFT(D450,3)</f>
        <v>009</v>
      </c>
      <c r="F450" s="1" t="s">
        <v>331</v>
      </c>
      <c r="G450" s="4">
        <v>676190.23</v>
      </c>
      <c r="H450" s="4">
        <v>4852.05</v>
      </c>
      <c r="I450" s="4">
        <f t="shared" ref="I450:I513" si="15">+G450-H450</f>
        <v>671338.17999999993</v>
      </c>
    </row>
    <row r="451" spans="1:9">
      <c r="A451" s="45">
        <v>43344</v>
      </c>
      <c r="B451" s="1" t="s">
        <v>33</v>
      </c>
      <c r="C451" s="21" t="s">
        <v>220</v>
      </c>
      <c r="D451" s="1" t="s">
        <v>34</v>
      </c>
      <c r="E451" s="21" t="str">
        <f t="shared" si="14"/>
        <v>009</v>
      </c>
      <c r="F451" s="1" t="s">
        <v>426</v>
      </c>
      <c r="G451" s="4">
        <v>21583.08</v>
      </c>
      <c r="H451" s="4">
        <v>25.09</v>
      </c>
      <c r="I451" s="4">
        <f t="shared" si="15"/>
        <v>21557.99</v>
      </c>
    </row>
    <row r="452" spans="1:9">
      <c r="A452" s="45">
        <v>43344</v>
      </c>
      <c r="B452" s="1" t="s">
        <v>33</v>
      </c>
      <c r="C452" s="21" t="s">
        <v>220</v>
      </c>
      <c r="D452" s="1" t="s">
        <v>34</v>
      </c>
      <c r="E452" s="21" t="str">
        <f t="shared" si="14"/>
        <v>009</v>
      </c>
      <c r="F452" s="1" t="s">
        <v>335</v>
      </c>
      <c r="G452" s="4">
        <v>55904.09</v>
      </c>
      <c r="H452" s="4">
        <v>261.97000000000003</v>
      </c>
      <c r="I452" s="4">
        <f t="shared" si="15"/>
        <v>55642.119999999995</v>
      </c>
    </row>
    <row r="453" spans="1:9">
      <c r="A453" s="45">
        <v>43344</v>
      </c>
      <c r="B453" s="1" t="s">
        <v>33</v>
      </c>
      <c r="C453" s="21" t="s">
        <v>220</v>
      </c>
      <c r="D453" s="1" t="s">
        <v>34</v>
      </c>
      <c r="E453" s="21" t="str">
        <f t="shared" si="14"/>
        <v>009</v>
      </c>
      <c r="F453" s="1" t="s">
        <v>427</v>
      </c>
      <c r="G453" s="4">
        <v>54002</v>
      </c>
      <c r="H453" s="4">
        <v>62.78</v>
      </c>
      <c r="I453" s="4">
        <f t="shared" si="15"/>
        <v>53939.22</v>
      </c>
    </row>
    <row r="454" spans="1:9">
      <c r="A454" s="45">
        <v>43344</v>
      </c>
      <c r="B454" s="1" t="s">
        <v>33</v>
      </c>
      <c r="C454" s="21" t="s">
        <v>220</v>
      </c>
      <c r="D454" s="1" t="s">
        <v>34</v>
      </c>
      <c r="E454" s="21" t="str">
        <f t="shared" si="14"/>
        <v>009</v>
      </c>
      <c r="F454" s="1" t="s">
        <v>337</v>
      </c>
      <c r="G454" s="4">
        <v>139399.42000000001</v>
      </c>
      <c r="H454" s="4">
        <v>1526.8200000000002</v>
      </c>
      <c r="I454" s="4">
        <f t="shared" si="15"/>
        <v>137872.6</v>
      </c>
    </row>
    <row r="455" spans="1:9">
      <c r="A455" s="45">
        <v>43344</v>
      </c>
      <c r="B455" s="1" t="s">
        <v>33</v>
      </c>
      <c r="C455" s="21" t="s">
        <v>220</v>
      </c>
      <c r="D455" s="1" t="s">
        <v>34</v>
      </c>
      <c r="E455" s="21" t="str">
        <f t="shared" si="14"/>
        <v>009</v>
      </c>
      <c r="F455" s="1" t="s">
        <v>341</v>
      </c>
      <c r="G455" s="4">
        <v>44159.09</v>
      </c>
      <c r="H455" s="4">
        <v>105.07</v>
      </c>
      <c r="I455" s="4">
        <f t="shared" si="15"/>
        <v>44054.02</v>
      </c>
    </row>
    <row r="456" spans="1:9">
      <c r="A456" s="45">
        <v>43344</v>
      </c>
      <c r="B456" s="1" t="s">
        <v>33</v>
      </c>
      <c r="C456" s="21" t="s">
        <v>220</v>
      </c>
      <c r="D456" s="1" t="s">
        <v>34</v>
      </c>
      <c r="E456" s="21" t="str">
        <f t="shared" si="14"/>
        <v>009</v>
      </c>
      <c r="F456" s="1" t="s">
        <v>343</v>
      </c>
      <c r="G456" s="4">
        <v>37801.379999999997</v>
      </c>
      <c r="H456" s="4">
        <v>327.26</v>
      </c>
      <c r="I456" s="4">
        <f t="shared" si="15"/>
        <v>37474.119999999995</v>
      </c>
    </row>
    <row r="457" spans="1:9">
      <c r="A457" s="45">
        <v>43344</v>
      </c>
      <c r="B457" s="1" t="s">
        <v>33</v>
      </c>
      <c r="C457" s="21" t="s">
        <v>220</v>
      </c>
      <c r="D457" s="1" t="s">
        <v>34</v>
      </c>
      <c r="E457" s="21" t="str">
        <f t="shared" si="14"/>
        <v>009</v>
      </c>
      <c r="F457" s="1" t="s">
        <v>344</v>
      </c>
      <c r="G457" s="4">
        <v>388688.91</v>
      </c>
      <c r="H457" s="4">
        <v>2822.04</v>
      </c>
      <c r="I457" s="4">
        <f t="shared" si="15"/>
        <v>385866.87</v>
      </c>
    </row>
    <row r="458" spans="1:9">
      <c r="A458" s="45">
        <v>43344</v>
      </c>
      <c r="B458" s="1" t="s">
        <v>33</v>
      </c>
      <c r="C458" s="21" t="s">
        <v>220</v>
      </c>
      <c r="D458" s="1" t="s">
        <v>34</v>
      </c>
      <c r="E458" s="21" t="str">
        <f t="shared" si="14"/>
        <v>009</v>
      </c>
      <c r="F458" s="1" t="s">
        <v>346</v>
      </c>
      <c r="G458" s="4">
        <v>56794.99</v>
      </c>
      <c r="H458" s="4">
        <v>153.5</v>
      </c>
      <c r="I458" s="4">
        <f t="shared" si="15"/>
        <v>56641.49</v>
      </c>
    </row>
    <row r="459" spans="1:9">
      <c r="A459" s="45">
        <v>43344</v>
      </c>
      <c r="B459" s="1" t="s">
        <v>33</v>
      </c>
      <c r="C459" s="21" t="s">
        <v>220</v>
      </c>
      <c r="D459" s="1" t="s">
        <v>34</v>
      </c>
      <c r="E459" s="21" t="str">
        <f t="shared" si="14"/>
        <v>009</v>
      </c>
      <c r="F459" s="1" t="s">
        <v>347</v>
      </c>
      <c r="G459" s="4">
        <v>587659.24</v>
      </c>
      <c r="H459" s="4">
        <v>3163.21</v>
      </c>
      <c r="I459" s="4">
        <f t="shared" si="15"/>
        <v>584496.03</v>
      </c>
    </row>
    <row r="460" spans="1:9">
      <c r="A460" s="45">
        <v>43344</v>
      </c>
      <c r="B460" s="1" t="s">
        <v>33</v>
      </c>
      <c r="C460" s="21" t="s">
        <v>220</v>
      </c>
      <c r="D460" s="1" t="s">
        <v>34</v>
      </c>
      <c r="E460" s="21" t="str">
        <f t="shared" si="14"/>
        <v>009</v>
      </c>
      <c r="F460" s="1" t="s">
        <v>349</v>
      </c>
      <c r="G460" s="4">
        <v>149975.26</v>
      </c>
      <c r="H460" s="4">
        <v>1381.3</v>
      </c>
      <c r="I460" s="4">
        <f t="shared" si="15"/>
        <v>148593.96000000002</v>
      </c>
    </row>
    <row r="461" spans="1:9">
      <c r="A461" s="45">
        <v>43344</v>
      </c>
      <c r="B461" s="1" t="s">
        <v>33</v>
      </c>
      <c r="C461" s="21" t="s">
        <v>220</v>
      </c>
      <c r="D461" s="1" t="s">
        <v>34</v>
      </c>
      <c r="E461" s="21" t="str">
        <f t="shared" si="14"/>
        <v>009</v>
      </c>
      <c r="F461" s="1" t="s">
        <v>350</v>
      </c>
      <c r="G461" s="4">
        <v>1582.71</v>
      </c>
      <c r="H461" s="4">
        <v>5.84</v>
      </c>
      <c r="I461" s="4">
        <f t="shared" si="15"/>
        <v>1576.8700000000001</v>
      </c>
    </row>
    <row r="462" spans="1:9">
      <c r="A462" s="45">
        <v>43344</v>
      </c>
      <c r="B462" s="1" t="s">
        <v>33</v>
      </c>
      <c r="C462" s="21" t="s">
        <v>220</v>
      </c>
      <c r="D462" s="1" t="s">
        <v>34</v>
      </c>
      <c r="E462" s="21" t="str">
        <f t="shared" si="14"/>
        <v>009</v>
      </c>
      <c r="F462" s="1" t="s">
        <v>352</v>
      </c>
      <c r="G462" s="4">
        <v>154029.42000000001</v>
      </c>
      <c r="H462" s="4">
        <v>782.59999999999991</v>
      </c>
      <c r="I462" s="4">
        <f t="shared" si="15"/>
        <v>153246.82</v>
      </c>
    </row>
    <row r="463" spans="1:9">
      <c r="A463" s="45">
        <v>43344</v>
      </c>
      <c r="B463" s="1" t="s">
        <v>33</v>
      </c>
      <c r="C463" s="21" t="s">
        <v>220</v>
      </c>
      <c r="D463" s="1" t="s">
        <v>34</v>
      </c>
      <c r="E463" s="21" t="str">
        <f t="shared" si="14"/>
        <v>009</v>
      </c>
      <c r="F463" s="1" t="s">
        <v>353</v>
      </c>
      <c r="G463" s="4">
        <v>15749.78</v>
      </c>
      <c r="H463" s="4">
        <v>0</v>
      </c>
      <c r="I463" s="4">
        <f t="shared" si="15"/>
        <v>15749.78</v>
      </c>
    </row>
    <row r="464" spans="1:9">
      <c r="A464" s="45">
        <v>43344</v>
      </c>
      <c r="B464" s="1" t="s">
        <v>33</v>
      </c>
      <c r="C464" s="21" t="s">
        <v>220</v>
      </c>
      <c r="D464" s="1" t="s">
        <v>34</v>
      </c>
      <c r="E464" s="21" t="str">
        <f t="shared" si="14"/>
        <v>009</v>
      </c>
      <c r="F464" s="1" t="s">
        <v>354</v>
      </c>
      <c r="G464" s="4">
        <v>5077.91</v>
      </c>
      <c r="H464" s="4">
        <v>19.82</v>
      </c>
      <c r="I464" s="4">
        <f t="shared" si="15"/>
        <v>5058.09</v>
      </c>
    </row>
    <row r="465" spans="1:9">
      <c r="A465" s="45">
        <v>43344</v>
      </c>
      <c r="B465" s="1" t="s">
        <v>33</v>
      </c>
      <c r="C465" s="21" t="s">
        <v>220</v>
      </c>
      <c r="D465" s="1" t="s">
        <v>34</v>
      </c>
      <c r="E465" s="21" t="str">
        <f t="shared" si="14"/>
        <v>009</v>
      </c>
      <c r="F465" s="1" t="s">
        <v>356</v>
      </c>
      <c r="G465" s="4">
        <v>407555.92</v>
      </c>
      <c r="H465" s="4">
        <v>3411.79</v>
      </c>
      <c r="I465" s="4">
        <f t="shared" si="15"/>
        <v>404144.13</v>
      </c>
    </row>
    <row r="466" spans="1:9">
      <c r="A466" s="45">
        <v>43344</v>
      </c>
      <c r="B466" s="1" t="s">
        <v>33</v>
      </c>
      <c r="C466" s="21" t="s">
        <v>220</v>
      </c>
      <c r="D466" s="1" t="s">
        <v>34</v>
      </c>
      <c r="E466" s="21" t="str">
        <f t="shared" si="14"/>
        <v>009</v>
      </c>
      <c r="F466" s="1" t="s">
        <v>357</v>
      </c>
      <c r="G466" s="4">
        <v>-6608.15</v>
      </c>
      <c r="H466" s="4">
        <v>0</v>
      </c>
      <c r="I466" s="4">
        <f t="shared" si="15"/>
        <v>-6608.15</v>
      </c>
    </row>
    <row r="467" spans="1:9">
      <c r="A467" s="45">
        <v>43344</v>
      </c>
      <c r="B467" s="1" t="s">
        <v>33</v>
      </c>
      <c r="C467" s="21" t="s">
        <v>220</v>
      </c>
      <c r="D467" s="1" t="s">
        <v>34</v>
      </c>
      <c r="E467" s="21" t="str">
        <f t="shared" si="14"/>
        <v>009</v>
      </c>
      <c r="F467" s="1" t="s">
        <v>358</v>
      </c>
      <c r="G467" s="4">
        <v>111154.6</v>
      </c>
      <c r="H467" s="4">
        <v>375.45000000000005</v>
      </c>
      <c r="I467" s="4">
        <f t="shared" si="15"/>
        <v>110779.15000000001</v>
      </c>
    </row>
    <row r="468" spans="1:9">
      <c r="A468" s="45">
        <v>43344</v>
      </c>
      <c r="B468" s="1" t="s">
        <v>33</v>
      </c>
      <c r="C468" s="21" t="s">
        <v>220</v>
      </c>
      <c r="D468" s="1" t="s">
        <v>34</v>
      </c>
      <c r="E468" s="21" t="str">
        <f t="shared" si="14"/>
        <v>009</v>
      </c>
      <c r="F468" s="1" t="s">
        <v>359</v>
      </c>
      <c r="G468" s="4">
        <v>8750.5499999999993</v>
      </c>
      <c r="H468" s="4">
        <v>29.78</v>
      </c>
      <c r="I468" s="4">
        <f t="shared" si="15"/>
        <v>8720.7699999999986</v>
      </c>
    </row>
    <row r="469" spans="1:9">
      <c r="A469" s="45">
        <v>43344</v>
      </c>
      <c r="B469" s="1" t="s">
        <v>33</v>
      </c>
      <c r="C469" s="21" t="s">
        <v>220</v>
      </c>
      <c r="D469" s="1" t="s">
        <v>34</v>
      </c>
      <c r="E469" s="21" t="str">
        <f t="shared" si="14"/>
        <v>009</v>
      </c>
      <c r="F469" s="1" t="s">
        <v>361</v>
      </c>
      <c r="G469" s="4">
        <v>2987.98</v>
      </c>
      <c r="H469" s="4">
        <v>10.86</v>
      </c>
      <c r="I469" s="4">
        <f t="shared" si="15"/>
        <v>2977.12</v>
      </c>
    </row>
    <row r="470" spans="1:9">
      <c r="A470" s="45">
        <v>43344</v>
      </c>
      <c r="B470" s="1" t="s">
        <v>33</v>
      </c>
      <c r="C470" s="21" t="s">
        <v>220</v>
      </c>
      <c r="D470" s="1" t="s">
        <v>34</v>
      </c>
      <c r="E470" s="21" t="str">
        <f t="shared" si="14"/>
        <v>009</v>
      </c>
      <c r="F470" s="1" t="s">
        <v>362</v>
      </c>
      <c r="G470" s="4">
        <v>373688.22</v>
      </c>
      <c r="H470" s="4">
        <v>1641.96</v>
      </c>
      <c r="I470" s="4">
        <f t="shared" si="15"/>
        <v>372046.25999999995</v>
      </c>
    </row>
    <row r="471" spans="1:9">
      <c r="A471" s="45">
        <v>43344</v>
      </c>
      <c r="B471" s="1" t="s">
        <v>33</v>
      </c>
      <c r="C471" s="21" t="s">
        <v>220</v>
      </c>
      <c r="D471" s="1" t="s">
        <v>34</v>
      </c>
      <c r="E471" s="21" t="str">
        <f t="shared" si="14"/>
        <v>009</v>
      </c>
      <c r="F471" s="1" t="s">
        <v>365</v>
      </c>
      <c r="G471" s="4">
        <v>599901.78</v>
      </c>
      <c r="H471" s="4">
        <v>3620.99</v>
      </c>
      <c r="I471" s="4">
        <f t="shared" si="15"/>
        <v>596280.79</v>
      </c>
    </row>
    <row r="472" spans="1:9">
      <c r="A472" s="45">
        <v>43344</v>
      </c>
      <c r="B472" s="1" t="s">
        <v>33</v>
      </c>
      <c r="C472" s="21" t="s">
        <v>220</v>
      </c>
      <c r="D472" s="1" t="s">
        <v>34</v>
      </c>
      <c r="E472" s="21" t="str">
        <f t="shared" si="14"/>
        <v>009</v>
      </c>
      <c r="F472" s="1" t="s">
        <v>367</v>
      </c>
      <c r="G472" s="4">
        <v>8434.85</v>
      </c>
      <c r="H472" s="4">
        <v>29.13</v>
      </c>
      <c r="I472" s="4">
        <f t="shared" si="15"/>
        <v>8405.7200000000012</v>
      </c>
    </row>
    <row r="473" spans="1:9">
      <c r="A473" s="45">
        <v>43344</v>
      </c>
      <c r="B473" s="1" t="s">
        <v>33</v>
      </c>
      <c r="C473" s="21" t="s">
        <v>220</v>
      </c>
      <c r="D473" s="1" t="s">
        <v>34</v>
      </c>
      <c r="E473" s="21" t="str">
        <f t="shared" si="14"/>
        <v>009</v>
      </c>
      <c r="F473" s="1" t="s">
        <v>370</v>
      </c>
      <c r="G473" s="4">
        <v>10770.91</v>
      </c>
      <c r="H473" s="4">
        <v>11.96</v>
      </c>
      <c r="I473" s="4">
        <f t="shared" si="15"/>
        <v>10758.95</v>
      </c>
    </row>
    <row r="474" spans="1:9">
      <c r="A474" s="45">
        <v>43344</v>
      </c>
      <c r="B474" s="1" t="s">
        <v>33</v>
      </c>
      <c r="C474" s="21" t="s">
        <v>220</v>
      </c>
      <c r="D474" s="1" t="s">
        <v>34</v>
      </c>
      <c r="E474" s="21" t="str">
        <f t="shared" si="14"/>
        <v>009</v>
      </c>
      <c r="F474" s="1" t="s">
        <v>373</v>
      </c>
      <c r="G474" s="4">
        <v>33674.769999999997</v>
      </c>
      <c r="H474" s="4">
        <v>0</v>
      </c>
      <c r="I474" s="4">
        <f t="shared" si="15"/>
        <v>33674.769999999997</v>
      </c>
    </row>
    <row r="475" spans="1:9">
      <c r="A475" s="45">
        <v>43344</v>
      </c>
      <c r="B475" s="1" t="s">
        <v>33</v>
      </c>
      <c r="C475" s="21" t="s">
        <v>220</v>
      </c>
      <c r="D475" s="1" t="s">
        <v>34</v>
      </c>
      <c r="E475" s="21" t="str">
        <f t="shared" si="14"/>
        <v>009</v>
      </c>
      <c r="F475" s="1" t="s">
        <v>374</v>
      </c>
      <c r="G475" s="4">
        <v>18343.419999999998</v>
      </c>
      <c r="H475" s="4">
        <v>65.599999999999994</v>
      </c>
      <c r="I475" s="4">
        <f t="shared" si="15"/>
        <v>18277.82</v>
      </c>
    </row>
    <row r="476" spans="1:9">
      <c r="A476" s="45">
        <v>43344</v>
      </c>
      <c r="B476" s="1" t="s">
        <v>33</v>
      </c>
      <c r="C476" s="21" t="s">
        <v>220</v>
      </c>
      <c r="D476" s="1" t="s">
        <v>34</v>
      </c>
      <c r="E476" s="21" t="str">
        <f t="shared" si="14"/>
        <v>009</v>
      </c>
      <c r="F476" s="1" t="s">
        <v>428</v>
      </c>
      <c r="G476" s="4">
        <v>113229.78</v>
      </c>
      <c r="H476" s="4">
        <v>131.63999999999999</v>
      </c>
      <c r="I476" s="4">
        <f t="shared" si="15"/>
        <v>113098.14</v>
      </c>
    </row>
    <row r="477" spans="1:9">
      <c r="A477" s="45">
        <v>43344</v>
      </c>
      <c r="B477" s="1" t="s">
        <v>33</v>
      </c>
      <c r="C477" s="21" t="s">
        <v>220</v>
      </c>
      <c r="D477" s="1" t="s">
        <v>34</v>
      </c>
      <c r="E477" s="21" t="str">
        <f t="shared" si="14"/>
        <v>009</v>
      </c>
      <c r="F477" s="1" t="s">
        <v>429</v>
      </c>
      <c r="G477" s="4">
        <v>2047.21</v>
      </c>
      <c r="H477" s="4">
        <v>2.38</v>
      </c>
      <c r="I477" s="4">
        <f t="shared" si="15"/>
        <v>2044.83</v>
      </c>
    </row>
    <row r="478" spans="1:9">
      <c r="A478" s="45">
        <v>43344</v>
      </c>
      <c r="B478" s="1" t="s">
        <v>33</v>
      </c>
      <c r="C478" s="21" t="s">
        <v>220</v>
      </c>
      <c r="D478" s="1" t="s">
        <v>34</v>
      </c>
      <c r="E478" s="21" t="str">
        <f t="shared" si="14"/>
        <v>009</v>
      </c>
      <c r="F478" s="1" t="s">
        <v>376</v>
      </c>
      <c r="G478" s="4">
        <v>127055.11</v>
      </c>
      <c r="H478" s="4">
        <v>332.65999999999997</v>
      </c>
      <c r="I478" s="4">
        <f t="shared" si="15"/>
        <v>126722.45</v>
      </c>
    </row>
    <row r="479" spans="1:9">
      <c r="A479" s="45">
        <v>43344</v>
      </c>
      <c r="B479" s="1" t="s">
        <v>33</v>
      </c>
      <c r="C479" s="21" t="s">
        <v>220</v>
      </c>
      <c r="D479" s="1" t="s">
        <v>34</v>
      </c>
      <c r="E479" s="21" t="str">
        <f t="shared" si="14"/>
        <v>009</v>
      </c>
      <c r="F479" s="1" t="s">
        <v>377</v>
      </c>
      <c r="G479" s="4">
        <v>1966.9</v>
      </c>
      <c r="H479" s="4">
        <v>16.61</v>
      </c>
      <c r="I479" s="4">
        <f t="shared" si="15"/>
        <v>1950.2900000000002</v>
      </c>
    </row>
    <row r="480" spans="1:9">
      <c r="A480" s="45">
        <v>43344</v>
      </c>
      <c r="B480" s="1" t="s">
        <v>33</v>
      </c>
      <c r="C480" s="21" t="s">
        <v>220</v>
      </c>
      <c r="D480" s="1" t="s">
        <v>34</v>
      </c>
      <c r="E480" s="21" t="str">
        <f t="shared" si="14"/>
        <v>009</v>
      </c>
      <c r="F480" s="1" t="s">
        <v>383</v>
      </c>
      <c r="G480" s="4">
        <v>34839.99</v>
      </c>
      <c r="H480" s="4">
        <v>187.47</v>
      </c>
      <c r="I480" s="4">
        <f t="shared" si="15"/>
        <v>34652.519999999997</v>
      </c>
    </row>
    <row r="481" spans="1:9">
      <c r="A481" s="45">
        <v>43344</v>
      </c>
      <c r="B481" s="1" t="s">
        <v>33</v>
      </c>
      <c r="C481" s="21" t="s">
        <v>220</v>
      </c>
      <c r="D481" s="1" t="s">
        <v>34</v>
      </c>
      <c r="E481" s="21" t="str">
        <f t="shared" si="14"/>
        <v>009</v>
      </c>
      <c r="F481" s="1" t="s">
        <v>384</v>
      </c>
      <c r="G481" s="4">
        <v>132970.35</v>
      </c>
      <c r="H481" s="4">
        <v>444.86</v>
      </c>
      <c r="I481" s="4">
        <f t="shared" si="15"/>
        <v>132525.49000000002</v>
      </c>
    </row>
    <row r="482" spans="1:9">
      <c r="A482" s="45">
        <v>43344</v>
      </c>
      <c r="B482" s="1" t="s">
        <v>33</v>
      </c>
      <c r="C482" s="21" t="s">
        <v>220</v>
      </c>
      <c r="D482" s="1" t="s">
        <v>34</v>
      </c>
      <c r="E482" s="21" t="str">
        <f t="shared" si="14"/>
        <v>009</v>
      </c>
      <c r="F482" s="1" t="s">
        <v>385</v>
      </c>
      <c r="G482" s="4">
        <v>1871.2</v>
      </c>
      <c r="H482" s="4">
        <v>7.49</v>
      </c>
      <c r="I482" s="4">
        <f t="shared" si="15"/>
        <v>1863.71</v>
      </c>
    </row>
    <row r="483" spans="1:9">
      <c r="A483" s="45">
        <v>43344</v>
      </c>
      <c r="B483" s="1" t="s">
        <v>33</v>
      </c>
      <c r="C483" s="21" t="s">
        <v>220</v>
      </c>
      <c r="D483" s="1" t="s">
        <v>34</v>
      </c>
      <c r="E483" s="21" t="str">
        <f t="shared" si="14"/>
        <v>009</v>
      </c>
      <c r="F483" s="1" t="s">
        <v>386</v>
      </c>
      <c r="G483" s="4">
        <v>8006.4</v>
      </c>
      <c r="H483" s="4">
        <v>31.41</v>
      </c>
      <c r="I483" s="4">
        <f t="shared" si="15"/>
        <v>7974.99</v>
      </c>
    </row>
    <row r="484" spans="1:9">
      <c r="A484" s="45">
        <v>43344</v>
      </c>
      <c r="B484" s="1" t="s">
        <v>33</v>
      </c>
      <c r="C484" s="21" t="s">
        <v>220</v>
      </c>
      <c r="D484" s="1" t="s">
        <v>34</v>
      </c>
      <c r="E484" s="21" t="str">
        <f t="shared" si="14"/>
        <v>009</v>
      </c>
      <c r="F484" s="1" t="s">
        <v>387</v>
      </c>
      <c r="G484" s="4">
        <v>3184.36</v>
      </c>
      <c r="H484" s="4">
        <v>25.509999999999998</v>
      </c>
      <c r="I484" s="4">
        <f t="shared" si="15"/>
        <v>3158.85</v>
      </c>
    </row>
    <row r="485" spans="1:9">
      <c r="A485" s="45">
        <v>43344</v>
      </c>
      <c r="B485" s="1" t="s">
        <v>33</v>
      </c>
      <c r="C485" s="21" t="s">
        <v>220</v>
      </c>
      <c r="D485" s="1" t="s">
        <v>34</v>
      </c>
      <c r="E485" s="21" t="str">
        <f t="shared" si="14"/>
        <v>009</v>
      </c>
      <c r="F485" s="1" t="s">
        <v>388</v>
      </c>
      <c r="G485" s="4">
        <v>258439.18</v>
      </c>
      <c r="H485" s="4">
        <v>667.23</v>
      </c>
      <c r="I485" s="4">
        <f t="shared" si="15"/>
        <v>257771.94999999998</v>
      </c>
    </row>
    <row r="486" spans="1:9">
      <c r="A486" s="45">
        <v>43344</v>
      </c>
      <c r="B486" s="1" t="s">
        <v>33</v>
      </c>
      <c r="C486" s="21" t="s">
        <v>220</v>
      </c>
      <c r="D486" s="1" t="s">
        <v>34</v>
      </c>
      <c r="E486" s="21" t="str">
        <f t="shared" si="14"/>
        <v>009</v>
      </c>
      <c r="F486" s="1" t="s">
        <v>406</v>
      </c>
      <c r="G486" s="4">
        <v>37230.76</v>
      </c>
      <c r="H486" s="4">
        <v>135.19</v>
      </c>
      <c r="I486" s="4">
        <f t="shared" si="15"/>
        <v>37095.57</v>
      </c>
    </row>
    <row r="487" spans="1:9">
      <c r="A487" s="45">
        <v>43344</v>
      </c>
      <c r="B487" s="1" t="s">
        <v>33</v>
      </c>
      <c r="C487" s="21" t="s">
        <v>220</v>
      </c>
      <c r="D487" s="1" t="s">
        <v>34</v>
      </c>
      <c r="E487" s="21" t="str">
        <f t="shared" si="14"/>
        <v>009</v>
      </c>
      <c r="F487" s="1" t="s">
        <v>430</v>
      </c>
      <c r="G487" s="4">
        <v>279.25</v>
      </c>
      <c r="H487" s="4">
        <v>0.32</v>
      </c>
      <c r="I487" s="4">
        <f t="shared" si="15"/>
        <v>278.93</v>
      </c>
    </row>
    <row r="488" spans="1:9">
      <c r="A488" s="45">
        <v>43344</v>
      </c>
      <c r="B488" s="1" t="s">
        <v>33</v>
      </c>
      <c r="C488" s="21" t="s">
        <v>220</v>
      </c>
      <c r="D488" s="1" t="s">
        <v>34</v>
      </c>
      <c r="E488" s="21" t="str">
        <f t="shared" si="14"/>
        <v>009</v>
      </c>
      <c r="F488" s="1" t="s">
        <v>393</v>
      </c>
      <c r="G488" s="4">
        <v>3368.74</v>
      </c>
      <c r="H488" s="4">
        <v>14.629999999999999</v>
      </c>
      <c r="I488" s="4">
        <f t="shared" si="15"/>
        <v>3354.1099999999997</v>
      </c>
    </row>
    <row r="489" spans="1:9">
      <c r="A489" s="45">
        <v>43344</v>
      </c>
      <c r="B489" s="1" t="s">
        <v>33</v>
      </c>
      <c r="C489" s="21" t="s">
        <v>220</v>
      </c>
      <c r="D489" s="1" t="s">
        <v>34</v>
      </c>
      <c r="E489" s="21" t="str">
        <f t="shared" si="14"/>
        <v>009</v>
      </c>
      <c r="F489" s="1" t="s">
        <v>394</v>
      </c>
      <c r="G489" s="4">
        <v>2396241.9</v>
      </c>
      <c r="H489" s="4">
        <v>5135.3099999999995</v>
      </c>
      <c r="I489" s="4">
        <f t="shared" si="15"/>
        <v>2391106.59</v>
      </c>
    </row>
    <row r="490" spans="1:9">
      <c r="A490" s="45">
        <v>43344</v>
      </c>
      <c r="B490" s="1" t="s">
        <v>33</v>
      </c>
      <c r="C490" s="21" t="s">
        <v>220</v>
      </c>
      <c r="D490" s="1" t="s">
        <v>34</v>
      </c>
      <c r="E490" s="21" t="str">
        <f t="shared" si="14"/>
        <v>009</v>
      </c>
      <c r="F490" s="1" t="s">
        <v>410</v>
      </c>
      <c r="G490" s="4">
        <v>101636.2</v>
      </c>
      <c r="H490" s="4">
        <v>161.09</v>
      </c>
      <c r="I490" s="4">
        <f t="shared" si="15"/>
        <v>101475.11</v>
      </c>
    </row>
    <row r="491" spans="1:9">
      <c r="A491" s="45">
        <v>43344</v>
      </c>
      <c r="B491" s="1" t="s">
        <v>33</v>
      </c>
      <c r="C491" s="21" t="s">
        <v>220</v>
      </c>
      <c r="D491" s="1" t="s">
        <v>34</v>
      </c>
      <c r="E491" s="21" t="str">
        <f t="shared" si="14"/>
        <v>009</v>
      </c>
      <c r="F491" s="1" t="s">
        <v>431</v>
      </c>
      <c r="G491" s="4">
        <v>159.79</v>
      </c>
      <c r="H491" s="4">
        <v>0.19</v>
      </c>
      <c r="I491" s="4">
        <f t="shared" si="15"/>
        <v>159.6</v>
      </c>
    </row>
    <row r="492" spans="1:9">
      <c r="A492" s="45">
        <v>43344</v>
      </c>
      <c r="B492" s="1" t="s">
        <v>33</v>
      </c>
      <c r="C492" s="21" t="s">
        <v>220</v>
      </c>
      <c r="D492" s="1" t="s">
        <v>34</v>
      </c>
      <c r="E492" s="21" t="str">
        <f t="shared" si="14"/>
        <v>009</v>
      </c>
      <c r="F492" s="1" t="s">
        <v>432</v>
      </c>
      <c r="G492" s="4">
        <v>50.31</v>
      </c>
      <c r="H492" s="4">
        <v>0.06</v>
      </c>
      <c r="I492" s="4">
        <f t="shared" si="15"/>
        <v>50.25</v>
      </c>
    </row>
    <row r="493" spans="1:9">
      <c r="A493" s="45">
        <v>43344</v>
      </c>
      <c r="B493" s="1" t="s">
        <v>33</v>
      </c>
      <c r="C493" s="21" t="s">
        <v>220</v>
      </c>
      <c r="D493" s="1" t="s">
        <v>34</v>
      </c>
      <c r="E493" s="21" t="str">
        <f t="shared" si="14"/>
        <v>009</v>
      </c>
      <c r="F493" s="1" t="s">
        <v>433</v>
      </c>
      <c r="G493" s="4">
        <v>271.89</v>
      </c>
      <c r="H493" s="4">
        <v>0.32</v>
      </c>
      <c r="I493" s="4">
        <f t="shared" si="15"/>
        <v>271.57</v>
      </c>
    </row>
    <row r="494" spans="1:9">
      <c r="A494" s="45">
        <v>43344</v>
      </c>
      <c r="B494" s="1" t="s">
        <v>33</v>
      </c>
      <c r="C494" s="21" t="s">
        <v>220</v>
      </c>
      <c r="D494" s="1" t="s">
        <v>34</v>
      </c>
      <c r="E494" s="21" t="str">
        <f t="shared" si="14"/>
        <v>009</v>
      </c>
      <c r="F494" s="1" t="s">
        <v>434</v>
      </c>
      <c r="G494" s="4">
        <v>4200.51</v>
      </c>
      <c r="H494" s="4">
        <v>4.88</v>
      </c>
      <c r="I494" s="4">
        <f t="shared" si="15"/>
        <v>4195.63</v>
      </c>
    </row>
    <row r="495" spans="1:9">
      <c r="A495" s="45">
        <v>43344</v>
      </c>
      <c r="B495" s="1" t="s">
        <v>33</v>
      </c>
      <c r="C495" s="21" t="s">
        <v>220</v>
      </c>
      <c r="D495" s="1" t="s">
        <v>34</v>
      </c>
      <c r="E495" s="21" t="str">
        <f t="shared" si="14"/>
        <v>009</v>
      </c>
      <c r="F495" s="1" t="s">
        <v>435</v>
      </c>
      <c r="G495" s="4">
        <v>1297.92</v>
      </c>
      <c r="H495" s="4">
        <v>1.51</v>
      </c>
      <c r="I495" s="4">
        <f t="shared" si="15"/>
        <v>1296.4100000000001</v>
      </c>
    </row>
    <row r="496" spans="1:9">
      <c r="A496" s="45">
        <v>43344</v>
      </c>
      <c r="B496" s="1" t="s">
        <v>33</v>
      </c>
      <c r="C496" s="21" t="s">
        <v>220</v>
      </c>
      <c r="D496" s="1" t="s">
        <v>34</v>
      </c>
      <c r="E496" s="21" t="str">
        <f t="shared" si="14"/>
        <v>009</v>
      </c>
      <c r="F496" s="1" t="s">
        <v>415</v>
      </c>
      <c r="G496" s="4">
        <v>16554.740000000002</v>
      </c>
      <c r="H496" s="4">
        <v>0</v>
      </c>
      <c r="I496" s="4">
        <f t="shared" si="15"/>
        <v>16554.740000000002</v>
      </c>
    </row>
    <row r="497" spans="1:9">
      <c r="A497" s="45">
        <v>43344</v>
      </c>
      <c r="B497" s="1" t="s">
        <v>33</v>
      </c>
      <c r="C497" s="21" t="s">
        <v>220</v>
      </c>
      <c r="D497" s="1" t="s">
        <v>34</v>
      </c>
      <c r="E497" s="21" t="str">
        <f t="shared" si="14"/>
        <v>009</v>
      </c>
      <c r="F497" s="1" t="s">
        <v>416</v>
      </c>
      <c r="G497" s="4">
        <v>10816.82</v>
      </c>
      <c r="H497" s="4">
        <v>39.28</v>
      </c>
      <c r="I497" s="4">
        <f t="shared" si="15"/>
        <v>10777.539999999999</v>
      </c>
    </row>
    <row r="498" spans="1:9">
      <c r="A498" s="45">
        <v>43344</v>
      </c>
      <c r="B498" s="1" t="s">
        <v>33</v>
      </c>
      <c r="C498" s="21" t="s">
        <v>220</v>
      </c>
      <c r="D498" s="1" t="s">
        <v>34</v>
      </c>
      <c r="E498" s="21" t="str">
        <f t="shared" si="14"/>
        <v>009</v>
      </c>
      <c r="F498" s="1" t="s">
        <v>436</v>
      </c>
      <c r="G498" s="4">
        <v>13682.42</v>
      </c>
      <c r="H498" s="4">
        <v>15.91</v>
      </c>
      <c r="I498" s="4">
        <f t="shared" si="15"/>
        <v>13666.51</v>
      </c>
    </row>
    <row r="499" spans="1:9">
      <c r="A499" s="45">
        <v>43344</v>
      </c>
      <c r="B499" s="1" t="s">
        <v>33</v>
      </c>
      <c r="C499" s="21" t="s">
        <v>220</v>
      </c>
      <c r="D499" s="1" t="s">
        <v>34</v>
      </c>
      <c r="E499" s="21" t="str">
        <f t="shared" si="14"/>
        <v>009</v>
      </c>
      <c r="F499" s="1" t="s">
        <v>437</v>
      </c>
      <c r="G499" s="4">
        <v>12285.49</v>
      </c>
      <c r="H499" s="4">
        <v>14.28</v>
      </c>
      <c r="I499" s="4">
        <f t="shared" si="15"/>
        <v>12271.21</v>
      </c>
    </row>
    <row r="500" spans="1:9">
      <c r="A500" s="45">
        <v>43344</v>
      </c>
      <c r="B500" s="1" t="s">
        <v>33</v>
      </c>
      <c r="C500" s="21" t="s">
        <v>220</v>
      </c>
      <c r="D500" s="1" t="s">
        <v>34</v>
      </c>
      <c r="E500" s="21" t="str">
        <f t="shared" si="14"/>
        <v>009</v>
      </c>
      <c r="F500" s="1" t="s">
        <v>438</v>
      </c>
      <c r="G500" s="4">
        <v>48.27</v>
      </c>
      <c r="H500" s="4">
        <v>0.06</v>
      </c>
      <c r="I500" s="4">
        <f t="shared" si="15"/>
        <v>48.21</v>
      </c>
    </row>
    <row r="501" spans="1:9">
      <c r="A501" s="45">
        <v>43344</v>
      </c>
      <c r="B501" s="1" t="s">
        <v>33</v>
      </c>
      <c r="C501" s="21" t="s">
        <v>220</v>
      </c>
      <c r="D501" s="1" t="s">
        <v>34</v>
      </c>
      <c r="E501" s="21" t="str">
        <f t="shared" si="14"/>
        <v>009</v>
      </c>
      <c r="F501" s="1" t="s">
        <v>439</v>
      </c>
      <c r="G501" s="4">
        <v>104.81</v>
      </c>
      <c r="H501" s="4">
        <v>0.12</v>
      </c>
      <c r="I501" s="4">
        <f t="shared" si="15"/>
        <v>104.69</v>
      </c>
    </row>
    <row r="502" spans="1:9">
      <c r="A502" s="45">
        <v>43344</v>
      </c>
      <c r="B502" s="1" t="s">
        <v>33</v>
      </c>
      <c r="C502" s="21" t="s">
        <v>220</v>
      </c>
      <c r="D502" s="1" t="s">
        <v>34</v>
      </c>
      <c r="E502" s="21" t="str">
        <f t="shared" si="14"/>
        <v>009</v>
      </c>
      <c r="F502" s="1" t="s">
        <v>440</v>
      </c>
      <c r="G502" s="4">
        <v>4741.04</v>
      </c>
      <c r="H502" s="4">
        <v>5.51</v>
      </c>
      <c r="I502" s="4">
        <f t="shared" si="15"/>
        <v>4735.53</v>
      </c>
    </row>
    <row r="503" spans="1:9">
      <c r="A503" s="45">
        <v>43344</v>
      </c>
      <c r="B503" s="1" t="s">
        <v>33</v>
      </c>
      <c r="C503" s="21" t="s">
        <v>220</v>
      </c>
      <c r="D503" s="1" t="s">
        <v>34</v>
      </c>
      <c r="E503" s="21" t="str">
        <f t="shared" si="14"/>
        <v>009</v>
      </c>
      <c r="F503" s="1" t="s">
        <v>441</v>
      </c>
      <c r="G503" s="4">
        <v>811.62</v>
      </c>
      <c r="H503" s="4">
        <v>0</v>
      </c>
      <c r="I503" s="4">
        <f t="shared" si="15"/>
        <v>811.62</v>
      </c>
    </row>
    <row r="504" spans="1:9">
      <c r="A504" s="45">
        <v>43344</v>
      </c>
      <c r="B504" s="1" t="s">
        <v>33</v>
      </c>
      <c r="C504" s="21" t="s">
        <v>220</v>
      </c>
      <c r="D504" s="1" t="s">
        <v>34</v>
      </c>
      <c r="E504" s="21" t="str">
        <f t="shared" si="14"/>
        <v>009</v>
      </c>
      <c r="F504" s="1" t="s">
        <v>442</v>
      </c>
      <c r="G504" s="4">
        <v>1418.8</v>
      </c>
      <c r="H504" s="4">
        <v>1.65</v>
      </c>
      <c r="I504" s="4">
        <f t="shared" si="15"/>
        <v>1417.1499999999999</v>
      </c>
    </row>
    <row r="505" spans="1:9">
      <c r="A505" s="45">
        <v>43344</v>
      </c>
      <c r="B505" s="1" t="s">
        <v>33</v>
      </c>
      <c r="C505" s="21" t="s">
        <v>220</v>
      </c>
      <c r="D505" s="1" t="s">
        <v>34</v>
      </c>
      <c r="E505" s="21" t="str">
        <f t="shared" si="14"/>
        <v>009</v>
      </c>
      <c r="F505" s="1" t="s">
        <v>443</v>
      </c>
      <c r="G505" s="4">
        <v>1462.97</v>
      </c>
      <c r="H505" s="4">
        <v>1.7</v>
      </c>
      <c r="I505" s="4">
        <f t="shared" si="15"/>
        <v>1461.27</v>
      </c>
    </row>
    <row r="506" spans="1:9">
      <c r="A506" s="45">
        <v>43344</v>
      </c>
      <c r="B506" s="1" t="s">
        <v>33</v>
      </c>
      <c r="C506" s="21" t="s">
        <v>220</v>
      </c>
      <c r="D506" s="1" t="s">
        <v>34</v>
      </c>
      <c r="E506" s="21" t="str">
        <f t="shared" si="14"/>
        <v>009</v>
      </c>
      <c r="F506" s="1" t="s">
        <v>395</v>
      </c>
      <c r="G506" s="4">
        <v>-380.21</v>
      </c>
      <c r="H506" s="4">
        <v>0</v>
      </c>
      <c r="I506" s="4">
        <f t="shared" si="15"/>
        <v>-380.21</v>
      </c>
    </row>
    <row r="507" spans="1:9">
      <c r="A507" s="45">
        <v>43344</v>
      </c>
      <c r="B507" s="1" t="s">
        <v>33</v>
      </c>
      <c r="C507" s="21" t="s">
        <v>220</v>
      </c>
      <c r="D507" s="1" t="s">
        <v>34</v>
      </c>
      <c r="E507" s="21" t="str">
        <f t="shared" si="14"/>
        <v>009</v>
      </c>
      <c r="F507" s="1" t="s">
        <v>396</v>
      </c>
      <c r="G507" s="4">
        <v>28664.89</v>
      </c>
      <c r="H507" s="4">
        <v>0</v>
      </c>
      <c r="I507" s="4">
        <f t="shared" si="15"/>
        <v>28664.89</v>
      </c>
    </row>
    <row r="508" spans="1:9">
      <c r="A508" s="45">
        <v>43344</v>
      </c>
      <c r="B508" s="1" t="s">
        <v>33</v>
      </c>
      <c r="C508" s="21" t="s">
        <v>220</v>
      </c>
      <c r="D508" s="1" t="s">
        <v>68</v>
      </c>
      <c r="E508" s="21" t="str">
        <f t="shared" si="14"/>
        <v>091</v>
      </c>
      <c r="F508" s="1" t="s">
        <v>444</v>
      </c>
      <c r="G508" s="4">
        <v>-30877.200000000008</v>
      </c>
      <c r="H508" s="4">
        <v>0</v>
      </c>
      <c r="I508" s="4">
        <f t="shared" si="15"/>
        <v>-30877.200000000008</v>
      </c>
    </row>
    <row r="509" spans="1:9">
      <c r="A509" s="45">
        <v>43344</v>
      </c>
      <c r="B509" s="1" t="s">
        <v>33</v>
      </c>
      <c r="C509" s="21" t="s">
        <v>220</v>
      </c>
      <c r="D509" s="1" t="s">
        <v>68</v>
      </c>
      <c r="E509" s="21" t="str">
        <f t="shared" si="14"/>
        <v>091</v>
      </c>
      <c r="F509" s="1" t="s">
        <v>445</v>
      </c>
      <c r="G509" s="4">
        <v>20375.13</v>
      </c>
      <c r="H509" s="4">
        <v>0</v>
      </c>
      <c r="I509" s="4">
        <f t="shared" si="15"/>
        <v>20375.13</v>
      </c>
    </row>
    <row r="510" spans="1:9">
      <c r="A510" s="45">
        <v>43374</v>
      </c>
      <c r="B510" s="1" t="s">
        <v>16</v>
      </c>
      <c r="C510" s="21" t="s">
        <v>220</v>
      </c>
      <c r="D510" s="2" t="s">
        <v>17</v>
      </c>
      <c r="E510" s="21" t="str">
        <f t="shared" si="14"/>
        <v>002</v>
      </c>
      <c r="F510" s="1" t="s">
        <v>221</v>
      </c>
      <c r="G510" s="4">
        <v>77081.34</v>
      </c>
      <c r="H510" s="4">
        <v>0</v>
      </c>
      <c r="I510" s="4">
        <f t="shared" si="15"/>
        <v>77081.34</v>
      </c>
    </row>
    <row r="511" spans="1:9">
      <c r="A511" s="45">
        <v>43374</v>
      </c>
      <c r="B511" s="1" t="s">
        <v>16</v>
      </c>
      <c r="C511" s="21" t="s">
        <v>220</v>
      </c>
      <c r="D511" s="2" t="s">
        <v>17</v>
      </c>
      <c r="E511" s="21" t="str">
        <f t="shared" si="14"/>
        <v>002</v>
      </c>
      <c r="F511" s="1" t="s">
        <v>223</v>
      </c>
      <c r="G511" s="4">
        <v>973166.56</v>
      </c>
      <c r="H511" s="4">
        <v>0</v>
      </c>
      <c r="I511" s="4">
        <f t="shared" si="15"/>
        <v>973166.56</v>
      </c>
    </row>
    <row r="512" spans="1:9">
      <c r="A512" s="45">
        <v>43374</v>
      </c>
      <c r="B512" s="1" t="s">
        <v>16</v>
      </c>
      <c r="C512" s="21" t="s">
        <v>220</v>
      </c>
      <c r="D512" s="2" t="s">
        <v>17</v>
      </c>
      <c r="E512" s="21" t="str">
        <f t="shared" si="14"/>
        <v>002</v>
      </c>
      <c r="F512" s="1" t="s">
        <v>224</v>
      </c>
      <c r="G512" s="4">
        <v>296829.98</v>
      </c>
      <c r="H512" s="4">
        <v>0</v>
      </c>
      <c r="I512" s="4">
        <f t="shared" si="15"/>
        <v>296829.98</v>
      </c>
    </row>
    <row r="513" spans="1:9">
      <c r="A513" s="45">
        <v>43374</v>
      </c>
      <c r="B513" s="1" t="s">
        <v>16</v>
      </c>
      <c r="C513" s="21" t="s">
        <v>220</v>
      </c>
      <c r="D513" s="2" t="s">
        <v>17</v>
      </c>
      <c r="E513" s="21" t="str">
        <f t="shared" si="14"/>
        <v>002</v>
      </c>
      <c r="F513" s="1" t="s">
        <v>225</v>
      </c>
      <c r="G513" s="4">
        <v>355834.06</v>
      </c>
      <c r="H513" s="4">
        <v>0</v>
      </c>
      <c r="I513" s="4">
        <f t="shared" si="15"/>
        <v>355834.06</v>
      </c>
    </row>
    <row r="514" spans="1:9">
      <c r="A514" s="45">
        <v>43374</v>
      </c>
      <c r="B514" s="1" t="s">
        <v>16</v>
      </c>
      <c r="C514" s="21" t="s">
        <v>220</v>
      </c>
      <c r="D514" s="2" t="s">
        <v>17</v>
      </c>
      <c r="E514" s="21" t="str">
        <f t="shared" ref="E514:E577" si="16">LEFT(D514,3)</f>
        <v>002</v>
      </c>
      <c r="F514" s="1" t="s">
        <v>227</v>
      </c>
      <c r="G514" s="4">
        <v>1013141.76</v>
      </c>
      <c r="H514" s="4">
        <v>0</v>
      </c>
      <c r="I514" s="4">
        <f t="shared" ref="I514:I577" si="17">+G514-H514</f>
        <v>1013141.76</v>
      </c>
    </row>
    <row r="515" spans="1:9">
      <c r="A515" s="45">
        <v>43374</v>
      </c>
      <c r="B515" s="1" t="s">
        <v>16</v>
      </c>
      <c r="C515" s="21" t="s">
        <v>220</v>
      </c>
      <c r="D515" s="2" t="s">
        <v>17</v>
      </c>
      <c r="E515" s="21" t="str">
        <f t="shared" si="16"/>
        <v>002</v>
      </c>
      <c r="F515" s="1" t="s">
        <v>228</v>
      </c>
      <c r="G515" s="4">
        <v>1667.37</v>
      </c>
      <c r="H515" s="4">
        <v>0</v>
      </c>
      <c r="I515" s="4">
        <f t="shared" si="17"/>
        <v>1667.37</v>
      </c>
    </row>
    <row r="516" spans="1:9">
      <c r="A516" s="45">
        <v>43374</v>
      </c>
      <c r="B516" s="1" t="s">
        <v>16</v>
      </c>
      <c r="C516" s="21" t="s">
        <v>220</v>
      </c>
      <c r="D516" s="2" t="s">
        <v>17</v>
      </c>
      <c r="E516" s="21" t="str">
        <f t="shared" si="16"/>
        <v>002</v>
      </c>
      <c r="F516" s="1" t="s">
        <v>229</v>
      </c>
      <c r="G516" s="4">
        <v>66098.09</v>
      </c>
      <c r="H516" s="4">
        <v>0</v>
      </c>
      <c r="I516" s="4">
        <f t="shared" si="17"/>
        <v>66098.09</v>
      </c>
    </row>
    <row r="517" spans="1:9">
      <c r="A517" s="45">
        <v>43374</v>
      </c>
      <c r="B517" s="1" t="s">
        <v>16</v>
      </c>
      <c r="C517" s="21" t="s">
        <v>220</v>
      </c>
      <c r="D517" s="2" t="s">
        <v>17</v>
      </c>
      <c r="E517" s="21" t="str">
        <f t="shared" si="16"/>
        <v>002</v>
      </c>
      <c r="F517" s="1" t="s">
        <v>231</v>
      </c>
      <c r="G517" s="4">
        <v>707742.32</v>
      </c>
      <c r="H517" s="4">
        <v>0</v>
      </c>
      <c r="I517" s="4">
        <f t="shared" si="17"/>
        <v>707742.32</v>
      </c>
    </row>
    <row r="518" spans="1:9">
      <c r="A518" s="45">
        <v>43374</v>
      </c>
      <c r="B518" s="1" t="s">
        <v>16</v>
      </c>
      <c r="C518" s="21" t="s">
        <v>220</v>
      </c>
      <c r="D518" s="2" t="s">
        <v>17</v>
      </c>
      <c r="E518" s="21" t="str">
        <f t="shared" si="16"/>
        <v>002</v>
      </c>
      <c r="F518" s="1" t="s">
        <v>232</v>
      </c>
      <c r="G518" s="4">
        <v>344354.45</v>
      </c>
      <c r="H518" s="4">
        <v>0</v>
      </c>
      <c r="I518" s="4">
        <f t="shared" si="17"/>
        <v>344354.45</v>
      </c>
    </row>
    <row r="519" spans="1:9">
      <c r="A519" s="45">
        <v>43374</v>
      </c>
      <c r="B519" s="1" t="s">
        <v>16</v>
      </c>
      <c r="C519" s="21" t="s">
        <v>220</v>
      </c>
      <c r="D519" s="2" t="s">
        <v>17</v>
      </c>
      <c r="E519" s="21" t="str">
        <f t="shared" si="16"/>
        <v>002</v>
      </c>
      <c r="F519" s="1" t="s">
        <v>234</v>
      </c>
      <c r="G519" s="4">
        <v>682898.71</v>
      </c>
      <c r="H519" s="4">
        <v>0</v>
      </c>
      <c r="I519" s="4">
        <f t="shared" si="17"/>
        <v>682898.71</v>
      </c>
    </row>
    <row r="520" spans="1:9">
      <c r="A520" s="45">
        <v>43374</v>
      </c>
      <c r="B520" s="1" t="s">
        <v>16</v>
      </c>
      <c r="C520" s="21" t="s">
        <v>220</v>
      </c>
      <c r="D520" s="2" t="s">
        <v>17</v>
      </c>
      <c r="E520" s="21" t="str">
        <f t="shared" si="16"/>
        <v>002</v>
      </c>
      <c r="F520" s="1" t="s">
        <v>235</v>
      </c>
      <c r="G520" s="4">
        <v>1693937.66</v>
      </c>
      <c r="H520" s="4">
        <v>0</v>
      </c>
      <c r="I520" s="4">
        <f t="shared" si="17"/>
        <v>1693937.66</v>
      </c>
    </row>
    <row r="521" spans="1:9">
      <c r="A521" s="45">
        <v>43374</v>
      </c>
      <c r="B521" s="1" t="s">
        <v>16</v>
      </c>
      <c r="C521" s="21" t="s">
        <v>220</v>
      </c>
      <c r="D521" s="2" t="s">
        <v>17</v>
      </c>
      <c r="E521" s="21" t="str">
        <f t="shared" si="16"/>
        <v>002</v>
      </c>
      <c r="F521" s="1" t="s">
        <v>237</v>
      </c>
      <c r="G521" s="4">
        <v>753905.19</v>
      </c>
      <c r="H521" s="4">
        <v>0</v>
      </c>
      <c r="I521" s="4">
        <f t="shared" si="17"/>
        <v>753905.19</v>
      </c>
    </row>
    <row r="522" spans="1:9">
      <c r="A522" s="45">
        <v>43374</v>
      </c>
      <c r="B522" s="1" t="s">
        <v>16</v>
      </c>
      <c r="C522" s="21" t="s">
        <v>220</v>
      </c>
      <c r="D522" s="2" t="s">
        <v>17</v>
      </c>
      <c r="E522" s="21" t="str">
        <f t="shared" si="16"/>
        <v>002</v>
      </c>
      <c r="F522" s="1" t="s">
        <v>238</v>
      </c>
      <c r="G522" s="4">
        <v>147572.67000000001</v>
      </c>
      <c r="H522" s="4">
        <v>0</v>
      </c>
      <c r="I522" s="4">
        <f t="shared" si="17"/>
        <v>147572.67000000001</v>
      </c>
    </row>
    <row r="523" spans="1:9">
      <c r="A523" s="45">
        <v>43374</v>
      </c>
      <c r="B523" s="1" t="s">
        <v>16</v>
      </c>
      <c r="C523" s="21" t="s">
        <v>220</v>
      </c>
      <c r="D523" s="2" t="s">
        <v>17</v>
      </c>
      <c r="E523" s="21" t="str">
        <f t="shared" si="16"/>
        <v>002</v>
      </c>
      <c r="F523" s="1" t="s">
        <v>239</v>
      </c>
      <c r="G523" s="4">
        <v>89378.65</v>
      </c>
      <c r="H523" s="4">
        <v>0</v>
      </c>
      <c r="I523" s="4">
        <f t="shared" si="17"/>
        <v>89378.65</v>
      </c>
    </row>
    <row r="524" spans="1:9">
      <c r="A524" s="45">
        <v>43374</v>
      </c>
      <c r="B524" s="1" t="s">
        <v>16</v>
      </c>
      <c r="C524" s="21" t="s">
        <v>220</v>
      </c>
      <c r="D524" s="2" t="s">
        <v>17</v>
      </c>
      <c r="E524" s="21" t="str">
        <f t="shared" si="16"/>
        <v>002</v>
      </c>
      <c r="F524" s="1" t="s">
        <v>240</v>
      </c>
      <c r="G524" s="4">
        <v>158530.13</v>
      </c>
      <c r="H524" s="4">
        <v>0</v>
      </c>
      <c r="I524" s="4">
        <f t="shared" si="17"/>
        <v>158530.13</v>
      </c>
    </row>
    <row r="525" spans="1:9">
      <c r="A525" s="45">
        <v>43374</v>
      </c>
      <c r="B525" s="1" t="s">
        <v>16</v>
      </c>
      <c r="C525" s="21" t="s">
        <v>220</v>
      </c>
      <c r="D525" s="2" t="s">
        <v>17</v>
      </c>
      <c r="E525" s="21" t="str">
        <f t="shared" si="16"/>
        <v>002</v>
      </c>
      <c r="F525" s="1" t="s">
        <v>398</v>
      </c>
      <c r="G525" s="4">
        <v>34535.089999999997</v>
      </c>
      <c r="H525" s="4">
        <v>0</v>
      </c>
      <c r="I525" s="4">
        <f t="shared" si="17"/>
        <v>34535.089999999997</v>
      </c>
    </row>
    <row r="526" spans="1:9">
      <c r="A526" s="45">
        <v>43374</v>
      </c>
      <c r="B526" s="1" t="s">
        <v>16</v>
      </c>
      <c r="C526" s="21" t="s">
        <v>220</v>
      </c>
      <c r="D526" s="2" t="s">
        <v>17</v>
      </c>
      <c r="E526" s="21" t="str">
        <f t="shared" si="16"/>
        <v>002</v>
      </c>
      <c r="F526" s="1" t="s">
        <v>241</v>
      </c>
      <c r="G526" s="4">
        <v>327592.08</v>
      </c>
      <c r="H526" s="4">
        <v>0</v>
      </c>
      <c r="I526" s="4">
        <f t="shared" si="17"/>
        <v>327592.08</v>
      </c>
    </row>
    <row r="527" spans="1:9">
      <c r="A527" s="45">
        <v>43374</v>
      </c>
      <c r="B527" s="1" t="s">
        <v>16</v>
      </c>
      <c r="C527" s="21" t="s">
        <v>220</v>
      </c>
      <c r="D527" s="2" t="s">
        <v>17</v>
      </c>
      <c r="E527" s="21" t="str">
        <f t="shared" si="16"/>
        <v>002</v>
      </c>
      <c r="F527" s="1" t="s">
        <v>242</v>
      </c>
      <c r="G527" s="4">
        <v>583210.34</v>
      </c>
      <c r="H527" s="4">
        <v>0</v>
      </c>
      <c r="I527" s="4">
        <f t="shared" si="17"/>
        <v>583210.34</v>
      </c>
    </row>
    <row r="528" spans="1:9">
      <c r="A528" s="45">
        <v>43374</v>
      </c>
      <c r="B528" s="1" t="s">
        <v>16</v>
      </c>
      <c r="C528" s="21" t="s">
        <v>220</v>
      </c>
      <c r="D528" s="2" t="s">
        <v>17</v>
      </c>
      <c r="E528" s="21" t="str">
        <f t="shared" si="16"/>
        <v>002</v>
      </c>
      <c r="F528" s="1" t="s">
        <v>243</v>
      </c>
      <c r="G528" s="4">
        <v>415.7</v>
      </c>
      <c r="H528" s="4">
        <v>0</v>
      </c>
      <c r="I528" s="4">
        <f t="shared" si="17"/>
        <v>415.7</v>
      </c>
    </row>
    <row r="529" spans="1:9">
      <c r="A529" s="45">
        <v>43374</v>
      </c>
      <c r="B529" s="1" t="s">
        <v>16</v>
      </c>
      <c r="C529" s="21" t="s">
        <v>220</v>
      </c>
      <c r="D529" s="2" t="s">
        <v>17</v>
      </c>
      <c r="E529" s="21" t="str">
        <f t="shared" si="16"/>
        <v>002</v>
      </c>
      <c r="F529" s="1" t="s">
        <v>244</v>
      </c>
      <c r="G529" s="4">
        <v>467671.82</v>
      </c>
      <c r="H529" s="4">
        <v>0</v>
      </c>
      <c r="I529" s="4">
        <f t="shared" si="17"/>
        <v>467671.82</v>
      </c>
    </row>
    <row r="530" spans="1:9">
      <c r="A530" s="45">
        <v>43374</v>
      </c>
      <c r="B530" s="1" t="s">
        <v>16</v>
      </c>
      <c r="C530" s="21" t="s">
        <v>220</v>
      </c>
      <c r="D530" s="2" t="s">
        <v>17</v>
      </c>
      <c r="E530" s="21" t="str">
        <f t="shared" si="16"/>
        <v>002</v>
      </c>
      <c r="F530" s="1" t="s">
        <v>245</v>
      </c>
      <c r="G530" s="4">
        <v>32470.38</v>
      </c>
      <c r="H530" s="4">
        <v>0</v>
      </c>
      <c r="I530" s="4">
        <f t="shared" si="17"/>
        <v>32470.38</v>
      </c>
    </row>
    <row r="531" spans="1:9">
      <c r="A531" s="45">
        <v>43374</v>
      </c>
      <c r="B531" s="1" t="s">
        <v>16</v>
      </c>
      <c r="C531" s="21" t="s">
        <v>220</v>
      </c>
      <c r="D531" s="2" t="s">
        <v>17</v>
      </c>
      <c r="E531" s="21" t="str">
        <f t="shared" si="16"/>
        <v>002</v>
      </c>
      <c r="F531" s="1" t="s">
        <v>246</v>
      </c>
      <c r="G531" s="4">
        <v>1395735.18</v>
      </c>
      <c r="H531" s="4">
        <v>0</v>
      </c>
      <c r="I531" s="4">
        <f t="shared" si="17"/>
        <v>1395735.18</v>
      </c>
    </row>
    <row r="532" spans="1:9">
      <c r="A532" s="45">
        <v>43374</v>
      </c>
      <c r="B532" s="1" t="s">
        <v>16</v>
      </c>
      <c r="C532" s="21" t="s">
        <v>220</v>
      </c>
      <c r="D532" s="2" t="s">
        <v>17</v>
      </c>
      <c r="E532" s="21" t="str">
        <f t="shared" si="16"/>
        <v>002</v>
      </c>
      <c r="F532" s="1" t="s">
        <v>247</v>
      </c>
      <c r="G532" s="4">
        <v>943369.29</v>
      </c>
      <c r="H532" s="4">
        <v>0</v>
      </c>
      <c r="I532" s="4">
        <f t="shared" si="17"/>
        <v>943369.29</v>
      </c>
    </row>
    <row r="533" spans="1:9">
      <c r="A533" s="45">
        <v>43374</v>
      </c>
      <c r="B533" s="1" t="s">
        <v>16</v>
      </c>
      <c r="C533" s="21" t="s">
        <v>220</v>
      </c>
      <c r="D533" s="2" t="s">
        <v>17</v>
      </c>
      <c r="E533" s="21" t="str">
        <f t="shared" si="16"/>
        <v>002</v>
      </c>
      <c r="F533" s="1" t="s">
        <v>248</v>
      </c>
      <c r="G533" s="4">
        <v>559040.66</v>
      </c>
      <c r="H533" s="4">
        <v>0</v>
      </c>
      <c r="I533" s="4">
        <f t="shared" si="17"/>
        <v>559040.66</v>
      </c>
    </row>
    <row r="534" spans="1:9">
      <c r="A534" s="45">
        <v>43374</v>
      </c>
      <c r="B534" s="1" t="s">
        <v>16</v>
      </c>
      <c r="C534" s="21" t="s">
        <v>220</v>
      </c>
      <c r="D534" s="2" t="s">
        <v>17</v>
      </c>
      <c r="E534" s="21" t="str">
        <f t="shared" si="16"/>
        <v>002</v>
      </c>
      <c r="F534" s="1" t="s">
        <v>249</v>
      </c>
      <c r="G534" s="4">
        <v>477617.62</v>
      </c>
      <c r="H534" s="4">
        <v>0</v>
      </c>
      <c r="I534" s="4">
        <f t="shared" si="17"/>
        <v>477617.62</v>
      </c>
    </row>
    <row r="535" spans="1:9">
      <c r="A535" s="45">
        <v>43374</v>
      </c>
      <c r="B535" s="1" t="s">
        <v>16</v>
      </c>
      <c r="C535" s="21" t="s">
        <v>220</v>
      </c>
      <c r="D535" s="2" t="s">
        <v>17</v>
      </c>
      <c r="E535" s="21" t="str">
        <f t="shared" si="16"/>
        <v>002</v>
      </c>
      <c r="F535" s="1" t="s">
        <v>251</v>
      </c>
      <c r="G535" s="4">
        <v>10737.37</v>
      </c>
      <c r="H535" s="4">
        <v>0</v>
      </c>
      <c r="I535" s="4">
        <f t="shared" si="17"/>
        <v>10737.37</v>
      </c>
    </row>
    <row r="536" spans="1:9">
      <c r="A536" s="45">
        <v>43374</v>
      </c>
      <c r="B536" s="1" t="s">
        <v>16</v>
      </c>
      <c r="C536" s="21" t="s">
        <v>220</v>
      </c>
      <c r="D536" s="2" t="s">
        <v>17</v>
      </c>
      <c r="E536" s="21" t="str">
        <f t="shared" si="16"/>
        <v>002</v>
      </c>
      <c r="F536" s="1" t="s">
        <v>252</v>
      </c>
      <c r="G536" s="4">
        <v>4951.7299999999996</v>
      </c>
      <c r="H536" s="4">
        <v>0</v>
      </c>
      <c r="I536" s="4">
        <f t="shared" si="17"/>
        <v>4951.7299999999996</v>
      </c>
    </row>
    <row r="537" spans="1:9">
      <c r="A537" s="45">
        <v>43374</v>
      </c>
      <c r="B537" s="1" t="s">
        <v>16</v>
      </c>
      <c r="C537" s="21" t="s">
        <v>220</v>
      </c>
      <c r="D537" s="2" t="s">
        <v>17</v>
      </c>
      <c r="E537" s="21" t="str">
        <f t="shared" si="16"/>
        <v>002</v>
      </c>
      <c r="F537" s="1" t="s">
        <v>253</v>
      </c>
      <c r="G537" s="4">
        <v>183575.3</v>
      </c>
      <c r="H537" s="4">
        <v>0</v>
      </c>
      <c r="I537" s="4">
        <f t="shared" si="17"/>
        <v>183575.3</v>
      </c>
    </row>
    <row r="538" spans="1:9">
      <c r="A538" s="45">
        <v>43374</v>
      </c>
      <c r="B538" s="1" t="s">
        <v>16</v>
      </c>
      <c r="C538" s="21" t="s">
        <v>220</v>
      </c>
      <c r="D538" s="2" t="s">
        <v>17</v>
      </c>
      <c r="E538" s="21" t="str">
        <f t="shared" si="16"/>
        <v>002</v>
      </c>
      <c r="F538" s="1" t="s">
        <v>254</v>
      </c>
      <c r="G538" s="4">
        <v>1470141.03</v>
      </c>
      <c r="H538" s="4">
        <v>0</v>
      </c>
      <c r="I538" s="4">
        <f t="shared" si="17"/>
        <v>1470141.03</v>
      </c>
    </row>
    <row r="539" spans="1:9">
      <c r="A539" s="45">
        <v>43374</v>
      </c>
      <c r="B539" s="1" t="s">
        <v>16</v>
      </c>
      <c r="C539" s="21" t="s">
        <v>220</v>
      </c>
      <c r="D539" s="2" t="s">
        <v>17</v>
      </c>
      <c r="E539" s="21" t="str">
        <f t="shared" si="16"/>
        <v>002</v>
      </c>
      <c r="F539" s="1" t="s">
        <v>255</v>
      </c>
      <c r="G539" s="4">
        <v>768081.26</v>
      </c>
      <c r="H539" s="4">
        <v>0</v>
      </c>
      <c r="I539" s="4">
        <f t="shared" si="17"/>
        <v>768081.26</v>
      </c>
    </row>
    <row r="540" spans="1:9">
      <c r="A540" s="45">
        <v>43374</v>
      </c>
      <c r="B540" s="1" t="s">
        <v>16</v>
      </c>
      <c r="C540" s="21" t="s">
        <v>220</v>
      </c>
      <c r="D540" s="2" t="s">
        <v>17</v>
      </c>
      <c r="E540" s="21" t="str">
        <f t="shared" si="16"/>
        <v>002</v>
      </c>
      <c r="F540" s="1" t="s">
        <v>256</v>
      </c>
      <c r="G540" s="4">
        <v>159263.01</v>
      </c>
      <c r="H540" s="4">
        <v>0</v>
      </c>
      <c r="I540" s="4">
        <f t="shared" si="17"/>
        <v>159263.01</v>
      </c>
    </row>
    <row r="541" spans="1:9">
      <c r="A541" s="45">
        <v>43374</v>
      </c>
      <c r="B541" s="1" t="s">
        <v>16</v>
      </c>
      <c r="C541" s="21" t="s">
        <v>220</v>
      </c>
      <c r="D541" s="2" t="s">
        <v>17</v>
      </c>
      <c r="E541" s="21" t="str">
        <f t="shared" si="16"/>
        <v>002</v>
      </c>
      <c r="F541" s="1" t="s">
        <v>257</v>
      </c>
      <c r="G541" s="4">
        <v>123839.94</v>
      </c>
      <c r="H541" s="4">
        <v>0</v>
      </c>
      <c r="I541" s="4">
        <f t="shared" si="17"/>
        <v>123839.94</v>
      </c>
    </row>
    <row r="542" spans="1:9">
      <c r="A542" s="45">
        <v>43374</v>
      </c>
      <c r="B542" s="1" t="s">
        <v>16</v>
      </c>
      <c r="C542" s="21" t="s">
        <v>220</v>
      </c>
      <c r="D542" s="2" t="s">
        <v>17</v>
      </c>
      <c r="E542" s="21" t="str">
        <f t="shared" si="16"/>
        <v>002</v>
      </c>
      <c r="F542" s="1" t="s">
        <v>399</v>
      </c>
      <c r="G542" s="4">
        <v>316818.06</v>
      </c>
      <c r="H542" s="4">
        <v>0</v>
      </c>
      <c r="I542" s="4">
        <f t="shared" si="17"/>
        <v>316818.06</v>
      </c>
    </row>
    <row r="543" spans="1:9">
      <c r="A543" s="45">
        <v>43374</v>
      </c>
      <c r="B543" s="1" t="s">
        <v>16</v>
      </c>
      <c r="C543" s="21" t="s">
        <v>220</v>
      </c>
      <c r="D543" s="2" t="s">
        <v>17</v>
      </c>
      <c r="E543" s="21" t="str">
        <f t="shared" si="16"/>
        <v>002</v>
      </c>
      <c r="F543" s="1" t="s">
        <v>400</v>
      </c>
      <c r="G543" s="4">
        <v>262678.98</v>
      </c>
      <c r="H543" s="4">
        <v>0</v>
      </c>
      <c r="I543" s="4">
        <f t="shared" si="17"/>
        <v>262678.98</v>
      </c>
    </row>
    <row r="544" spans="1:9">
      <c r="A544" s="45">
        <v>43374</v>
      </c>
      <c r="B544" s="1" t="s">
        <v>16</v>
      </c>
      <c r="C544" s="21" t="s">
        <v>220</v>
      </c>
      <c r="D544" s="2" t="s">
        <v>17</v>
      </c>
      <c r="E544" s="21" t="str">
        <f t="shared" si="16"/>
        <v>002</v>
      </c>
      <c r="F544" s="1" t="s">
        <v>446</v>
      </c>
      <c r="G544" s="4">
        <v>645.04</v>
      </c>
      <c r="H544" s="4">
        <v>0</v>
      </c>
      <c r="I544" s="4">
        <f t="shared" si="17"/>
        <v>645.04</v>
      </c>
    </row>
    <row r="545" spans="1:9">
      <c r="A545" s="45">
        <v>43374</v>
      </c>
      <c r="B545" s="1" t="s">
        <v>16</v>
      </c>
      <c r="C545" s="21" t="s">
        <v>220</v>
      </c>
      <c r="D545" s="2" t="s">
        <v>17</v>
      </c>
      <c r="E545" s="21" t="str">
        <f t="shared" si="16"/>
        <v>002</v>
      </c>
      <c r="F545" s="1" t="s">
        <v>259</v>
      </c>
      <c r="G545" s="4">
        <v>691537.98</v>
      </c>
      <c r="H545" s="4">
        <v>0</v>
      </c>
      <c r="I545" s="4">
        <f t="shared" si="17"/>
        <v>691537.98</v>
      </c>
    </row>
    <row r="546" spans="1:9">
      <c r="A546" s="45">
        <v>43374</v>
      </c>
      <c r="B546" s="1" t="s">
        <v>16</v>
      </c>
      <c r="C546" s="21" t="s">
        <v>220</v>
      </c>
      <c r="D546" s="2" t="s">
        <v>17</v>
      </c>
      <c r="E546" s="21" t="str">
        <f t="shared" si="16"/>
        <v>002</v>
      </c>
      <c r="F546" s="1" t="s">
        <v>418</v>
      </c>
      <c r="G546" s="4">
        <v>379744.91</v>
      </c>
      <c r="H546" s="4">
        <v>0</v>
      </c>
      <c r="I546" s="4">
        <f t="shared" si="17"/>
        <v>379744.91</v>
      </c>
    </row>
    <row r="547" spans="1:9">
      <c r="A547" s="45">
        <v>43374</v>
      </c>
      <c r="B547" s="1" t="s">
        <v>16</v>
      </c>
      <c r="C547" s="21" t="s">
        <v>220</v>
      </c>
      <c r="D547" s="2" t="s">
        <v>17</v>
      </c>
      <c r="E547" s="21" t="str">
        <f t="shared" si="16"/>
        <v>002</v>
      </c>
      <c r="F547" s="1" t="s">
        <v>260</v>
      </c>
      <c r="G547" s="4">
        <v>338977.81</v>
      </c>
      <c r="H547" s="4">
        <v>0</v>
      </c>
      <c r="I547" s="4">
        <f t="shared" si="17"/>
        <v>338977.81</v>
      </c>
    </row>
    <row r="548" spans="1:9">
      <c r="A548" s="45">
        <v>43374</v>
      </c>
      <c r="B548" s="1" t="s">
        <v>16</v>
      </c>
      <c r="C548" s="21" t="s">
        <v>220</v>
      </c>
      <c r="D548" s="2" t="s">
        <v>17</v>
      </c>
      <c r="E548" s="21" t="str">
        <f t="shared" si="16"/>
        <v>002</v>
      </c>
      <c r="F548" s="1" t="s">
        <v>419</v>
      </c>
      <c r="G548" s="4">
        <v>50072.17</v>
      </c>
      <c r="H548" s="4">
        <v>0</v>
      </c>
      <c r="I548" s="4">
        <f t="shared" si="17"/>
        <v>50072.17</v>
      </c>
    </row>
    <row r="549" spans="1:9">
      <c r="A549" s="45">
        <v>43374</v>
      </c>
      <c r="B549" s="1" t="s">
        <v>16</v>
      </c>
      <c r="C549" s="21" t="s">
        <v>220</v>
      </c>
      <c r="D549" s="2" t="s">
        <v>17</v>
      </c>
      <c r="E549" s="21" t="str">
        <f t="shared" si="16"/>
        <v>002</v>
      </c>
      <c r="F549" s="1" t="s">
        <v>401</v>
      </c>
      <c r="G549" s="4">
        <v>68956.850000000006</v>
      </c>
      <c r="H549" s="4">
        <v>0</v>
      </c>
      <c r="I549" s="4">
        <f t="shared" si="17"/>
        <v>68956.850000000006</v>
      </c>
    </row>
    <row r="550" spans="1:9">
      <c r="A550" s="45">
        <v>43374</v>
      </c>
      <c r="B550" s="1" t="s">
        <v>16</v>
      </c>
      <c r="C550" s="21" t="s">
        <v>220</v>
      </c>
      <c r="D550" s="2" t="s">
        <v>17</v>
      </c>
      <c r="E550" s="21" t="str">
        <f t="shared" si="16"/>
        <v>002</v>
      </c>
      <c r="F550" s="1" t="s">
        <v>420</v>
      </c>
      <c r="G550" s="4">
        <v>1090.22</v>
      </c>
      <c r="H550" s="4">
        <v>0</v>
      </c>
      <c r="I550" s="4">
        <f t="shared" si="17"/>
        <v>1090.22</v>
      </c>
    </row>
    <row r="551" spans="1:9">
      <c r="A551" s="45">
        <v>43374</v>
      </c>
      <c r="B551" s="1" t="s">
        <v>16</v>
      </c>
      <c r="C551" s="21" t="s">
        <v>220</v>
      </c>
      <c r="D551" s="2" t="s">
        <v>17</v>
      </c>
      <c r="E551" s="21" t="str">
        <f t="shared" si="16"/>
        <v>002</v>
      </c>
      <c r="F551" s="1" t="s">
        <v>421</v>
      </c>
      <c r="G551" s="4">
        <v>406376.38</v>
      </c>
      <c r="H551" s="4">
        <v>0</v>
      </c>
      <c r="I551" s="4">
        <f t="shared" si="17"/>
        <v>406376.38</v>
      </c>
    </row>
    <row r="552" spans="1:9">
      <c r="A552" s="45">
        <v>43374</v>
      </c>
      <c r="B552" s="1" t="s">
        <v>16</v>
      </c>
      <c r="C552" s="21" t="s">
        <v>220</v>
      </c>
      <c r="D552" s="2" t="s">
        <v>17</v>
      </c>
      <c r="E552" s="21" t="str">
        <f t="shared" si="16"/>
        <v>002</v>
      </c>
      <c r="F552" s="1" t="s">
        <v>422</v>
      </c>
      <c r="G552" s="4">
        <v>881415.46</v>
      </c>
      <c r="H552" s="4">
        <v>0</v>
      </c>
      <c r="I552" s="4">
        <f t="shared" si="17"/>
        <v>881415.46</v>
      </c>
    </row>
    <row r="553" spans="1:9">
      <c r="A553" s="45">
        <v>43374</v>
      </c>
      <c r="B553" s="1" t="s">
        <v>16</v>
      </c>
      <c r="C553" s="21" t="s">
        <v>220</v>
      </c>
      <c r="D553" s="2" t="s">
        <v>17</v>
      </c>
      <c r="E553" s="21" t="str">
        <f t="shared" si="16"/>
        <v>002</v>
      </c>
      <c r="F553" s="1" t="s">
        <v>447</v>
      </c>
      <c r="G553" s="4">
        <v>158624.24</v>
      </c>
      <c r="H553" s="4">
        <v>0</v>
      </c>
      <c r="I553" s="4">
        <f t="shared" si="17"/>
        <v>158624.24</v>
      </c>
    </row>
    <row r="554" spans="1:9">
      <c r="A554" s="45">
        <v>43374</v>
      </c>
      <c r="B554" s="1" t="s">
        <v>16</v>
      </c>
      <c r="C554" s="21" t="s">
        <v>220</v>
      </c>
      <c r="D554" s="2" t="s">
        <v>17</v>
      </c>
      <c r="E554" s="21" t="str">
        <f t="shared" si="16"/>
        <v>002</v>
      </c>
      <c r="F554" s="1" t="s">
        <v>448</v>
      </c>
      <c r="G554" s="4">
        <v>12367.27</v>
      </c>
      <c r="H554" s="4">
        <v>0</v>
      </c>
      <c r="I554" s="4">
        <f t="shared" si="17"/>
        <v>12367.27</v>
      </c>
    </row>
    <row r="555" spans="1:9">
      <c r="A555" s="45">
        <v>43374</v>
      </c>
      <c r="B555" s="1" t="s">
        <v>16</v>
      </c>
      <c r="C555" s="21" t="s">
        <v>220</v>
      </c>
      <c r="D555" s="2" t="s">
        <v>17</v>
      </c>
      <c r="E555" s="21" t="str">
        <f t="shared" si="16"/>
        <v>002</v>
      </c>
      <c r="F555" s="1" t="s">
        <v>261</v>
      </c>
      <c r="G555" s="4">
        <v>-488398.63</v>
      </c>
      <c r="H555" s="4">
        <v>0</v>
      </c>
      <c r="I555" s="4">
        <f t="shared" si="17"/>
        <v>-488398.63</v>
      </c>
    </row>
    <row r="556" spans="1:9">
      <c r="A556" s="45">
        <v>43374</v>
      </c>
      <c r="B556" s="1" t="s">
        <v>16</v>
      </c>
      <c r="C556" s="21" t="s">
        <v>220</v>
      </c>
      <c r="D556" s="1" t="s">
        <v>60</v>
      </c>
      <c r="E556" s="21" t="str">
        <f t="shared" si="16"/>
        <v>012</v>
      </c>
      <c r="F556" s="1" t="s">
        <v>262</v>
      </c>
      <c r="G556" s="4">
        <v>1668578.3</v>
      </c>
      <c r="H556" s="4">
        <v>0</v>
      </c>
      <c r="I556" s="4">
        <f t="shared" si="17"/>
        <v>1668578.3</v>
      </c>
    </row>
    <row r="557" spans="1:9">
      <c r="A557" s="45">
        <v>43374</v>
      </c>
      <c r="B557" s="1" t="s">
        <v>16</v>
      </c>
      <c r="C557" s="21" t="s">
        <v>220</v>
      </c>
      <c r="D557" s="1" t="s">
        <v>60</v>
      </c>
      <c r="E557" s="21" t="str">
        <f t="shared" si="16"/>
        <v>012</v>
      </c>
      <c r="F557" s="1" t="s">
        <v>263</v>
      </c>
      <c r="G557" s="4">
        <v>39159.99</v>
      </c>
      <c r="H557" s="4">
        <v>0</v>
      </c>
      <c r="I557" s="4">
        <f t="shared" si="17"/>
        <v>39159.99</v>
      </c>
    </row>
    <row r="558" spans="1:9">
      <c r="A558" s="45">
        <v>43374</v>
      </c>
      <c r="B558" s="1" t="s">
        <v>16</v>
      </c>
      <c r="C558" s="21" t="s">
        <v>220</v>
      </c>
      <c r="D558" s="1" t="s">
        <v>60</v>
      </c>
      <c r="E558" s="21" t="str">
        <f t="shared" si="16"/>
        <v>012</v>
      </c>
      <c r="F558" s="1" t="s">
        <v>264</v>
      </c>
      <c r="G558" s="4">
        <v>1885.83</v>
      </c>
      <c r="H558" s="4">
        <v>0</v>
      </c>
      <c r="I558" s="4">
        <f t="shared" si="17"/>
        <v>1885.83</v>
      </c>
    </row>
    <row r="559" spans="1:9">
      <c r="A559" s="45">
        <v>43374</v>
      </c>
      <c r="B559" s="1" t="s">
        <v>16</v>
      </c>
      <c r="C559" s="21" t="s">
        <v>220</v>
      </c>
      <c r="D559" s="1" t="s">
        <v>60</v>
      </c>
      <c r="E559" s="21" t="str">
        <f t="shared" si="16"/>
        <v>012</v>
      </c>
      <c r="F559" s="1" t="s">
        <v>265</v>
      </c>
      <c r="G559" s="4">
        <v>3702.05</v>
      </c>
      <c r="H559" s="4">
        <v>0</v>
      </c>
      <c r="I559" s="4">
        <f t="shared" si="17"/>
        <v>3702.05</v>
      </c>
    </row>
    <row r="560" spans="1:9">
      <c r="A560" s="45">
        <v>43374</v>
      </c>
      <c r="B560" s="1" t="s">
        <v>16</v>
      </c>
      <c r="C560" s="21" t="s">
        <v>220</v>
      </c>
      <c r="D560" s="1" t="s">
        <v>60</v>
      </c>
      <c r="E560" s="21" t="str">
        <f t="shared" si="16"/>
        <v>012</v>
      </c>
      <c r="F560" s="1" t="s">
        <v>266</v>
      </c>
      <c r="G560" s="4">
        <v>180275.57</v>
      </c>
      <c r="H560" s="4">
        <v>0</v>
      </c>
      <c r="I560" s="4">
        <f t="shared" si="17"/>
        <v>180275.57</v>
      </c>
    </row>
    <row r="561" spans="1:9">
      <c r="A561" s="45">
        <v>43374</v>
      </c>
      <c r="B561" s="1" t="s">
        <v>16</v>
      </c>
      <c r="C561" s="21" t="s">
        <v>220</v>
      </c>
      <c r="D561" s="1" t="s">
        <v>60</v>
      </c>
      <c r="E561" s="21" t="str">
        <f t="shared" si="16"/>
        <v>012</v>
      </c>
      <c r="F561" s="1" t="s">
        <v>270</v>
      </c>
      <c r="G561" s="4">
        <v>20620.3</v>
      </c>
      <c r="H561" s="4">
        <v>0</v>
      </c>
      <c r="I561" s="4">
        <f t="shared" si="17"/>
        <v>20620.3</v>
      </c>
    </row>
    <row r="562" spans="1:9">
      <c r="A562" s="45">
        <v>43374</v>
      </c>
      <c r="B562" s="1" t="s">
        <v>16</v>
      </c>
      <c r="C562" s="21" t="s">
        <v>220</v>
      </c>
      <c r="D562" s="1" t="s">
        <v>60</v>
      </c>
      <c r="E562" s="21" t="str">
        <f t="shared" si="16"/>
        <v>012</v>
      </c>
      <c r="F562" s="1" t="s">
        <v>271</v>
      </c>
      <c r="G562" s="4">
        <v>1361.07</v>
      </c>
      <c r="H562" s="4">
        <v>0</v>
      </c>
      <c r="I562" s="4">
        <f t="shared" si="17"/>
        <v>1361.07</v>
      </c>
    </row>
    <row r="563" spans="1:9">
      <c r="A563" s="45">
        <v>43374</v>
      </c>
      <c r="B563" s="1" t="s">
        <v>16</v>
      </c>
      <c r="C563" s="21" t="s">
        <v>220</v>
      </c>
      <c r="D563" s="1" t="s">
        <v>60</v>
      </c>
      <c r="E563" s="21" t="str">
        <f t="shared" si="16"/>
        <v>012</v>
      </c>
      <c r="F563" s="1" t="s">
        <v>272</v>
      </c>
      <c r="G563" s="4">
        <v>31169.42</v>
      </c>
      <c r="H563" s="4">
        <v>0</v>
      </c>
      <c r="I563" s="4">
        <f t="shared" si="17"/>
        <v>31169.42</v>
      </c>
    </row>
    <row r="564" spans="1:9">
      <c r="A564" s="45">
        <v>43374</v>
      </c>
      <c r="B564" s="1" t="s">
        <v>16</v>
      </c>
      <c r="C564" s="21" t="s">
        <v>220</v>
      </c>
      <c r="D564" s="1" t="s">
        <v>60</v>
      </c>
      <c r="E564" s="21" t="str">
        <f t="shared" si="16"/>
        <v>012</v>
      </c>
      <c r="F564" s="1" t="s">
        <v>276</v>
      </c>
      <c r="G564" s="4">
        <v>64780.83</v>
      </c>
      <c r="H564" s="4">
        <v>0</v>
      </c>
      <c r="I564" s="4">
        <f t="shared" si="17"/>
        <v>64780.83</v>
      </c>
    </row>
    <row r="565" spans="1:9">
      <c r="A565" s="45">
        <v>43374</v>
      </c>
      <c r="B565" s="1" t="s">
        <v>16</v>
      </c>
      <c r="C565" s="21" t="s">
        <v>220</v>
      </c>
      <c r="D565" s="1" t="s">
        <v>60</v>
      </c>
      <c r="E565" s="21" t="str">
        <f t="shared" si="16"/>
        <v>012</v>
      </c>
      <c r="F565" s="1" t="s">
        <v>277</v>
      </c>
      <c r="G565" s="4">
        <v>99758.98</v>
      </c>
      <c r="H565" s="4">
        <v>0</v>
      </c>
      <c r="I565" s="4">
        <f t="shared" si="17"/>
        <v>99758.98</v>
      </c>
    </row>
    <row r="566" spans="1:9">
      <c r="A566" s="45">
        <v>43374</v>
      </c>
      <c r="B566" s="1" t="s">
        <v>16</v>
      </c>
      <c r="C566" s="21" t="s">
        <v>220</v>
      </c>
      <c r="D566" s="1" t="s">
        <v>60</v>
      </c>
      <c r="E566" s="21" t="str">
        <f t="shared" si="16"/>
        <v>012</v>
      </c>
      <c r="F566" s="1" t="s">
        <v>278</v>
      </c>
      <c r="G566" s="4">
        <v>1427632.05</v>
      </c>
      <c r="H566" s="4">
        <v>0</v>
      </c>
      <c r="I566" s="4">
        <f t="shared" si="17"/>
        <v>1427632.05</v>
      </c>
    </row>
    <row r="567" spans="1:9">
      <c r="A567" s="45">
        <v>43374</v>
      </c>
      <c r="B567" s="1" t="s">
        <v>16</v>
      </c>
      <c r="C567" s="21" t="s">
        <v>220</v>
      </c>
      <c r="D567" s="1" t="s">
        <v>60</v>
      </c>
      <c r="E567" s="21" t="str">
        <f t="shared" si="16"/>
        <v>012</v>
      </c>
      <c r="F567" s="1" t="s">
        <v>279</v>
      </c>
      <c r="G567" s="4">
        <v>1186216.8700000001</v>
      </c>
      <c r="H567" s="4">
        <v>0</v>
      </c>
      <c r="I567" s="4">
        <f t="shared" si="17"/>
        <v>1186216.8700000001</v>
      </c>
    </row>
    <row r="568" spans="1:9">
      <c r="A568" s="45">
        <v>43374</v>
      </c>
      <c r="B568" s="1" t="s">
        <v>16</v>
      </c>
      <c r="C568" s="21" t="s">
        <v>220</v>
      </c>
      <c r="D568" s="1" t="s">
        <v>60</v>
      </c>
      <c r="E568" s="21" t="str">
        <f t="shared" si="16"/>
        <v>012</v>
      </c>
      <c r="F568" s="1" t="s">
        <v>280</v>
      </c>
      <c r="G568" s="4">
        <v>252611.82</v>
      </c>
      <c r="H568" s="4">
        <v>0</v>
      </c>
      <c r="I568" s="4">
        <f t="shared" si="17"/>
        <v>252611.82</v>
      </c>
    </row>
    <row r="569" spans="1:9">
      <c r="A569" s="45">
        <v>43374</v>
      </c>
      <c r="B569" s="1" t="s">
        <v>16</v>
      </c>
      <c r="C569" s="21" t="s">
        <v>220</v>
      </c>
      <c r="D569" s="1" t="s">
        <v>60</v>
      </c>
      <c r="E569" s="21" t="str">
        <f t="shared" si="16"/>
        <v>012</v>
      </c>
      <c r="F569" s="1" t="s">
        <v>281</v>
      </c>
      <c r="G569" s="4">
        <v>22491.84</v>
      </c>
      <c r="H569" s="4">
        <v>0</v>
      </c>
      <c r="I569" s="4">
        <f t="shared" si="17"/>
        <v>22491.84</v>
      </c>
    </row>
    <row r="570" spans="1:9">
      <c r="A570" s="45">
        <v>43374</v>
      </c>
      <c r="B570" s="1" t="s">
        <v>16</v>
      </c>
      <c r="C570" s="21" t="s">
        <v>220</v>
      </c>
      <c r="D570" s="1" t="s">
        <v>60</v>
      </c>
      <c r="E570" s="21" t="str">
        <f t="shared" si="16"/>
        <v>012</v>
      </c>
      <c r="F570" s="1" t="s">
        <v>283</v>
      </c>
      <c r="G570" s="4">
        <v>220841.88</v>
      </c>
      <c r="H570" s="4">
        <v>0</v>
      </c>
      <c r="I570" s="4">
        <f t="shared" si="17"/>
        <v>220841.88</v>
      </c>
    </row>
    <row r="571" spans="1:9">
      <c r="A571" s="45">
        <v>43374</v>
      </c>
      <c r="B571" s="1" t="s">
        <v>16</v>
      </c>
      <c r="C571" s="21" t="s">
        <v>220</v>
      </c>
      <c r="D571" s="1" t="s">
        <v>60</v>
      </c>
      <c r="E571" s="21" t="str">
        <f t="shared" si="16"/>
        <v>012</v>
      </c>
      <c r="F571" s="1" t="s">
        <v>284</v>
      </c>
      <c r="G571" s="4">
        <v>42028.85</v>
      </c>
      <c r="H571" s="4">
        <v>0</v>
      </c>
      <c r="I571" s="4">
        <f t="shared" si="17"/>
        <v>42028.85</v>
      </c>
    </row>
    <row r="572" spans="1:9">
      <c r="A572" s="45">
        <v>43374</v>
      </c>
      <c r="B572" s="1" t="s">
        <v>16</v>
      </c>
      <c r="C572" s="21" t="s">
        <v>220</v>
      </c>
      <c r="D572" s="1" t="s">
        <v>60</v>
      </c>
      <c r="E572" s="21" t="str">
        <f t="shared" si="16"/>
        <v>012</v>
      </c>
      <c r="F572" s="1" t="s">
        <v>423</v>
      </c>
      <c r="G572" s="4">
        <v>40243.14</v>
      </c>
      <c r="H572" s="4">
        <v>0</v>
      </c>
      <c r="I572" s="4">
        <f t="shared" si="17"/>
        <v>40243.14</v>
      </c>
    </row>
    <row r="573" spans="1:9">
      <c r="A573" s="45">
        <v>43374</v>
      </c>
      <c r="B573" s="1" t="s">
        <v>16</v>
      </c>
      <c r="C573" s="21" t="s">
        <v>220</v>
      </c>
      <c r="D573" s="1" t="s">
        <v>60</v>
      </c>
      <c r="E573" s="21" t="str">
        <f t="shared" si="16"/>
        <v>012</v>
      </c>
      <c r="F573" s="1" t="s">
        <v>403</v>
      </c>
      <c r="G573" s="4">
        <v>37566.17</v>
      </c>
      <c r="H573" s="4">
        <v>0</v>
      </c>
      <c r="I573" s="4">
        <f t="shared" si="17"/>
        <v>37566.17</v>
      </c>
    </row>
    <row r="574" spans="1:9">
      <c r="A574" s="45">
        <v>43374</v>
      </c>
      <c r="B574" s="1" t="s">
        <v>16</v>
      </c>
      <c r="C574" s="21" t="s">
        <v>220</v>
      </c>
      <c r="D574" s="1" t="s">
        <v>60</v>
      </c>
      <c r="E574" s="21" t="str">
        <f t="shared" si="16"/>
        <v>012</v>
      </c>
      <c r="F574" s="1" t="s">
        <v>405</v>
      </c>
      <c r="G574" s="4">
        <v>54569.63</v>
      </c>
      <c r="H574" s="4">
        <v>0</v>
      </c>
      <c r="I574" s="4">
        <f t="shared" si="17"/>
        <v>54569.63</v>
      </c>
    </row>
    <row r="575" spans="1:9">
      <c r="A575" s="45">
        <v>43374</v>
      </c>
      <c r="B575" s="1" t="s">
        <v>16</v>
      </c>
      <c r="C575" s="21" t="s">
        <v>220</v>
      </c>
      <c r="D575" s="1" t="s">
        <v>60</v>
      </c>
      <c r="E575" s="21" t="str">
        <f t="shared" si="16"/>
        <v>012</v>
      </c>
      <c r="F575" s="1" t="s">
        <v>449</v>
      </c>
      <c r="G575" s="4">
        <v>2504.71</v>
      </c>
      <c r="H575" s="4">
        <v>0</v>
      </c>
      <c r="I575" s="4">
        <f t="shared" si="17"/>
        <v>2504.71</v>
      </c>
    </row>
    <row r="576" spans="1:9">
      <c r="A576" s="45">
        <v>43374</v>
      </c>
      <c r="B576" s="1" t="s">
        <v>33</v>
      </c>
      <c r="C576" s="21" t="s">
        <v>220</v>
      </c>
      <c r="D576" s="1" t="s">
        <v>34</v>
      </c>
      <c r="E576" s="21" t="str">
        <f t="shared" si="16"/>
        <v>009</v>
      </c>
      <c r="F576" s="1" t="s">
        <v>396</v>
      </c>
      <c r="G576" s="4">
        <v>28664.89</v>
      </c>
      <c r="H576" s="4">
        <v>0</v>
      </c>
      <c r="I576" s="4">
        <f t="shared" si="17"/>
        <v>28664.89</v>
      </c>
    </row>
    <row r="577" spans="1:9">
      <c r="A577" s="45">
        <v>43374</v>
      </c>
      <c r="B577" s="1" t="s">
        <v>33</v>
      </c>
      <c r="C577" s="21" t="s">
        <v>220</v>
      </c>
      <c r="D577" s="1" t="s">
        <v>34</v>
      </c>
      <c r="E577" s="21" t="str">
        <f t="shared" si="16"/>
        <v>009</v>
      </c>
      <c r="F577" s="1" t="s">
        <v>287</v>
      </c>
      <c r="G577" s="4">
        <v>8.9499999999999993</v>
      </c>
      <c r="H577" s="4">
        <v>8.9499999999999993</v>
      </c>
      <c r="I577" s="4">
        <f t="shared" si="17"/>
        <v>0</v>
      </c>
    </row>
    <row r="578" spans="1:9">
      <c r="A578" s="45">
        <v>43374</v>
      </c>
      <c r="B578" s="1" t="s">
        <v>33</v>
      </c>
      <c r="C578" s="21" t="s">
        <v>220</v>
      </c>
      <c r="D578" s="1" t="s">
        <v>34</v>
      </c>
      <c r="E578" s="21" t="str">
        <f t="shared" ref="E578:E641" si="18">LEFT(D578,3)</f>
        <v>009</v>
      </c>
      <c r="F578" s="1" t="s">
        <v>288</v>
      </c>
      <c r="G578" s="4">
        <v>0.12</v>
      </c>
      <c r="H578" s="4">
        <v>0.12</v>
      </c>
      <c r="I578" s="4">
        <f t="shared" ref="I578:I641" si="19">+G578-H578</f>
        <v>0</v>
      </c>
    </row>
    <row r="579" spans="1:9">
      <c r="A579" s="45">
        <v>43374</v>
      </c>
      <c r="B579" s="1" t="s">
        <v>33</v>
      </c>
      <c r="C579" s="21" t="s">
        <v>220</v>
      </c>
      <c r="D579" s="1" t="s">
        <v>34</v>
      </c>
      <c r="E579" s="21" t="str">
        <f t="shared" si="18"/>
        <v>009</v>
      </c>
      <c r="F579" s="1" t="s">
        <v>425</v>
      </c>
      <c r="G579" s="4">
        <v>16.16</v>
      </c>
      <c r="H579" s="4">
        <v>0</v>
      </c>
      <c r="I579" s="4">
        <f t="shared" si="19"/>
        <v>16.16</v>
      </c>
    </row>
    <row r="580" spans="1:9">
      <c r="A580" s="45">
        <v>43374</v>
      </c>
      <c r="B580" s="1" t="s">
        <v>33</v>
      </c>
      <c r="C580" s="21" t="s">
        <v>220</v>
      </c>
      <c r="D580" s="1" t="s">
        <v>34</v>
      </c>
      <c r="E580" s="21" t="str">
        <f t="shared" si="18"/>
        <v>009</v>
      </c>
      <c r="F580" s="1" t="s">
        <v>289</v>
      </c>
      <c r="G580" s="4">
        <v>83739.58</v>
      </c>
      <c r="H580" s="4">
        <v>879.23</v>
      </c>
      <c r="I580" s="4">
        <f t="shared" si="19"/>
        <v>82860.350000000006</v>
      </c>
    </row>
    <row r="581" spans="1:9">
      <c r="A581" s="45">
        <v>43374</v>
      </c>
      <c r="B581" s="1" t="s">
        <v>33</v>
      </c>
      <c r="C581" s="21" t="s">
        <v>220</v>
      </c>
      <c r="D581" s="1" t="s">
        <v>34</v>
      </c>
      <c r="E581" s="21" t="str">
        <f t="shared" si="18"/>
        <v>009</v>
      </c>
      <c r="F581" s="1" t="s">
        <v>291</v>
      </c>
      <c r="G581" s="4">
        <v>190959.74</v>
      </c>
      <c r="H581" s="4">
        <v>4732.41</v>
      </c>
      <c r="I581" s="4">
        <f t="shared" si="19"/>
        <v>186227.33</v>
      </c>
    </row>
    <row r="582" spans="1:9">
      <c r="A582" s="45">
        <v>43374</v>
      </c>
      <c r="B582" s="1" t="s">
        <v>33</v>
      </c>
      <c r="C582" s="21" t="s">
        <v>220</v>
      </c>
      <c r="D582" s="1" t="s">
        <v>34</v>
      </c>
      <c r="E582" s="21" t="str">
        <f t="shared" si="18"/>
        <v>009</v>
      </c>
      <c r="F582" s="1" t="s">
        <v>292</v>
      </c>
      <c r="G582" s="4">
        <v>64165.36</v>
      </c>
      <c r="H582" s="4">
        <v>349.27</v>
      </c>
      <c r="I582" s="4">
        <f t="shared" si="19"/>
        <v>63816.090000000004</v>
      </c>
    </row>
    <row r="583" spans="1:9">
      <c r="A583" s="45">
        <v>43374</v>
      </c>
      <c r="B583" s="1" t="s">
        <v>33</v>
      </c>
      <c r="C583" s="21" t="s">
        <v>220</v>
      </c>
      <c r="D583" s="1" t="s">
        <v>34</v>
      </c>
      <c r="E583" s="21" t="str">
        <f t="shared" si="18"/>
        <v>009</v>
      </c>
      <c r="F583" s="1" t="s">
        <v>294</v>
      </c>
      <c r="G583" s="4">
        <v>14187697.25</v>
      </c>
      <c r="H583" s="4">
        <v>277694.06</v>
      </c>
      <c r="I583" s="4">
        <f t="shared" si="19"/>
        <v>13910003.189999999</v>
      </c>
    </row>
    <row r="584" spans="1:9">
      <c r="A584" s="45">
        <v>43374</v>
      </c>
      <c r="B584" s="1" t="s">
        <v>33</v>
      </c>
      <c r="C584" s="21" t="s">
        <v>220</v>
      </c>
      <c r="D584" s="1" t="s">
        <v>34</v>
      </c>
      <c r="E584" s="21" t="str">
        <f t="shared" si="18"/>
        <v>009</v>
      </c>
      <c r="F584" s="1" t="s">
        <v>296</v>
      </c>
      <c r="G584" s="4">
        <v>1840376.44</v>
      </c>
      <c r="H584" s="4">
        <v>57172.670000000006</v>
      </c>
      <c r="I584" s="4">
        <f t="shared" si="19"/>
        <v>1783203.77</v>
      </c>
    </row>
    <row r="585" spans="1:9">
      <c r="A585" s="45">
        <v>43374</v>
      </c>
      <c r="B585" s="1" t="s">
        <v>33</v>
      </c>
      <c r="C585" s="21" t="s">
        <v>220</v>
      </c>
      <c r="D585" s="1" t="s">
        <v>34</v>
      </c>
      <c r="E585" s="21" t="str">
        <f t="shared" si="18"/>
        <v>009</v>
      </c>
      <c r="F585" s="1" t="s">
        <v>297</v>
      </c>
      <c r="G585" s="4">
        <v>-7.34</v>
      </c>
      <c r="H585" s="4">
        <v>0</v>
      </c>
      <c r="I585" s="4">
        <f t="shared" si="19"/>
        <v>-7.34</v>
      </c>
    </row>
    <row r="586" spans="1:9">
      <c r="A586" s="45">
        <v>43374</v>
      </c>
      <c r="B586" s="1" t="s">
        <v>33</v>
      </c>
      <c r="C586" s="21" t="s">
        <v>220</v>
      </c>
      <c r="D586" s="1" t="s">
        <v>34</v>
      </c>
      <c r="E586" s="21" t="str">
        <f t="shared" si="18"/>
        <v>009</v>
      </c>
      <c r="F586" s="1" t="s">
        <v>298</v>
      </c>
      <c r="G586" s="4">
        <v>38746.629999999997</v>
      </c>
      <c r="H586" s="4">
        <v>896.1</v>
      </c>
      <c r="I586" s="4">
        <f t="shared" si="19"/>
        <v>37850.53</v>
      </c>
    </row>
    <row r="587" spans="1:9">
      <c r="A587" s="45">
        <v>43374</v>
      </c>
      <c r="B587" s="1" t="s">
        <v>33</v>
      </c>
      <c r="C587" s="21" t="s">
        <v>220</v>
      </c>
      <c r="D587" s="1" t="s">
        <v>34</v>
      </c>
      <c r="E587" s="21" t="str">
        <f t="shared" si="18"/>
        <v>009</v>
      </c>
      <c r="F587" s="1" t="s">
        <v>300</v>
      </c>
      <c r="G587" s="4">
        <v>-25.98</v>
      </c>
      <c r="H587" s="4">
        <v>12.17</v>
      </c>
      <c r="I587" s="4">
        <f t="shared" si="19"/>
        <v>-38.15</v>
      </c>
    </row>
    <row r="588" spans="1:9">
      <c r="A588" s="45">
        <v>43374</v>
      </c>
      <c r="B588" s="1" t="s">
        <v>33</v>
      </c>
      <c r="C588" s="21" t="s">
        <v>220</v>
      </c>
      <c r="D588" s="1" t="s">
        <v>34</v>
      </c>
      <c r="E588" s="21" t="str">
        <f t="shared" si="18"/>
        <v>009</v>
      </c>
      <c r="F588" s="1" t="s">
        <v>301</v>
      </c>
      <c r="G588" s="4">
        <v>28751.87</v>
      </c>
      <c r="H588" s="4">
        <v>824.04</v>
      </c>
      <c r="I588" s="4">
        <f t="shared" si="19"/>
        <v>27927.829999999998</v>
      </c>
    </row>
    <row r="589" spans="1:9">
      <c r="A589" s="45">
        <v>43374</v>
      </c>
      <c r="B589" s="1" t="s">
        <v>33</v>
      </c>
      <c r="C589" s="21" t="s">
        <v>220</v>
      </c>
      <c r="D589" s="1" t="s">
        <v>34</v>
      </c>
      <c r="E589" s="21" t="str">
        <f t="shared" si="18"/>
        <v>009</v>
      </c>
      <c r="F589" s="1" t="s">
        <v>302</v>
      </c>
      <c r="G589" s="4">
        <v>1.08</v>
      </c>
      <c r="H589" s="4">
        <v>0.01</v>
      </c>
      <c r="I589" s="4">
        <f t="shared" si="19"/>
        <v>1.07</v>
      </c>
    </row>
    <row r="590" spans="1:9">
      <c r="A590" s="45">
        <v>43374</v>
      </c>
      <c r="B590" s="1" t="s">
        <v>33</v>
      </c>
      <c r="C590" s="21" t="s">
        <v>220</v>
      </c>
      <c r="D590" s="1" t="s">
        <v>34</v>
      </c>
      <c r="E590" s="21" t="str">
        <f t="shared" si="18"/>
        <v>009</v>
      </c>
      <c r="F590" s="1" t="s">
        <v>303</v>
      </c>
      <c r="G590" s="4">
        <v>760088.15</v>
      </c>
      <c r="H590" s="4">
        <v>16550.72</v>
      </c>
      <c r="I590" s="4">
        <f t="shared" si="19"/>
        <v>743537.43</v>
      </c>
    </row>
    <row r="591" spans="1:9">
      <c r="A591" s="45">
        <v>43374</v>
      </c>
      <c r="B591" s="1" t="s">
        <v>33</v>
      </c>
      <c r="C591" s="21" t="s">
        <v>220</v>
      </c>
      <c r="D591" s="1" t="s">
        <v>34</v>
      </c>
      <c r="E591" s="21" t="str">
        <f t="shared" si="18"/>
        <v>009</v>
      </c>
      <c r="F591" s="1" t="s">
        <v>312</v>
      </c>
      <c r="G591" s="4">
        <v>8565696.9000000004</v>
      </c>
      <c r="H591" s="4">
        <v>134113.14000000001</v>
      </c>
      <c r="I591" s="4">
        <f t="shared" si="19"/>
        <v>8431583.7599999998</v>
      </c>
    </row>
    <row r="592" spans="1:9">
      <c r="A592" s="45">
        <v>43374</v>
      </c>
      <c r="B592" s="1" t="s">
        <v>33</v>
      </c>
      <c r="C592" s="21" t="s">
        <v>220</v>
      </c>
      <c r="D592" s="1" t="s">
        <v>34</v>
      </c>
      <c r="E592" s="21" t="str">
        <f t="shared" si="18"/>
        <v>009</v>
      </c>
      <c r="F592" s="1" t="s">
        <v>319</v>
      </c>
      <c r="G592" s="4">
        <v>221234.41</v>
      </c>
      <c r="H592" s="4">
        <v>4824.46</v>
      </c>
      <c r="I592" s="4">
        <f t="shared" si="19"/>
        <v>216409.95</v>
      </c>
    </row>
    <row r="593" spans="1:9">
      <c r="A593" s="45">
        <v>43374</v>
      </c>
      <c r="B593" s="1" t="s">
        <v>33</v>
      </c>
      <c r="C593" s="21" t="s">
        <v>220</v>
      </c>
      <c r="D593" s="1" t="s">
        <v>34</v>
      </c>
      <c r="E593" s="21" t="str">
        <f t="shared" si="18"/>
        <v>009</v>
      </c>
      <c r="F593" s="1" t="s">
        <v>320</v>
      </c>
      <c r="G593" s="4">
        <v>1492.59</v>
      </c>
      <c r="H593" s="4">
        <v>0</v>
      </c>
      <c r="I593" s="4">
        <f t="shared" si="19"/>
        <v>1492.59</v>
      </c>
    </row>
    <row r="594" spans="1:9">
      <c r="A594" s="45">
        <v>43374</v>
      </c>
      <c r="B594" s="1" t="s">
        <v>33</v>
      </c>
      <c r="C594" s="21" t="s">
        <v>220</v>
      </c>
      <c r="D594" s="1" t="s">
        <v>34</v>
      </c>
      <c r="E594" s="21" t="str">
        <f t="shared" si="18"/>
        <v>009</v>
      </c>
      <c r="F594" s="1" t="s">
        <v>321</v>
      </c>
      <c r="G594" s="4">
        <v>224.34</v>
      </c>
      <c r="H594" s="4">
        <v>0.82</v>
      </c>
      <c r="I594" s="4">
        <f t="shared" si="19"/>
        <v>223.52</v>
      </c>
    </row>
    <row r="595" spans="1:9">
      <c r="A595" s="45">
        <v>43374</v>
      </c>
      <c r="B595" s="1" t="s">
        <v>33</v>
      </c>
      <c r="C595" s="21" t="s">
        <v>220</v>
      </c>
      <c r="D595" s="1" t="s">
        <v>34</v>
      </c>
      <c r="E595" s="21" t="str">
        <f t="shared" si="18"/>
        <v>009</v>
      </c>
      <c r="F595" s="1" t="s">
        <v>322</v>
      </c>
      <c r="G595" s="4">
        <v>88051.48</v>
      </c>
      <c r="H595" s="4">
        <v>0</v>
      </c>
      <c r="I595" s="4">
        <f t="shared" si="19"/>
        <v>88051.48</v>
      </c>
    </row>
    <row r="596" spans="1:9">
      <c r="A596" s="45">
        <v>43374</v>
      </c>
      <c r="B596" s="1" t="s">
        <v>33</v>
      </c>
      <c r="C596" s="21" t="s">
        <v>220</v>
      </c>
      <c r="D596" s="1" t="s">
        <v>34</v>
      </c>
      <c r="E596" s="21" t="str">
        <f t="shared" si="18"/>
        <v>009</v>
      </c>
      <c r="F596" s="1" t="s">
        <v>328</v>
      </c>
      <c r="G596" s="4">
        <v>12340.82</v>
      </c>
      <c r="H596" s="4">
        <v>217.07</v>
      </c>
      <c r="I596" s="4">
        <f t="shared" si="19"/>
        <v>12123.75</v>
      </c>
    </row>
    <row r="597" spans="1:9">
      <c r="A597" s="45">
        <v>43374</v>
      </c>
      <c r="B597" s="1" t="s">
        <v>33</v>
      </c>
      <c r="C597" s="21" t="s">
        <v>220</v>
      </c>
      <c r="D597" s="1" t="s">
        <v>34</v>
      </c>
      <c r="E597" s="21" t="str">
        <f t="shared" si="18"/>
        <v>009</v>
      </c>
      <c r="F597" s="1" t="s">
        <v>426</v>
      </c>
      <c r="G597" s="4">
        <v>21721.27</v>
      </c>
      <c r="H597" s="4">
        <v>163.28</v>
      </c>
      <c r="I597" s="4">
        <f t="shared" si="19"/>
        <v>21557.99</v>
      </c>
    </row>
    <row r="598" spans="1:9">
      <c r="A598" s="45">
        <v>43374</v>
      </c>
      <c r="B598" s="1" t="s">
        <v>33</v>
      </c>
      <c r="C598" s="21" t="s">
        <v>220</v>
      </c>
      <c r="D598" s="1" t="s">
        <v>34</v>
      </c>
      <c r="E598" s="21" t="str">
        <f t="shared" si="18"/>
        <v>009</v>
      </c>
      <c r="F598" s="1" t="s">
        <v>337</v>
      </c>
      <c r="G598" s="4">
        <v>140290.94</v>
      </c>
      <c r="H598" s="4">
        <v>2418.34</v>
      </c>
      <c r="I598" s="4">
        <f t="shared" si="19"/>
        <v>137872.6</v>
      </c>
    </row>
    <row r="599" spans="1:9">
      <c r="A599" s="45">
        <v>43374</v>
      </c>
      <c r="B599" s="1" t="s">
        <v>33</v>
      </c>
      <c r="C599" s="21" t="s">
        <v>220</v>
      </c>
      <c r="D599" s="1" t="s">
        <v>34</v>
      </c>
      <c r="E599" s="21" t="str">
        <f t="shared" si="18"/>
        <v>009</v>
      </c>
      <c r="F599" s="1" t="s">
        <v>341</v>
      </c>
      <c r="G599" s="4">
        <v>45114.57</v>
      </c>
      <c r="H599" s="4">
        <v>389.62</v>
      </c>
      <c r="I599" s="4">
        <f t="shared" si="19"/>
        <v>44724.95</v>
      </c>
    </row>
    <row r="600" spans="1:9">
      <c r="A600" s="45">
        <v>43374</v>
      </c>
      <c r="B600" s="1" t="s">
        <v>33</v>
      </c>
      <c r="C600" s="21" t="s">
        <v>220</v>
      </c>
      <c r="D600" s="1" t="s">
        <v>34</v>
      </c>
      <c r="E600" s="21" t="str">
        <f t="shared" si="18"/>
        <v>009</v>
      </c>
      <c r="F600" s="1" t="s">
        <v>343</v>
      </c>
      <c r="G600" s="4">
        <v>38041.550000000003</v>
      </c>
      <c r="H600" s="4">
        <v>569.02</v>
      </c>
      <c r="I600" s="4">
        <f t="shared" si="19"/>
        <v>37472.530000000006</v>
      </c>
    </row>
    <row r="601" spans="1:9">
      <c r="A601" s="45">
        <v>43374</v>
      </c>
      <c r="B601" s="1" t="s">
        <v>33</v>
      </c>
      <c r="C601" s="21" t="s">
        <v>220</v>
      </c>
      <c r="D601" s="1" t="s">
        <v>34</v>
      </c>
      <c r="E601" s="21" t="str">
        <f t="shared" si="18"/>
        <v>009</v>
      </c>
      <c r="F601" s="1" t="s">
        <v>346</v>
      </c>
      <c r="G601" s="4">
        <v>57150.48</v>
      </c>
      <c r="H601" s="4">
        <v>516.9</v>
      </c>
      <c r="I601" s="4">
        <f t="shared" si="19"/>
        <v>56633.58</v>
      </c>
    </row>
    <row r="602" spans="1:9">
      <c r="A602" s="45">
        <v>43374</v>
      </c>
      <c r="B602" s="1" t="s">
        <v>33</v>
      </c>
      <c r="C602" s="21" t="s">
        <v>220</v>
      </c>
      <c r="D602" s="1" t="s">
        <v>34</v>
      </c>
      <c r="E602" s="21" t="str">
        <f t="shared" si="18"/>
        <v>009</v>
      </c>
      <c r="F602" s="1" t="s">
        <v>347</v>
      </c>
      <c r="G602" s="4">
        <v>610030.4</v>
      </c>
      <c r="H602" s="4">
        <v>6981.7800000000007</v>
      </c>
      <c r="I602" s="4">
        <f t="shared" si="19"/>
        <v>603048.62</v>
      </c>
    </row>
    <row r="603" spans="1:9">
      <c r="A603" s="45">
        <v>43374</v>
      </c>
      <c r="B603" s="1" t="s">
        <v>33</v>
      </c>
      <c r="C603" s="21" t="s">
        <v>220</v>
      </c>
      <c r="D603" s="1" t="s">
        <v>34</v>
      </c>
      <c r="E603" s="21" t="str">
        <f t="shared" si="18"/>
        <v>009</v>
      </c>
      <c r="F603" s="1" t="s">
        <v>349</v>
      </c>
      <c r="G603" s="4">
        <v>157101.25</v>
      </c>
      <c r="H603" s="4">
        <v>2360.15</v>
      </c>
      <c r="I603" s="4">
        <f t="shared" si="19"/>
        <v>154741.1</v>
      </c>
    </row>
    <row r="604" spans="1:9">
      <c r="A604" s="45">
        <v>43374</v>
      </c>
      <c r="B604" s="1" t="s">
        <v>33</v>
      </c>
      <c r="C604" s="21" t="s">
        <v>220</v>
      </c>
      <c r="D604" s="1" t="s">
        <v>34</v>
      </c>
      <c r="E604" s="21" t="str">
        <f t="shared" si="18"/>
        <v>009</v>
      </c>
      <c r="F604" s="1" t="s">
        <v>350</v>
      </c>
      <c r="G604" s="4">
        <v>8470.86</v>
      </c>
      <c r="H604" s="4">
        <v>37.959999999999994</v>
      </c>
      <c r="I604" s="4">
        <f t="shared" si="19"/>
        <v>8432.9000000000015</v>
      </c>
    </row>
    <row r="605" spans="1:9">
      <c r="A605" s="45">
        <v>43374</v>
      </c>
      <c r="B605" s="1" t="s">
        <v>33</v>
      </c>
      <c r="C605" s="21" t="s">
        <v>220</v>
      </c>
      <c r="D605" s="1" t="s">
        <v>34</v>
      </c>
      <c r="E605" s="21" t="str">
        <f t="shared" si="18"/>
        <v>009</v>
      </c>
      <c r="F605" s="1" t="s">
        <v>356</v>
      </c>
      <c r="G605" s="4">
        <v>409811.8</v>
      </c>
      <c r="H605" s="4">
        <v>6017.15</v>
      </c>
      <c r="I605" s="4">
        <f t="shared" si="19"/>
        <v>403794.64999999997</v>
      </c>
    </row>
    <row r="606" spans="1:9">
      <c r="A606" s="45">
        <v>43374</v>
      </c>
      <c r="B606" s="1" t="s">
        <v>33</v>
      </c>
      <c r="C606" s="21" t="s">
        <v>220</v>
      </c>
      <c r="D606" s="1" t="s">
        <v>34</v>
      </c>
      <c r="E606" s="21" t="str">
        <f t="shared" si="18"/>
        <v>009</v>
      </c>
      <c r="F606" s="1" t="s">
        <v>357</v>
      </c>
      <c r="G606" s="4">
        <v>-6608.15</v>
      </c>
      <c r="H606" s="4">
        <v>0</v>
      </c>
      <c r="I606" s="4">
        <f t="shared" si="19"/>
        <v>-6608.15</v>
      </c>
    </row>
    <row r="607" spans="1:9">
      <c r="A607" s="45">
        <v>43374</v>
      </c>
      <c r="B607" s="1" t="s">
        <v>33</v>
      </c>
      <c r="C607" s="21" t="s">
        <v>220</v>
      </c>
      <c r="D607" s="1" t="s">
        <v>34</v>
      </c>
      <c r="E607" s="21" t="str">
        <f t="shared" si="18"/>
        <v>009</v>
      </c>
      <c r="F607" s="1" t="s">
        <v>358</v>
      </c>
      <c r="G607" s="4">
        <v>133301.79999999999</v>
      </c>
      <c r="H607" s="4">
        <v>1155.26</v>
      </c>
      <c r="I607" s="4">
        <f t="shared" si="19"/>
        <v>132146.53999999998</v>
      </c>
    </row>
    <row r="608" spans="1:9">
      <c r="A608" s="45">
        <v>43374</v>
      </c>
      <c r="B608" s="1" t="s">
        <v>33</v>
      </c>
      <c r="C608" s="21" t="s">
        <v>220</v>
      </c>
      <c r="D608" s="1" t="s">
        <v>34</v>
      </c>
      <c r="E608" s="21" t="str">
        <f t="shared" si="18"/>
        <v>009</v>
      </c>
      <c r="F608" s="1" t="s">
        <v>359</v>
      </c>
      <c r="G608" s="4">
        <v>8750.5499999999993</v>
      </c>
      <c r="H608" s="4">
        <v>29.78</v>
      </c>
      <c r="I608" s="4">
        <f t="shared" si="19"/>
        <v>8720.7699999999986</v>
      </c>
    </row>
    <row r="609" spans="1:9">
      <c r="A609" s="45">
        <v>43374</v>
      </c>
      <c r="B609" s="1" t="s">
        <v>33</v>
      </c>
      <c r="C609" s="21" t="s">
        <v>220</v>
      </c>
      <c r="D609" s="1" t="s">
        <v>34</v>
      </c>
      <c r="E609" s="21" t="str">
        <f t="shared" si="18"/>
        <v>009</v>
      </c>
      <c r="F609" s="1" t="s">
        <v>362</v>
      </c>
      <c r="G609" s="4">
        <v>422868.58</v>
      </c>
      <c r="H609" s="4">
        <v>4182.08</v>
      </c>
      <c r="I609" s="4">
        <f t="shared" si="19"/>
        <v>418686.5</v>
      </c>
    </row>
    <row r="610" spans="1:9">
      <c r="A610" s="45">
        <v>43374</v>
      </c>
      <c r="B610" s="1" t="s">
        <v>33</v>
      </c>
      <c r="C610" s="21" t="s">
        <v>220</v>
      </c>
      <c r="D610" s="1" t="s">
        <v>34</v>
      </c>
      <c r="E610" s="21" t="str">
        <f t="shared" si="18"/>
        <v>009</v>
      </c>
      <c r="F610" s="1" t="s">
        <v>365</v>
      </c>
      <c r="G610" s="4">
        <v>803721.72</v>
      </c>
      <c r="H610" s="4">
        <v>8098.07</v>
      </c>
      <c r="I610" s="4">
        <f t="shared" si="19"/>
        <v>795623.65</v>
      </c>
    </row>
    <row r="611" spans="1:9">
      <c r="A611" s="45">
        <v>43374</v>
      </c>
      <c r="B611" s="1" t="s">
        <v>33</v>
      </c>
      <c r="C611" s="21" t="s">
        <v>220</v>
      </c>
      <c r="D611" s="1" t="s">
        <v>34</v>
      </c>
      <c r="E611" s="21" t="str">
        <f t="shared" si="18"/>
        <v>009</v>
      </c>
      <c r="F611" s="1" t="s">
        <v>370</v>
      </c>
      <c r="G611" s="4">
        <v>10839.88</v>
      </c>
      <c r="H611" s="4">
        <v>80.930000000000007</v>
      </c>
      <c r="I611" s="4">
        <f t="shared" si="19"/>
        <v>10758.949999999999</v>
      </c>
    </row>
    <row r="612" spans="1:9">
      <c r="A612" s="45">
        <v>43374</v>
      </c>
      <c r="B612" s="1" t="s">
        <v>33</v>
      </c>
      <c r="C612" s="21" t="s">
        <v>220</v>
      </c>
      <c r="D612" s="1" t="s">
        <v>34</v>
      </c>
      <c r="E612" s="21" t="str">
        <f t="shared" si="18"/>
        <v>009</v>
      </c>
      <c r="F612" s="1" t="s">
        <v>373</v>
      </c>
      <c r="G612" s="4">
        <v>33674.769999999997</v>
      </c>
      <c r="H612" s="4">
        <v>0</v>
      </c>
      <c r="I612" s="4">
        <f t="shared" si="19"/>
        <v>33674.769999999997</v>
      </c>
    </row>
    <row r="613" spans="1:9">
      <c r="A613" s="45">
        <v>43374</v>
      </c>
      <c r="B613" s="1" t="s">
        <v>33</v>
      </c>
      <c r="C613" s="21" t="s">
        <v>220</v>
      </c>
      <c r="D613" s="1" t="s">
        <v>34</v>
      </c>
      <c r="E613" s="21" t="str">
        <f t="shared" si="18"/>
        <v>009</v>
      </c>
      <c r="F613" s="1" t="s">
        <v>428</v>
      </c>
      <c r="G613" s="4">
        <v>114852.85</v>
      </c>
      <c r="H613" s="4">
        <v>859.51</v>
      </c>
      <c r="I613" s="4">
        <f t="shared" si="19"/>
        <v>113993.34000000001</v>
      </c>
    </row>
    <row r="614" spans="1:9">
      <c r="A614" s="45">
        <v>43374</v>
      </c>
      <c r="B614" s="1" t="s">
        <v>33</v>
      </c>
      <c r="C614" s="21" t="s">
        <v>220</v>
      </c>
      <c r="D614" s="1" t="s">
        <v>34</v>
      </c>
      <c r="E614" s="21" t="str">
        <f t="shared" si="18"/>
        <v>009</v>
      </c>
      <c r="F614" s="1" t="s">
        <v>429</v>
      </c>
      <c r="G614" s="4">
        <v>3685.17</v>
      </c>
      <c r="H614" s="4">
        <v>20.68</v>
      </c>
      <c r="I614" s="4">
        <f t="shared" si="19"/>
        <v>3664.4900000000002</v>
      </c>
    </row>
    <row r="615" spans="1:9">
      <c r="A615" s="45">
        <v>43374</v>
      </c>
      <c r="B615" s="1" t="s">
        <v>33</v>
      </c>
      <c r="C615" s="21" t="s">
        <v>220</v>
      </c>
      <c r="D615" s="1" t="s">
        <v>34</v>
      </c>
      <c r="E615" s="21" t="str">
        <f t="shared" si="18"/>
        <v>009</v>
      </c>
      <c r="F615" s="1" t="s">
        <v>376</v>
      </c>
      <c r="G615" s="4">
        <v>202909.29</v>
      </c>
      <c r="H615" s="4">
        <v>1385.5500000000002</v>
      </c>
      <c r="I615" s="4">
        <f t="shared" si="19"/>
        <v>201523.74000000002</v>
      </c>
    </row>
    <row r="616" spans="1:9">
      <c r="A616" s="45">
        <v>43374</v>
      </c>
      <c r="B616" s="1" t="s">
        <v>33</v>
      </c>
      <c r="C616" s="21" t="s">
        <v>220</v>
      </c>
      <c r="D616" s="1" t="s">
        <v>34</v>
      </c>
      <c r="E616" s="21" t="str">
        <f t="shared" si="18"/>
        <v>009</v>
      </c>
      <c r="F616" s="1" t="s">
        <v>377</v>
      </c>
      <c r="G616" s="4">
        <v>1979.48</v>
      </c>
      <c r="H616" s="4">
        <v>29.189999999999998</v>
      </c>
      <c r="I616" s="4">
        <f t="shared" si="19"/>
        <v>1950.29</v>
      </c>
    </row>
    <row r="617" spans="1:9">
      <c r="A617" s="45">
        <v>43374</v>
      </c>
      <c r="B617" s="1" t="s">
        <v>33</v>
      </c>
      <c r="C617" s="21" t="s">
        <v>220</v>
      </c>
      <c r="D617" s="1" t="s">
        <v>34</v>
      </c>
      <c r="E617" s="21" t="str">
        <f t="shared" si="18"/>
        <v>009</v>
      </c>
      <c r="F617" s="1" t="s">
        <v>383</v>
      </c>
      <c r="G617" s="4">
        <v>39164.93</v>
      </c>
      <c r="H617" s="4">
        <v>423.43</v>
      </c>
      <c r="I617" s="4">
        <f t="shared" si="19"/>
        <v>38741.5</v>
      </c>
    </row>
    <row r="618" spans="1:9">
      <c r="A618" s="45">
        <v>43374</v>
      </c>
      <c r="B618" s="1" t="s">
        <v>33</v>
      </c>
      <c r="C618" s="21" t="s">
        <v>220</v>
      </c>
      <c r="D618" s="1" t="s">
        <v>34</v>
      </c>
      <c r="E618" s="21" t="str">
        <f t="shared" si="18"/>
        <v>009</v>
      </c>
      <c r="F618" s="1" t="s">
        <v>385</v>
      </c>
      <c r="G618" s="4">
        <v>1883.17</v>
      </c>
      <c r="H618" s="4">
        <v>19.46</v>
      </c>
      <c r="I618" s="4">
        <f t="shared" si="19"/>
        <v>1863.71</v>
      </c>
    </row>
    <row r="619" spans="1:9">
      <c r="A619" s="45">
        <v>43374</v>
      </c>
      <c r="B619" s="1" t="s">
        <v>33</v>
      </c>
      <c r="C619" s="21" t="s">
        <v>220</v>
      </c>
      <c r="D619" s="1" t="s">
        <v>34</v>
      </c>
      <c r="E619" s="21" t="str">
        <f t="shared" si="18"/>
        <v>009</v>
      </c>
      <c r="F619" s="1" t="s">
        <v>387</v>
      </c>
      <c r="G619" s="4">
        <v>3204.72</v>
      </c>
      <c r="H619" s="4">
        <v>45.870000000000005</v>
      </c>
      <c r="I619" s="4">
        <f t="shared" si="19"/>
        <v>3158.85</v>
      </c>
    </row>
    <row r="620" spans="1:9">
      <c r="A620" s="45">
        <v>43374</v>
      </c>
      <c r="B620" s="1" t="s">
        <v>33</v>
      </c>
      <c r="C620" s="21" t="s">
        <v>220</v>
      </c>
      <c r="D620" s="1" t="s">
        <v>34</v>
      </c>
      <c r="E620" s="21" t="str">
        <f t="shared" si="18"/>
        <v>009</v>
      </c>
      <c r="F620" s="1" t="s">
        <v>388</v>
      </c>
      <c r="G620" s="4">
        <v>480628.68</v>
      </c>
      <c r="H620" s="4">
        <v>3025.79</v>
      </c>
      <c r="I620" s="4">
        <f t="shared" si="19"/>
        <v>477602.89</v>
      </c>
    </row>
    <row r="621" spans="1:9">
      <c r="A621" s="45">
        <v>43374</v>
      </c>
      <c r="B621" s="1" t="s">
        <v>33</v>
      </c>
      <c r="C621" s="21" t="s">
        <v>220</v>
      </c>
      <c r="D621" s="1" t="s">
        <v>34</v>
      </c>
      <c r="E621" s="21" t="str">
        <f t="shared" si="18"/>
        <v>009</v>
      </c>
      <c r="F621" s="1" t="s">
        <v>406</v>
      </c>
      <c r="G621" s="4">
        <v>37230.76</v>
      </c>
      <c r="H621" s="4">
        <v>135.19</v>
      </c>
      <c r="I621" s="4">
        <f t="shared" si="19"/>
        <v>37095.57</v>
      </c>
    </row>
    <row r="622" spans="1:9">
      <c r="A622" s="45">
        <v>43374</v>
      </c>
      <c r="B622" s="1" t="s">
        <v>33</v>
      </c>
      <c r="C622" s="21" t="s">
        <v>220</v>
      </c>
      <c r="D622" s="1" t="s">
        <v>34</v>
      </c>
      <c r="E622" s="21" t="str">
        <f t="shared" si="18"/>
        <v>009</v>
      </c>
      <c r="F622" s="1" t="s">
        <v>430</v>
      </c>
      <c r="G622" s="4">
        <v>296.27</v>
      </c>
      <c r="H622" s="4">
        <v>2.16</v>
      </c>
      <c r="I622" s="4">
        <f t="shared" si="19"/>
        <v>294.10999999999996</v>
      </c>
    </row>
    <row r="623" spans="1:9">
      <c r="A623" s="45">
        <v>43374</v>
      </c>
      <c r="B623" s="1" t="s">
        <v>33</v>
      </c>
      <c r="C623" s="21" t="s">
        <v>220</v>
      </c>
      <c r="D623" s="1" t="s">
        <v>34</v>
      </c>
      <c r="E623" s="21" t="str">
        <f t="shared" si="18"/>
        <v>009</v>
      </c>
      <c r="F623" s="1" t="s">
        <v>394</v>
      </c>
      <c r="G623" s="4">
        <v>2644043.58</v>
      </c>
      <c r="H623" s="4">
        <v>21216.920000000002</v>
      </c>
      <c r="I623" s="4">
        <f t="shared" si="19"/>
        <v>2622826.66</v>
      </c>
    </row>
    <row r="624" spans="1:9">
      <c r="A624" s="45">
        <v>43374</v>
      </c>
      <c r="B624" s="1" t="s">
        <v>33</v>
      </c>
      <c r="C624" s="21" t="s">
        <v>220</v>
      </c>
      <c r="D624" s="1" t="s">
        <v>34</v>
      </c>
      <c r="E624" s="21" t="str">
        <f t="shared" si="18"/>
        <v>009</v>
      </c>
      <c r="F624" s="1" t="s">
        <v>410</v>
      </c>
      <c r="G624" s="4">
        <v>103271.06</v>
      </c>
      <c r="H624" s="4">
        <v>814.87</v>
      </c>
      <c r="I624" s="4">
        <f t="shared" si="19"/>
        <v>102456.19</v>
      </c>
    </row>
    <row r="625" spans="1:9">
      <c r="A625" s="45">
        <v>43374</v>
      </c>
      <c r="B625" s="1" t="s">
        <v>33</v>
      </c>
      <c r="C625" s="21" t="s">
        <v>220</v>
      </c>
      <c r="D625" s="1" t="s">
        <v>34</v>
      </c>
      <c r="E625" s="21" t="str">
        <f t="shared" si="18"/>
        <v>009</v>
      </c>
      <c r="F625" s="1" t="s">
        <v>450</v>
      </c>
      <c r="G625" s="4">
        <v>494897.82</v>
      </c>
      <c r="H625" s="4">
        <v>1581.16</v>
      </c>
      <c r="I625" s="4">
        <f t="shared" si="19"/>
        <v>493316.66000000003</v>
      </c>
    </row>
    <row r="626" spans="1:9">
      <c r="A626" s="45">
        <v>43374</v>
      </c>
      <c r="B626" s="1" t="s">
        <v>33</v>
      </c>
      <c r="C626" s="21" t="s">
        <v>220</v>
      </c>
      <c r="D626" s="1" t="s">
        <v>34</v>
      </c>
      <c r="E626" s="21" t="str">
        <f t="shared" si="18"/>
        <v>009</v>
      </c>
      <c r="F626" s="1" t="s">
        <v>431</v>
      </c>
      <c r="G626" s="4">
        <v>97459.04</v>
      </c>
      <c r="H626" s="4">
        <v>312.07</v>
      </c>
      <c r="I626" s="4">
        <f t="shared" si="19"/>
        <v>97146.969999999987</v>
      </c>
    </row>
    <row r="627" spans="1:9">
      <c r="A627" s="45">
        <v>43374</v>
      </c>
      <c r="B627" s="1" t="s">
        <v>33</v>
      </c>
      <c r="C627" s="21" t="s">
        <v>220</v>
      </c>
      <c r="D627" s="1" t="s">
        <v>34</v>
      </c>
      <c r="E627" s="21" t="str">
        <f t="shared" si="18"/>
        <v>009</v>
      </c>
      <c r="F627" s="1" t="s">
        <v>451</v>
      </c>
      <c r="G627" s="4">
        <v>38112.160000000003</v>
      </c>
      <c r="H627" s="4">
        <v>121.77</v>
      </c>
      <c r="I627" s="4">
        <f t="shared" si="19"/>
        <v>37990.390000000007</v>
      </c>
    </row>
    <row r="628" spans="1:9">
      <c r="A628" s="45">
        <v>43374</v>
      </c>
      <c r="B628" s="1" t="s">
        <v>33</v>
      </c>
      <c r="C628" s="21" t="s">
        <v>220</v>
      </c>
      <c r="D628" s="1" t="s">
        <v>34</v>
      </c>
      <c r="E628" s="21" t="str">
        <f t="shared" si="18"/>
        <v>009</v>
      </c>
      <c r="F628" s="1" t="s">
        <v>452</v>
      </c>
      <c r="G628" s="4">
        <v>60475.78</v>
      </c>
      <c r="H628" s="4">
        <v>193.22</v>
      </c>
      <c r="I628" s="4">
        <f t="shared" si="19"/>
        <v>60282.559999999998</v>
      </c>
    </row>
    <row r="629" spans="1:9">
      <c r="A629" s="45">
        <v>43374</v>
      </c>
      <c r="B629" s="1" t="s">
        <v>33</v>
      </c>
      <c r="C629" s="21" t="s">
        <v>220</v>
      </c>
      <c r="D629" s="1" t="s">
        <v>34</v>
      </c>
      <c r="E629" s="21" t="str">
        <f t="shared" si="18"/>
        <v>009</v>
      </c>
      <c r="F629" s="1" t="s">
        <v>432</v>
      </c>
      <c r="G629" s="4">
        <v>35585.89</v>
      </c>
      <c r="H629" s="4">
        <v>113.91</v>
      </c>
      <c r="I629" s="4">
        <f t="shared" si="19"/>
        <v>35471.979999999996</v>
      </c>
    </row>
    <row r="630" spans="1:9">
      <c r="A630" s="45">
        <v>43374</v>
      </c>
      <c r="B630" s="1" t="s">
        <v>33</v>
      </c>
      <c r="C630" s="21" t="s">
        <v>220</v>
      </c>
      <c r="D630" s="1" t="s">
        <v>34</v>
      </c>
      <c r="E630" s="21" t="str">
        <f t="shared" si="18"/>
        <v>009</v>
      </c>
      <c r="F630" s="1" t="s">
        <v>453</v>
      </c>
      <c r="G630" s="4">
        <v>17705.310000000001</v>
      </c>
      <c r="H630" s="4">
        <v>56.57</v>
      </c>
      <c r="I630" s="4">
        <f t="shared" si="19"/>
        <v>17648.740000000002</v>
      </c>
    </row>
    <row r="631" spans="1:9">
      <c r="A631" s="45">
        <v>43374</v>
      </c>
      <c r="B631" s="1" t="s">
        <v>33</v>
      </c>
      <c r="C631" s="21" t="s">
        <v>220</v>
      </c>
      <c r="D631" s="1" t="s">
        <v>34</v>
      </c>
      <c r="E631" s="21" t="str">
        <f t="shared" si="18"/>
        <v>009</v>
      </c>
      <c r="F631" s="1" t="s">
        <v>454</v>
      </c>
      <c r="G631" s="4">
        <v>458023.9</v>
      </c>
      <c r="H631" s="4">
        <v>1463.35</v>
      </c>
      <c r="I631" s="4">
        <f t="shared" si="19"/>
        <v>456560.55000000005</v>
      </c>
    </row>
    <row r="632" spans="1:9">
      <c r="A632" s="45">
        <v>43374</v>
      </c>
      <c r="B632" s="1" t="s">
        <v>33</v>
      </c>
      <c r="C632" s="21" t="s">
        <v>220</v>
      </c>
      <c r="D632" s="1" t="s">
        <v>34</v>
      </c>
      <c r="E632" s="21" t="str">
        <f t="shared" si="18"/>
        <v>009</v>
      </c>
      <c r="F632" s="1" t="s">
        <v>433</v>
      </c>
      <c r="G632" s="4">
        <v>647.46</v>
      </c>
      <c r="H632" s="4">
        <v>3.26</v>
      </c>
      <c r="I632" s="4">
        <f t="shared" si="19"/>
        <v>644.20000000000005</v>
      </c>
    </row>
    <row r="633" spans="1:9">
      <c r="A633" s="45">
        <v>43374</v>
      </c>
      <c r="B633" s="1" t="s">
        <v>33</v>
      </c>
      <c r="C633" s="21" t="s">
        <v>220</v>
      </c>
      <c r="D633" s="1" t="s">
        <v>34</v>
      </c>
      <c r="E633" s="21" t="str">
        <f t="shared" si="18"/>
        <v>009</v>
      </c>
      <c r="F633" s="1" t="s">
        <v>434</v>
      </c>
      <c r="G633" s="4">
        <v>205897.11</v>
      </c>
      <c r="H633" s="4">
        <v>676.1</v>
      </c>
      <c r="I633" s="4">
        <f t="shared" si="19"/>
        <v>205221.00999999998</v>
      </c>
    </row>
    <row r="634" spans="1:9">
      <c r="A634" s="45">
        <v>43374</v>
      </c>
      <c r="B634" s="1" t="s">
        <v>33</v>
      </c>
      <c r="C634" s="21" t="s">
        <v>220</v>
      </c>
      <c r="D634" s="1" t="s">
        <v>34</v>
      </c>
      <c r="E634" s="21" t="str">
        <f t="shared" si="18"/>
        <v>009</v>
      </c>
      <c r="F634" s="1" t="s">
        <v>435</v>
      </c>
      <c r="G634" s="4">
        <v>1306.23</v>
      </c>
      <c r="H634" s="4">
        <v>9.82</v>
      </c>
      <c r="I634" s="4">
        <f t="shared" si="19"/>
        <v>1296.4100000000001</v>
      </c>
    </row>
    <row r="635" spans="1:9">
      <c r="A635" s="45">
        <v>43374</v>
      </c>
      <c r="B635" s="1" t="s">
        <v>33</v>
      </c>
      <c r="C635" s="21" t="s">
        <v>220</v>
      </c>
      <c r="D635" s="1" t="s">
        <v>34</v>
      </c>
      <c r="E635" s="21" t="str">
        <f t="shared" si="18"/>
        <v>009</v>
      </c>
      <c r="F635" s="1" t="s">
        <v>415</v>
      </c>
      <c r="G635" s="4">
        <v>16554.740000000002</v>
      </c>
      <c r="H635" s="4">
        <v>0</v>
      </c>
      <c r="I635" s="4">
        <f t="shared" si="19"/>
        <v>16554.740000000002</v>
      </c>
    </row>
    <row r="636" spans="1:9">
      <c r="A636" s="45">
        <v>43374</v>
      </c>
      <c r="B636" s="1" t="s">
        <v>33</v>
      </c>
      <c r="C636" s="21" t="s">
        <v>220</v>
      </c>
      <c r="D636" s="1" t="s">
        <v>34</v>
      </c>
      <c r="E636" s="21" t="str">
        <f t="shared" si="18"/>
        <v>009</v>
      </c>
      <c r="F636" s="1" t="s">
        <v>455</v>
      </c>
      <c r="G636" s="4">
        <v>39225.360000000001</v>
      </c>
      <c r="H636" s="4">
        <v>125.32</v>
      </c>
      <c r="I636" s="4">
        <f t="shared" si="19"/>
        <v>39100.04</v>
      </c>
    </row>
    <row r="637" spans="1:9">
      <c r="A637" s="45">
        <v>43374</v>
      </c>
      <c r="B637" s="1" t="s">
        <v>33</v>
      </c>
      <c r="C637" s="21" t="s">
        <v>220</v>
      </c>
      <c r="D637" s="1" t="s">
        <v>34</v>
      </c>
      <c r="E637" s="21" t="str">
        <f t="shared" si="18"/>
        <v>009</v>
      </c>
      <c r="F637" s="1" t="s">
        <v>456</v>
      </c>
      <c r="G637" s="4">
        <v>5882.23</v>
      </c>
      <c r="H637" s="4">
        <v>18.79</v>
      </c>
      <c r="I637" s="4">
        <f t="shared" si="19"/>
        <v>5863.44</v>
      </c>
    </row>
    <row r="638" spans="1:9">
      <c r="A638" s="45">
        <v>43374</v>
      </c>
      <c r="B638" s="1" t="s">
        <v>33</v>
      </c>
      <c r="C638" s="21" t="s">
        <v>220</v>
      </c>
      <c r="D638" s="1" t="s">
        <v>34</v>
      </c>
      <c r="E638" s="21" t="str">
        <f t="shared" si="18"/>
        <v>009</v>
      </c>
      <c r="F638" s="1" t="s">
        <v>457</v>
      </c>
      <c r="G638" s="4">
        <v>27189.53</v>
      </c>
      <c r="H638" s="4">
        <v>0</v>
      </c>
      <c r="I638" s="4">
        <f t="shared" si="19"/>
        <v>27189.53</v>
      </c>
    </row>
    <row r="639" spans="1:9">
      <c r="A639" s="45">
        <v>43374</v>
      </c>
      <c r="B639" s="1" t="s">
        <v>33</v>
      </c>
      <c r="C639" s="21" t="s">
        <v>220</v>
      </c>
      <c r="D639" s="1" t="s">
        <v>34</v>
      </c>
      <c r="E639" s="21" t="str">
        <f t="shared" si="18"/>
        <v>009</v>
      </c>
      <c r="F639" s="1" t="s">
        <v>458</v>
      </c>
      <c r="G639" s="4">
        <v>205957.78</v>
      </c>
      <c r="H639" s="4">
        <v>658.02</v>
      </c>
      <c r="I639" s="4">
        <f t="shared" si="19"/>
        <v>205299.76</v>
      </c>
    </row>
    <row r="640" spans="1:9">
      <c r="A640" s="45">
        <v>43374</v>
      </c>
      <c r="B640" s="1" t="s">
        <v>33</v>
      </c>
      <c r="C640" s="21" t="s">
        <v>220</v>
      </c>
      <c r="D640" s="1" t="s">
        <v>34</v>
      </c>
      <c r="E640" s="21" t="str">
        <f t="shared" si="18"/>
        <v>009</v>
      </c>
      <c r="F640" s="1" t="s">
        <v>459</v>
      </c>
      <c r="G640" s="4">
        <v>152844.73000000001</v>
      </c>
      <c r="H640" s="4">
        <v>488.33</v>
      </c>
      <c r="I640" s="4">
        <f t="shared" si="19"/>
        <v>152356.40000000002</v>
      </c>
    </row>
    <row r="641" spans="1:9">
      <c r="A641" s="45">
        <v>43374</v>
      </c>
      <c r="B641" s="1" t="s">
        <v>33</v>
      </c>
      <c r="C641" s="21" t="s">
        <v>220</v>
      </c>
      <c r="D641" s="1" t="s">
        <v>34</v>
      </c>
      <c r="E641" s="21" t="str">
        <f t="shared" si="18"/>
        <v>009</v>
      </c>
      <c r="F641" s="1" t="s">
        <v>436</v>
      </c>
      <c r="G641" s="4">
        <v>13770.03</v>
      </c>
      <c r="H641" s="4">
        <v>103.52</v>
      </c>
      <c r="I641" s="4">
        <f t="shared" si="19"/>
        <v>13666.51</v>
      </c>
    </row>
    <row r="642" spans="1:9">
      <c r="A642" s="45">
        <v>43374</v>
      </c>
      <c r="B642" s="1" t="s">
        <v>33</v>
      </c>
      <c r="C642" s="21" t="s">
        <v>220</v>
      </c>
      <c r="D642" s="1" t="s">
        <v>34</v>
      </c>
      <c r="E642" s="21" t="str">
        <f t="shared" ref="E642:E682" si="20">LEFT(D642,3)</f>
        <v>009</v>
      </c>
      <c r="F642" s="1" t="s">
        <v>437</v>
      </c>
      <c r="G642" s="4">
        <v>12364.15</v>
      </c>
      <c r="H642" s="4">
        <v>92.94</v>
      </c>
      <c r="I642" s="4">
        <f t="shared" ref="I642:I705" si="21">+G642-H642</f>
        <v>12271.21</v>
      </c>
    </row>
    <row r="643" spans="1:9">
      <c r="A643" s="45">
        <v>43374</v>
      </c>
      <c r="B643" s="1" t="s">
        <v>33</v>
      </c>
      <c r="C643" s="21" t="s">
        <v>220</v>
      </c>
      <c r="D643" s="1" t="s">
        <v>34</v>
      </c>
      <c r="E643" s="21" t="str">
        <f t="shared" si="20"/>
        <v>009</v>
      </c>
      <c r="F643" s="1" t="s">
        <v>460</v>
      </c>
      <c r="G643" s="4">
        <v>63624.29</v>
      </c>
      <c r="H643" s="4">
        <v>203.28</v>
      </c>
      <c r="I643" s="4">
        <f t="shared" si="21"/>
        <v>63421.01</v>
      </c>
    </row>
    <row r="644" spans="1:9">
      <c r="A644" s="45">
        <v>43374</v>
      </c>
      <c r="B644" s="1" t="s">
        <v>33</v>
      </c>
      <c r="C644" s="21" t="s">
        <v>220</v>
      </c>
      <c r="D644" s="1" t="s">
        <v>34</v>
      </c>
      <c r="E644" s="21" t="str">
        <f t="shared" si="20"/>
        <v>009</v>
      </c>
      <c r="F644" s="1" t="s">
        <v>438</v>
      </c>
      <c r="G644" s="4">
        <v>58029.5</v>
      </c>
      <c r="H644" s="4">
        <v>185.61</v>
      </c>
      <c r="I644" s="4">
        <f t="shared" si="21"/>
        <v>57843.89</v>
      </c>
    </row>
    <row r="645" spans="1:9">
      <c r="A645" s="45">
        <v>43374</v>
      </c>
      <c r="B645" s="1" t="s">
        <v>33</v>
      </c>
      <c r="C645" s="21" t="s">
        <v>220</v>
      </c>
      <c r="D645" s="1" t="s">
        <v>34</v>
      </c>
      <c r="E645" s="21" t="str">
        <f t="shared" si="20"/>
        <v>009</v>
      </c>
      <c r="F645" s="1" t="s">
        <v>439</v>
      </c>
      <c r="G645" s="4">
        <v>60702.47</v>
      </c>
      <c r="H645" s="4">
        <v>194.39000000000001</v>
      </c>
      <c r="I645" s="4">
        <f t="shared" si="21"/>
        <v>60508.08</v>
      </c>
    </row>
    <row r="646" spans="1:9">
      <c r="A646" s="45">
        <v>43374</v>
      </c>
      <c r="B646" s="1" t="s">
        <v>33</v>
      </c>
      <c r="C646" s="21" t="s">
        <v>220</v>
      </c>
      <c r="D646" s="1" t="s">
        <v>34</v>
      </c>
      <c r="E646" s="21" t="str">
        <f t="shared" si="20"/>
        <v>009</v>
      </c>
      <c r="F646" s="1" t="s">
        <v>440</v>
      </c>
      <c r="G646" s="4">
        <v>4771.3999999999996</v>
      </c>
      <c r="H646" s="4">
        <v>35.869999999999997</v>
      </c>
      <c r="I646" s="4">
        <f t="shared" si="21"/>
        <v>4735.53</v>
      </c>
    </row>
    <row r="647" spans="1:9">
      <c r="A647" s="45">
        <v>43374</v>
      </c>
      <c r="B647" s="1" t="s">
        <v>33</v>
      </c>
      <c r="C647" s="21" t="s">
        <v>220</v>
      </c>
      <c r="D647" s="1" t="s">
        <v>34</v>
      </c>
      <c r="E647" s="21" t="str">
        <f t="shared" si="20"/>
        <v>009</v>
      </c>
      <c r="F647" s="1" t="s">
        <v>461</v>
      </c>
      <c r="G647" s="4">
        <v>57468.77</v>
      </c>
      <c r="H647" s="4">
        <v>183.61</v>
      </c>
      <c r="I647" s="4">
        <f t="shared" si="21"/>
        <v>57285.159999999996</v>
      </c>
    </row>
    <row r="648" spans="1:9">
      <c r="A648" s="45">
        <v>43374</v>
      </c>
      <c r="B648" s="1" t="s">
        <v>33</v>
      </c>
      <c r="C648" s="21" t="s">
        <v>220</v>
      </c>
      <c r="D648" s="1" t="s">
        <v>34</v>
      </c>
      <c r="E648" s="21" t="str">
        <f t="shared" si="20"/>
        <v>009</v>
      </c>
      <c r="F648" s="1" t="s">
        <v>462</v>
      </c>
      <c r="G648" s="4">
        <v>40561.86</v>
      </c>
      <c r="H648" s="4">
        <v>129.59</v>
      </c>
      <c r="I648" s="4">
        <f t="shared" si="21"/>
        <v>40432.270000000004</v>
      </c>
    </row>
    <row r="649" spans="1:9">
      <c r="A649" s="45">
        <v>43374</v>
      </c>
      <c r="B649" s="1" t="s">
        <v>33</v>
      </c>
      <c r="C649" s="21" t="s">
        <v>220</v>
      </c>
      <c r="D649" s="1" t="s">
        <v>34</v>
      </c>
      <c r="E649" s="21" t="str">
        <f t="shared" si="20"/>
        <v>009</v>
      </c>
      <c r="F649" s="1" t="s">
        <v>463</v>
      </c>
      <c r="G649" s="4">
        <v>44815.33</v>
      </c>
      <c r="H649" s="4">
        <v>143.18</v>
      </c>
      <c r="I649" s="4">
        <f t="shared" si="21"/>
        <v>44672.15</v>
      </c>
    </row>
    <row r="650" spans="1:9">
      <c r="A650" s="45">
        <v>43374</v>
      </c>
      <c r="B650" s="1" t="s">
        <v>33</v>
      </c>
      <c r="C650" s="21" t="s">
        <v>220</v>
      </c>
      <c r="D650" s="1" t="s">
        <v>34</v>
      </c>
      <c r="E650" s="21" t="str">
        <f t="shared" si="20"/>
        <v>009</v>
      </c>
      <c r="F650" s="1" t="s">
        <v>442</v>
      </c>
      <c r="G650" s="4">
        <v>1427.88</v>
      </c>
      <c r="H650" s="4">
        <v>10.73</v>
      </c>
      <c r="I650" s="4">
        <f t="shared" si="21"/>
        <v>1417.15</v>
      </c>
    </row>
    <row r="651" spans="1:9">
      <c r="A651" s="45">
        <v>43374</v>
      </c>
      <c r="B651" s="1" t="s">
        <v>33</v>
      </c>
      <c r="C651" s="21" t="s">
        <v>220</v>
      </c>
      <c r="D651" s="1" t="s">
        <v>34</v>
      </c>
      <c r="E651" s="21" t="str">
        <f t="shared" si="20"/>
        <v>009</v>
      </c>
      <c r="F651" s="1" t="s">
        <v>464</v>
      </c>
      <c r="G651" s="4">
        <v>3836.38</v>
      </c>
      <c r="H651" s="4">
        <v>0</v>
      </c>
      <c r="I651" s="4">
        <f t="shared" si="21"/>
        <v>3836.38</v>
      </c>
    </row>
    <row r="652" spans="1:9">
      <c r="A652" s="45">
        <v>43374</v>
      </c>
      <c r="B652" s="1" t="s">
        <v>33</v>
      </c>
      <c r="C652" s="21" t="s">
        <v>220</v>
      </c>
      <c r="D652" s="1" t="s">
        <v>34</v>
      </c>
      <c r="E652" s="21" t="str">
        <f t="shared" si="20"/>
        <v>009</v>
      </c>
      <c r="F652" s="1" t="s">
        <v>465</v>
      </c>
      <c r="G652" s="4">
        <v>17038.66</v>
      </c>
      <c r="H652" s="4">
        <v>0</v>
      </c>
      <c r="I652" s="4">
        <f t="shared" si="21"/>
        <v>17038.66</v>
      </c>
    </row>
    <row r="653" spans="1:9">
      <c r="A653" s="45">
        <v>43374</v>
      </c>
      <c r="B653" s="1" t="s">
        <v>33</v>
      </c>
      <c r="C653" s="21" t="s">
        <v>220</v>
      </c>
      <c r="D653" s="1" t="s">
        <v>34</v>
      </c>
      <c r="E653" s="21" t="str">
        <f t="shared" si="20"/>
        <v>009</v>
      </c>
      <c r="F653" s="1" t="s">
        <v>466</v>
      </c>
      <c r="G653" s="4">
        <v>12706.32</v>
      </c>
      <c r="H653" s="4">
        <v>40.6</v>
      </c>
      <c r="I653" s="4">
        <f t="shared" si="21"/>
        <v>12665.72</v>
      </c>
    </row>
    <row r="654" spans="1:9">
      <c r="A654" s="45">
        <v>43374</v>
      </c>
      <c r="B654" s="1" t="s">
        <v>33</v>
      </c>
      <c r="C654" s="21" t="s">
        <v>220</v>
      </c>
      <c r="D654" s="1" t="s">
        <v>34</v>
      </c>
      <c r="E654" s="21" t="str">
        <f t="shared" si="20"/>
        <v>009</v>
      </c>
      <c r="F654" s="1" t="s">
        <v>467</v>
      </c>
      <c r="G654" s="4">
        <v>18435.349999999999</v>
      </c>
      <c r="H654" s="4">
        <v>0</v>
      </c>
      <c r="I654" s="4">
        <f t="shared" si="21"/>
        <v>18435.349999999999</v>
      </c>
    </row>
    <row r="655" spans="1:9">
      <c r="A655" s="45">
        <v>43374</v>
      </c>
      <c r="B655" s="1" t="s">
        <v>33</v>
      </c>
      <c r="C655" s="21" t="s">
        <v>220</v>
      </c>
      <c r="D655" s="1" t="s">
        <v>34</v>
      </c>
      <c r="E655" s="21" t="str">
        <f t="shared" si="20"/>
        <v>009</v>
      </c>
      <c r="F655" s="1" t="s">
        <v>468</v>
      </c>
      <c r="G655" s="4">
        <v>4622.1000000000004</v>
      </c>
      <c r="H655" s="4">
        <v>0</v>
      </c>
      <c r="I655" s="4">
        <f t="shared" si="21"/>
        <v>4622.1000000000004</v>
      </c>
    </row>
    <row r="656" spans="1:9">
      <c r="A656" s="45">
        <v>43374</v>
      </c>
      <c r="B656" s="1" t="s">
        <v>33</v>
      </c>
      <c r="C656" s="21" t="s">
        <v>220</v>
      </c>
      <c r="D656" s="1" t="s">
        <v>34</v>
      </c>
      <c r="E656" s="21" t="str">
        <f t="shared" si="20"/>
        <v>009</v>
      </c>
      <c r="F656" s="1" t="s">
        <v>469</v>
      </c>
      <c r="G656" s="4">
        <v>27664.55</v>
      </c>
      <c r="H656" s="4">
        <v>0</v>
      </c>
      <c r="I656" s="4">
        <f t="shared" si="21"/>
        <v>27664.55</v>
      </c>
    </row>
    <row r="657" spans="1:9">
      <c r="A657" s="45">
        <v>43374</v>
      </c>
      <c r="B657" s="1" t="s">
        <v>33</v>
      </c>
      <c r="C657" s="21" t="s">
        <v>220</v>
      </c>
      <c r="D657" s="1" t="s">
        <v>34</v>
      </c>
      <c r="E657" s="21" t="str">
        <f t="shared" si="20"/>
        <v>009</v>
      </c>
      <c r="F657" s="1" t="s">
        <v>470</v>
      </c>
      <c r="G657" s="4">
        <v>10294.94</v>
      </c>
      <c r="H657" s="4">
        <v>0</v>
      </c>
      <c r="I657" s="4">
        <f t="shared" si="21"/>
        <v>10294.94</v>
      </c>
    </row>
    <row r="658" spans="1:9">
      <c r="A658" s="45">
        <v>43374</v>
      </c>
      <c r="B658" s="1" t="s">
        <v>33</v>
      </c>
      <c r="C658" s="21" t="s">
        <v>220</v>
      </c>
      <c r="D658" s="1" t="s">
        <v>34</v>
      </c>
      <c r="E658" s="21" t="str">
        <f t="shared" si="20"/>
        <v>009</v>
      </c>
      <c r="F658" s="1" t="s">
        <v>471</v>
      </c>
      <c r="G658" s="4">
        <v>39225.360000000001</v>
      </c>
      <c r="H658" s="4">
        <v>125.32</v>
      </c>
      <c r="I658" s="4">
        <f t="shared" si="21"/>
        <v>39100.04</v>
      </c>
    </row>
    <row r="659" spans="1:9">
      <c r="A659" s="45">
        <v>43374</v>
      </c>
      <c r="B659" s="1" t="s">
        <v>33</v>
      </c>
      <c r="C659" s="21" t="s">
        <v>220</v>
      </c>
      <c r="D659" s="1" t="s">
        <v>34</v>
      </c>
      <c r="E659" s="21" t="str">
        <f t="shared" si="20"/>
        <v>009</v>
      </c>
      <c r="F659" s="1" t="s">
        <v>472</v>
      </c>
      <c r="G659" s="4">
        <v>17439.63</v>
      </c>
      <c r="H659" s="4">
        <v>0</v>
      </c>
      <c r="I659" s="4">
        <f t="shared" si="21"/>
        <v>17439.63</v>
      </c>
    </row>
    <row r="660" spans="1:9">
      <c r="A660" s="45">
        <v>43374</v>
      </c>
      <c r="B660" s="1" t="s">
        <v>33</v>
      </c>
      <c r="C660" s="21" t="s">
        <v>220</v>
      </c>
      <c r="D660" s="1" t="s">
        <v>34</v>
      </c>
      <c r="E660" s="21" t="str">
        <f t="shared" si="20"/>
        <v>009</v>
      </c>
      <c r="F660" s="1" t="s">
        <v>473</v>
      </c>
      <c r="G660" s="4">
        <v>39225.360000000001</v>
      </c>
      <c r="H660" s="4">
        <v>125.32</v>
      </c>
      <c r="I660" s="4">
        <f t="shared" si="21"/>
        <v>39100.04</v>
      </c>
    </row>
    <row r="661" spans="1:9">
      <c r="A661" s="45">
        <v>43374</v>
      </c>
      <c r="B661" s="1" t="s">
        <v>33</v>
      </c>
      <c r="C661" s="21" t="s">
        <v>220</v>
      </c>
      <c r="D661" s="1" t="s">
        <v>34</v>
      </c>
      <c r="E661" s="21" t="str">
        <f t="shared" si="20"/>
        <v>009</v>
      </c>
      <c r="F661" s="1" t="s">
        <v>474</v>
      </c>
      <c r="G661" s="4">
        <v>38113.99</v>
      </c>
      <c r="H661" s="4">
        <v>121.77</v>
      </c>
      <c r="I661" s="4">
        <f t="shared" si="21"/>
        <v>37992.22</v>
      </c>
    </row>
    <row r="662" spans="1:9">
      <c r="A662" s="45">
        <v>43374</v>
      </c>
      <c r="B662" s="1" t="s">
        <v>33</v>
      </c>
      <c r="C662" s="21" t="s">
        <v>220</v>
      </c>
      <c r="D662" s="1" t="s">
        <v>34</v>
      </c>
      <c r="E662" s="21" t="str">
        <f t="shared" si="20"/>
        <v>009</v>
      </c>
      <c r="F662" s="1" t="s">
        <v>475</v>
      </c>
      <c r="G662" s="4">
        <v>114.28</v>
      </c>
      <c r="H662" s="4">
        <v>0.37</v>
      </c>
      <c r="I662" s="4">
        <f t="shared" si="21"/>
        <v>113.91</v>
      </c>
    </row>
    <row r="663" spans="1:9">
      <c r="A663" s="45">
        <v>43374</v>
      </c>
      <c r="B663" s="1" t="s">
        <v>33</v>
      </c>
      <c r="C663" s="21" t="s">
        <v>220</v>
      </c>
      <c r="D663" s="1" t="s">
        <v>34</v>
      </c>
      <c r="E663" s="21" t="str">
        <f t="shared" si="20"/>
        <v>009</v>
      </c>
      <c r="F663" s="1" t="s">
        <v>443</v>
      </c>
      <c r="G663" s="4">
        <v>1638.64</v>
      </c>
      <c r="H663" s="4">
        <v>11.6</v>
      </c>
      <c r="I663" s="4">
        <f t="shared" si="21"/>
        <v>1627.0400000000002</v>
      </c>
    </row>
    <row r="664" spans="1:9">
      <c r="A664" s="45">
        <v>43374</v>
      </c>
      <c r="B664" s="1" t="s">
        <v>33</v>
      </c>
      <c r="C664" s="21" t="s">
        <v>220</v>
      </c>
      <c r="D664" s="1" t="s">
        <v>34</v>
      </c>
      <c r="E664" s="21" t="str">
        <f t="shared" si="20"/>
        <v>009</v>
      </c>
      <c r="F664" s="1" t="s">
        <v>476</v>
      </c>
      <c r="G664" s="4">
        <v>1015.88</v>
      </c>
      <c r="H664" s="4">
        <v>3.25</v>
      </c>
      <c r="I664" s="4">
        <f t="shared" si="21"/>
        <v>1012.63</v>
      </c>
    </row>
    <row r="665" spans="1:9">
      <c r="A665" s="45">
        <v>43374</v>
      </c>
      <c r="B665" s="1" t="s">
        <v>33</v>
      </c>
      <c r="C665" s="21" t="s">
        <v>220</v>
      </c>
      <c r="D665" s="1" t="s">
        <v>34</v>
      </c>
      <c r="E665" s="21" t="str">
        <f t="shared" si="20"/>
        <v>009</v>
      </c>
      <c r="F665" s="1" t="s">
        <v>477</v>
      </c>
      <c r="G665" s="4">
        <v>2998.37</v>
      </c>
      <c r="H665" s="4">
        <v>9.58</v>
      </c>
      <c r="I665" s="4">
        <f t="shared" si="21"/>
        <v>2988.79</v>
      </c>
    </row>
    <row r="666" spans="1:9">
      <c r="A666" s="45">
        <v>43374</v>
      </c>
      <c r="B666" s="1" t="s">
        <v>33</v>
      </c>
      <c r="C666" s="21" t="s">
        <v>220</v>
      </c>
      <c r="D666" s="1" t="s">
        <v>34</v>
      </c>
      <c r="E666" s="21" t="str">
        <f t="shared" si="20"/>
        <v>009</v>
      </c>
      <c r="F666" s="1" t="s">
        <v>478</v>
      </c>
      <c r="G666" s="4">
        <v>6502.81</v>
      </c>
      <c r="H666" s="4">
        <v>0</v>
      </c>
      <c r="I666" s="4">
        <f t="shared" si="21"/>
        <v>6502.81</v>
      </c>
    </row>
    <row r="667" spans="1:9">
      <c r="A667" s="45">
        <v>43374</v>
      </c>
      <c r="B667" s="1" t="s">
        <v>33</v>
      </c>
      <c r="C667" s="21" t="s">
        <v>220</v>
      </c>
      <c r="D667" s="1" t="s">
        <v>34</v>
      </c>
      <c r="E667" s="21" t="str">
        <f t="shared" si="20"/>
        <v>009</v>
      </c>
      <c r="F667" s="1" t="s">
        <v>479</v>
      </c>
      <c r="G667" s="4">
        <v>24464</v>
      </c>
      <c r="H667" s="4">
        <v>0</v>
      </c>
      <c r="I667" s="4">
        <f t="shared" si="21"/>
        <v>24464</v>
      </c>
    </row>
    <row r="668" spans="1:9">
      <c r="A668" s="45">
        <v>43374</v>
      </c>
      <c r="B668" s="1" t="s">
        <v>33</v>
      </c>
      <c r="C668" s="21" t="s">
        <v>220</v>
      </c>
      <c r="D668" s="1" t="s">
        <v>34</v>
      </c>
      <c r="E668" s="21" t="str">
        <f t="shared" si="20"/>
        <v>009</v>
      </c>
      <c r="F668" s="1" t="s">
        <v>480</v>
      </c>
      <c r="G668" s="4">
        <v>560.52</v>
      </c>
      <c r="H668" s="4">
        <v>1.79</v>
      </c>
      <c r="I668" s="4">
        <f t="shared" si="21"/>
        <v>558.73</v>
      </c>
    </row>
    <row r="669" spans="1:9">
      <c r="A669" s="45">
        <v>43374</v>
      </c>
      <c r="B669" s="1" t="s">
        <v>33</v>
      </c>
      <c r="C669" s="21" t="s">
        <v>220</v>
      </c>
      <c r="D669" s="1" t="s">
        <v>34</v>
      </c>
      <c r="E669" s="21" t="str">
        <f t="shared" si="20"/>
        <v>009</v>
      </c>
      <c r="F669" s="1" t="s">
        <v>481</v>
      </c>
      <c r="G669" s="4">
        <v>4342.24</v>
      </c>
      <c r="H669" s="4">
        <v>0</v>
      </c>
      <c r="I669" s="4">
        <f t="shared" si="21"/>
        <v>4342.24</v>
      </c>
    </row>
    <row r="670" spans="1:9">
      <c r="A670" s="45">
        <v>43374</v>
      </c>
      <c r="B670" s="1" t="s">
        <v>33</v>
      </c>
      <c r="C670" s="21" t="s">
        <v>220</v>
      </c>
      <c r="D670" s="1" t="s">
        <v>34</v>
      </c>
      <c r="E670" s="21" t="str">
        <f t="shared" si="20"/>
        <v>009</v>
      </c>
      <c r="F670" s="1" t="s">
        <v>482</v>
      </c>
      <c r="G670" s="4">
        <v>43.44</v>
      </c>
      <c r="H670" s="4">
        <v>0.14000000000000001</v>
      </c>
      <c r="I670" s="4">
        <f t="shared" si="21"/>
        <v>43.3</v>
      </c>
    </row>
    <row r="671" spans="1:9">
      <c r="A671" s="45">
        <v>43374</v>
      </c>
      <c r="B671" s="1" t="s">
        <v>33</v>
      </c>
      <c r="C671" s="21" t="s">
        <v>220</v>
      </c>
      <c r="D671" s="1" t="s">
        <v>34</v>
      </c>
      <c r="E671" s="21" t="str">
        <f t="shared" si="20"/>
        <v>009</v>
      </c>
      <c r="F671" s="1" t="s">
        <v>483</v>
      </c>
      <c r="G671" s="4">
        <v>48720.68</v>
      </c>
      <c r="H671" s="4">
        <v>0</v>
      </c>
      <c r="I671" s="4">
        <f t="shared" si="21"/>
        <v>48720.68</v>
      </c>
    </row>
    <row r="672" spans="1:9">
      <c r="A672" s="45">
        <v>43374</v>
      </c>
      <c r="B672" s="1" t="s">
        <v>33</v>
      </c>
      <c r="C672" s="21" t="s">
        <v>220</v>
      </c>
      <c r="D672" s="1" t="s">
        <v>34</v>
      </c>
      <c r="E672" s="21" t="str">
        <f t="shared" si="20"/>
        <v>009</v>
      </c>
      <c r="F672" s="1" t="s">
        <v>484</v>
      </c>
      <c r="G672" s="4">
        <v>23984.82</v>
      </c>
      <c r="H672" s="4">
        <v>0</v>
      </c>
      <c r="I672" s="4">
        <f t="shared" si="21"/>
        <v>23984.82</v>
      </c>
    </row>
    <row r="673" spans="1:9">
      <c r="A673" s="45">
        <v>43374</v>
      </c>
      <c r="B673" s="1" t="s">
        <v>33</v>
      </c>
      <c r="C673" s="21" t="s">
        <v>220</v>
      </c>
      <c r="D673" s="1" t="s">
        <v>34</v>
      </c>
      <c r="E673" s="21" t="str">
        <f t="shared" si="20"/>
        <v>009</v>
      </c>
      <c r="F673" s="1" t="s">
        <v>485</v>
      </c>
      <c r="G673" s="4">
        <v>276299.8</v>
      </c>
      <c r="H673" s="4">
        <v>882.76</v>
      </c>
      <c r="I673" s="4">
        <f t="shared" si="21"/>
        <v>275417.03999999998</v>
      </c>
    </row>
    <row r="674" spans="1:9">
      <c r="A674" s="45">
        <v>43374</v>
      </c>
      <c r="B674" s="1" t="s">
        <v>33</v>
      </c>
      <c r="C674" s="21" t="s">
        <v>220</v>
      </c>
      <c r="D674" s="1" t="s">
        <v>34</v>
      </c>
      <c r="E674" s="21" t="str">
        <f t="shared" si="20"/>
        <v>009</v>
      </c>
      <c r="F674" s="1" t="s">
        <v>486</v>
      </c>
      <c r="G674" s="4">
        <v>156503.67999999999</v>
      </c>
      <c r="H674" s="4">
        <v>500.02</v>
      </c>
      <c r="I674" s="4">
        <f t="shared" si="21"/>
        <v>156003.66</v>
      </c>
    </row>
    <row r="675" spans="1:9">
      <c r="A675" s="45">
        <v>43374</v>
      </c>
      <c r="B675" s="1" t="s">
        <v>33</v>
      </c>
      <c r="C675" s="21" t="s">
        <v>220</v>
      </c>
      <c r="D675" s="1" t="s">
        <v>34</v>
      </c>
      <c r="E675" s="21" t="str">
        <f t="shared" si="20"/>
        <v>009</v>
      </c>
      <c r="F675" s="1" t="s">
        <v>487</v>
      </c>
      <c r="G675" s="4">
        <v>968.53</v>
      </c>
      <c r="H675" s="4">
        <v>3.09</v>
      </c>
      <c r="I675" s="4">
        <f t="shared" si="21"/>
        <v>965.43999999999994</v>
      </c>
    </row>
    <row r="676" spans="1:9">
      <c r="A676" s="45">
        <v>43374</v>
      </c>
      <c r="B676" s="1" t="s">
        <v>33</v>
      </c>
      <c r="C676" s="21" t="s">
        <v>220</v>
      </c>
      <c r="D676" s="1" t="s">
        <v>34</v>
      </c>
      <c r="E676" s="21" t="str">
        <f t="shared" si="20"/>
        <v>009</v>
      </c>
      <c r="F676" s="1" t="s">
        <v>488</v>
      </c>
      <c r="G676" s="4">
        <v>491.08</v>
      </c>
      <c r="H676" s="4">
        <v>1.57</v>
      </c>
      <c r="I676" s="4">
        <f t="shared" si="21"/>
        <v>489.51</v>
      </c>
    </row>
    <row r="677" spans="1:9">
      <c r="A677" s="45">
        <v>43374</v>
      </c>
      <c r="B677" s="1" t="s">
        <v>33</v>
      </c>
      <c r="C677" s="21" t="s">
        <v>220</v>
      </c>
      <c r="D677" s="1" t="s">
        <v>34</v>
      </c>
      <c r="E677" s="21" t="str">
        <f t="shared" si="20"/>
        <v>009</v>
      </c>
      <c r="F677" s="1" t="s">
        <v>489</v>
      </c>
      <c r="G677" s="4">
        <v>3038.34</v>
      </c>
      <c r="H677" s="4">
        <v>0</v>
      </c>
      <c r="I677" s="4">
        <f t="shared" si="21"/>
        <v>3038.34</v>
      </c>
    </row>
    <row r="678" spans="1:9">
      <c r="A678" s="45">
        <v>43374</v>
      </c>
      <c r="B678" s="1" t="s">
        <v>33</v>
      </c>
      <c r="C678" s="21" t="s">
        <v>220</v>
      </c>
      <c r="D678" s="1" t="s">
        <v>34</v>
      </c>
      <c r="E678" s="21" t="str">
        <f t="shared" si="20"/>
        <v>009</v>
      </c>
      <c r="F678" s="1" t="s">
        <v>490</v>
      </c>
      <c r="G678" s="4">
        <v>988.29</v>
      </c>
      <c r="H678" s="4">
        <v>3.16</v>
      </c>
      <c r="I678" s="4">
        <f t="shared" si="21"/>
        <v>985.13</v>
      </c>
    </row>
    <row r="679" spans="1:9">
      <c r="A679" s="45">
        <v>43374</v>
      </c>
      <c r="B679" s="1" t="s">
        <v>33</v>
      </c>
      <c r="C679" s="21" t="s">
        <v>220</v>
      </c>
      <c r="D679" s="1" t="s">
        <v>34</v>
      </c>
      <c r="E679" s="21" t="str">
        <f t="shared" si="20"/>
        <v>009</v>
      </c>
      <c r="F679" s="1" t="s">
        <v>491</v>
      </c>
      <c r="G679" s="4">
        <v>-9119.77</v>
      </c>
      <c r="H679" s="4">
        <v>0</v>
      </c>
      <c r="I679" s="4">
        <f t="shared" si="21"/>
        <v>-9119.77</v>
      </c>
    </row>
    <row r="680" spans="1:9">
      <c r="A680" s="45">
        <v>43374</v>
      </c>
      <c r="B680" s="1" t="s">
        <v>33</v>
      </c>
      <c r="C680" s="21" t="s">
        <v>220</v>
      </c>
      <c r="D680" s="1" t="s">
        <v>34</v>
      </c>
      <c r="E680" s="21" t="str">
        <f t="shared" si="20"/>
        <v>009</v>
      </c>
      <c r="F680" s="1" t="s">
        <v>395</v>
      </c>
      <c r="G680" s="4">
        <v>-168491.05</v>
      </c>
      <c r="H680" s="4">
        <v>0</v>
      </c>
      <c r="I680" s="4">
        <f t="shared" si="21"/>
        <v>-168491.05</v>
      </c>
    </row>
    <row r="681" spans="1:9">
      <c r="A681" s="45">
        <v>43374</v>
      </c>
      <c r="B681" s="1" t="s">
        <v>33</v>
      </c>
      <c r="C681" s="21" t="s">
        <v>220</v>
      </c>
      <c r="D681" s="1" t="s">
        <v>68</v>
      </c>
      <c r="E681" s="21" t="str">
        <f t="shared" si="20"/>
        <v>091</v>
      </c>
      <c r="F681" s="1" t="s">
        <v>444</v>
      </c>
      <c r="G681" s="4">
        <v>-794351.11</v>
      </c>
      <c r="H681" s="4">
        <v>0</v>
      </c>
      <c r="I681" s="4">
        <f t="shared" si="21"/>
        <v>-794351.11</v>
      </c>
    </row>
    <row r="682" spans="1:9">
      <c r="A682" s="45">
        <v>43374</v>
      </c>
      <c r="B682" s="1" t="s">
        <v>33</v>
      </c>
      <c r="C682" s="21" t="s">
        <v>220</v>
      </c>
      <c r="D682" s="1" t="s">
        <v>68</v>
      </c>
      <c r="E682" s="21" t="str">
        <f t="shared" si="20"/>
        <v>091</v>
      </c>
      <c r="F682" s="1" t="s">
        <v>445</v>
      </c>
      <c r="G682" s="4">
        <v>20375.13</v>
      </c>
      <c r="H682" s="4">
        <v>0</v>
      </c>
      <c r="I682" s="4">
        <f t="shared" si="21"/>
        <v>20375.13</v>
      </c>
    </row>
    <row r="683" spans="1:9">
      <c r="A683" s="45">
        <v>43070</v>
      </c>
      <c r="B683" s="2" t="s">
        <v>492</v>
      </c>
      <c r="C683" s="2" t="s">
        <v>220</v>
      </c>
      <c r="D683" s="2" t="s">
        <v>17</v>
      </c>
      <c r="E683" s="1" t="str">
        <f>LEFT(D683,3)</f>
        <v>002</v>
      </c>
      <c r="F683" s="2" t="s">
        <v>493</v>
      </c>
      <c r="G683" s="4">
        <v>-181.29</v>
      </c>
      <c r="H683" s="4">
        <v>0</v>
      </c>
      <c r="I683" s="4">
        <f t="shared" si="21"/>
        <v>-181.29</v>
      </c>
    </row>
    <row r="684" spans="1:9">
      <c r="A684" s="45">
        <v>43070</v>
      </c>
      <c r="B684" s="2" t="s">
        <v>492</v>
      </c>
      <c r="C684" s="2" t="s">
        <v>220</v>
      </c>
      <c r="D684" s="2" t="s">
        <v>17</v>
      </c>
      <c r="E684" s="1" t="str">
        <f t="shared" ref="E684:E747" si="22">LEFT(D684,3)</f>
        <v>002</v>
      </c>
      <c r="F684" s="2" t="s">
        <v>221</v>
      </c>
      <c r="G684" s="4">
        <v>77081.34</v>
      </c>
      <c r="H684" s="4">
        <v>0</v>
      </c>
      <c r="I684" s="4">
        <f t="shared" si="21"/>
        <v>77081.34</v>
      </c>
    </row>
    <row r="685" spans="1:9">
      <c r="A685" s="45">
        <v>43070</v>
      </c>
      <c r="B685" s="2" t="s">
        <v>492</v>
      </c>
      <c r="C685" s="2" t="s">
        <v>220</v>
      </c>
      <c r="D685" s="2" t="s">
        <v>17</v>
      </c>
      <c r="E685" s="1" t="str">
        <f t="shared" si="22"/>
        <v>002</v>
      </c>
      <c r="F685" s="2" t="s">
        <v>222</v>
      </c>
      <c r="G685" s="4">
        <v>2184370.71</v>
      </c>
      <c r="H685" s="4">
        <v>0</v>
      </c>
      <c r="I685" s="4">
        <f t="shared" si="21"/>
        <v>2184370.71</v>
      </c>
    </row>
    <row r="686" spans="1:9">
      <c r="A686" s="45">
        <v>43070</v>
      </c>
      <c r="B686" s="2" t="s">
        <v>492</v>
      </c>
      <c r="C686" s="2" t="s">
        <v>220</v>
      </c>
      <c r="D686" s="2" t="s">
        <v>17</v>
      </c>
      <c r="E686" s="1" t="str">
        <f t="shared" si="22"/>
        <v>002</v>
      </c>
      <c r="F686" s="2" t="s">
        <v>223</v>
      </c>
      <c r="G686" s="4">
        <v>973166.56</v>
      </c>
      <c r="H686" s="4">
        <v>0</v>
      </c>
      <c r="I686" s="4">
        <f t="shared" si="21"/>
        <v>973166.56</v>
      </c>
    </row>
    <row r="687" spans="1:9">
      <c r="A687" s="45">
        <v>43070</v>
      </c>
      <c r="B687" s="2" t="s">
        <v>492</v>
      </c>
      <c r="C687" s="2" t="s">
        <v>220</v>
      </c>
      <c r="D687" s="2" t="s">
        <v>17</v>
      </c>
      <c r="E687" s="1" t="str">
        <f t="shared" si="22"/>
        <v>002</v>
      </c>
      <c r="F687" s="2" t="s">
        <v>224</v>
      </c>
      <c r="G687" s="4">
        <v>296829.98</v>
      </c>
      <c r="H687" s="4">
        <v>0</v>
      </c>
      <c r="I687" s="4">
        <f t="shared" si="21"/>
        <v>296829.98</v>
      </c>
    </row>
    <row r="688" spans="1:9">
      <c r="A688" s="45">
        <v>43070</v>
      </c>
      <c r="B688" s="2" t="s">
        <v>492</v>
      </c>
      <c r="C688" s="2" t="s">
        <v>220</v>
      </c>
      <c r="D688" s="2" t="s">
        <v>17</v>
      </c>
      <c r="E688" s="1" t="str">
        <f t="shared" si="22"/>
        <v>002</v>
      </c>
      <c r="F688" s="2" t="s">
        <v>225</v>
      </c>
      <c r="G688" s="4">
        <v>355834.06</v>
      </c>
      <c r="H688" s="4">
        <v>0</v>
      </c>
      <c r="I688" s="4">
        <f t="shared" si="21"/>
        <v>355834.06</v>
      </c>
    </row>
    <row r="689" spans="1:9">
      <c r="A689" s="45">
        <v>43070</v>
      </c>
      <c r="B689" s="2" t="s">
        <v>492</v>
      </c>
      <c r="C689" s="2" t="s">
        <v>220</v>
      </c>
      <c r="D689" s="2" t="s">
        <v>17</v>
      </c>
      <c r="E689" s="1" t="str">
        <f t="shared" si="22"/>
        <v>002</v>
      </c>
      <c r="F689" s="2" t="s">
        <v>494</v>
      </c>
      <c r="G689" s="4">
        <v>-29.79</v>
      </c>
      <c r="H689" s="4">
        <v>0</v>
      </c>
      <c r="I689" s="4">
        <f t="shared" si="21"/>
        <v>-29.79</v>
      </c>
    </row>
    <row r="690" spans="1:9">
      <c r="A690" s="45">
        <v>43070</v>
      </c>
      <c r="B690" s="2" t="s">
        <v>492</v>
      </c>
      <c r="C690" s="2" t="s">
        <v>220</v>
      </c>
      <c r="D690" s="2" t="s">
        <v>17</v>
      </c>
      <c r="E690" s="1" t="str">
        <f t="shared" si="22"/>
        <v>002</v>
      </c>
      <c r="F690" s="2" t="s">
        <v>495</v>
      </c>
      <c r="G690" s="4">
        <v>44293.09</v>
      </c>
      <c r="H690" s="4">
        <v>0</v>
      </c>
      <c r="I690" s="4">
        <f t="shared" si="21"/>
        <v>44293.09</v>
      </c>
    </row>
    <row r="691" spans="1:9">
      <c r="A691" s="45">
        <v>43070</v>
      </c>
      <c r="B691" s="2" t="s">
        <v>492</v>
      </c>
      <c r="C691" s="2" t="s">
        <v>220</v>
      </c>
      <c r="D691" s="2" t="s">
        <v>17</v>
      </c>
      <c r="E691" s="1" t="str">
        <f t="shared" si="22"/>
        <v>002</v>
      </c>
      <c r="F691" s="2" t="s">
        <v>496</v>
      </c>
      <c r="G691" s="4">
        <v>602679.14</v>
      </c>
      <c r="H691" s="4">
        <v>0</v>
      </c>
      <c r="I691" s="4">
        <f t="shared" si="21"/>
        <v>602679.14</v>
      </c>
    </row>
    <row r="692" spans="1:9">
      <c r="A692" s="45">
        <v>43070</v>
      </c>
      <c r="B692" s="2" t="s">
        <v>492</v>
      </c>
      <c r="C692" s="2" t="s">
        <v>220</v>
      </c>
      <c r="D692" s="2" t="s">
        <v>17</v>
      </c>
      <c r="E692" s="1" t="str">
        <f t="shared" si="22"/>
        <v>002</v>
      </c>
      <c r="F692" s="2" t="s">
        <v>497</v>
      </c>
      <c r="G692" s="4">
        <v>222407.67</v>
      </c>
      <c r="H692" s="4">
        <v>0</v>
      </c>
      <c r="I692" s="4">
        <f t="shared" si="21"/>
        <v>222407.67</v>
      </c>
    </row>
    <row r="693" spans="1:9">
      <c r="A693" s="45">
        <v>43070</v>
      </c>
      <c r="B693" s="2" t="s">
        <v>492</v>
      </c>
      <c r="C693" s="2" t="s">
        <v>220</v>
      </c>
      <c r="D693" s="2" t="s">
        <v>17</v>
      </c>
      <c r="E693" s="1" t="str">
        <f t="shared" si="22"/>
        <v>002</v>
      </c>
      <c r="F693" s="2" t="s">
        <v>226</v>
      </c>
      <c r="G693" s="4">
        <v>140669.79</v>
      </c>
      <c r="H693" s="4">
        <v>0</v>
      </c>
      <c r="I693" s="4">
        <f t="shared" si="21"/>
        <v>140669.79</v>
      </c>
    </row>
    <row r="694" spans="1:9">
      <c r="A694" s="45">
        <v>43070</v>
      </c>
      <c r="B694" s="2" t="s">
        <v>492</v>
      </c>
      <c r="C694" s="2" t="s">
        <v>220</v>
      </c>
      <c r="D694" s="2" t="s">
        <v>17</v>
      </c>
      <c r="E694" s="1" t="str">
        <f t="shared" si="22"/>
        <v>002</v>
      </c>
      <c r="F694" s="2" t="s">
        <v>227</v>
      </c>
      <c r="G694" s="4">
        <v>775574.74</v>
      </c>
      <c r="H694" s="4">
        <v>0</v>
      </c>
      <c r="I694" s="4">
        <f t="shared" si="21"/>
        <v>775574.74</v>
      </c>
    </row>
    <row r="695" spans="1:9">
      <c r="A695" s="45">
        <v>43070</v>
      </c>
      <c r="B695" s="2" t="s">
        <v>492</v>
      </c>
      <c r="C695" s="2" t="s">
        <v>220</v>
      </c>
      <c r="D695" s="2" t="s">
        <v>17</v>
      </c>
      <c r="E695" s="1" t="str">
        <f t="shared" si="22"/>
        <v>002</v>
      </c>
      <c r="F695" s="2" t="s">
        <v>498</v>
      </c>
      <c r="G695" s="4">
        <v>15977.4</v>
      </c>
      <c r="H695" s="4">
        <v>0</v>
      </c>
      <c r="I695" s="4">
        <f t="shared" si="21"/>
        <v>15977.4</v>
      </c>
    </row>
    <row r="696" spans="1:9">
      <c r="A696" s="45">
        <v>43070</v>
      </c>
      <c r="B696" s="2" t="s">
        <v>492</v>
      </c>
      <c r="C696" s="2" t="s">
        <v>220</v>
      </c>
      <c r="D696" s="2" t="s">
        <v>17</v>
      </c>
      <c r="E696" s="1" t="str">
        <f t="shared" si="22"/>
        <v>002</v>
      </c>
      <c r="F696" s="2" t="s">
        <v>499</v>
      </c>
      <c r="G696" s="4">
        <v>747612.89</v>
      </c>
      <c r="H696" s="4">
        <v>0</v>
      </c>
      <c r="I696" s="4">
        <f t="shared" si="21"/>
        <v>747612.89</v>
      </c>
    </row>
    <row r="697" spans="1:9">
      <c r="A697" s="45">
        <v>43070</v>
      </c>
      <c r="B697" s="2" t="s">
        <v>492</v>
      </c>
      <c r="C697" s="2" t="s">
        <v>220</v>
      </c>
      <c r="D697" s="2" t="s">
        <v>17</v>
      </c>
      <c r="E697" s="1" t="str">
        <f t="shared" si="22"/>
        <v>002</v>
      </c>
      <c r="F697" s="2" t="s">
        <v>228</v>
      </c>
      <c r="G697" s="4">
        <v>1667.37</v>
      </c>
      <c r="H697" s="4">
        <v>0</v>
      </c>
      <c r="I697" s="4">
        <f t="shared" si="21"/>
        <v>1667.37</v>
      </c>
    </row>
    <row r="698" spans="1:9">
      <c r="A698" s="45">
        <v>43070</v>
      </c>
      <c r="B698" s="2" t="s">
        <v>492</v>
      </c>
      <c r="C698" s="2" t="s">
        <v>220</v>
      </c>
      <c r="D698" s="2" t="s">
        <v>17</v>
      </c>
      <c r="E698" s="1" t="str">
        <f t="shared" si="22"/>
        <v>002</v>
      </c>
      <c r="F698" s="2" t="s">
        <v>500</v>
      </c>
      <c r="G698" s="4">
        <v>-42.3</v>
      </c>
      <c r="H698" s="4">
        <v>0</v>
      </c>
      <c r="I698" s="4">
        <f t="shared" si="21"/>
        <v>-42.3</v>
      </c>
    </row>
    <row r="699" spans="1:9">
      <c r="A699" s="45">
        <v>43070</v>
      </c>
      <c r="B699" s="2" t="s">
        <v>492</v>
      </c>
      <c r="C699" s="2" t="s">
        <v>220</v>
      </c>
      <c r="D699" s="2" t="s">
        <v>17</v>
      </c>
      <c r="E699" s="1" t="str">
        <f t="shared" si="22"/>
        <v>002</v>
      </c>
      <c r="F699" s="2" t="s">
        <v>501</v>
      </c>
      <c r="G699" s="4">
        <v>956035.51</v>
      </c>
      <c r="H699" s="4">
        <v>0</v>
      </c>
      <c r="I699" s="4">
        <f t="shared" si="21"/>
        <v>956035.51</v>
      </c>
    </row>
    <row r="700" spans="1:9">
      <c r="A700" s="45">
        <v>43070</v>
      </c>
      <c r="B700" s="2" t="s">
        <v>492</v>
      </c>
      <c r="C700" s="2" t="s">
        <v>220</v>
      </c>
      <c r="D700" s="2" t="s">
        <v>17</v>
      </c>
      <c r="E700" s="1" t="str">
        <f t="shared" si="22"/>
        <v>002</v>
      </c>
      <c r="F700" s="2" t="s">
        <v>502</v>
      </c>
      <c r="G700" s="4">
        <v>14477.54</v>
      </c>
      <c r="H700" s="4">
        <v>0</v>
      </c>
      <c r="I700" s="4">
        <f t="shared" si="21"/>
        <v>14477.54</v>
      </c>
    </row>
    <row r="701" spans="1:9">
      <c r="A701" s="45">
        <v>43070</v>
      </c>
      <c r="B701" s="2" t="s">
        <v>492</v>
      </c>
      <c r="C701" s="2" t="s">
        <v>220</v>
      </c>
      <c r="D701" s="2" t="s">
        <v>17</v>
      </c>
      <c r="E701" s="1" t="str">
        <f t="shared" si="22"/>
        <v>002</v>
      </c>
      <c r="F701" s="2" t="s">
        <v>503</v>
      </c>
      <c r="G701" s="4">
        <v>18358.09</v>
      </c>
      <c r="H701" s="4">
        <v>0</v>
      </c>
      <c r="I701" s="4">
        <f t="shared" si="21"/>
        <v>18358.09</v>
      </c>
    </row>
    <row r="702" spans="1:9">
      <c r="A702" s="45">
        <v>43070</v>
      </c>
      <c r="B702" s="2" t="s">
        <v>492</v>
      </c>
      <c r="C702" s="2" t="s">
        <v>220</v>
      </c>
      <c r="D702" s="2" t="s">
        <v>17</v>
      </c>
      <c r="E702" s="1" t="str">
        <f t="shared" si="22"/>
        <v>002</v>
      </c>
      <c r="F702" s="2" t="s">
        <v>504</v>
      </c>
      <c r="G702" s="4">
        <v>6493.57</v>
      </c>
      <c r="H702" s="4">
        <v>0</v>
      </c>
      <c r="I702" s="4">
        <f t="shared" si="21"/>
        <v>6493.57</v>
      </c>
    </row>
    <row r="703" spans="1:9">
      <c r="A703" s="45">
        <v>43070</v>
      </c>
      <c r="B703" s="2" t="s">
        <v>492</v>
      </c>
      <c r="C703" s="2" t="s">
        <v>220</v>
      </c>
      <c r="D703" s="2" t="s">
        <v>17</v>
      </c>
      <c r="E703" s="1" t="str">
        <f t="shared" si="22"/>
        <v>002</v>
      </c>
      <c r="F703" s="2" t="s">
        <v>229</v>
      </c>
      <c r="G703" s="4">
        <v>5715.98</v>
      </c>
      <c r="H703" s="4">
        <v>0</v>
      </c>
      <c r="I703" s="4">
        <f t="shared" si="21"/>
        <v>5715.98</v>
      </c>
    </row>
    <row r="704" spans="1:9">
      <c r="A704" s="45">
        <v>43070</v>
      </c>
      <c r="B704" s="2" t="s">
        <v>492</v>
      </c>
      <c r="C704" s="2" t="s">
        <v>220</v>
      </c>
      <c r="D704" s="2" t="s">
        <v>17</v>
      </c>
      <c r="E704" s="1" t="str">
        <f t="shared" si="22"/>
        <v>002</v>
      </c>
      <c r="F704" s="2" t="s">
        <v>230</v>
      </c>
      <c r="G704" s="4">
        <v>270636.03000000003</v>
      </c>
      <c r="H704" s="4">
        <v>0</v>
      </c>
      <c r="I704" s="4">
        <f t="shared" si="21"/>
        <v>270636.03000000003</v>
      </c>
    </row>
    <row r="705" spans="1:9">
      <c r="A705" s="45">
        <v>43070</v>
      </c>
      <c r="B705" s="2" t="s">
        <v>492</v>
      </c>
      <c r="C705" s="2" t="s">
        <v>220</v>
      </c>
      <c r="D705" s="2" t="s">
        <v>17</v>
      </c>
      <c r="E705" s="1" t="str">
        <f t="shared" si="22"/>
        <v>002</v>
      </c>
      <c r="F705" s="2" t="s">
        <v>231</v>
      </c>
      <c r="G705" s="4">
        <v>46737.919999999998</v>
      </c>
      <c r="H705" s="4">
        <v>0</v>
      </c>
      <c r="I705" s="4">
        <f t="shared" si="21"/>
        <v>46737.919999999998</v>
      </c>
    </row>
    <row r="706" spans="1:9">
      <c r="A706" s="45">
        <v>43070</v>
      </c>
      <c r="B706" s="2" t="s">
        <v>492</v>
      </c>
      <c r="C706" s="2" t="s">
        <v>220</v>
      </c>
      <c r="D706" s="2" t="s">
        <v>17</v>
      </c>
      <c r="E706" s="1" t="str">
        <f t="shared" si="22"/>
        <v>002</v>
      </c>
      <c r="F706" s="2" t="s">
        <v>233</v>
      </c>
      <c r="G706" s="4">
        <v>11746.04</v>
      </c>
      <c r="H706" s="4">
        <v>0</v>
      </c>
      <c r="I706" s="4">
        <f t="shared" ref="I706:I769" si="23">+G706-H706</f>
        <v>11746.04</v>
      </c>
    </row>
    <row r="707" spans="1:9">
      <c r="A707" s="45">
        <v>43070</v>
      </c>
      <c r="B707" s="2" t="s">
        <v>492</v>
      </c>
      <c r="C707" s="2" t="s">
        <v>220</v>
      </c>
      <c r="D707" s="2" t="s">
        <v>17</v>
      </c>
      <c r="E707" s="1" t="str">
        <f t="shared" si="22"/>
        <v>002</v>
      </c>
      <c r="F707" s="2" t="s">
        <v>234</v>
      </c>
      <c r="G707" s="4">
        <v>6978.33</v>
      </c>
      <c r="H707" s="4">
        <v>0</v>
      </c>
      <c r="I707" s="4">
        <f t="shared" si="23"/>
        <v>6978.33</v>
      </c>
    </row>
    <row r="708" spans="1:9">
      <c r="A708" s="45">
        <v>43070</v>
      </c>
      <c r="B708" s="2" t="s">
        <v>492</v>
      </c>
      <c r="C708" s="2" t="s">
        <v>220</v>
      </c>
      <c r="D708" s="2" t="s">
        <v>17</v>
      </c>
      <c r="E708" s="1" t="str">
        <f t="shared" si="22"/>
        <v>002</v>
      </c>
      <c r="F708" s="2" t="s">
        <v>235</v>
      </c>
      <c r="G708" s="4">
        <v>34771.54</v>
      </c>
      <c r="H708" s="4">
        <v>0</v>
      </c>
      <c r="I708" s="4">
        <f t="shared" si="23"/>
        <v>34771.54</v>
      </c>
    </row>
    <row r="709" spans="1:9">
      <c r="A709" s="45">
        <v>43070</v>
      </c>
      <c r="B709" s="2" t="s">
        <v>492</v>
      </c>
      <c r="C709" s="2" t="s">
        <v>220</v>
      </c>
      <c r="D709" s="2" t="s">
        <v>17</v>
      </c>
      <c r="E709" s="1" t="str">
        <f t="shared" si="22"/>
        <v>002</v>
      </c>
      <c r="F709" s="2" t="s">
        <v>505</v>
      </c>
      <c r="G709" s="4">
        <v>2160.2800000000002</v>
      </c>
      <c r="H709" s="4">
        <v>0</v>
      </c>
      <c r="I709" s="4">
        <f t="shared" si="23"/>
        <v>2160.2800000000002</v>
      </c>
    </row>
    <row r="710" spans="1:9">
      <c r="A710" s="45">
        <v>43070</v>
      </c>
      <c r="B710" s="2" t="s">
        <v>492</v>
      </c>
      <c r="C710" s="2" t="s">
        <v>220</v>
      </c>
      <c r="D710" s="2" t="s">
        <v>17</v>
      </c>
      <c r="E710" s="1" t="str">
        <f t="shared" si="22"/>
        <v>002</v>
      </c>
      <c r="F710" s="2" t="s">
        <v>236</v>
      </c>
      <c r="G710" s="4">
        <v>162855.62</v>
      </c>
      <c r="H710" s="4">
        <v>0</v>
      </c>
      <c r="I710" s="4">
        <f t="shared" si="23"/>
        <v>162855.62</v>
      </c>
    </row>
    <row r="711" spans="1:9">
      <c r="A711" s="45">
        <v>43070</v>
      </c>
      <c r="B711" s="2" t="s">
        <v>492</v>
      </c>
      <c r="C711" s="2" t="s">
        <v>220</v>
      </c>
      <c r="D711" s="2" t="s">
        <v>17</v>
      </c>
      <c r="E711" s="1" t="str">
        <f t="shared" si="22"/>
        <v>002</v>
      </c>
      <c r="F711" s="2" t="s">
        <v>237</v>
      </c>
      <c r="G711" s="4">
        <v>671796.78</v>
      </c>
      <c r="H711" s="4">
        <v>0</v>
      </c>
      <c r="I711" s="4">
        <f t="shared" si="23"/>
        <v>671796.78</v>
      </c>
    </row>
    <row r="712" spans="1:9">
      <c r="A712" s="45">
        <v>43070</v>
      </c>
      <c r="B712" s="2" t="s">
        <v>492</v>
      </c>
      <c r="C712" s="2" t="s">
        <v>220</v>
      </c>
      <c r="D712" s="2" t="s">
        <v>17</v>
      </c>
      <c r="E712" s="1" t="str">
        <f t="shared" si="22"/>
        <v>002</v>
      </c>
      <c r="F712" s="2" t="s">
        <v>238</v>
      </c>
      <c r="G712" s="4">
        <v>147572.67000000001</v>
      </c>
      <c r="H712" s="4">
        <v>0</v>
      </c>
      <c r="I712" s="4">
        <f t="shared" si="23"/>
        <v>147572.67000000001</v>
      </c>
    </row>
    <row r="713" spans="1:9">
      <c r="A713" s="45">
        <v>43070</v>
      </c>
      <c r="B713" s="2" t="s">
        <v>492</v>
      </c>
      <c r="C713" s="2" t="s">
        <v>220</v>
      </c>
      <c r="D713" s="2" t="s">
        <v>17</v>
      </c>
      <c r="E713" s="1" t="str">
        <f t="shared" si="22"/>
        <v>002</v>
      </c>
      <c r="F713" s="2" t="s">
        <v>239</v>
      </c>
      <c r="G713" s="4">
        <v>16339.55</v>
      </c>
      <c r="H713" s="4">
        <v>0</v>
      </c>
      <c r="I713" s="4">
        <f t="shared" si="23"/>
        <v>16339.55</v>
      </c>
    </row>
    <row r="714" spans="1:9">
      <c r="A714" s="45">
        <v>43070</v>
      </c>
      <c r="B714" s="2" t="s">
        <v>492</v>
      </c>
      <c r="C714" s="2" t="s">
        <v>220</v>
      </c>
      <c r="D714" s="2" t="s">
        <v>17</v>
      </c>
      <c r="E714" s="1" t="str">
        <f t="shared" si="22"/>
        <v>002</v>
      </c>
      <c r="F714" s="2" t="s">
        <v>240</v>
      </c>
      <c r="G714" s="4">
        <v>4380.83</v>
      </c>
      <c r="H714" s="4">
        <v>0</v>
      </c>
      <c r="I714" s="4">
        <f t="shared" si="23"/>
        <v>4380.83</v>
      </c>
    </row>
    <row r="715" spans="1:9">
      <c r="A715" s="45">
        <v>43070</v>
      </c>
      <c r="B715" s="2" t="s">
        <v>492</v>
      </c>
      <c r="C715" s="2" t="s">
        <v>220</v>
      </c>
      <c r="D715" s="2" t="s">
        <v>17</v>
      </c>
      <c r="E715" s="1" t="str">
        <f t="shared" si="22"/>
        <v>002</v>
      </c>
      <c r="F715" s="2" t="s">
        <v>242</v>
      </c>
      <c r="G715" s="4">
        <v>283587.31</v>
      </c>
      <c r="H715" s="4">
        <v>0</v>
      </c>
      <c r="I715" s="4">
        <f t="shared" si="23"/>
        <v>283587.31</v>
      </c>
    </row>
    <row r="716" spans="1:9">
      <c r="A716" s="45">
        <v>43070</v>
      </c>
      <c r="B716" s="2" t="s">
        <v>492</v>
      </c>
      <c r="C716" s="2" t="s">
        <v>220</v>
      </c>
      <c r="D716" s="2" t="s">
        <v>17</v>
      </c>
      <c r="E716" s="1" t="str">
        <f t="shared" si="22"/>
        <v>002</v>
      </c>
      <c r="F716" s="2" t="s">
        <v>243</v>
      </c>
      <c r="G716" s="4">
        <v>137656.68</v>
      </c>
      <c r="H716" s="4">
        <v>0</v>
      </c>
      <c r="I716" s="4">
        <f t="shared" si="23"/>
        <v>137656.68</v>
      </c>
    </row>
    <row r="717" spans="1:9">
      <c r="A717" s="45">
        <v>43070</v>
      </c>
      <c r="B717" s="2" t="s">
        <v>492</v>
      </c>
      <c r="C717" s="2" t="s">
        <v>220</v>
      </c>
      <c r="D717" s="2" t="s">
        <v>17</v>
      </c>
      <c r="E717" s="1" t="str">
        <f t="shared" si="22"/>
        <v>002</v>
      </c>
      <c r="F717" s="2" t="s">
        <v>261</v>
      </c>
      <c r="G717" s="4">
        <v>204.29</v>
      </c>
      <c r="H717" s="4">
        <v>0</v>
      </c>
      <c r="I717" s="4">
        <f t="shared" si="23"/>
        <v>204.29</v>
      </c>
    </row>
    <row r="718" spans="1:9">
      <c r="A718" s="45">
        <v>43070</v>
      </c>
      <c r="B718" s="2" t="s">
        <v>492</v>
      </c>
      <c r="C718" s="2" t="s">
        <v>220</v>
      </c>
      <c r="D718" s="2" t="s">
        <v>506</v>
      </c>
      <c r="E718" s="1" t="str">
        <f t="shared" si="22"/>
        <v>002</v>
      </c>
      <c r="F718" s="2" t="s">
        <v>493</v>
      </c>
      <c r="G718" s="4">
        <v>181.29</v>
      </c>
      <c r="H718" s="4">
        <v>0</v>
      </c>
      <c r="I718" s="4">
        <f t="shared" si="23"/>
        <v>181.29</v>
      </c>
    </row>
    <row r="719" spans="1:9">
      <c r="A719" s="45">
        <v>43070</v>
      </c>
      <c r="B719" s="2" t="s">
        <v>492</v>
      </c>
      <c r="C719" s="2" t="s">
        <v>220</v>
      </c>
      <c r="D719" s="2" t="s">
        <v>60</v>
      </c>
      <c r="E719" s="1" t="str">
        <f t="shared" si="22"/>
        <v>012</v>
      </c>
      <c r="F719" s="2" t="s">
        <v>262</v>
      </c>
      <c r="G719" s="4">
        <v>1642913.98</v>
      </c>
      <c r="H719" s="4">
        <v>0</v>
      </c>
      <c r="I719" s="4">
        <f t="shared" si="23"/>
        <v>1642913.98</v>
      </c>
    </row>
    <row r="720" spans="1:9">
      <c r="A720" s="45">
        <v>43070</v>
      </c>
      <c r="B720" s="2" t="s">
        <v>492</v>
      </c>
      <c r="C720" s="2" t="s">
        <v>220</v>
      </c>
      <c r="D720" s="2" t="s">
        <v>60</v>
      </c>
      <c r="E720" s="1" t="str">
        <f t="shared" si="22"/>
        <v>012</v>
      </c>
      <c r="F720" s="2" t="s">
        <v>507</v>
      </c>
      <c r="G720" s="4">
        <v>85587.78</v>
      </c>
      <c r="H720" s="4">
        <v>0</v>
      </c>
      <c r="I720" s="4">
        <f t="shared" si="23"/>
        <v>85587.78</v>
      </c>
    </row>
    <row r="721" spans="1:9">
      <c r="A721" s="45">
        <v>43070</v>
      </c>
      <c r="B721" s="2" t="s">
        <v>492</v>
      </c>
      <c r="C721" s="2" t="s">
        <v>220</v>
      </c>
      <c r="D721" s="2" t="s">
        <v>60</v>
      </c>
      <c r="E721" s="1" t="str">
        <f t="shared" si="22"/>
        <v>012</v>
      </c>
      <c r="F721" s="2" t="s">
        <v>263</v>
      </c>
      <c r="G721" s="4">
        <v>15621.15</v>
      </c>
      <c r="H721" s="4">
        <v>0</v>
      </c>
      <c r="I721" s="4">
        <f t="shared" si="23"/>
        <v>15621.15</v>
      </c>
    </row>
    <row r="722" spans="1:9">
      <c r="A722" s="45">
        <v>43070</v>
      </c>
      <c r="B722" s="2" t="s">
        <v>492</v>
      </c>
      <c r="C722" s="2" t="s">
        <v>220</v>
      </c>
      <c r="D722" s="2" t="s">
        <v>60</v>
      </c>
      <c r="E722" s="1" t="str">
        <f t="shared" si="22"/>
        <v>012</v>
      </c>
      <c r="F722" s="2" t="s">
        <v>264</v>
      </c>
      <c r="G722" s="4">
        <v>1805.82</v>
      </c>
      <c r="H722" s="4">
        <v>0</v>
      </c>
      <c r="I722" s="4">
        <f t="shared" si="23"/>
        <v>1805.82</v>
      </c>
    </row>
    <row r="723" spans="1:9">
      <c r="A723" s="45">
        <v>43070</v>
      </c>
      <c r="B723" s="2" t="s">
        <v>492</v>
      </c>
      <c r="C723" s="2" t="s">
        <v>220</v>
      </c>
      <c r="D723" s="2" t="s">
        <v>60</v>
      </c>
      <c r="E723" s="1" t="str">
        <f t="shared" si="22"/>
        <v>012</v>
      </c>
      <c r="F723" s="2" t="s">
        <v>265</v>
      </c>
      <c r="G723" s="4">
        <v>3702.05</v>
      </c>
      <c r="H723" s="4">
        <v>0</v>
      </c>
      <c r="I723" s="4">
        <f t="shared" si="23"/>
        <v>3702.05</v>
      </c>
    </row>
    <row r="724" spans="1:9">
      <c r="A724" s="45">
        <v>43070</v>
      </c>
      <c r="B724" s="2" t="s">
        <v>492</v>
      </c>
      <c r="C724" s="2" t="s">
        <v>220</v>
      </c>
      <c r="D724" s="2" t="s">
        <v>60</v>
      </c>
      <c r="E724" s="1" t="str">
        <f t="shared" si="22"/>
        <v>012</v>
      </c>
      <c r="F724" s="2" t="s">
        <v>266</v>
      </c>
      <c r="G724" s="4">
        <v>7122.97</v>
      </c>
      <c r="H724" s="4">
        <v>0</v>
      </c>
      <c r="I724" s="4">
        <f t="shared" si="23"/>
        <v>7122.97</v>
      </c>
    </row>
    <row r="725" spans="1:9">
      <c r="A725" s="45">
        <v>43070</v>
      </c>
      <c r="B725" s="2" t="s">
        <v>492</v>
      </c>
      <c r="C725" s="2" t="s">
        <v>220</v>
      </c>
      <c r="D725" s="2" t="s">
        <v>60</v>
      </c>
      <c r="E725" s="1" t="str">
        <f t="shared" si="22"/>
        <v>012</v>
      </c>
      <c r="F725" s="2" t="s">
        <v>508</v>
      </c>
      <c r="G725" s="4">
        <v>9016.19</v>
      </c>
      <c r="H725" s="4">
        <v>0</v>
      </c>
      <c r="I725" s="4">
        <f t="shared" si="23"/>
        <v>9016.19</v>
      </c>
    </row>
    <row r="726" spans="1:9">
      <c r="A726" s="45">
        <v>43070</v>
      </c>
      <c r="B726" s="2" t="s">
        <v>492</v>
      </c>
      <c r="C726" s="2" t="s">
        <v>220</v>
      </c>
      <c r="D726" s="2" t="s">
        <v>60</v>
      </c>
      <c r="E726" s="1" t="str">
        <f t="shared" si="22"/>
        <v>012</v>
      </c>
      <c r="F726" s="2" t="s">
        <v>269</v>
      </c>
      <c r="G726" s="4">
        <v>3703.44</v>
      </c>
      <c r="H726" s="4">
        <v>0</v>
      </c>
      <c r="I726" s="4">
        <f t="shared" si="23"/>
        <v>3703.44</v>
      </c>
    </row>
    <row r="727" spans="1:9">
      <c r="A727" s="45">
        <v>43070</v>
      </c>
      <c r="B727" s="2" t="s">
        <v>492</v>
      </c>
      <c r="C727" s="2" t="s">
        <v>220</v>
      </c>
      <c r="D727" s="2" t="s">
        <v>60</v>
      </c>
      <c r="E727" s="1" t="str">
        <f t="shared" si="22"/>
        <v>012</v>
      </c>
      <c r="F727" s="2" t="s">
        <v>509</v>
      </c>
      <c r="G727" s="4">
        <v>9560.68</v>
      </c>
      <c r="H727" s="4">
        <v>0</v>
      </c>
      <c r="I727" s="4">
        <f t="shared" si="23"/>
        <v>9560.68</v>
      </c>
    </row>
    <row r="728" spans="1:9">
      <c r="A728" s="45">
        <v>43070</v>
      </c>
      <c r="B728" s="2" t="s">
        <v>492</v>
      </c>
      <c r="C728" s="2" t="s">
        <v>220</v>
      </c>
      <c r="D728" s="2" t="s">
        <v>60</v>
      </c>
      <c r="E728" s="1" t="str">
        <f t="shared" si="22"/>
        <v>012</v>
      </c>
      <c r="F728" s="2" t="s">
        <v>270</v>
      </c>
      <c r="G728" s="4">
        <v>2238.5100000000002</v>
      </c>
      <c r="H728" s="4">
        <v>0</v>
      </c>
      <c r="I728" s="4">
        <f t="shared" si="23"/>
        <v>2238.5100000000002</v>
      </c>
    </row>
    <row r="729" spans="1:9">
      <c r="A729" s="45">
        <v>43070</v>
      </c>
      <c r="B729" s="2" t="s">
        <v>492</v>
      </c>
      <c r="C729" s="2" t="s">
        <v>220</v>
      </c>
      <c r="D729" s="2" t="s">
        <v>60</v>
      </c>
      <c r="E729" s="1" t="str">
        <f t="shared" si="22"/>
        <v>012</v>
      </c>
      <c r="F729" s="2" t="s">
        <v>271</v>
      </c>
      <c r="G729" s="4">
        <v>1361.07</v>
      </c>
      <c r="H729" s="4">
        <v>0</v>
      </c>
      <c r="I729" s="4">
        <f t="shared" si="23"/>
        <v>1361.07</v>
      </c>
    </row>
    <row r="730" spans="1:9">
      <c r="A730" s="45">
        <v>43070</v>
      </c>
      <c r="B730" s="2" t="s">
        <v>510</v>
      </c>
      <c r="C730" s="2" t="s">
        <v>220</v>
      </c>
      <c r="D730" s="2" t="s">
        <v>34</v>
      </c>
      <c r="E730" s="1" t="str">
        <f t="shared" si="22"/>
        <v>009</v>
      </c>
      <c r="F730" s="2" t="s">
        <v>511</v>
      </c>
      <c r="G730" s="4">
        <v>-38411.050000000003</v>
      </c>
      <c r="H730" s="4">
        <v>0</v>
      </c>
      <c r="I730" s="4">
        <f t="shared" si="23"/>
        <v>-38411.050000000003</v>
      </c>
    </row>
    <row r="731" spans="1:9">
      <c r="A731" s="45">
        <v>43070</v>
      </c>
      <c r="B731" s="2" t="s">
        <v>510</v>
      </c>
      <c r="C731" s="2" t="s">
        <v>220</v>
      </c>
      <c r="D731" s="2" t="s">
        <v>34</v>
      </c>
      <c r="E731" s="1" t="str">
        <f t="shared" si="22"/>
        <v>009</v>
      </c>
      <c r="F731" s="2" t="s">
        <v>512</v>
      </c>
      <c r="G731" s="4">
        <v>-1135</v>
      </c>
      <c r="H731" s="4">
        <v>0</v>
      </c>
      <c r="I731" s="4">
        <f t="shared" si="23"/>
        <v>-1135</v>
      </c>
    </row>
    <row r="732" spans="1:9">
      <c r="A732" s="45">
        <v>43070</v>
      </c>
      <c r="B732" s="2" t="s">
        <v>510</v>
      </c>
      <c r="C732" s="2" t="s">
        <v>220</v>
      </c>
      <c r="D732" s="2" t="s">
        <v>34</v>
      </c>
      <c r="E732" s="1" t="str">
        <f t="shared" si="22"/>
        <v>009</v>
      </c>
      <c r="F732" s="2" t="s">
        <v>513</v>
      </c>
      <c r="G732" s="4">
        <v>-21663.43</v>
      </c>
      <c r="H732" s="4">
        <v>0</v>
      </c>
      <c r="I732" s="4">
        <f t="shared" si="23"/>
        <v>-21663.43</v>
      </c>
    </row>
    <row r="733" spans="1:9">
      <c r="A733" s="45">
        <v>43070</v>
      </c>
      <c r="B733" s="2" t="s">
        <v>510</v>
      </c>
      <c r="C733" s="2" t="s">
        <v>220</v>
      </c>
      <c r="D733" s="2" t="s">
        <v>34</v>
      </c>
      <c r="E733" s="1" t="str">
        <f t="shared" si="22"/>
        <v>009</v>
      </c>
      <c r="F733" s="2" t="s">
        <v>514</v>
      </c>
      <c r="G733" s="4">
        <v>-28060.32</v>
      </c>
      <c r="H733" s="4">
        <v>0</v>
      </c>
      <c r="I733" s="4">
        <f t="shared" si="23"/>
        <v>-28060.32</v>
      </c>
    </row>
    <row r="734" spans="1:9">
      <c r="A734" s="45">
        <v>43070</v>
      </c>
      <c r="B734" s="2" t="s">
        <v>510</v>
      </c>
      <c r="C734" s="2" t="s">
        <v>220</v>
      </c>
      <c r="D734" s="2" t="s">
        <v>34</v>
      </c>
      <c r="E734" s="1" t="str">
        <f t="shared" si="22"/>
        <v>009</v>
      </c>
      <c r="F734" s="2" t="s">
        <v>515</v>
      </c>
      <c r="G734" s="4">
        <v>-8318.51</v>
      </c>
      <c r="H734" s="4">
        <v>0</v>
      </c>
      <c r="I734" s="4">
        <f t="shared" si="23"/>
        <v>-8318.51</v>
      </c>
    </row>
    <row r="735" spans="1:9">
      <c r="A735" s="45">
        <v>43070</v>
      </c>
      <c r="B735" s="2" t="s">
        <v>510</v>
      </c>
      <c r="C735" s="2" t="s">
        <v>220</v>
      </c>
      <c r="D735" s="2" t="s">
        <v>34</v>
      </c>
      <c r="E735" s="1" t="str">
        <f t="shared" si="22"/>
        <v>009</v>
      </c>
      <c r="F735" s="2" t="s">
        <v>516</v>
      </c>
      <c r="G735" s="4">
        <v>-6250.8</v>
      </c>
      <c r="H735" s="4">
        <v>0</v>
      </c>
      <c r="I735" s="4">
        <f t="shared" si="23"/>
        <v>-6250.8</v>
      </c>
    </row>
    <row r="736" spans="1:9">
      <c r="A736" s="45">
        <v>43070</v>
      </c>
      <c r="B736" s="2" t="s">
        <v>510</v>
      </c>
      <c r="C736" s="2" t="s">
        <v>220</v>
      </c>
      <c r="D736" s="2" t="s">
        <v>34</v>
      </c>
      <c r="E736" s="1" t="str">
        <f t="shared" si="22"/>
        <v>009</v>
      </c>
      <c r="F736" s="2" t="s">
        <v>517</v>
      </c>
      <c r="G736" s="4">
        <v>-10000</v>
      </c>
      <c r="H736" s="4">
        <v>0</v>
      </c>
      <c r="I736" s="4">
        <f t="shared" si="23"/>
        <v>-10000</v>
      </c>
    </row>
    <row r="737" spans="1:9">
      <c r="A737" s="45">
        <v>43070</v>
      </c>
      <c r="B737" s="2" t="s">
        <v>510</v>
      </c>
      <c r="C737" s="2" t="s">
        <v>220</v>
      </c>
      <c r="D737" s="2" t="s">
        <v>34</v>
      </c>
      <c r="E737" s="1" t="str">
        <f t="shared" si="22"/>
        <v>009</v>
      </c>
      <c r="F737" s="2" t="s">
        <v>518</v>
      </c>
      <c r="G737" s="4">
        <v>-36578.06</v>
      </c>
      <c r="H737" s="4">
        <v>0</v>
      </c>
      <c r="I737" s="4">
        <f t="shared" si="23"/>
        <v>-36578.06</v>
      </c>
    </row>
    <row r="738" spans="1:9">
      <c r="A738" s="45">
        <v>43070</v>
      </c>
      <c r="B738" s="2" t="s">
        <v>510</v>
      </c>
      <c r="C738" s="2" t="s">
        <v>220</v>
      </c>
      <c r="D738" s="2" t="s">
        <v>34</v>
      </c>
      <c r="E738" s="1" t="str">
        <f t="shared" si="22"/>
        <v>009</v>
      </c>
      <c r="F738" s="2" t="s">
        <v>519</v>
      </c>
      <c r="G738" s="4">
        <v>-17261.259999999998</v>
      </c>
      <c r="H738" s="4">
        <v>0</v>
      </c>
      <c r="I738" s="4">
        <f t="shared" si="23"/>
        <v>-17261.259999999998</v>
      </c>
    </row>
    <row r="739" spans="1:9">
      <c r="A739" s="45">
        <v>43070</v>
      </c>
      <c r="B739" s="2" t="s">
        <v>510</v>
      </c>
      <c r="C739" s="2" t="s">
        <v>220</v>
      </c>
      <c r="D739" s="2" t="s">
        <v>34</v>
      </c>
      <c r="E739" s="1" t="str">
        <f t="shared" si="22"/>
        <v>009</v>
      </c>
      <c r="F739" s="2" t="s">
        <v>520</v>
      </c>
      <c r="G739" s="4">
        <v>-3550</v>
      </c>
      <c r="H739" s="4">
        <v>0</v>
      </c>
      <c r="I739" s="4">
        <f t="shared" si="23"/>
        <v>-3550</v>
      </c>
    </row>
    <row r="740" spans="1:9">
      <c r="A740" s="45">
        <v>43070</v>
      </c>
      <c r="B740" s="2" t="s">
        <v>510</v>
      </c>
      <c r="C740" s="2" t="s">
        <v>220</v>
      </c>
      <c r="D740" s="2" t="s">
        <v>34</v>
      </c>
      <c r="E740" s="1" t="str">
        <f t="shared" si="22"/>
        <v>009</v>
      </c>
      <c r="F740" s="2" t="s">
        <v>521</v>
      </c>
      <c r="G740" s="4">
        <v>-1575</v>
      </c>
      <c r="H740" s="4">
        <v>0</v>
      </c>
      <c r="I740" s="4">
        <f t="shared" si="23"/>
        <v>-1575</v>
      </c>
    </row>
    <row r="741" spans="1:9">
      <c r="A741" s="45">
        <v>43070</v>
      </c>
      <c r="B741" s="2" t="s">
        <v>510</v>
      </c>
      <c r="C741" s="2" t="s">
        <v>220</v>
      </c>
      <c r="D741" s="2" t="s">
        <v>34</v>
      </c>
      <c r="E741" s="1" t="str">
        <f t="shared" si="22"/>
        <v>009</v>
      </c>
      <c r="F741" s="2" t="s">
        <v>522</v>
      </c>
      <c r="G741" s="4">
        <v>-9670</v>
      </c>
      <c r="H741" s="4">
        <v>0</v>
      </c>
      <c r="I741" s="4">
        <f t="shared" si="23"/>
        <v>-9670</v>
      </c>
    </row>
    <row r="742" spans="1:9">
      <c r="A742" s="45">
        <v>43070</v>
      </c>
      <c r="B742" s="2" t="s">
        <v>510</v>
      </c>
      <c r="C742" s="2" t="s">
        <v>220</v>
      </c>
      <c r="D742" s="2" t="s">
        <v>34</v>
      </c>
      <c r="E742" s="1" t="str">
        <f t="shared" si="22"/>
        <v>009</v>
      </c>
      <c r="F742" s="2" t="s">
        <v>523</v>
      </c>
      <c r="G742" s="4">
        <v>-42172.160000000003</v>
      </c>
      <c r="H742" s="4">
        <v>0</v>
      </c>
      <c r="I742" s="4">
        <f t="shared" si="23"/>
        <v>-42172.160000000003</v>
      </c>
    </row>
    <row r="743" spans="1:9">
      <c r="A743" s="45">
        <v>43070</v>
      </c>
      <c r="B743" s="2" t="s">
        <v>510</v>
      </c>
      <c r="C743" s="2" t="s">
        <v>220</v>
      </c>
      <c r="D743" s="2" t="s">
        <v>34</v>
      </c>
      <c r="E743" s="1" t="str">
        <f t="shared" si="22"/>
        <v>009</v>
      </c>
      <c r="F743" s="2" t="s">
        <v>524</v>
      </c>
      <c r="G743" s="4">
        <v>-4575</v>
      </c>
      <c r="H743" s="4">
        <v>0</v>
      </c>
      <c r="I743" s="4">
        <f t="shared" si="23"/>
        <v>-4575</v>
      </c>
    </row>
    <row r="744" spans="1:9">
      <c r="A744" s="45">
        <v>43070</v>
      </c>
      <c r="B744" s="2" t="s">
        <v>510</v>
      </c>
      <c r="C744" s="2" t="s">
        <v>220</v>
      </c>
      <c r="D744" s="2" t="s">
        <v>34</v>
      </c>
      <c r="E744" s="1" t="str">
        <f t="shared" si="22"/>
        <v>009</v>
      </c>
      <c r="F744" s="2" t="s">
        <v>525</v>
      </c>
      <c r="G744" s="4">
        <v>-7080</v>
      </c>
      <c r="H744" s="4">
        <v>0</v>
      </c>
      <c r="I744" s="4">
        <f t="shared" si="23"/>
        <v>-7080</v>
      </c>
    </row>
    <row r="745" spans="1:9">
      <c r="A745" s="45">
        <v>43070</v>
      </c>
      <c r="B745" s="2" t="s">
        <v>510</v>
      </c>
      <c r="C745" s="2" t="s">
        <v>220</v>
      </c>
      <c r="D745" s="2" t="s">
        <v>34</v>
      </c>
      <c r="E745" s="1" t="str">
        <f t="shared" si="22"/>
        <v>009</v>
      </c>
      <c r="F745" s="2" t="s">
        <v>526</v>
      </c>
      <c r="G745" s="4">
        <v>-5290</v>
      </c>
      <c r="H745" s="4">
        <v>0</v>
      </c>
      <c r="I745" s="4">
        <f t="shared" si="23"/>
        <v>-5290</v>
      </c>
    </row>
    <row r="746" spans="1:9">
      <c r="A746" s="45">
        <v>43070</v>
      </c>
      <c r="B746" s="2" t="s">
        <v>510</v>
      </c>
      <c r="C746" s="2" t="s">
        <v>220</v>
      </c>
      <c r="D746" s="2" t="s">
        <v>34</v>
      </c>
      <c r="E746" s="1" t="str">
        <f t="shared" si="22"/>
        <v>009</v>
      </c>
      <c r="F746" s="2" t="s">
        <v>287</v>
      </c>
      <c r="G746" s="4">
        <v>8.9499999999999993</v>
      </c>
      <c r="H746" s="4">
        <v>8.9499999999999993</v>
      </c>
      <c r="I746" s="4">
        <f t="shared" si="23"/>
        <v>0</v>
      </c>
    </row>
    <row r="747" spans="1:9">
      <c r="A747" s="45">
        <v>43070</v>
      </c>
      <c r="B747" s="2" t="s">
        <v>510</v>
      </c>
      <c r="C747" s="2" t="s">
        <v>220</v>
      </c>
      <c r="D747" s="2" t="s">
        <v>34</v>
      </c>
      <c r="E747" s="1" t="str">
        <f t="shared" si="22"/>
        <v>009</v>
      </c>
      <c r="F747" s="2" t="s">
        <v>288</v>
      </c>
      <c r="G747" s="4">
        <v>0.12</v>
      </c>
      <c r="H747" s="4">
        <v>0.12</v>
      </c>
      <c r="I747" s="4">
        <f t="shared" si="23"/>
        <v>0</v>
      </c>
    </row>
    <row r="748" spans="1:9">
      <c r="A748" s="45">
        <v>43070</v>
      </c>
      <c r="B748" s="2" t="s">
        <v>510</v>
      </c>
      <c r="C748" s="2" t="s">
        <v>220</v>
      </c>
      <c r="D748" s="2" t="s">
        <v>34</v>
      </c>
      <c r="E748" s="1" t="str">
        <f t="shared" ref="E748:E811" si="24">LEFT(D748,3)</f>
        <v>009</v>
      </c>
      <c r="F748" s="2" t="s">
        <v>425</v>
      </c>
      <c r="G748" s="4">
        <v>436.59</v>
      </c>
      <c r="H748" s="4">
        <v>1.3</v>
      </c>
      <c r="I748" s="4">
        <f t="shared" si="23"/>
        <v>435.28999999999996</v>
      </c>
    </row>
    <row r="749" spans="1:9">
      <c r="A749" s="45">
        <v>43070</v>
      </c>
      <c r="B749" s="2" t="s">
        <v>510</v>
      </c>
      <c r="C749" s="2" t="s">
        <v>220</v>
      </c>
      <c r="D749" s="2" t="s">
        <v>34</v>
      </c>
      <c r="E749" s="1" t="str">
        <f t="shared" si="24"/>
        <v>009</v>
      </c>
      <c r="F749" s="2" t="s">
        <v>289</v>
      </c>
      <c r="G749" s="4">
        <v>81638.33</v>
      </c>
      <c r="H749" s="4">
        <v>483.16</v>
      </c>
      <c r="I749" s="4">
        <f t="shared" si="23"/>
        <v>81155.17</v>
      </c>
    </row>
    <row r="750" spans="1:9">
      <c r="A750" s="45">
        <v>43070</v>
      </c>
      <c r="B750" s="2" t="s">
        <v>510</v>
      </c>
      <c r="C750" s="2" t="s">
        <v>220</v>
      </c>
      <c r="D750" s="2" t="s">
        <v>34</v>
      </c>
      <c r="E750" s="1" t="str">
        <f t="shared" si="24"/>
        <v>009</v>
      </c>
      <c r="F750" s="2" t="s">
        <v>290</v>
      </c>
      <c r="G750" s="4">
        <v>139206</v>
      </c>
      <c r="H750" s="4">
        <v>965.71</v>
      </c>
      <c r="I750" s="4">
        <f t="shared" si="23"/>
        <v>138240.29</v>
      </c>
    </row>
    <row r="751" spans="1:9">
      <c r="A751" s="45">
        <v>43070</v>
      </c>
      <c r="B751" s="2" t="s">
        <v>510</v>
      </c>
      <c r="C751" s="2" t="s">
        <v>220</v>
      </c>
      <c r="D751" s="2" t="s">
        <v>34</v>
      </c>
      <c r="E751" s="1" t="str">
        <f t="shared" si="24"/>
        <v>009</v>
      </c>
      <c r="F751" s="2" t="s">
        <v>291</v>
      </c>
      <c r="G751" s="4">
        <v>175925.81</v>
      </c>
      <c r="H751" s="4">
        <v>2696.8</v>
      </c>
      <c r="I751" s="4">
        <f t="shared" si="23"/>
        <v>173229.01</v>
      </c>
    </row>
    <row r="752" spans="1:9">
      <c r="A752" s="45">
        <v>43070</v>
      </c>
      <c r="B752" s="2" t="s">
        <v>510</v>
      </c>
      <c r="C752" s="2" t="s">
        <v>220</v>
      </c>
      <c r="D752" s="2" t="s">
        <v>34</v>
      </c>
      <c r="E752" s="1" t="str">
        <f t="shared" si="24"/>
        <v>009</v>
      </c>
      <c r="F752" s="2" t="s">
        <v>527</v>
      </c>
      <c r="G752" s="4">
        <v>5886096.7300000004</v>
      </c>
      <c r="H752" s="4">
        <v>51843.32</v>
      </c>
      <c r="I752" s="4">
        <f t="shared" si="23"/>
        <v>5834253.4100000001</v>
      </c>
    </row>
    <row r="753" spans="1:9">
      <c r="A753" s="45">
        <v>43070</v>
      </c>
      <c r="B753" s="2" t="s">
        <v>510</v>
      </c>
      <c r="C753" s="2" t="s">
        <v>220</v>
      </c>
      <c r="D753" s="2" t="s">
        <v>34</v>
      </c>
      <c r="E753" s="1" t="str">
        <f t="shared" si="24"/>
        <v>009</v>
      </c>
      <c r="F753" s="2" t="s">
        <v>292</v>
      </c>
      <c r="G753" s="4">
        <v>64165.36</v>
      </c>
      <c r="H753" s="4">
        <v>349.27</v>
      </c>
      <c r="I753" s="4">
        <f t="shared" si="23"/>
        <v>63816.090000000004</v>
      </c>
    </row>
    <row r="754" spans="1:9">
      <c r="A754" s="45">
        <v>43070</v>
      </c>
      <c r="B754" s="2" t="s">
        <v>510</v>
      </c>
      <c r="C754" s="2" t="s">
        <v>220</v>
      </c>
      <c r="D754" s="2" t="s">
        <v>34</v>
      </c>
      <c r="E754" s="1" t="str">
        <f t="shared" si="24"/>
        <v>009</v>
      </c>
      <c r="F754" s="2" t="s">
        <v>293</v>
      </c>
      <c r="G754" s="4">
        <v>9807993.2100000009</v>
      </c>
      <c r="H754" s="4">
        <v>86261.53</v>
      </c>
      <c r="I754" s="4">
        <f t="shared" si="23"/>
        <v>9721731.6800000016</v>
      </c>
    </row>
    <row r="755" spans="1:9">
      <c r="A755" s="45">
        <v>43070</v>
      </c>
      <c r="B755" s="2" t="s">
        <v>510</v>
      </c>
      <c r="C755" s="2" t="s">
        <v>220</v>
      </c>
      <c r="D755" s="2" t="s">
        <v>34</v>
      </c>
      <c r="E755" s="1" t="str">
        <f t="shared" si="24"/>
        <v>009</v>
      </c>
      <c r="F755" s="2" t="s">
        <v>294</v>
      </c>
      <c r="G755" s="4">
        <v>4875778.22</v>
      </c>
      <c r="H755" s="4">
        <v>59145.1</v>
      </c>
      <c r="I755" s="4">
        <f t="shared" si="23"/>
        <v>4816633.12</v>
      </c>
    </row>
    <row r="756" spans="1:9">
      <c r="A756" s="45">
        <v>43070</v>
      </c>
      <c r="B756" s="2" t="s">
        <v>510</v>
      </c>
      <c r="C756" s="2" t="s">
        <v>220</v>
      </c>
      <c r="D756" s="2" t="s">
        <v>34</v>
      </c>
      <c r="E756" s="1" t="str">
        <f t="shared" si="24"/>
        <v>009</v>
      </c>
      <c r="F756" s="2" t="s">
        <v>528</v>
      </c>
      <c r="G756" s="4">
        <v>-4055.84</v>
      </c>
      <c r="H756" s="4">
        <v>9.09</v>
      </c>
      <c r="I756" s="4">
        <f t="shared" si="23"/>
        <v>-4064.9300000000003</v>
      </c>
    </row>
    <row r="757" spans="1:9">
      <c r="A757" s="45">
        <v>43070</v>
      </c>
      <c r="B757" s="2" t="s">
        <v>510</v>
      </c>
      <c r="C757" s="2" t="s">
        <v>220</v>
      </c>
      <c r="D757" s="2" t="s">
        <v>34</v>
      </c>
      <c r="E757" s="1" t="str">
        <f t="shared" si="24"/>
        <v>009</v>
      </c>
      <c r="F757" s="2" t="s">
        <v>529</v>
      </c>
      <c r="G757" s="4">
        <v>67.47</v>
      </c>
      <c r="H757" s="4">
        <v>0.14000000000000001</v>
      </c>
      <c r="I757" s="4">
        <f t="shared" si="23"/>
        <v>67.33</v>
      </c>
    </row>
    <row r="758" spans="1:9">
      <c r="A758" s="45">
        <v>43070</v>
      </c>
      <c r="B758" s="2" t="s">
        <v>510</v>
      </c>
      <c r="C758" s="2" t="s">
        <v>220</v>
      </c>
      <c r="D758" s="2" t="s">
        <v>34</v>
      </c>
      <c r="E758" s="1" t="str">
        <f t="shared" si="24"/>
        <v>009</v>
      </c>
      <c r="F758" s="2" t="s">
        <v>295</v>
      </c>
      <c r="G758" s="4">
        <v>819.9</v>
      </c>
      <c r="H758" s="4">
        <v>1.63</v>
      </c>
      <c r="I758" s="4">
        <f t="shared" si="23"/>
        <v>818.27</v>
      </c>
    </row>
    <row r="759" spans="1:9">
      <c r="A759" s="45">
        <v>43070</v>
      </c>
      <c r="B759" s="2" t="s">
        <v>510</v>
      </c>
      <c r="C759" s="2" t="s">
        <v>220</v>
      </c>
      <c r="D759" s="2" t="s">
        <v>34</v>
      </c>
      <c r="E759" s="1" t="str">
        <f t="shared" si="24"/>
        <v>009</v>
      </c>
      <c r="F759" s="2" t="s">
        <v>296</v>
      </c>
      <c r="G759" s="4">
        <v>1424854.48</v>
      </c>
      <c r="H759" s="4">
        <v>12135.8</v>
      </c>
      <c r="I759" s="4">
        <f t="shared" si="23"/>
        <v>1412718.68</v>
      </c>
    </row>
    <row r="760" spans="1:9">
      <c r="A760" s="45">
        <v>43070</v>
      </c>
      <c r="B760" s="2" t="s">
        <v>510</v>
      </c>
      <c r="C760" s="2" t="s">
        <v>220</v>
      </c>
      <c r="D760" s="2" t="s">
        <v>34</v>
      </c>
      <c r="E760" s="1" t="str">
        <f t="shared" si="24"/>
        <v>009</v>
      </c>
      <c r="F760" s="2" t="s">
        <v>530</v>
      </c>
      <c r="G760" s="4">
        <v>12559.7</v>
      </c>
      <c r="H760" s="4">
        <v>22.79</v>
      </c>
      <c r="I760" s="4">
        <f t="shared" si="23"/>
        <v>12536.91</v>
      </c>
    </row>
    <row r="761" spans="1:9">
      <c r="A761" s="45">
        <v>43070</v>
      </c>
      <c r="B761" s="2" t="s">
        <v>510</v>
      </c>
      <c r="C761" s="2" t="s">
        <v>220</v>
      </c>
      <c r="D761" s="2" t="s">
        <v>34</v>
      </c>
      <c r="E761" s="1" t="str">
        <f t="shared" si="24"/>
        <v>009</v>
      </c>
      <c r="F761" s="2" t="s">
        <v>531</v>
      </c>
      <c r="G761" s="4">
        <v>9834.9</v>
      </c>
      <c r="H761" s="4">
        <v>33.090000000000003</v>
      </c>
      <c r="I761" s="4">
        <f t="shared" si="23"/>
        <v>9801.81</v>
      </c>
    </row>
    <row r="762" spans="1:9">
      <c r="A762" s="45">
        <v>43070</v>
      </c>
      <c r="B762" s="2" t="s">
        <v>510</v>
      </c>
      <c r="C762" s="2" t="s">
        <v>220</v>
      </c>
      <c r="D762" s="2" t="s">
        <v>34</v>
      </c>
      <c r="E762" s="1" t="str">
        <f t="shared" si="24"/>
        <v>009</v>
      </c>
      <c r="F762" s="2" t="s">
        <v>297</v>
      </c>
      <c r="G762" s="4">
        <v>-7.34</v>
      </c>
      <c r="H762" s="4">
        <v>0</v>
      </c>
      <c r="I762" s="4">
        <f t="shared" si="23"/>
        <v>-7.34</v>
      </c>
    </row>
    <row r="763" spans="1:9">
      <c r="A763" s="45">
        <v>43070</v>
      </c>
      <c r="B763" s="2" t="s">
        <v>510</v>
      </c>
      <c r="C763" s="2" t="s">
        <v>220</v>
      </c>
      <c r="D763" s="2" t="s">
        <v>34</v>
      </c>
      <c r="E763" s="1" t="str">
        <f t="shared" si="24"/>
        <v>009</v>
      </c>
      <c r="F763" s="2" t="s">
        <v>532</v>
      </c>
      <c r="G763" s="4">
        <v>219738.75</v>
      </c>
      <c r="H763" s="4">
        <v>1199.75</v>
      </c>
      <c r="I763" s="4">
        <f t="shared" si="23"/>
        <v>218539</v>
      </c>
    </row>
    <row r="764" spans="1:9">
      <c r="A764" s="45">
        <v>43070</v>
      </c>
      <c r="B764" s="2" t="s">
        <v>510</v>
      </c>
      <c r="C764" s="2" t="s">
        <v>220</v>
      </c>
      <c r="D764" s="2" t="s">
        <v>34</v>
      </c>
      <c r="E764" s="1" t="str">
        <f t="shared" si="24"/>
        <v>009</v>
      </c>
      <c r="F764" s="2" t="s">
        <v>298</v>
      </c>
      <c r="G764" s="4">
        <v>22198.29</v>
      </c>
      <c r="H764" s="4">
        <v>97.89</v>
      </c>
      <c r="I764" s="4">
        <f t="shared" si="23"/>
        <v>22100.400000000001</v>
      </c>
    </row>
    <row r="765" spans="1:9">
      <c r="A765" s="45">
        <v>43070</v>
      </c>
      <c r="B765" s="2" t="s">
        <v>510</v>
      </c>
      <c r="C765" s="2" t="s">
        <v>220</v>
      </c>
      <c r="D765" s="2" t="s">
        <v>34</v>
      </c>
      <c r="E765" s="1" t="str">
        <f t="shared" si="24"/>
        <v>009</v>
      </c>
      <c r="F765" s="2" t="s">
        <v>533</v>
      </c>
      <c r="G765" s="4">
        <v>319643.89</v>
      </c>
      <c r="H765" s="4">
        <v>3126.35</v>
      </c>
      <c r="I765" s="4">
        <f t="shared" si="23"/>
        <v>316517.54000000004</v>
      </c>
    </row>
    <row r="766" spans="1:9">
      <c r="A766" s="45">
        <v>43070</v>
      </c>
      <c r="B766" s="2" t="s">
        <v>510</v>
      </c>
      <c r="C766" s="2" t="s">
        <v>220</v>
      </c>
      <c r="D766" s="2" t="s">
        <v>34</v>
      </c>
      <c r="E766" s="1" t="str">
        <f t="shared" si="24"/>
        <v>009</v>
      </c>
      <c r="F766" s="2" t="s">
        <v>534</v>
      </c>
      <c r="G766" s="4">
        <v>343583.73</v>
      </c>
      <c r="H766" s="4">
        <v>2982.68</v>
      </c>
      <c r="I766" s="4">
        <f t="shared" si="23"/>
        <v>340601.05</v>
      </c>
    </row>
    <row r="767" spans="1:9">
      <c r="A767" s="45">
        <v>43070</v>
      </c>
      <c r="B767" s="2" t="s">
        <v>510</v>
      </c>
      <c r="C767" s="2" t="s">
        <v>220</v>
      </c>
      <c r="D767" s="2" t="s">
        <v>34</v>
      </c>
      <c r="E767" s="1" t="str">
        <f t="shared" si="24"/>
        <v>009</v>
      </c>
      <c r="F767" s="2" t="s">
        <v>535</v>
      </c>
      <c r="G767" s="4">
        <v>6832.71</v>
      </c>
      <c r="H767" s="4">
        <v>47.7</v>
      </c>
      <c r="I767" s="4">
        <f t="shared" si="23"/>
        <v>6785.01</v>
      </c>
    </row>
    <row r="768" spans="1:9">
      <c r="A768" s="45">
        <v>43070</v>
      </c>
      <c r="B768" s="2" t="s">
        <v>510</v>
      </c>
      <c r="C768" s="2" t="s">
        <v>220</v>
      </c>
      <c r="D768" s="2" t="s">
        <v>34</v>
      </c>
      <c r="E768" s="1" t="str">
        <f t="shared" si="24"/>
        <v>009</v>
      </c>
      <c r="F768" s="2" t="s">
        <v>299</v>
      </c>
      <c r="G768" s="4">
        <v>36503.85</v>
      </c>
      <c r="H768" s="4">
        <v>179.56</v>
      </c>
      <c r="I768" s="4">
        <f t="shared" si="23"/>
        <v>36324.29</v>
      </c>
    </row>
    <row r="769" spans="1:9">
      <c r="A769" s="45">
        <v>43070</v>
      </c>
      <c r="B769" s="2" t="s">
        <v>510</v>
      </c>
      <c r="C769" s="2" t="s">
        <v>220</v>
      </c>
      <c r="D769" s="2" t="s">
        <v>34</v>
      </c>
      <c r="E769" s="1" t="str">
        <f t="shared" si="24"/>
        <v>009</v>
      </c>
      <c r="F769" s="2" t="s">
        <v>536</v>
      </c>
      <c r="G769" s="4">
        <v>17299.18</v>
      </c>
      <c r="H769" s="4">
        <v>31.16</v>
      </c>
      <c r="I769" s="4">
        <f t="shared" si="23"/>
        <v>17268.02</v>
      </c>
    </row>
    <row r="770" spans="1:9">
      <c r="A770" s="45">
        <v>43070</v>
      </c>
      <c r="B770" s="2" t="s">
        <v>510</v>
      </c>
      <c r="C770" s="2" t="s">
        <v>220</v>
      </c>
      <c r="D770" s="2" t="s">
        <v>34</v>
      </c>
      <c r="E770" s="1" t="str">
        <f t="shared" si="24"/>
        <v>009</v>
      </c>
      <c r="F770" s="2" t="s">
        <v>537</v>
      </c>
      <c r="G770" s="4">
        <v>104079.25</v>
      </c>
      <c r="H770" s="4">
        <v>178.38</v>
      </c>
      <c r="I770" s="4">
        <f t="shared" ref="I770:I833" si="25">+G770-H770</f>
        <v>103900.87</v>
      </c>
    </row>
    <row r="771" spans="1:9">
      <c r="A771" s="45">
        <v>43070</v>
      </c>
      <c r="B771" s="2" t="s">
        <v>510</v>
      </c>
      <c r="C771" s="2" t="s">
        <v>220</v>
      </c>
      <c r="D771" s="2" t="s">
        <v>34</v>
      </c>
      <c r="E771" s="1" t="str">
        <f t="shared" si="24"/>
        <v>009</v>
      </c>
      <c r="F771" s="2" t="s">
        <v>538</v>
      </c>
      <c r="G771" s="4">
        <v>1057510.49</v>
      </c>
      <c r="H771" s="4">
        <v>7990.47</v>
      </c>
      <c r="I771" s="4">
        <f t="shared" si="25"/>
        <v>1049520.02</v>
      </c>
    </row>
    <row r="772" spans="1:9">
      <c r="A772" s="45">
        <v>43070</v>
      </c>
      <c r="B772" s="2" t="s">
        <v>510</v>
      </c>
      <c r="C772" s="2" t="s">
        <v>220</v>
      </c>
      <c r="D772" s="2" t="s">
        <v>34</v>
      </c>
      <c r="E772" s="1" t="str">
        <f t="shared" si="24"/>
        <v>009</v>
      </c>
      <c r="F772" s="2" t="s">
        <v>300</v>
      </c>
      <c r="G772" s="4">
        <v>-25.98</v>
      </c>
      <c r="H772" s="4">
        <v>12.17</v>
      </c>
      <c r="I772" s="4">
        <f t="shared" si="25"/>
        <v>-38.15</v>
      </c>
    </row>
    <row r="773" spans="1:9">
      <c r="A773" s="45">
        <v>43070</v>
      </c>
      <c r="B773" s="2" t="s">
        <v>510</v>
      </c>
      <c r="C773" s="2" t="s">
        <v>220</v>
      </c>
      <c r="D773" s="2" t="s">
        <v>34</v>
      </c>
      <c r="E773" s="1" t="str">
        <f t="shared" si="24"/>
        <v>009</v>
      </c>
      <c r="F773" s="2" t="s">
        <v>539</v>
      </c>
      <c r="G773" s="4">
        <v>34242.79</v>
      </c>
      <c r="H773" s="4">
        <v>246.13</v>
      </c>
      <c r="I773" s="4">
        <f t="shared" si="25"/>
        <v>33996.660000000003</v>
      </c>
    </row>
    <row r="774" spans="1:9">
      <c r="A774" s="45">
        <v>43070</v>
      </c>
      <c r="B774" s="2" t="s">
        <v>510</v>
      </c>
      <c r="C774" s="2" t="s">
        <v>220</v>
      </c>
      <c r="D774" s="2" t="s">
        <v>34</v>
      </c>
      <c r="E774" s="1" t="str">
        <f t="shared" si="24"/>
        <v>009</v>
      </c>
      <c r="F774" s="2" t="s">
        <v>301</v>
      </c>
      <c r="G774" s="4">
        <v>24776.86</v>
      </c>
      <c r="H774" s="4">
        <v>195.96</v>
      </c>
      <c r="I774" s="4">
        <f t="shared" si="25"/>
        <v>24580.9</v>
      </c>
    </row>
    <row r="775" spans="1:9">
      <c r="A775" s="45">
        <v>43070</v>
      </c>
      <c r="B775" s="2" t="s">
        <v>510</v>
      </c>
      <c r="C775" s="2" t="s">
        <v>220</v>
      </c>
      <c r="D775" s="2" t="s">
        <v>34</v>
      </c>
      <c r="E775" s="1" t="str">
        <f t="shared" si="24"/>
        <v>009</v>
      </c>
      <c r="F775" s="2" t="s">
        <v>302</v>
      </c>
      <c r="G775" s="4">
        <v>1.08</v>
      </c>
      <c r="H775" s="4">
        <v>0.01</v>
      </c>
      <c r="I775" s="4">
        <f t="shared" si="25"/>
        <v>1.07</v>
      </c>
    </row>
    <row r="776" spans="1:9">
      <c r="A776" s="45">
        <v>43070</v>
      </c>
      <c r="B776" s="2" t="s">
        <v>510</v>
      </c>
      <c r="C776" s="2" t="s">
        <v>220</v>
      </c>
      <c r="D776" s="2" t="s">
        <v>34</v>
      </c>
      <c r="E776" s="1" t="str">
        <f t="shared" si="24"/>
        <v>009</v>
      </c>
      <c r="F776" s="2" t="s">
        <v>540</v>
      </c>
      <c r="G776" s="4">
        <v>8284.75</v>
      </c>
      <c r="H776" s="4">
        <v>20.2</v>
      </c>
      <c r="I776" s="4">
        <f t="shared" si="25"/>
        <v>8264.5499999999993</v>
      </c>
    </row>
    <row r="777" spans="1:9">
      <c r="A777" s="45">
        <v>43070</v>
      </c>
      <c r="B777" s="2" t="s">
        <v>510</v>
      </c>
      <c r="C777" s="2" t="s">
        <v>220</v>
      </c>
      <c r="D777" s="2" t="s">
        <v>34</v>
      </c>
      <c r="E777" s="1" t="str">
        <f t="shared" si="24"/>
        <v>009</v>
      </c>
      <c r="F777" s="2" t="s">
        <v>303</v>
      </c>
      <c r="G777" s="4">
        <v>293652.11</v>
      </c>
      <c r="H777" s="4">
        <v>1059.9000000000001</v>
      </c>
      <c r="I777" s="4">
        <f t="shared" si="25"/>
        <v>292592.20999999996</v>
      </c>
    </row>
    <row r="778" spans="1:9">
      <c r="A778" s="45">
        <v>43070</v>
      </c>
      <c r="B778" s="2" t="s">
        <v>510</v>
      </c>
      <c r="C778" s="2" t="s">
        <v>220</v>
      </c>
      <c r="D778" s="2" t="s">
        <v>34</v>
      </c>
      <c r="E778" s="1" t="str">
        <f t="shared" si="24"/>
        <v>009</v>
      </c>
      <c r="F778" s="2" t="s">
        <v>304</v>
      </c>
      <c r="G778" s="4">
        <v>564550.68000000005</v>
      </c>
      <c r="H778" s="4">
        <v>1637.19</v>
      </c>
      <c r="I778" s="4">
        <f t="shared" si="25"/>
        <v>562913.49000000011</v>
      </c>
    </row>
    <row r="779" spans="1:9">
      <c r="A779" s="45">
        <v>43070</v>
      </c>
      <c r="B779" s="2" t="s">
        <v>510</v>
      </c>
      <c r="C779" s="2" t="s">
        <v>220</v>
      </c>
      <c r="D779" s="2" t="s">
        <v>34</v>
      </c>
      <c r="E779" s="1" t="str">
        <f t="shared" si="24"/>
        <v>009</v>
      </c>
      <c r="F779" s="2" t="s">
        <v>305</v>
      </c>
      <c r="G779" s="4">
        <v>172693.57</v>
      </c>
      <c r="H779" s="4">
        <v>629.36</v>
      </c>
      <c r="I779" s="4">
        <f t="shared" si="25"/>
        <v>172064.21000000002</v>
      </c>
    </row>
    <row r="780" spans="1:9">
      <c r="A780" s="45">
        <v>43070</v>
      </c>
      <c r="B780" s="2" t="s">
        <v>510</v>
      </c>
      <c r="C780" s="2" t="s">
        <v>220</v>
      </c>
      <c r="D780" s="2" t="s">
        <v>34</v>
      </c>
      <c r="E780" s="1" t="str">
        <f t="shared" si="24"/>
        <v>009</v>
      </c>
      <c r="F780" s="2" t="s">
        <v>306</v>
      </c>
      <c r="G780" s="4">
        <v>175827.44</v>
      </c>
      <c r="H780" s="4">
        <v>646.48</v>
      </c>
      <c r="I780" s="4">
        <f t="shared" si="25"/>
        <v>175180.96</v>
      </c>
    </row>
    <row r="781" spans="1:9">
      <c r="A781" s="45">
        <v>43070</v>
      </c>
      <c r="B781" s="2" t="s">
        <v>510</v>
      </c>
      <c r="C781" s="2" t="s">
        <v>220</v>
      </c>
      <c r="D781" s="2" t="s">
        <v>34</v>
      </c>
      <c r="E781" s="1" t="str">
        <f t="shared" si="24"/>
        <v>009</v>
      </c>
      <c r="F781" s="2" t="s">
        <v>307</v>
      </c>
      <c r="G781" s="4">
        <v>38214.44</v>
      </c>
      <c r="H781" s="4">
        <v>119.81</v>
      </c>
      <c r="I781" s="4">
        <f t="shared" si="25"/>
        <v>38094.630000000005</v>
      </c>
    </row>
    <row r="782" spans="1:9">
      <c r="A782" s="45">
        <v>43070</v>
      </c>
      <c r="B782" s="2" t="s">
        <v>510</v>
      </c>
      <c r="C782" s="2" t="s">
        <v>220</v>
      </c>
      <c r="D782" s="2" t="s">
        <v>34</v>
      </c>
      <c r="E782" s="1" t="str">
        <f t="shared" si="24"/>
        <v>009</v>
      </c>
      <c r="F782" s="2" t="s">
        <v>309</v>
      </c>
      <c r="G782" s="4">
        <v>41290.47</v>
      </c>
      <c r="H782" s="4">
        <v>221.68</v>
      </c>
      <c r="I782" s="4">
        <f t="shared" si="25"/>
        <v>41068.79</v>
      </c>
    </row>
    <row r="783" spans="1:9">
      <c r="A783" s="45">
        <v>43070</v>
      </c>
      <c r="B783" s="2" t="s">
        <v>510</v>
      </c>
      <c r="C783" s="2" t="s">
        <v>220</v>
      </c>
      <c r="D783" s="2" t="s">
        <v>34</v>
      </c>
      <c r="E783" s="1" t="str">
        <f t="shared" si="24"/>
        <v>009</v>
      </c>
      <c r="F783" s="2" t="s">
        <v>310</v>
      </c>
      <c r="G783" s="4">
        <v>409081.81</v>
      </c>
      <c r="H783" s="4">
        <v>1893.48</v>
      </c>
      <c r="I783" s="4">
        <f t="shared" si="25"/>
        <v>407188.33</v>
      </c>
    </row>
    <row r="784" spans="1:9">
      <c r="A784" s="45">
        <v>43070</v>
      </c>
      <c r="B784" s="2" t="s">
        <v>510</v>
      </c>
      <c r="C784" s="2" t="s">
        <v>220</v>
      </c>
      <c r="D784" s="2" t="s">
        <v>34</v>
      </c>
      <c r="E784" s="1" t="str">
        <f t="shared" si="24"/>
        <v>009</v>
      </c>
      <c r="F784" s="2" t="s">
        <v>311</v>
      </c>
      <c r="G784" s="4">
        <v>109995.17</v>
      </c>
      <c r="H784" s="4">
        <v>561.37</v>
      </c>
      <c r="I784" s="4">
        <f t="shared" si="25"/>
        <v>109433.8</v>
      </c>
    </row>
    <row r="785" spans="1:9">
      <c r="A785" s="45">
        <v>43070</v>
      </c>
      <c r="B785" s="2" t="s">
        <v>510</v>
      </c>
      <c r="C785" s="2" t="s">
        <v>220</v>
      </c>
      <c r="D785" s="2" t="s">
        <v>34</v>
      </c>
      <c r="E785" s="1" t="str">
        <f t="shared" si="24"/>
        <v>009</v>
      </c>
      <c r="F785" s="2" t="s">
        <v>541</v>
      </c>
      <c r="G785" s="4">
        <v>1405.18</v>
      </c>
      <c r="H785" s="4">
        <v>9.18</v>
      </c>
      <c r="I785" s="4">
        <f t="shared" si="25"/>
        <v>1396</v>
      </c>
    </row>
    <row r="786" spans="1:9">
      <c r="A786" s="45">
        <v>43070</v>
      </c>
      <c r="B786" s="2" t="s">
        <v>510</v>
      </c>
      <c r="C786" s="2" t="s">
        <v>220</v>
      </c>
      <c r="D786" s="2" t="s">
        <v>34</v>
      </c>
      <c r="E786" s="1" t="str">
        <f t="shared" si="24"/>
        <v>009</v>
      </c>
      <c r="F786" s="2" t="s">
        <v>312</v>
      </c>
      <c r="G786" s="4">
        <v>1977857.22</v>
      </c>
      <c r="H786" s="4">
        <v>5939.51</v>
      </c>
      <c r="I786" s="4">
        <f t="shared" si="25"/>
        <v>1971917.71</v>
      </c>
    </row>
    <row r="787" spans="1:9">
      <c r="A787" s="45">
        <v>43070</v>
      </c>
      <c r="B787" s="2" t="s">
        <v>510</v>
      </c>
      <c r="C787" s="2" t="s">
        <v>220</v>
      </c>
      <c r="D787" s="2" t="s">
        <v>34</v>
      </c>
      <c r="E787" s="1" t="str">
        <f t="shared" si="24"/>
        <v>009</v>
      </c>
      <c r="F787" s="2" t="s">
        <v>542</v>
      </c>
      <c r="G787" s="4">
        <v>13782.06</v>
      </c>
      <c r="H787" s="4">
        <v>86.87</v>
      </c>
      <c r="I787" s="4">
        <f t="shared" si="25"/>
        <v>13695.189999999999</v>
      </c>
    </row>
    <row r="788" spans="1:9">
      <c r="A788" s="45">
        <v>43070</v>
      </c>
      <c r="B788" s="2" t="s">
        <v>510</v>
      </c>
      <c r="C788" s="2" t="s">
        <v>220</v>
      </c>
      <c r="D788" s="2" t="s">
        <v>34</v>
      </c>
      <c r="E788" s="1" t="str">
        <f t="shared" si="24"/>
        <v>009</v>
      </c>
      <c r="F788" s="2" t="s">
        <v>313</v>
      </c>
      <c r="G788" s="4">
        <v>307067.64</v>
      </c>
      <c r="H788" s="4">
        <v>1096.8</v>
      </c>
      <c r="I788" s="4">
        <f t="shared" si="25"/>
        <v>305970.84000000003</v>
      </c>
    </row>
    <row r="789" spans="1:9">
      <c r="A789" s="45">
        <v>43070</v>
      </c>
      <c r="B789" s="2" t="s">
        <v>510</v>
      </c>
      <c r="C789" s="2" t="s">
        <v>220</v>
      </c>
      <c r="D789" s="2" t="s">
        <v>34</v>
      </c>
      <c r="E789" s="1" t="str">
        <f t="shared" si="24"/>
        <v>009</v>
      </c>
      <c r="F789" s="2" t="s">
        <v>543</v>
      </c>
      <c r="G789" s="4">
        <v>135352.79</v>
      </c>
      <c r="H789" s="4">
        <v>568.52</v>
      </c>
      <c r="I789" s="4">
        <f t="shared" si="25"/>
        <v>134784.27000000002</v>
      </c>
    </row>
    <row r="790" spans="1:9">
      <c r="A790" s="45">
        <v>43070</v>
      </c>
      <c r="B790" s="2" t="s">
        <v>510</v>
      </c>
      <c r="C790" s="2" t="s">
        <v>220</v>
      </c>
      <c r="D790" s="2" t="s">
        <v>34</v>
      </c>
      <c r="E790" s="1" t="str">
        <f t="shared" si="24"/>
        <v>009</v>
      </c>
      <c r="F790" s="2" t="s">
        <v>314</v>
      </c>
      <c r="G790" s="4">
        <v>251399.54</v>
      </c>
      <c r="H790" s="4">
        <v>996.98</v>
      </c>
      <c r="I790" s="4">
        <f t="shared" si="25"/>
        <v>250402.56</v>
      </c>
    </row>
    <row r="791" spans="1:9">
      <c r="A791" s="45">
        <v>43070</v>
      </c>
      <c r="B791" s="2" t="s">
        <v>510</v>
      </c>
      <c r="C791" s="2" t="s">
        <v>220</v>
      </c>
      <c r="D791" s="2" t="s">
        <v>34</v>
      </c>
      <c r="E791" s="1" t="str">
        <f t="shared" si="24"/>
        <v>009</v>
      </c>
      <c r="F791" s="2" t="s">
        <v>544</v>
      </c>
      <c r="G791" s="4">
        <v>640664.81000000006</v>
      </c>
      <c r="H791" s="4">
        <v>2999.91</v>
      </c>
      <c r="I791" s="4">
        <f t="shared" si="25"/>
        <v>637664.9</v>
      </c>
    </row>
    <row r="792" spans="1:9">
      <c r="A792" s="45">
        <v>43070</v>
      </c>
      <c r="B792" s="2" t="s">
        <v>510</v>
      </c>
      <c r="C792" s="2" t="s">
        <v>220</v>
      </c>
      <c r="D792" s="2" t="s">
        <v>34</v>
      </c>
      <c r="E792" s="1" t="str">
        <f t="shared" si="24"/>
        <v>009</v>
      </c>
      <c r="F792" s="2" t="s">
        <v>315</v>
      </c>
      <c r="G792" s="4">
        <v>148066.22</v>
      </c>
      <c r="H792" s="4">
        <v>567.35</v>
      </c>
      <c r="I792" s="4">
        <f t="shared" si="25"/>
        <v>147498.87</v>
      </c>
    </row>
    <row r="793" spans="1:9">
      <c r="A793" s="45">
        <v>43070</v>
      </c>
      <c r="B793" s="2" t="s">
        <v>510</v>
      </c>
      <c r="C793" s="2" t="s">
        <v>220</v>
      </c>
      <c r="D793" s="2" t="s">
        <v>34</v>
      </c>
      <c r="E793" s="1" t="str">
        <f t="shared" si="24"/>
        <v>009</v>
      </c>
      <c r="F793" s="2" t="s">
        <v>545</v>
      </c>
      <c r="G793" s="4">
        <v>31641.18</v>
      </c>
      <c r="H793" s="4">
        <v>59.42</v>
      </c>
      <c r="I793" s="4">
        <f t="shared" si="25"/>
        <v>31581.760000000002</v>
      </c>
    </row>
    <row r="794" spans="1:9">
      <c r="A794" s="45">
        <v>43070</v>
      </c>
      <c r="B794" s="2" t="s">
        <v>510</v>
      </c>
      <c r="C794" s="2" t="s">
        <v>220</v>
      </c>
      <c r="D794" s="2" t="s">
        <v>34</v>
      </c>
      <c r="E794" s="1" t="str">
        <f t="shared" si="24"/>
        <v>009</v>
      </c>
      <c r="F794" s="2" t="s">
        <v>546</v>
      </c>
      <c r="G794" s="4">
        <v>160720.04999999999</v>
      </c>
      <c r="H794" s="4">
        <v>618.73</v>
      </c>
      <c r="I794" s="4">
        <f t="shared" si="25"/>
        <v>160101.31999999998</v>
      </c>
    </row>
    <row r="795" spans="1:9">
      <c r="A795" s="45">
        <v>43070</v>
      </c>
      <c r="B795" s="2" t="s">
        <v>510</v>
      </c>
      <c r="C795" s="2" t="s">
        <v>220</v>
      </c>
      <c r="D795" s="2" t="s">
        <v>34</v>
      </c>
      <c r="E795" s="1" t="str">
        <f t="shared" si="24"/>
        <v>009</v>
      </c>
      <c r="F795" s="2" t="s">
        <v>547</v>
      </c>
      <c r="G795" s="4">
        <v>193185.27</v>
      </c>
      <c r="H795" s="4">
        <v>681.79</v>
      </c>
      <c r="I795" s="4">
        <f t="shared" si="25"/>
        <v>192503.47999999998</v>
      </c>
    </row>
    <row r="796" spans="1:9">
      <c r="A796" s="45">
        <v>43070</v>
      </c>
      <c r="B796" s="2" t="s">
        <v>510</v>
      </c>
      <c r="C796" s="2" t="s">
        <v>220</v>
      </c>
      <c r="D796" s="2" t="s">
        <v>34</v>
      </c>
      <c r="E796" s="1" t="str">
        <f t="shared" si="24"/>
        <v>009</v>
      </c>
      <c r="F796" s="2" t="s">
        <v>548</v>
      </c>
      <c r="G796" s="4">
        <v>161921.22</v>
      </c>
      <c r="H796" s="4">
        <v>440.23</v>
      </c>
      <c r="I796" s="4">
        <f t="shared" si="25"/>
        <v>161480.99</v>
      </c>
    </row>
    <row r="797" spans="1:9">
      <c r="A797" s="45">
        <v>43070</v>
      </c>
      <c r="B797" s="2" t="s">
        <v>510</v>
      </c>
      <c r="C797" s="2" t="s">
        <v>220</v>
      </c>
      <c r="D797" s="2" t="s">
        <v>34</v>
      </c>
      <c r="E797" s="1" t="str">
        <f t="shared" si="24"/>
        <v>009</v>
      </c>
      <c r="F797" s="2" t="s">
        <v>316</v>
      </c>
      <c r="G797" s="4">
        <v>292896.46999999997</v>
      </c>
      <c r="H797" s="4">
        <v>913.11</v>
      </c>
      <c r="I797" s="4">
        <f t="shared" si="25"/>
        <v>291983.35999999999</v>
      </c>
    </row>
    <row r="798" spans="1:9">
      <c r="A798" s="45">
        <v>43070</v>
      </c>
      <c r="B798" s="2" t="s">
        <v>510</v>
      </c>
      <c r="C798" s="2" t="s">
        <v>220</v>
      </c>
      <c r="D798" s="2" t="s">
        <v>34</v>
      </c>
      <c r="E798" s="1" t="str">
        <f t="shared" si="24"/>
        <v>009</v>
      </c>
      <c r="F798" s="2" t="s">
        <v>549</v>
      </c>
      <c r="G798" s="4">
        <v>3635.09</v>
      </c>
      <c r="H798" s="4">
        <v>12.82</v>
      </c>
      <c r="I798" s="4">
        <f t="shared" si="25"/>
        <v>3622.27</v>
      </c>
    </row>
    <row r="799" spans="1:9">
      <c r="A799" s="45">
        <v>43070</v>
      </c>
      <c r="B799" s="2" t="s">
        <v>510</v>
      </c>
      <c r="C799" s="2" t="s">
        <v>220</v>
      </c>
      <c r="D799" s="2" t="s">
        <v>34</v>
      </c>
      <c r="E799" s="1" t="str">
        <f t="shared" si="24"/>
        <v>009</v>
      </c>
      <c r="F799" s="2" t="s">
        <v>317</v>
      </c>
      <c r="G799" s="4">
        <v>76162.009999999995</v>
      </c>
      <c r="H799" s="4">
        <v>113.88</v>
      </c>
      <c r="I799" s="4">
        <f t="shared" si="25"/>
        <v>76048.12999999999</v>
      </c>
    </row>
    <row r="800" spans="1:9">
      <c r="A800" s="45">
        <v>43070</v>
      </c>
      <c r="B800" s="2" t="s">
        <v>510</v>
      </c>
      <c r="C800" s="2" t="s">
        <v>220</v>
      </c>
      <c r="D800" s="2" t="s">
        <v>34</v>
      </c>
      <c r="E800" s="1" t="str">
        <f t="shared" si="24"/>
        <v>009</v>
      </c>
      <c r="F800" s="2" t="s">
        <v>550</v>
      </c>
      <c r="G800" s="4">
        <v>601986.68999999994</v>
      </c>
      <c r="H800" s="4">
        <v>1839.07</v>
      </c>
      <c r="I800" s="4">
        <f t="shared" si="25"/>
        <v>600147.62</v>
      </c>
    </row>
    <row r="801" spans="1:9">
      <c r="A801" s="45">
        <v>43070</v>
      </c>
      <c r="B801" s="2" t="s">
        <v>510</v>
      </c>
      <c r="C801" s="2" t="s">
        <v>220</v>
      </c>
      <c r="D801" s="2" t="s">
        <v>34</v>
      </c>
      <c r="E801" s="1" t="str">
        <f t="shared" si="24"/>
        <v>009</v>
      </c>
      <c r="F801" s="2" t="s">
        <v>551</v>
      </c>
      <c r="G801" s="4">
        <v>76109.03</v>
      </c>
      <c r="H801" s="4">
        <v>158.32</v>
      </c>
      <c r="I801" s="4">
        <f t="shared" si="25"/>
        <v>75950.709999999992</v>
      </c>
    </row>
    <row r="802" spans="1:9">
      <c r="A802" s="45">
        <v>43070</v>
      </c>
      <c r="B802" s="2" t="s">
        <v>510</v>
      </c>
      <c r="C802" s="2" t="s">
        <v>220</v>
      </c>
      <c r="D802" s="2" t="s">
        <v>34</v>
      </c>
      <c r="E802" s="1" t="str">
        <f t="shared" si="24"/>
        <v>009</v>
      </c>
      <c r="F802" s="2" t="s">
        <v>552</v>
      </c>
      <c r="G802" s="4">
        <v>11869.83</v>
      </c>
      <c r="H802" s="4">
        <v>43.74</v>
      </c>
      <c r="I802" s="4">
        <f t="shared" si="25"/>
        <v>11826.09</v>
      </c>
    </row>
    <row r="803" spans="1:9">
      <c r="A803" s="45">
        <v>43070</v>
      </c>
      <c r="B803" s="2" t="s">
        <v>510</v>
      </c>
      <c r="C803" s="2" t="s">
        <v>220</v>
      </c>
      <c r="D803" s="2" t="s">
        <v>34</v>
      </c>
      <c r="E803" s="1" t="str">
        <f t="shared" si="24"/>
        <v>009</v>
      </c>
      <c r="F803" s="2" t="s">
        <v>318</v>
      </c>
      <c r="G803" s="4">
        <v>18280.939999999999</v>
      </c>
      <c r="H803" s="4">
        <v>28.01</v>
      </c>
      <c r="I803" s="4">
        <f t="shared" si="25"/>
        <v>18252.93</v>
      </c>
    </row>
    <row r="804" spans="1:9">
      <c r="A804" s="45">
        <v>43070</v>
      </c>
      <c r="B804" s="2" t="s">
        <v>510</v>
      </c>
      <c r="C804" s="2" t="s">
        <v>220</v>
      </c>
      <c r="D804" s="2" t="s">
        <v>34</v>
      </c>
      <c r="E804" s="1" t="str">
        <f t="shared" si="24"/>
        <v>009</v>
      </c>
      <c r="F804" s="2" t="s">
        <v>553</v>
      </c>
      <c r="G804" s="4">
        <v>5951.63</v>
      </c>
      <c r="H804" s="4">
        <v>18.66</v>
      </c>
      <c r="I804" s="4">
        <f t="shared" si="25"/>
        <v>5932.97</v>
      </c>
    </row>
    <row r="805" spans="1:9">
      <c r="A805" s="45">
        <v>43070</v>
      </c>
      <c r="B805" s="2" t="s">
        <v>510</v>
      </c>
      <c r="C805" s="2" t="s">
        <v>220</v>
      </c>
      <c r="D805" s="2" t="s">
        <v>34</v>
      </c>
      <c r="E805" s="1" t="str">
        <f t="shared" si="24"/>
        <v>009</v>
      </c>
      <c r="F805" s="2" t="s">
        <v>554</v>
      </c>
      <c r="G805" s="4">
        <v>8326.58</v>
      </c>
      <c r="H805" s="4">
        <v>36.04</v>
      </c>
      <c r="I805" s="4">
        <f t="shared" si="25"/>
        <v>8290.5399999999991</v>
      </c>
    </row>
    <row r="806" spans="1:9">
      <c r="A806" s="45">
        <v>43070</v>
      </c>
      <c r="B806" s="2" t="s">
        <v>510</v>
      </c>
      <c r="C806" s="2" t="s">
        <v>220</v>
      </c>
      <c r="D806" s="2" t="s">
        <v>34</v>
      </c>
      <c r="E806" s="1" t="str">
        <f t="shared" si="24"/>
        <v>009</v>
      </c>
      <c r="F806" s="2" t="s">
        <v>319</v>
      </c>
      <c r="G806" s="4">
        <v>202110.19</v>
      </c>
      <c r="H806" s="4">
        <v>736.57</v>
      </c>
      <c r="I806" s="4">
        <f t="shared" si="25"/>
        <v>201373.62</v>
      </c>
    </row>
    <row r="807" spans="1:9">
      <c r="A807" s="45">
        <v>43070</v>
      </c>
      <c r="B807" s="2" t="s">
        <v>510</v>
      </c>
      <c r="C807" s="2" t="s">
        <v>220</v>
      </c>
      <c r="D807" s="2" t="s">
        <v>34</v>
      </c>
      <c r="E807" s="1" t="str">
        <f t="shared" si="24"/>
        <v>009</v>
      </c>
      <c r="F807" s="2" t="s">
        <v>320</v>
      </c>
      <c r="G807" s="4">
        <v>1492.59</v>
      </c>
      <c r="H807" s="4">
        <v>0</v>
      </c>
      <c r="I807" s="4">
        <f t="shared" si="25"/>
        <v>1492.59</v>
      </c>
    </row>
    <row r="808" spans="1:9">
      <c r="A808" s="45">
        <v>43070</v>
      </c>
      <c r="B808" s="2" t="s">
        <v>510</v>
      </c>
      <c r="C808" s="2" t="s">
        <v>220</v>
      </c>
      <c r="D808" s="2" t="s">
        <v>34</v>
      </c>
      <c r="E808" s="1" t="str">
        <f t="shared" si="24"/>
        <v>009</v>
      </c>
      <c r="F808" s="2" t="s">
        <v>323</v>
      </c>
      <c r="G808" s="4">
        <v>3716.41</v>
      </c>
      <c r="H808" s="4">
        <v>11.65</v>
      </c>
      <c r="I808" s="4">
        <f t="shared" si="25"/>
        <v>3704.7599999999998</v>
      </c>
    </row>
    <row r="809" spans="1:9">
      <c r="A809" s="45">
        <v>43070</v>
      </c>
      <c r="B809" s="2" t="s">
        <v>510</v>
      </c>
      <c r="C809" s="2" t="s">
        <v>220</v>
      </c>
      <c r="D809" s="2" t="s">
        <v>34</v>
      </c>
      <c r="E809" s="1" t="str">
        <f t="shared" si="24"/>
        <v>009</v>
      </c>
      <c r="F809" s="2" t="s">
        <v>555</v>
      </c>
      <c r="G809" s="4">
        <v>3069.1</v>
      </c>
      <c r="H809" s="4">
        <v>13.04</v>
      </c>
      <c r="I809" s="4">
        <f t="shared" si="25"/>
        <v>3056.06</v>
      </c>
    </row>
    <row r="810" spans="1:9">
      <c r="A810" s="45">
        <v>43070</v>
      </c>
      <c r="B810" s="2" t="s">
        <v>510</v>
      </c>
      <c r="C810" s="2" t="s">
        <v>220</v>
      </c>
      <c r="D810" s="2" t="s">
        <v>34</v>
      </c>
      <c r="E810" s="1" t="str">
        <f t="shared" si="24"/>
        <v>009</v>
      </c>
      <c r="F810" s="2" t="s">
        <v>556</v>
      </c>
      <c r="G810" s="4">
        <v>-339.01</v>
      </c>
      <c r="H810" s="4">
        <v>0.55000000000000004</v>
      </c>
      <c r="I810" s="4">
        <f t="shared" si="25"/>
        <v>-339.56</v>
      </c>
    </row>
    <row r="811" spans="1:9">
      <c r="A811" s="45">
        <v>43070</v>
      </c>
      <c r="B811" s="2" t="s">
        <v>510</v>
      </c>
      <c r="C811" s="2" t="s">
        <v>220</v>
      </c>
      <c r="D811" s="2" t="s">
        <v>34</v>
      </c>
      <c r="E811" s="1" t="str">
        <f t="shared" si="24"/>
        <v>009</v>
      </c>
      <c r="F811" s="2" t="s">
        <v>557</v>
      </c>
      <c r="G811" s="4">
        <v>164427.16</v>
      </c>
      <c r="H811" s="4">
        <v>311.76</v>
      </c>
      <c r="I811" s="4">
        <f t="shared" si="25"/>
        <v>164115.4</v>
      </c>
    </row>
    <row r="812" spans="1:9">
      <c r="A812" s="45">
        <v>43070</v>
      </c>
      <c r="B812" s="2" t="s">
        <v>510</v>
      </c>
      <c r="C812" s="2" t="s">
        <v>220</v>
      </c>
      <c r="D812" s="2" t="s">
        <v>34</v>
      </c>
      <c r="E812" s="1" t="str">
        <f t="shared" ref="E812:E875" si="26">LEFT(D812,3)</f>
        <v>009</v>
      </c>
      <c r="F812" s="2" t="s">
        <v>558</v>
      </c>
      <c r="G812" s="4">
        <v>25839.63</v>
      </c>
      <c r="H812" s="4">
        <v>29.31</v>
      </c>
      <c r="I812" s="4">
        <f t="shared" si="25"/>
        <v>25810.32</v>
      </c>
    </row>
    <row r="813" spans="1:9">
      <c r="A813" s="45">
        <v>43070</v>
      </c>
      <c r="B813" s="2" t="s">
        <v>510</v>
      </c>
      <c r="C813" s="2" t="s">
        <v>220</v>
      </c>
      <c r="D813" s="2" t="s">
        <v>34</v>
      </c>
      <c r="E813" s="1" t="str">
        <f t="shared" si="26"/>
        <v>009</v>
      </c>
      <c r="F813" s="2" t="s">
        <v>559</v>
      </c>
      <c r="G813" s="4">
        <v>801.7</v>
      </c>
      <c r="H813" s="4">
        <v>2.92</v>
      </c>
      <c r="I813" s="4">
        <f t="shared" si="25"/>
        <v>798.78000000000009</v>
      </c>
    </row>
    <row r="814" spans="1:9">
      <c r="A814" s="45">
        <v>43070</v>
      </c>
      <c r="B814" s="2" t="s">
        <v>510</v>
      </c>
      <c r="C814" s="2" t="s">
        <v>220</v>
      </c>
      <c r="D814" s="2" t="s">
        <v>34</v>
      </c>
      <c r="E814" s="1" t="str">
        <f t="shared" si="26"/>
        <v>009</v>
      </c>
      <c r="F814" s="2" t="s">
        <v>324</v>
      </c>
      <c r="G814" s="4">
        <v>13776.49</v>
      </c>
      <c r="H814" s="4">
        <v>0</v>
      </c>
      <c r="I814" s="4">
        <f t="shared" si="25"/>
        <v>13776.49</v>
      </c>
    </row>
    <row r="815" spans="1:9">
      <c r="A815" s="45">
        <v>43070</v>
      </c>
      <c r="B815" s="2" t="s">
        <v>510</v>
      </c>
      <c r="C815" s="2" t="s">
        <v>220</v>
      </c>
      <c r="D815" s="2" t="s">
        <v>34</v>
      </c>
      <c r="E815" s="1" t="str">
        <f t="shared" si="26"/>
        <v>009</v>
      </c>
      <c r="F815" s="2" t="s">
        <v>560</v>
      </c>
      <c r="G815" s="4">
        <v>203874.02</v>
      </c>
      <c r="H815" s="4">
        <v>331.21</v>
      </c>
      <c r="I815" s="4">
        <f t="shared" si="25"/>
        <v>203542.81</v>
      </c>
    </row>
    <row r="816" spans="1:9">
      <c r="A816" s="45">
        <v>43070</v>
      </c>
      <c r="B816" s="2" t="s">
        <v>510</v>
      </c>
      <c r="C816" s="2" t="s">
        <v>220</v>
      </c>
      <c r="D816" s="2" t="s">
        <v>34</v>
      </c>
      <c r="E816" s="1" t="str">
        <f t="shared" si="26"/>
        <v>009</v>
      </c>
      <c r="F816" s="2" t="s">
        <v>561</v>
      </c>
      <c r="G816" s="4">
        <v>7181.33</v>
      </c>
      <c r="H816" s="4">
        <v>0</v>
      </c>
      <c r="I816" s="4">
        <f t="shared" si="25"/>
        <v>7181.33</v>
      </c>
    </row>
    <row r="817" spans="1:9">
      <c r="A817" s="45">
        <v>43070</v>
      </c>
      <c r="B817" s="2" t="s">
        <v>510</v>
      </c>
      <c r="C817" s="2" t="s">
        <v>220</v>
      </c>
      <c r="D817" s="2" t="s">
        <v>34</v>
      </c>
      <c r="E817" s="1" t="str">
        <f t="shared" si="26"/>
        <v>009</v>
      </c>
      <c r="F817" s="2" t="s">
        <v>562</v>
      </c>
      <c r="G817" s="4">
        <v>5892.02</v>
      </c>
      <c r="H817" s="4">
        <v>0</v>
      </c>
      <c r="I817" s="4">
        <f t="shared" si="25"/>
        <v>5892.02</v>
      </c>
    </row>
    <row r="818" spans="1:9">
      <c r="A818" s="45">
        <v>43070</v>
      </c>
      <c r="B818" s="2" t="s">
        <v>510</v>
      </c>
      <c r="C818" s="2" t="s">
        <v>220</v>
      </c>
      <c r="D818" s="2" t="s">
        <v>34</v>
      </c>
      <c r="E818" s="1" t="str">
        <f t="shared" si="26"/>
        <v>009</v>
      </c>
      <c r="F818" s="2" t="s">
        <v>325</v>
      </c>
      <c r="G818" s="4">
        <v>24421.3</v>
      </c>
      <c r="H818" s="4">
        <v>0</v>
      </c>
      <c r="I818" s="4">
        <f t="shared" si="25"/>
        <v>24421.3</v>
      </c>
    </row>
    <row r="819" spans="1:9">
      <c r="A819" s="45">
        <v>43070</v>
      </c>
      <c r="B819" s="2" t="s">
        <v>510</v>
      </c>
      <c r="C819" s="2" t="s">
        <v>220</v>
      </c>
      <c r="D819" s="2" t="s">
        <v>34</v>
      </c>
      <c r="E819" s="1" t="str">
        <f t="shared" si="26"/>
        <v>009</v>
      </c>
      <c r="F819" s="2" t="s">
        <v>563</v>
      </c>
      <c r="G819" s="4">
        <v>23365.31</v>
      </c>
      <c r="H819" s="4">
        <v>0</v>
      </c>
      <c r="I819" s="4">
        <f t="shared" si="25"/>
        <v>23365.31</v>
      </c>
    </row>
    <row r="820" spans="1:9">
      <c r="A820" s="45">
        <v>43070</v>
      </c>
      <c r="B820" s="2" t="s">
        <v>510</v>
      </c>
      <c r="C820" s="2" t="s">
        <v>220</v>
      </c>
      <c r="D820" s="2" t="s">
        <v>34</v>
      </c>
      <c r="E820" s="1" t="str">
        <f t="shared" si="26"/>
        <v>009</v>
      </c>
      <c r="F820" s="2" t="s">
        <v>564</v>
      </c>
      <c r="G820" s="4">
        <v>5104.13</v>
      </c>
      <c r="H820" s="4">
        <v>0</v>
      </c>
      <c r="I820" s="4">
        <f t="shared" si="25"/>
        <v>5104.13</v>
      </c>
    </row>
    <row r="821" spans="1:9">
      <c r="A821" s="45">
        <v>43070</v>
      </c>
      <c r="B821" s="2" t="s">
        <v>510</v>
      </c>
      <c r="C821" s="2" t="s">
        <v>220</v>
      </c>
      <c r="D821" s="2" t="s">
        <v>34</v>
      </c>
      <c r="E821" s="1" t="str">
        <f t="shared" si="26"/>
        <v>009</v>
      </c>
      <c r="F821" s="2" t="s">
        <v>565</v>
      </c>
      <c r="G821" s="4">
        <v>4761.49</v>
      </c>
      <c r="H821" s="4">
        <v>0</v>
      </c>
      <c r="I821" s="4">
        <f t="shared" si="25"/>
        <v>4761.49</v>
      </c>
    </row>
    <row r="822" spans="1:9">
      <c r="A822" s="45">
        <v>43070</v>
      </c>
      <c r="B822" s="2" t="s">
        <v>510</v>
      </c>
      <c r="C822" s="2" t="s">
        <v>220</v>
      </c>
      <c r="D822" s="2" t="s">
        <v>34</v>
      </c>
      <c r="E822" s="1" t="str">
        <f t="shared" si="26"/>
        <v>009</v>
      </c>
      <c r="F822" s="2" t="s">
        <v>566</v>
      </c>
      <c r="G822" s="4">
        <v>41641.75</v>
      </c>
      <c r="H822" s="4">
        <v>0</v>
      </c>
      <c r="I822" s="4">
        <f t="shared" si="25"/>
        <v>41641.75</v>
      </c>
    </row>
    <row r="823" spans="1:9">
      <c r="A823" s="45">
        <v>43070</v>
      </c>
      <c r="B823" s="2" t="s">
        <v>510</v>
      </c>
      <c r="C823" s="2" t="s">
        <v>220</v>
      </c>
      <c r="D823" s="2" t="s">
        <v>34</v>
      </c>
      <c r="E823" s="1" t="str">
        <f t="shared" si="26"/>
        <v>009</v>
      </c>
      <c r="F823" s="2" t="s">
        <v>327</v>
      </c>
      <c r="G823" s="4">
        <v>2108.84</v>
      </c>
      <c r="H823" s="4">
        <v>2.4900000000000002</v>
      </c>
      <c r="I823" s="4">
        <f t="shared" si="25"/>
        <v>2106.3500000000004</v>
      </c>
    </row>
    <row r="824" spans="1:9">
      <c r="A824" s="45">
        <v>43070</v>
      </c>
      <c r="B824" s="2" t="s">
        <v>510</v>
      </c>
      <c r="C824" s="2" t="s">
        <v>220</v>
      </c>
      <c r="D824" s="2" t="s">
        <v>34</v>
      </c>
      <c r="E824" s="1" t="str">
        <f t="shared" si="26"/>
        <v>009</v>
      </c>
      <c r="F824" s="2" t="s">
        <v>567</v>
      </c>
      <c r="G824" s="4">
        <v>187.05</v>
      </c>
      <c r="H824" s="4">
        <v>0.22</v>
      </c>
      <c r="I824" s="4">
        <f t="shared" si="25"/>
        <v>186.83</v>
      </c>
    </row>
    <row r="825" spans="1:9">
      <c r="A825" s="45">
        <v>43070</v>
      </c>
      <c r="B825" s="2" t="s">
        <v>510</v>
      </c>
      <c r="C825" s="2" t="s">
        <v>220</v>
      </c>
      <c r="D825" s="2" t="s">
        <v>34</v>
      </c>
      <c r="E825" s="1" t="str">
        <f t="shared" si="26"/>
        <v>009</v>
      </c>
      <c r="F825" s="2" t="s">
        <v>568</v>
      </c>
      <c r="G825" s="4">
        <v>5886.44</v>
      </c>
      <c r="H825" s="4">
        <v>21.45</v>
      </c>
      <c r="I825" s="4">
        <f t="shared" si="25"/>
        <v>5864.99</v>
      </c>
    </row>
    <row r="826" spans="1:9">
      <c r="A826" s="45">
        <v>43070</v>
      </c>
      <c r="B826" s="2" t="s">
        <v>510</v>
      </c>
      <c r="C826" s="2" t="s">
        <v>220</v>
      </c>
      <c r="D826" s="2" t="s">
        <v>34</v>
      </c>
      <c r="E826" s="1" t="str">
        <f t="shared" si="26"/>
        <v>009</v>
      </c>
      <c r="F826" s="2" t="s">
        <v>569</v>
      </c>
      <c r="G826" s="4">
        <v>7484.44</v>
      </c>
      <c r="H826" s="4">
        <v>8.85</v>
      </c>
      <c r="I826" s="4">
        <f t="shared" si="25"/>
        <v>7475.5899999999992</v>
      </c>
    </row>
    <row r="827" spans="1:9">
      <c r="A827" s="45">
        <v>43070</v>
      </c>
      <c r="B827" s="2" t="s">
        <v>510</v>
      </c>
      <c r="C827" s="2" t="s">
        <v>220</v>
      </c>
      <c r="D827" s="2" t="s">
        <v>34</v>
      </c>
      <c r="E827" s="1" t="str">
        <f t="shared" si="26"/>
        <v>009</v>
      </c>
      <c r="F827" s="2" t="s">
        <v>570</v>
      </c>
      <c r="G827" s="4">
        <v>1770.92</v>
      </c>
      <c r="H827" s="4">
        <v>0</v>
      </c>
      <c r="I827" s="4">
        <f t="shared" si="25"/>
        <v>1770.92</v>
      </c>
    </row>
    <row r="828" spans="1:9">
      <c r="A828" s="45">
        <v>43070</v>
      </c>
      <c r="B828" s="2" t="s">
        <v>510</v>
      </c>
      <c r="C828" s="2" t="s">
        <v>220</v>
      </c>
      <c r="D828" s="2" t="s">
        <v>34</v>
      </c>
      <c r="E828" s="1" t="str">
        <f t="shared" si="26"/>
        <v>009</v>
      </c>
      <c r="F828" s="2" t="s">
        <v>571</v>
      </c>
      <c r="G828" s="4">
        <v>-253.01</v>
      </c>
      <c r="H828" s="4">
        <v>0</v>
      </c>
      <c r="I828" s="4">
        <f t="shared" si="25"/>
        <v>-253.01</v>
      </c>
    </row>
    <row r="829" spans="1:9">
      <c r="A829" s="45">
        <v>43070</v>
      </c>
      <c r="B829" s="2" t="s">
        <v>510</v>
      </c>
      <c r="C829" s="2" t="s">
        <v>220</v>
      </c>
      <c r="D829" s="2" t="s">
        <v>34</v>
      </c>
      <c r="E829" s="1" t="str">
        <f t="shared" si="26"/>
        <v>009</v>
      </c>
      <c r="F829" s="2" t="s">
        <v>572</v>
      </c>
      <c r="G829" s="4">
        <v>6501.92</v>
      </c>
      <c r="H829" s="4">
        <v>7.68</v>
      </c>
      <c r="I829" s="4">
        <f t="shared" si="25"/>
        <v>6494.24</v>
      </c>
    </row>
    <row r="830" spans="1:9">
      <c r="A830" s="45">
        <v>43070</v>
      </c>
      <c r="B830" s="2" t="s">
        <v>510</v>
      </c>
      <c r="C830" s="2" t="s">
        <v>220</v>
      </c>
      <c r="D830" s="2" t="s">
        <v>34</v>
      </c>
      <c r="E830" s="1" t="str">
        <f t="shared" si="26"/>
        <v>009</v>
      </c>
      <c r="F830" s="2" t="s">
        <v>332</v>
      </c>
      <c r="G830" s="4">
        <v>1461.83</v>
      </c>
      <c r="H830" s="4">
        <v>0</v>
      </c>
      <c r="I830" s="4">
        <f t="shared" si="25"/>
        <v>1461.83</v>
      </c>
    </row>
    <row r="831" spans="1:9">
      <c r="A831" s="45">
        <v>43070</v>
      </c>
      <c r="B831" s="2" t="s">
        <v>510</v>
      </c>
      <c r="C831" s="2" t="s">
        <v>220</v>
      </c>
      <c r="D831" s="2" t="s">
        <v>34</v>
      </c>
      <c r="E831" s="1" t="str">
        <f t="shared" si="26"/>
        <v>009</v>
      </c>
      <c r="F831" s="2" t="s">
        <v>333</v>
      </c>
      <c r="G831" s="4">
        <v>1681.3</v>
      </c>
      <c r="H831" s="4">
        <v>0</v>
      </c>
      <c r="I831" s="4">
        <f t="shared" si="25"/>
        <v>1681.3</v>
      </c>
    </row>
    <row r="832" spans="1:9">
      <c r="A832" s="45">
        <v>43070</v>
      </c>
      <c r="B832" s="2" t="s">
        <v>510</v>
      </c>
      <c r="C832" s="2" t="s">
        <v>220</v>
      </c>
      <c r="D832" s="2" t="s">
        <v>34</v>
      </c>
      <c r="E832" s="1" t="str">
        <f t="shared" si="26"/>
        <v>009</v>
      </c>
      <c r="F832" s="2" t="s">
        <v>573</v>
      </c>
      <c r="G832" s="4">
        <v>17784.080000000002</v>
      </c>
      <c r="H832" s="4">
        <v>27.41</v>
      </c>
      <c r="I832" s="4">
        <f t="shared" si="25"/>
        <v>17756.670000000002</v>
      </c>
    </row>
    <row r="833" spans="1:9">
      <c r="A833" s="45">
        <v>43070</v>
      </c>
      <c r="B833" s="2" t="s">
        <v>510</v>
      </c>
      <c r="C833" s="2" t="s">
        <v>220</v>
      </c>
      <c r="D833" s="2" t="s">
        <v>34</v>
      </c>
      <c r="E833" s="1" t="str">
        <f t="shared" si="26"/>
        <v>009</v>
      </c>
      <c r="F833" s="2" t="s">
        <v>334</v>
      </c>
      <c r="G833" s="4">
        <v>24093.759999999998</v>
      </c>
      <c r="H833" s="4">
        <v>0</v>
      </c>
      <c r="I833" s="4">
        <f t="shared" si="25"/>
        <v>24093.759999999998</v>
      </c>
    </row>
    <row r="834" spans="1:9">
      <c r="A834" s="45">
        <v>43070</v>
      </c>
      <c r="B834" s="2" t="s">
        <v>510</v>
      </c>
      <c r="C834" s="2" t="s">
        <v>220</v>
      </c>
      <c r="D834" s="2" t="s">
        <v>34</v>
      </c>
      <c r="E834" s="1" t="str">
        <f t="shared" si="26"/>
        <v>009</v>
      </c>
      <c r="F834" s="2" t="s">
        <v>574</v>
      </c>
      <c r="G834" s="4">
        <v>1775.76</v>
      </c>
      <c r="H834" s="4">
        <v>3.52</v>
      </c>
      <c r="I834" s="4">
        <f t="shared" ref="I834:I897" si="27">+G834-H834</f>
        <v>1772.24</v>
      </c>
    </row>
    <row r="835" spans="1:9">
      <c r="A835" s="45">
        <v>43070</v>
      </c>
      <c r="B835" s="2" t="s">
        <v>510</v>
      </c>
      <c r="C835" s="2" t="s">
        <v>220</v>
      </c>
      <c r="D835" s="2" t="s">
        <v>34</v>
      </c>
      <c r="E835" s="1" t="str">
        <f t="shared" si="26"/>
        <v>009</v>
      </c>
      <c r="F835" s="2" t="s">
        <v>575</v>
      </c>
      <c r="G835" s="4">
        <v>26080.28</v>
      </c>
      <c r="H835" s="4">
        <v>66.06</v>
      </c>
      <c r="I835" s="4">
        <f t="shared" si="27"/>
        <v>26014.219999999998</v>
      </c>
    </row>
    <row r="836" spans="1:9">
      <c r="A836" s="45">
        <v>43070</v>
      </c>
      <c r="B836" s="2" t="s">
        <v>510</v>
      </c>
      <c r="C836" s="2" t="s">
        <v>220</v>
      </c>
      <c r="D836" s="2" t="s">
        <v>34</v>
      </c>
      <c r="E836" s="1" t="str">
        <f t="shared" si="26"/>
        <v>009</v>
      </c>
      <c r="F836" s="2" t="s">
        <v>576</v>
      </c>
      <c r="G836" s="4">
        <v>3027.09</v>
      </c>
      <c r="H836" s="4">
        <v>3.58</v>
      </c>
      <c r="I836" s="4">
        <f t="shared" si="27"/>
        <v>3023.51</v>
      </c>
    </row>
    <row r="837" spans="1:9">
      <c r="A837" s="45">
        <v>43070</v>
      </c>
      <c r="B837" s="2" t="s">
        <v>510</v>
      </c>
      <c r="C837" s="2" t="s">
        <v>220</v>
      </c>
      <c r="D837" s="2" t="s">
        <v>34</v>
      </c>
      <c r="E837" s="1" t="str">
        <f t="shared" si="26"/>
        <v>009</v>
      </c>
      <c r="F837" s="2" t="s">
        <v>577</v>
      </c>
      <c r="G837" s="4">
        <v>40703.660000000003</v>
      </c>
      <c r="H837" s="4">
        <v>48.11</v>
      </c>
      <c r="I837" s="4">
        <f t="shared" si="27"/>
        <v>40655.550000000003</v>
      </c>
    </row>
    <row r="838" spans="1:9">
      <c r="A838" s="45">
        <v>43070</v>
      </c>
      <c r="B838" s="2" t="s">
        <v>510</v>
      </c>
      <c r="C838" s="2" t="s">
        <v>220</v>
      </c>
      <c r="D838" s="2" t="s">
        <v>34</v>
      </c>
      <c r="E838" s="1" t="str">
        <f t="shared" si="26"/>
        <v>009</v>
      </c>
      <c r="F838" s="2" t="s">
        <v>578</v>
      </c>
      <c r="G838" s="4">
        <v>2107.0700000000002</v>
      </c>
      <c r="H838" s="4">
        <v>2.4900000000000002</v>
      </c>
      <c r="I838" s="4">
        <f t="shared" si="27"/>
        <v>2104.5800000000004</v>
      </c>
    </row>
    <row r="839" spans="1:9">
      <c r="A839" s="45">
        <v>43070</v>
      </c>
      <c r="B839" s="2" t="s">
        <v>510</v>
      </c>
      <c r="C839" s="2" t="s">
        <v>220</v>
      </c>
      <c r="D839" s="2" t="s">
        <v>34</v>
      </c>
      <c r="E839" s="1" t="str">
        <f t="shared" si="26"/>
        <v>009</v>
      </c>
      <c r="F839" s="2" t="s">
        <v>336</v>
      </c>
      <c r="G839" s="4">
        <v>20284.52</v>
      </c>
      <c r="H839" s="4">
        <v>23.98</v>
      </c>
      <c r="I839" s="4">
        <f t="shared" si="27"/>
        <v>20260.54</v>
      </c>
    </row>
    <row r="840" spans="1:9">
      <c r="A840" s="45">
        <v>43070</v>
      </c>
      <c r="B840" s="2" t="s">
        <v>510</v>
      </c>
      <c r="C840" s="2" t="s">
        <v>220</v>
      </c>
      <c r="D840" s="2" t="s">
        <v>34</v>
      </c>
      <c r="E840" s="1" t="str">
        <f t="shared" si="26"/>
        <v>009</v>
      </c>
      <c r="F840" s="2" t="s">
        <v>579</v>
      </c>
      <c r="G840" s="4">
        <v>6885.41</v>
      </c>
      <c r="H840" s="4">
        <v>8.24</v>
      </c>
      <c r="I840" s="4">
        <f t="shared" si="27"/>
        <v>6877.17</v>
      </c>
    </row>
    <row r="841" spans="1:9">
      <c r="A841" s="45">
        <v>43070</v>
      </c>
      <c r="B841" s="2" t="s">
        <v>510</v>
      </c>
      <c r="C841" s="2" t="s">
        <v>220</v>
      </c>
      <c r="D841" s="2" t="s">
        <v>34</v>
      </c>
      <c r="E841" s="1" t="str">
        <f t="shared" si="26"/>
        <v>009</v>
      </c>
      <c r="F841" s="2" t="s">
        <v>580</v>
      </c>
      <c r="G841" s="4">
        <v>1115.4100000000001</v>
      </c>
      <c r="H841" s="4">
        <v>0</v>
      </c>
      <c r="I841" s="4">
        <f t="shared" si="27"/>
        <v>1115.4100000000001</v>
      </c>
    </row>
    <row r="842" spans="1:9">
      <c r="A842" s="45">
        <v>43070</v>
      </c>
      <c r="B842" s="2" t="s">
        <v>510</v>
      </c>
      <c r="C842" s="2" t="s">
        <v>220</v>
      </c>
      <c r="D842" s="2" t="s">
        <v>34</v>
      </c>
      <c r="E842" s="1" t="str">
        <f t="shared" si="26"/>
        <v>009</v>
      </c>
      <c r="F842" s="2" t="s">
        <v>581</v>
      </c>
      <c r="G842" s="4">
        <v>1139.1500000000001</v>
      </c>
      <c r="H842" s="4">
        <v>1.35</v>
      </c>
      <c r="I842" s="4">
        <f t="shared" si="27"/>
        <v>1137.8000000000002</v>
      </c>
    </row>
    <row r="843" spans="1:9">
      <c r="A843" s="45">
        <v>43070</v>
      </c>
      <c r="B843" s="2" t="s">
        <v>510</v>
      </c>
      <c r="C843" s="2" t="s">
        <v>220</v>
      </c>
      <c r="D843" s="2" t="s">
        <v>34</v>
      </c>
      <c r="E843" s="1" t="str">
        <f t="shared" si="26"/>
        <v>009</v>
      </c>
      <c r="F843" s="2" t="s">
        <v>338</v>
      </c>
      <c r="G843" s="4">
        <v>16276.02</v>
      </c>
      <c r="H843" s="4">
        <v>19.239999999999998</v>
      </c>
      <c r="I843" s="4">
        <f t="shared" si="27"/>
        <v>16256.78</v>
      </c>
    </row>
    <row r="844" spans="1:9">
      <c r="A844" s="45">
        <v>43070</v>
      </c>
      <c r="B844" s="2" t="s">
        <v>510</v>
      </c>
      <c r="C844" s="2" t="s">
        <v>220</v>
      </c>
      <c r="D844" s="2" t="s">
        <v>34</v>
      </c>
      <c r="E844" s="1" t="str">
        <f t="shared" si="26"/>
        <v>009</v>
      </c>
      <c r="F844" s="2" t="s">
        <v>396</v>
      </c>
      <c r="G844" s="4">
        <v>28664.89</v>
      </c>
      <c r="H844" s="4">
        <v>0</v>
      </c>
      <c r="I844" s="4">
        <f t="shared" si="27"/>
        <v>28664.89</v>
      </c>
    </row>
    <row r="845" spans="1:9">
      <c r="A845" s="45">
        <v>43070</v>
      </c>
      <c r="B845" s="2" t="s">
        <v>510</v>
      </c>
      <c r="C845" s="2" t="s">
        <v>220</v>
      </c>
      <c r="D845" s="2" t="s">
        <v>34</v>
      </c>
      <c r="E845" s="1" t="str">
        <f t="shared" si="26"/>
        <v>009</v>
      </c>
      <c r="F845" s="2" t="s">
        <v>395</v>
      </c>
      <c r="G845" s="4">
        <v>-380.21</v>
      </c>
      <c r="H845" s="4">
        <v>0</v>
      </c>
      <c r="I845" s="4">
        <f t="shared" si="27"/>
        <v>-380.21</v>
      </c>
    </row>
    <row r="846" spans="1:9">
      <c r="A846" s="45">
        <v>43070</v>
      </c>
      <c r="B846" s="2" t="s">
        <v>510</v>
      </c>
      <c r="C846" s="2" t="s">
        <v>220</v>
      </c>
      <c r="D846" s="2" t="s">
        <v>582</v>
      </c>
      <c r="E846" s="1" t="str">
        <f t="shared" si="26"/>
        <v>009</v>
      </c>
      <c r="F846" s="2" t="s">
        <v>511</v>
      </c>
      <c r="G846" s="4">
        <v>38411.050000000003</v>
      </c>
      <c r="H846" s="4">
        <v>0</v>
      </c>
      <c r="I846" s="4">
        <f t="shared" si="27"/>
        <v>38411.050000000003</v>
      </c>
    </row>
    <row r="847" spans="1:9">
      <c r="A847" s="45">
        <v>43070</v>
      </c>
      <c r="B847" s="2" t="s">
        <v>510</v>
      </c>
      <c r="C847" s="2" t="s">
        <v>220</v>
      </c>
      <c r="D847" s="2" t="s">
        <v>582</v>
      </c>
      <c r="E847" s="1" t="str">
        <f t="shared" si="26"/>
        <v>009</v>
      </c>
      <c r="F847" s="2" t="s">
        <v>513</v>
      </c>
      <c r="G847" s="4">
        <v>21663.43</v>
      </c>
      <c r="H847" s="4">
        <v>0</v>
      </c>
      <c r="I847" s="4">
        <f t="shared" si="27"/>
        <v>21663.43</v>
      </c>
    </row>
    <row r="848" spans="1:9">
      <c r="A848" s="45">
        <v>43070</v>
      </c>
      <c r="B848" s="2" t="s">
        <v>510</v>
      </c>
      <c r="C848" s="2" t="s">
        <v>220</v>
      </c>
      <c r="D848" s="2" t="s">
        <v>582</v>
      </c>
      <c r="E848" s="1" t="str">
        <f t="shared" si="26"/>
        <v>009</v>
      </c>
      <c r="F848" s="2" t="s">
        <v>514</v>
      </c>
      <c r="G848" s="4">
        <v>28060.32</v>
      </c>
      <c r="H848" s="4">
        <v>0</v>
      </c>
      <c r="I848" s="4">
        <f t="shared" si="27"/>
        <v>28060.32</v>
      </c>
    </row>
    <row r="849" spans="1:9">
      <c r="A849" s="45">
        <v>43070</v>
      </c>
      <c r="B849" s="2" t="s">
        <v>510</v>
      </c>
      <c r="C849" s="2" t="s">
        <v>220</v>
      </c>
      <c r="D849" s="2" t="s">
        <v>582</v>
      </c>
      <c r="E849" s="1" t="str">
        <f t="shared" si="26"/>
        <v>009</v>
      </c>
      <c r="F849" s="2" t="s">
        <v>515</v>
      </c>
      <c r="G849" s="4">
        <v>8318.51</v>
      </c>
      <c r="H849" s="4">
        <v>0</v>
      </c>
      <c r="I849" s="4">
        <f t="shared" si="27"/>
        <v>8318.51</v>
      </c>
    </row>
    <row r="850" spans="1:9">
      <c r="A850" s="45">
        <v>43070</v>
      </c>
      <c r="B850" s="2" t="s">
        <v>510</v>
      </c>
      <c r="C850" s="2" t="s">
        <v>220</v>
      </c>
      <c r="D850" s="2" t="s">
        <v>582</v>
      </c>
      <c r="E850" s="1" t="str">
        <f t="shared" si="26"/>
        <v>009</v>
      </c>
      <c r="F850" s="2" t="s">
        <v>516</v>
      </c>
      <c r="G850" s="4">
        <v>6250.8</v>
      </c>
      <c r="H850" s="4">
        <v>0</v>
      </c>
      <c r="I850" s="4">
        <f t="shared" si="27"/>
        <v>6250.8</v>
      </c>
    </row>
    <row r="851" spans="1:9">
      <c r="A851" s="45">
        <v>43070</v>
      </c>
      <c r="B851" s="2" t="s">
        <v>510</v>
      </c>
      <c r="C851" s="2" t="s">
        <v>220</v>
      </c>
      <c r="D851" s="2" t="s">
        <v>583</v>
      </c>
      <c r="E851" s="1" t="str">
        <f t="shared" si="26"/>
        <v>009</v>
      </c>
      <c r="F851" s="2" t="s">
        <v>526</v>
      </c>
      <c r="G851" s="4">
        <v>5290</v>
      </c>
      <c r="H851" s="4">
        <v>0</v>
      </c>
      <c r="I851" s="4">
        <f t="shared" si="27"/>
        <v>5290</v>
      </c>
    </row>
    <row r="852" spans="1:9">
      <c r="A852" s="45">
        <v>43070</v>
      </c>
      <c r="B852" s="2" t="s">
        <v>510</v>
      </c>
      <c r="C852" s="2" t="s">
        <v>220</v>
      </c>
      <c r="D852" s="2" t="s">
        <v>584</v>
      </c>
      <c r="E852" s="1" t="str">
        <f t="shared" si="26"/>
        <v>009</v>
      </c>
      <c r="F852" s="2" t="s">
        <v>517</v>
      </c>
      <c r="G852" s="4">
        <v>10000</v>
      </c>
      <c r="H852" s="4">
        <v>0</v>
      </c>
      <c r="I852" s="4">
        <f t="shared" si="27"/>
        <v>10000</v>
      </c>
    </row>
    <row r="853" spans="1:9">
      <c r="A853" s="45">
        <v>43070</v>
      </c>
      <c r="B853" s="2" t="s">
        <v>510</v>
      </c>
      <c r="C853" s="2" t="s">
        <v>220</v>
      </c>
      <c r="D853" s="2" t="s">
        <v>585</v>
      </c>
      <c r="E853" s="1" t="str">
        <f t="shared" si="26"/>
        <v>009</v>
      </c>
      <c r="F853" s="2" t="s">
        <v>512</v>
      </c>
      <c r="G853" s="4">
        <v>1135</v>
      </c>
      <c r="H853" s="4">
        <v>0</v>
      </c>
      <c r="I853" s="4">
        <f t="shared" si="27"/>
        <v>1135</v>
      </c>
    </row>
    <row r="854" spans="1:9">
      <c r="A854" s="45">
        <v>43070</v>
      </c>
      <c r="B854" s="2" t="s">
        <v>510</v>
      </c>
      <c r="C854" s="2" t="s">
        <v>220</v>
      </c>
      <c r="D854" s="2" t="s">
        <v>586</v>
      </c>
      <c r="E854" s="1" t="str">
        <f t="shared" si="26"/>
        <v>009</v>
      </c>
      <c r="F854" s="2" t="s">
        <v>522</v>
      </c>
      <c r="G854" s="4">
        <v>9670</v>
      </c>
      <c r="H854" s="4">
        <v>0</v>
      </c>
      <c r="I854" s="4">
        <f t="shared" si="27"/>
        <v>9670</v>
      </c>
    </row>
    <row r="855" spans="1:9">
      <c r="A855" s="45">
        <v>43070</v>
      </c>
      <c r="B855" s="2" t="s">
        <v>510</v>
      </c>
      <c r="C855" s="2" t="s">
        <v>220</v>
      </c>
      <c r="D855" s="2" t="s">
        <v>586</v>
      </c>
      <c r="E855" s="1" t="str">
        <f t="shared" si="26"/>
        <v>009</v>
      </c>
      <c r="F855" s="2" t="s">
        <v>523</v>
      </c>
      <c r="G855" s="4">
        <v>42172.160000000003</v>
      </c>
      <c r="H855" s="4">
        <v>0</v>
      </c>
      <c r="I855" s="4">
        <f t="shared" si="27"/>
        <v>42172.160000000003</v>
      </c>
    </row>
    <row r="856" spans="1:9">
      <c r="A856" s="45">
        <v>43070</v>
      </c>
      <c r="B856" s="2" t="s">
        <v>510</v>
      </c>
      <c r="C856" s="2" t="s">
        <v>220</v>
      </c>
      <c r="D856" s="2" t="s">
        <v>587</v>
      </c>
      <c r="E856" s="1" t="str">
        <f t="shared" si="26"/>
        <v>009</v>
      </c>
      <c r="F856" s="2" t="s">
        <v>520</v>
      </c>
      <c r="G856" s="4">
        <v>3550</v>
      </c>
      <c r="H856" s="4">
        <v>0</v>
      </c>
      <c r="I856" s="4">
        <f t="shared" si="27"/>
        <v>3550</v>
      </c>
    </row>
    <row r="857" spans="1:9">
      <c r="A857" s="45">
        <v>43070</v>
      </c>
      <c r="B857" s="2" t="s">
        <v>510</v>
      </c>
      <c r="C857" s="2" t="s">
        <v>220</v>
      </c>
      <c r="D857" s="2" t="s">
        <v>588</v>
      </c>
      <c r="E857" s="1" t="str">
        <f t="shared" si="26"/>
        <v>009</v>
      </c>
      <c r="F857" s="2" t="s">
        <v>518</v>
      </c>
      <c r="G857" s="4">
        <v>36578.06</v>
      </c>
      <c r="H857" s="4">
        <v>0</v>
      </c>
      <c r="I857" s="4">
        <f t="shared" si="27"/>
        <v>36578.06</v>
      </c>
    </row>
    <row r="858" spans="1:9">
      <c r="A858" s="45">
        <v>43070</v>
      </c>
      <c r="B858" s="2" t="s">
        <v>510</v>
      </c>
      <c r="C858" s="2" t="s">
        <v>220</v>
      </c>
      <c r="D858" s="2" t="s">
        <v>588</v>
      </c>
      <c r="E858" s="1" t="str">
        <f t="shared" si="26"/>
        <v>009</v>
      </c>
      <c r="F858" s="2" t="s">
        <v>519</v>
      </c>
      <c r="G858" s="4">
        <v>17261.259999999998</v>
      </c>
      <c r="H858" s="4">
        <v>0</v>
      </c>
      <c r="I858" s="4">
        <f t="shared" si="27"/>
        <v>17261.259999999998</v>
      </c>
    </row>
    <row r="859" spans="1:9">
      <c r="A859" s="45">
        <v>43070</v>
      </c>
      <c r="B859" s="2" t="s">
        <v>510</v>
      </c>
      <c r="C859" s="2" t="s">
        <v>220</v>
      </c>
      <c r="D859" s="2" t="s">
        <v>588</v>
      </c>
      <c r="E859" s="1" t="str">
        <f t="shared" si="26"/>
        <v>009</v>
      </c>
      <c r="F859" s="2" t="s">
        <v>521</v>
      </c>
      <c r="G859" s="4">
        <v>1575</v>
      </c>
      <c r="H859" s="4">
        <v>0</v>
      </c>
      <c r="I859" s="4">
        <f t="shared" si="27"/>
        <v>1575</v>
      </c>
    </row>
    <row r="860" spans="1:9">
      <c r="A860" s="45">
        <v>43070</v>
      </c>
      <c r="B860" s="2" t="s">
        <v>510</v>
      </c>
      <c r="C860" s="2" t="s">
        <v>220</v>
      </c>
      <c r="D860" s="2" t="s">
        <v>588</v>
      </c>
      <c r="E860" s="1" t="str">
        <f t="shared" si="26"/>
        <v>009</v>
      </c>
      <c r="F860" s="2" t="s">
        <v>525</v>
      </c>
      <c r="G860" s="4">
        <v>7080</v>
      </c>
      <c r="H860" s="4">
        <v>0</v>
      </c>
      <c r="I860" s="4">
        <f t="shared" si="27"/>
        <v>7080</v>
      </c>
    </row>
    <row r="861" spans="1:9">
      <c r="A861" s="45">
        <v>43070</v>
      </c>
      <c r="B861" s="2" t="s">
        <v>510</v>
      </c>
      <c r="C861" s="2" t="s">
        <v>220</v>
      </c>
      <c r="D861" s="2" t="s">
        <v>589</v>
      </c>
      <c r="E861" s="1" t="str">
        <f t="shared" si="26"/>
        <v>009</v>
      </c>
      <c r="F861" s="2" t="s">
        <v>524</v>
      </c>
      <c r="G861" s="4">
        <v>4575</v>
      </c>
      <c r="H861" s="4">
        <v>0</v>
      </c>
      <c r="I861" s="4">
        <f t="shared" si="27"/>
        <v>4575</v>
      </c>
    </row>
    <row r="862" spans="1:9">
      <c r="A862" s="45">
        <v>43070</v>
      </c>
      <c r="B862" s="2" t="s">
        <v>510</v>
      </c>
      <c r="C862" s="2" t="s">
        <v>220</v>
      </c>
      <c r="D862" s="2" t="s">
        <v>68</v>
      </c>
      <c r="E862" s="1" t="str">
        <f t="shared" si="26"/>
        <v>091</v>
      </c>
      <c r="F862" s="2" t="s">
        <v>590</v>
      </c>
      <c r="G862" s="4">
        <v>4268.43</v>
      </c>
      <c r="H862" s="4">
        <v>0</v>
      </c>
      <c r="I862" s="4">
        <f t="shared" si="27"/>
        <v>4268.43</v>
      </c>
    </row>
    <row r="863" spans="1:9">
      <c r="A863" s="45">
        <v>43070</v>
      </c>
      <c r="B863" s="2" t="s">
        <v>510</v>
      </c>
      <c r="C863" s="2" t="s">
        <v>220</v>
      </c>
      <c r="D863" s="2" t="s">
        <v>68</v>
      </c>
      <c r="E863" s="1" t="str">
        <f t="shared" si="26"/>
        <v>091</v>
      </c>
      <c r="F863" s="2" t="s">
        <v>396</v>
      </c>
      <c r="G863" s="4">
        <v>-30877.200000000001</v>
      </c>
      <c r="H863" s="4">
        <v>0</v>
      </c>
      <c r="I863" s="4">
        <f t="shared" si="27"/>
        <v>-30877.200000000001</v>
      </c>
    </row>
    <row r="864" spans="1:9">
      <c r="A864" s="45">
        <v>43070</v>
      </c>
      <c r="B864" s="2" t="s">
        <v>510</v>
      </c>
      <c r="C864" s="2" t="s">
        <v>220</v>
      </c>
      <c r="D864" s="2" t="s">
        <v>68</v>
      </c>
      <c r="E864" s="1" t="str">
        <f t="shared" si="26"/>
        <v>091</v>
      </c>
      <c r="F864" s="2" t="s">
        <v>397</v>
      </c>
      <c r="G864" s="4">
        <v>20375.13</v>
      </c>
      <c r="H864" s="4">
        <v>0</v>
      </c>
      <c r="I864" s="4">
        <f t="shared" si="27"/>
        <v>20375.13</v>
      </c>
    </row>
    <row r="865" spans="1:9">
      <c r="A865" s="45">
        <v>43117</v>
      </c>
      <c r="B865" s="47" t="s">
        <v>492</v>
      </c>
      <c r="C865" s="47" t="s">
        <v>220</v>
      </c>
      <c r="D865" s="47" t="s">
        <v>17</v>
      </c>
      <c r="E865" s="1" t="str">
        <f t="shared" si="26"/>
        <v>002</v>
      </c>
      <c r="F865" s="47" t="s">
        <v>221</v>
      </c>
      <c r="G865" s="48">
        <v>77081.34</v>
      </c>
      <c r="H865" s="4">
        <v>0</v>
      </c>
      <c r="I865" s="4">
        <f t="shared" si="27"/>
        <v>77081.34</v>
      </c>
    </row>
    <row r="866" spans="1:9">
      <c r="A866" s="45">
        <v>43117</v>
      </c>
      <c r="B866" s="47" t="s">
        <v>492</v>
      </c>
      <c r="C866" s="47" t="s">
        <v>220</v>
      </c>
      <c r="D866" s="47" t="s">
        <v>17</v>
      </c>
      <c r="E866" s="1" t="str">
        <f t="shared" si="26"/>
        <v>002</v>
      </c>
      <c r="F866" s="47" t="s">
        <v>222</v>
      </c>
      <c r="G866" s="48">
        <v>2254270.13</v>
      </c>
      <c r="H866" s="4">
        <v>0</v>
      </c>
      <c r="I866" s="4">
        <f t="shared" si="27"/>
        <v>2254270.13</v>
      </c>
    </row>
    <row r="867" spans="1:9">
      <c r="A867" s="45">
        <v>43117</v>
      </c>
      <c r="B867" s="47" t="s">
        <v>492</v>
      </c>
      <c r="C867" s="47" t="s">
        <v>220</v>
      </c>
      <c r="D867" s="47" t="s">
        <v>17</v>
      </c>
      <c r="E867" s="1" t="str">
        <f t="shared" si="26"/>
        <v>002</v>
      </c>
      <c r="F867" s="47" t="s">
        <v>223</v>
      </c>
      <c r="G867" s="48">
        <v>973166.56</v>
      </c>
      <c r="H867" s="4">
        <v>0</v>
      </c>
      <c r="I867" s="4">
        <f t="shared" si="27"/>
        <v>973166.56</v>
      </c>
    </row>
    <row r="868" spans="1:9">
      <c r="A868" s="45">
        <v>43117</v>
      </c>
      <c r="B868" s="47" t="s">
        <v>492</v>
      </c>
      <c r="C868" s="47" t="s">
        <v>220</v>
      </c>
      <c r="D868" s="47" t="s">
        <v>17</v>
      </c>
      <c r="E868" s="1" t="str">
        <f t="shared" si="26"/>
        <v>002</v>
      </c>
      <c r="F868" s="47" t="s">
        <v>224</v>
      </c>
      <c r="G868" s="48">
        <v>296829.98</v>
      </c>
      <c r="H868" s="4">
        <v>0</v>
      </c>
      <c r="I868" s="4">
        <f t="shared" si="27"/>
        <v>296829.98</v>
      </c>
    </row>
    <row r="869" spans="1:9">
      <c r="A869" s="45">
        <v>43117</v>
      </c>
      <c r="B869" s="47" t="s">
        <v>492</v>
      </c>
      <c r="C869" s="47" t="s">
        <v>220</v>
      </c>
      <c r="D869" s="47" t="s">
        <v>17</v>
      </c>
      <c r="E869" s="1" t="str">
        <f t="shared" si="26"/>
        <v>002</v>
      </c>
      <c r="F869" s="47" t="s">
        <v>225</v>
      </c>
      <c r="G869" s="48">
        <v>355834.06</v>
      </c>
      <c r="H869" s="4">
        <v>0</v>
      </c>
      <c r="I869" s="4">
        <f t="shared" si="27"/>
        <v>355834.06</v>
      </c>
    </row>
    <row r="870" spans="1:9">
      <c r="A870" s="45">
        <v>43117</v>
      </c>
      <c r="B870" s="47" t="s">
        <v>492</v>
      </c>
      <c r="C870" s="47" t="s">
        <v>220</v>
      </c>
      <c r="D870" s="47" t="s">
        <v>17</v>
      </c>
      <c r="E870" s="1" t="str">
        <f t="shared" si="26"/>
        <v>002</v>
      </c>
      <c r="F870" s="47" t="s">
        <v>495</v>
      </c>
      <c r="G870" s="48">
        <v>44328.85</v>
      </c>
      <c r="H870" s="4">
        <v>0</v>
      </c>
      <c r="I870" s="4">
        <f t="shared" si="27"/>
        <v>44328.85</v>
      </c>
    </row>
    <row r="871" spans="1:9">
      <c r="A871" s="45">
        <v>43117</v>
      </c>
      <c r="B871" s="47" t="s">
        <v>492</v>
      </c>
      <c r="C871" s="47" t="s">
        <v>220</v>
      </c>
      <c r="D871" s="47" t="s">
        <v>17</v>
      </c>
      <c r="E871" s="1" t="str">
        <f t="shared" si="26"/>
        <v>002</v>
      </c>
      <c r="F871" s="47" t="s">
        <v>496</v>
      </c>
      <c r="G871" s="48">
        <v>658654.9</v>
      </c>
      <c r="H871" s="4">
        <v>0</v>
      </c>
      <c r="I871" s="4">
        <f t="shared" si="27"/>
        <v>658654.9</v>
      </c>
    </row>
    <row r="872" spans="1:9">
      <c r="A872" s="45">
        <v>43117</v>
      </c>
      <c r="B872" s="47" t="s">
        <v>492</v>
      </c>
      <c r="C872" s="47" t="s">
        <v>220</v>
      </c>
      <c r="D872" s="47" t="s">
        <v>17</v>
      </c>
      <c r="E872" s="1" t="str">
        <f t="shared" si="26"/>
        <v>002</v>
      </c>
      <c r="F872" s="47" t="s">
        <v>497</v>
      </c>
      <c r="G872" s="48">
        <v>222407.67</v>
      </c>
      <c r="H872" s="4">
        <v>0</v>
      </c>
      <c r="I872" s="4">
        <f t="shared" si="27"/>
        <v>222407.67</v>
      </c>
    </row>
    <row r="873" spans="1:9">
      <c r="A873" s="45">
        <v>43117</v>
      </c>
      <c r="B873" s="47" t="s">
        <v>492</v>
      </c>
      <c r="C873" s="47" t="s">
        <v>220</v>
      </c>
      <c r="D873" s="47" t="s">
        <v>17</v>
      </c>
      <c r="E873" s="1" t="str">
        <f t="shared" si="26"/>
        <v>002</v>
      </c>
      <c r="F873" s="47" t="s">
        <v>226</v>
      </c>
      <c r="G873" s="48">
        <v>140669.79</v>
      </c>
      <c r="H873" s="4">
        <v>0</v>
      </c>
      <c r="I873" s="4">
        <f t="shared" si="27"/>
        <v>140669.79</v>
      </c>
    </row>
    <row r="874" spans="1:9">
      <c r="A874" s="45">
        <v>43117</v>
      </c>
      <c r="B874" s="47" t="s">
        <v>492</v>
      </c>
      <c r="C874" s="47" t="s">
        <v>220</v>
      </c>
      <c r="D874" s="47" t="s">
        <v>17</v>
      </c>
      <c r="E874" s="1" t="str">
        <f t="shared" si="26"/>
        <v>002</v>
      </c>
      <c r="F874" s="47" t="s">
        <v>227</v>
      </c>
      <c r="G874" s="48">
        <v>774992.56</v>
      </c>
      <c r="H874" s="4">
        <v>0</v>
      </c>
      <c r="I874" s="4">
        <f t="shared" si="27"/>
        <v>774992.56</v>
      </c>
    </row>
    <row r="875" spans="1:9">
      <c r="A875" s="45">
        <v>43117</v>
      </c>
      <c r="B875" s="47" t="s">
        <v>492</v>
      </c>
      <c r="C875" s="47" t="s">
        <v>220</v>
      </c>
      <c r="D875" s="47" t="s">
        <v>17</v>
      </c>
      <c r="E875" s="1" t="str">
        <f t="shared" si="26"/>
        <v>002</v>
      </c>
      <c r="F875" s="47" t="s">
        <v>498</v>
      </c>
      <c r="G875" s="48">
        <v>15977.4</v>
      </c>
      <c r="H875" s="4">
        <v>0</v>
      </c>
      <c r="I875" s="4">
        <f t="shared" si="27"/>
        <v>15977.4</v>
      </c>
    </row>
    <row r="876" spans="1:9">
      <c r="A876" s="45">
        <v>43117</v>
      </c>
      <c r="B876" s="47" t="s">
        <v>492</v>
      </c>
      <c r="C876" s="47" t="s">
        <v>220</v>
      </c>
      <c r="D876" s="47" t="s">
        <v>17</v>
      </c>
      <c r="E876" s="1" t="str">
        <f t="shared" ref="E876:E939" si="28">LEFT(D876,3)</f>
        <v>002</v>
      </c>
      <c r="F876" s="47" t="s">
        <v>499</v>
      </c>
      <c r="G876" s="48">
        <v>747612.89</v>
      </c>
      <c r="H876" s="4">
        <v>0</v>
      </c>
      <c r="I876" s="4">
        <f t="shared" si="27"/>
        <v>747612.89</v>
      </c>
    </row>
    <row r="877" spans="1:9">
      <c r="A877" s="45">
        <v>43117</v>
      </c>
      <c r="B877" s="47" t="s">
        <v>492</v>
      </c>
      <c r="C877" s="47" t="s">
        <v>220</v>
      </c>
      <c r="D877" s="47" t="s">
        <v>17</v>
      </c>
      <c r="E877" s="1" t="str">
        <f t="shared" si="28"/>
        <v>002</v>
      </c>
      <c r="F877" s="47" t="s">
        <v>228</v>
      </c>
      <c r="G877" s="48">
        <v>1667.37</v>
      </c>
      <c r="H877" s="4">
        <v>0</v>
      </c>
      <c r="I877" s="4">
        <f t="shared" si="27"/>
        <v>1667.37</v>
      </c>
    </row>
    <row r="878" spans="1:9">
      <c r="A878" s="45">
        <v>43117</v>
      </c>
      <c r="B878" s="47" t="s">
        <v>492</v>
      </c>
      <c r="C878" s="47" t="s">
        <v>220</v>
      </c>
      <c r="D878" s="47" t="s">
        <v>17</v>
      </c>
      <c r="E878" s="1" t="str">
        <f t="shared" si="28"/>
        <v>002</v>
      </c>
      <c r="F878" s="47" t="s">
        <v>501</v>
      </c>
      <c r="G878" s="48">
        <v>959342.71</v>
      </c>
      <c r="H878" s="4">
        <v>0</v>
      </c>
      <c r="I878" s="4">
        <f t="shared" si="27"/>
        <v>959342.71</v>
      </c>
    </row>
    <row r="879" spans="1:9">
      <c r="A879" s="45">
        <v>43117</v>
      </c>
      <c r="B879" s="47" t="s">
        <v>492</v>
      </c>
      <c r="C879" s="47" t="s">
        <v>220</v>
      </c>
      <c r="D879" s="47" t="s">
        <v>17</v>
      </c>
      <c r="E879" s="1" t="str">
        <f t="shared" si="28"/>
        <v>002</v>
      </c>
      <c r="F879" s="47" t="s">
        <v>229</v>
      </c>
      <c r="G879" s="48">
        <v>20936.259999999998</v>
      </c>
      <c r="H879" s="4">
        <v>0</v>
      </c>
      <c r="I879" s="4">
        <f t="shared" si="27"/>
        <v>20936.259999999998</v>
      </c>
    </row>
    <row r="880" spans="1:9">
      <c r="A880" s="45">
        <v>43117</v>
      </c>
      <c r="B880" s="47" t="s">
        <v>492</v>
      </c>
      <c r="C880" s="47" t="s">
        <v>220</v>
      </c>
      <c r="D880" s="47" t="s">
        <v>17</v>
      </c>
      <c r="E880" s="1" t="str">
        <f t="shared" si="28"/>
        <v>002</v>
      </c>
      <c r="F880" s="47" t="s">
        <v>230</v>
      </c>
      <c r="G880" s="48">
        <v>280587.38</v>
      </c>
      <c r="H880" s="4">
        <v>0</v>
      </c>
      <c r="I880" s="4">
        <f t="shared" si="27"/>
        <v>280587.38</v>
      </c>
    </row>
    <row r="881" spans="1:9">
      <c r="A881" s="45">
        <v>43117</v>
      </c>
      <c r="B881" s="47" t="s">
        <v>492</v>
      </c>
      <c r="C881" s="47" t="s">
        <v>220</v>
      </c>
      <c r="D881" s="47" t="s">
        <v>17</v>
      </c>
      <c r="E881" s="1" t="str">
        <f t="shared" si="28"/>
        <v>002</v>
      </c>
      <c r="F881" s="47" t="s">
        <v>231</v>
      </c>
      <c r="G881" s="48">
        <v>61078.33</v>
      </c>
      <c r="H881" s="4">
        <v>0</v>
      </c>
      <c r="I881" s="4">
        <f t="shared" si="27"/>
        <v>61078.33</v>
      </c>
    </row>
    <row r="882" spans="1:9">
      <c r="A882" s="45">
        <v>43117</v>
      </c>
      <c r="B882" s="47" t="s">
        <v>492</v>
      </c>
      <c r="C882" s="47" t="s">
        <v>220</v>
      </c>
      <c r="D882" s="47" t="s">
        <v>17</v>
      </c>
      <c r="E882" s="1" t="str">
        <f t="shared" si="28"/>
        <v>002</v>
      </c>
      <c r="F882" s="47" t="s">
        <v>233</v>
      </c>
      <c r="G882" s="48">
        <v>11746.04</v>
      </c>
      <c r="H882" s="4">
        <v>0</v>
      </c>
      <c r="I882" s="4">
        <f t="shared" si="27"/>
        <v>11746.04</v>
      </c>
    </row>
    <row r="883" spans="1:9">
      <c r="A883" s="45">
        <v>43117</v>
      </c>
      <c r="B883" s="47" t="s">
        <v>492</v>
      </c>
      <c r="C883" s="47" t="s">
        <v>220</v>
      </c>
      <c r="D883" s="47" t="s">
        <v>17</v>
      </c>
      <c r="E883" s="1" t="str">
        <f t="shared" si="28"/>
        <v>002</v>
      </c>
      <c r="F883" s="47" t="s">
        <v>234</v>
      </c>
      <c r="G883" s="48">
        <v>7159.48</v>
      </c>
      <c r="H883" s="4">
        <v>0</v>
      </c>
      <c r="I883" s="4">
        <f t="shared" si="27"/>
        <v>7159.48</v>
      </c>
    </row>
    <row r="884" spans="1:9">
      <c r="A884" s="45">
        <v>43117</v>
      </c>
      <c r="B884" s="47" t="s">
        <v>492</v>
      </c>
      <c r="C884" s="47" t="s">
        <v>220</v>
      </c>
      <c r="D884" s="47" t="s">
        <v>17</v>
      </c>
      <c r="E884" s="1" t="str">
        <f t="shared" si="28"/>
        <v>002</v>
      </c>
      <c r="F884" s="47" t="s">
        <v>235</v>
      </c>
      <c r="G884" s="48">
        <v>35798.050000000003</v>
      </c>
      <c r="H884" s="4">
        <v>0</v>
      </c>
      <c r="I884" s="4">
        <f t="shared" si="27"/>
        <v>35798.050000000003</v>
      </c>
    </row>
    <row r="885" spans="1:9">
      <c r="A885" s="45">
        <v>43117</v>
      </c>
      <c r="B885" s="47" t="s">
        <v>492</v>
      </c>
      <c r="C885" s="47" t="s">
        <v>220</v>
      </c>
      <c r="D885" s="47" t="s">
        <v>17</v>
      </c>
      <c r="E885" s="1" t="str">
        <f t="shared" si="28"/>
        <v>002</v>
      </c>
      <c r="F885" s="47" t="s">
        <v>505</v>
      </c>
      <c r="G885" s="48">
        <v>2985.42</v>
      </c>
      <c r="H885" s="4">
        <v>0</v>
      </c>
      <c r="I885" s="4">
        <f t="shared" si="27"/>
        <v>2985.42</v>
      </c>
    </row>
    <row r="886" spans="1:9">
      <c r="A886" s="45">
        <v>43117</v>
      </c>
      <c r="B886" s="47" t="s">
        <v>492</v>
      </c>
      <c r="C886" s="47" t="s">
        <v>220</v>
      </c>
      <c r="D886" s="47" t="s">
        <v>17</v>
      </c>
      <c r="E886" s="1" t="str">
        <f t="shared" si="28"/>
        <v>002</v>
      </c>
      <c r="F886" s="47" t="s">
        <v>236</v>
      </c>
      <c r="G886" s="48">
        <v>202395.33</v>
      </c>
      <c r="H886" s="4">
        <v>0</v>
      </c>
      <c r="I886" s="4">
        <f t="shared" si="27"/>
        <v>202395.33</v>
      </c>
    </row>
    <row r="887" spans="1:9">
      <c r="A887" s="45">
        <v>43117</v>
      </c>
      <c r="B887" s="47" t="s">
        <v>492</v>
      </c>
      <c r="C887" s="47" t="s">
        <v>220</v>
      </c>
      <c r="D887" s="47" t="s">
        <v>17</v>
      </c>
      <c r="E887" s="1" t="str">
        <f t="shared" si="28"/>
        <v>002</v>
      </c>
      <c r="F887" s="47" t="s">
        <v>237</v>
      </c>
      <c r="G887" s="48">
        <v>671796.78</v>
      </c>
      <c r="H887" s="4">
        <v>0</v>
      </c>
      <c r="I887" s="4">
        <f t="shared" si="27"/>
        <v>671796.78</v>
      </c>
    </row>
    <row r="888" spans="1:9">
      <c r="A888" s="45">
        <v>43117</v>
      </c>
      <c r="B888" s="47" t="s">
        <v>492</v>
      </c>
      <c r="C888" s="47" t="s">
        <v>220</v>
      </c>
      <c r="D888" s="47" t="s">
        <v>17</v>
      </c>
      <c r="E888" s="1" t="str">
        <f t="shared" si="28"/>
        <v>002</v>
      </c>
      <c r="F888" s="47" t="s">
        <v>238</v>
      </c>
      <c r="G888" s="48">
        <v>147572.67000000001</v>
      </c>
      <c r="H888" s="4">
        <v>0</v>
      </c>
      <c r="I888" s="4">
        <f t="shared" si="27"/>
        <v>147572.67000000001</v>
      </c>
    </row>
    <row r="889" spans="1:9">
      <c r="A889" s="45">
        <v>43117</v>
      </c>
      <c r="B889" s="47" t="s">
        <v>492</v>
      </c>
      <c r="C889" s="47" t="s">
        <v>220</v>
      </c>
      <c r="D889" s="47" t="s">
        <v>17</v>
      </c>
      <c r="E889" s="1" t="str">
        <f t="shared" si="28"/>
        <v>002</v>
      </c>
      <c r="F889" s="47" t="s">
        <v>591</v>
      </c>
      <c r="G889" s="48">
        <v>5771.89</v>
      </c>
      <c r="H889" s="4">
        <v>0</v>
      </c>
      <c r="I889" s="4">
        <f t="shared" si="27"/>
        <v>5771.89</v>
      </c>
    </row>
    <row r="890" spans="1:9">
      <c r="A890" s="45">
        <v>43117</v>
      </c>
      <c r="B890" s="47" t="s">
        <v>492</v>
      </c>
      <c r="C890" s="47" t="s">
        <v>220</v>
      </c>
      <c r="D890" s="47" t="s">
        <v>17</v>
      </c>
      <c r="E890" s="1" t="str">
        <f t="shared" si="28"/>
        <v>002</v>
      </c>
      <c r="F890" s="47" t="s">
        <v>239</v>
      </c>
      <c r="G890" s="48">
        <v>32521.360000000001</v>
      </c>
      <c r="H890" s="4">
        <v>0</v>
      </c>
      <c r="I890" s="4">
        <f t="shared" si="27"/>
        <v>32521.360000000001</v>
      </c>
    </row>
    <row r="891" spans="1:9">
      <c r="A891" s="45">
        <v>43117</v>
      </c>
      <c r="B891" s="47" t="s">
        <v>492</v>
      </c>
      <c r="C891" s="47" t="s">
        <v>220</v>
      </c>
      <c r="D891" s="47" t="s">
        <v>17</v>
      </c>
      <c r="E891" s="1" t="str">
        <f t="shared" si="28"/>
        <v>002</v>
      </c>
      <c r="F891" s="47" t="s">
        <v>240</v>
      </c>
      <c r="G891" s="48">
        <v>4740.12</v>
      </c>
      <c r="H891" s="4">
        <v>0</v>
      </c>
      <c r="I891" s="4">
        <f t="shared" si="27"/>
        <v>4740.12</v>
      </c>
    </row>
    <row r="892" spans="1:9">
      <c r="A892" s="45">
        <v>43117</v>
      </c>
      <c r="B892" s="47" t="s">
        <v>492</v>
      </c>
      <c r="C892" s="47" t="s">
        <v>220</v>
      </c>
      <c r="D892" s="47" t="s">
        <v>17</v>
      </c>
      <c r="E892" s="1" t="str">
        <f t="shared" si="28"/>
        <v>002</v>
      </c>
      <c r="F892" s="47" t="s">
        <v>241</v>
      </c>
      <c r="G892" s="48">
        <v>163378.6</v>
      </c>
      <c r="H892" s="4">
        <v>0</v>
      </c>
      <c r="I892" s="4">
        <f t="shared" si="27"/>
        <v>163378.6</v>
      </c>
    </row>
    <row r="893" spans="1:9">
      <c r="A893" s="45">
        <v>43117</v>
      </c>
      <c r="B893" s="47" t="s">
        <v>492</v>
      </c>
      <c r="C893" s="47" t="s">
        <v>220</v>
      </c>
      <c r="D893" s="47" t="s">
        <v>17</v>
      </c>
      <c r="E893" s="1" t="str">
        <f t="shared" si="28"/>
        <v>002</v>
      </c>
      <c r="F893" s="47" t="s">
        <v>242</v>
      </c>
      <c r="G893" s="48">
        <v>283587.31</v>
      </c>
      <c r="H893" s="4">
        <v>0</v>
      </c>
      <c r="I893" s="4">
        <f t="shared" si="27"/>
        <v>283587.31</v>
      </c>
    </row>
    <row r="894" spans="1:9">
      <c r="A894" s="45">
        <v>43117</v>
      </c>
      <c r="B894" s="47" t="s">
        <v>492</v>
      </c>
      <c r="C894" s="47" t="s">
        <v>220</v>
      </c>
      <c r="D894" s="47" t="s">
        <v>17</v>
      </c>
      <c r="E894" s="1" t="str">
        <f t="shared" si="28"/>
        <v>002</v>
      </c>
      <c r="F894" s="47" t="s">
        <v>243</v>
      </c>
      <c r="G894" s="48">
        <v>137656.68</v>
      </c>
      <c r="H894" s="4">
        <v>0</v>
      </c>
      <c r="I894" s="4">
        <f t="shared" si="27"/>
        <v>137656.68</v>
      </c>
    </row>
    <row r="895" spans="1:9">
      <c r="A895" s="45">
        <v>43117</v>
      </c>
      <c r="B895" s="47" t="s">
        <v>492</v>
      </c>
      <c r="C895" s="47" t="s">
        <v>220</v>
      </c>
      <c r="D895" s="47" t="s">
        <v>17</v>
      </c>
      <c r="E895" s="1" t="str">
        <f t="shared" si="28"/>
        <v>002</v>
      </c>
      <c r="F895" s="47" t="s">
        <v>244</v>
      </c>
      <c r="G895" s="48">
        <v>99976.1</v>
      </c>
      <c r="H895" s="4">
        <v>0</v>
      </c>
      <c r="I895" s="4">
        <f t="shared" si="27"/>
        <v>99976.1</v>
      </c>
    </row>
    <row r="896" spans="1:9">
      <c r="A896" s="45">
        <v>43117</v>
      </c>
      <c r="B896" s="47" t="s">
        <v>492</v>
      </c>
      <c r="C896" s="47" t="s">
        <v>220</v>
      </c>
      <c r="D896" s="47" t="s">
        <v>17</v>
      </c>
      <c r="E896" s="1" t="str">
        <f t="shared" si="28"/>
        <v>002</v>
      </c>
      <c r="F896" s="47" t="s">
        <v>245</v>
      </c>
      <c r="G896" s="48">
        <v>33220.449999999997</v>
      </c>
      <c r="H896" s="4">
        <v>0</v>
      </c>
      <c r="I896" s="4">
        <f t="shared" si="27"/>
        <v>33220.449999999997</v>
      </c>
    </row>
    <row r="897" spans="1:9">
      <c r="A897" s="45">
        <v>43117</v>
      </c>
      <c r="B897" s="47" t="s">
        <v>492</v>
      </c>
      <c r="C897" s="47" t="s">
        <v>220</v>
      </c>
      <c r="D897" s="47" t="s">
        <v>17</v>
      </c>
      <c r="E897" s="1" t="str">
        <f t="shared" si="28"/>
        <v>002</v>
      </c>
      <c r="F897" s="47" t="s">
        <v>246</v>
      </c>
      <c r="G897" s="48">
        <v>331574.11</v>
      </c>
      <c r="H897" s="4">
        <v>0</v>
      </c>
      <c r="I897" s="4">
        <f t="shared" si="27"/>
        <v>331574.11</v>
      </c>
    </row>
    <row r="898" spans="1:9">
      <c r="A898" s="45">
        <v>43117</v>
      </c>
      <c r="B898" s="47" t="s">
        <v>492</v>
      </c>
      <c r="C898" s="47" t="s">
        <v>220</v>
      </c>
      <c r="D898" s="47" t="s">
        <v>17</v>
      </c>
      <c r="E898" s="1" t="str">
        <f t="shared" si="28"/>
        <v>002</v>
      </c>
      <c r="F898" s="47" t="s">
        <v>261</v>
      </c>
      <c r="G898" s="48">
        <v>-3143214.95</v>
      </c>
      <c r="H898" s="4">
        <v>0</v>
      </c>
      <c r="I898" s="4">
        <f t="shared" ref="I898:I961" si="29">+G898-H898</f>
        <v>-3143214.95</v>
      </c>
    </row>
    <row r="899" spans="1:9">
      <c r="A899" s="45">
        <v>43117</v>
      </c>
      <c r="B899" s="47" t="s">
        <v>492</v>
      </c>
      <c r="C899" s="47" t="s">
        <v>220</v>
      </c>
      <c r="D899" s="47" t="s">
        <v>60</v>
      </c>
      <c r="E899" s="1" t="str">
        <f t="shared" si="28"/>
        <v>012</v>
      </c>
      <c r="F899" s="47" t="s">
        <v>262</v>
      </c>
      <c r="G899" s="48">
        <v>1654143.65</v>
      </c>
      <c r="H899" s="4">
        <v>0</v>
      </c>
      <c r="I899" s="4">
        <f t="shared" si="29"/>
        <v>1654143.65</v>
      </c>
    </row>
    <row r="900" spans="1:9">
      <c r="A900" s="45">
        <v>43117</v>
      </c>
      <c r="B900" s="47" t="s">
        <v>492</v>
      </c>
      <c r="C900" s="47" t="s">
        <v>220</v>
      </c>
      <c r="D900" s="47" t="s">
        <v>60</v>
      </c>
      <c r="E900" s="1" t="str">
        <f t="shared" si="28"/>
        <v>012</v>
      </c>
      <c r="F900" s="47" t="s">
        <v>507</v>
      </c>
      <c r="G900" s="48">
        <v>85587.78</v>
      </c>
      <c r="H900" s="4">
        <v>0</v>
      </c>
      <c r="I900" s="4">
        <f t="shared" si="29"/>
        <v>85587.78</v>
      </c>
    </row>
    <row r="901" spans="1:9">
      <c r="A901" s="45">
        <v>43117</v>
      </c>
      <c r="B901" s="47" t="s">
        <v>492</v>
      </c>
      <c r="C901" s="47" t="s">
        <v>220</v>
      </c>
      <c r="D901" s="47" t="s">
        <v>60</v>
      </c>
      <c r="E901" s="1" t="str">
        <f t="shared" si="28"/>
        <v>012</v>
      </c>
      <c r="F901" s="47" t="s">
        <v>263</v>
      </c>
      <c r="G901" s="48">
        <v>15621.15</v>
      </c>
      <c r="H901" s="4">
        <v>0</v>
      </c>
      <c r="I901" s="4">
        <f t="shared" si="29"/>
        <v>15621.15</v>
      </c>
    </row>
    <row r="902" spans="1:9">
      <c r="A902" s="45">
        <v>43117</v>
      </c>
      <c r="B902" s="47" t="s">
        <v>492</v>
      </c>
      <c r="C902" s="47" t="s">
        <v>220</v>
      </c>
      <c r="D902" s="47" t="s">
        <v>60</v>
      </c>
      <c r="E902" s="1" t="str">
        <f t="shared" si="28"/>
        <v>012</v>
      </c>
      <c r="F902" s="47" t="s">
        <v>264</v>
      </c>
      <c r="G902" s="48">
        <v>1805.82</v>
      </c>
      <c r="H902" s="4">
        <v>0</v>
      </c>
      <c r="I902" s="4">
        <f t="shared" si="29"/>
        <v>1805.82</v>
      </c>
    </row>
    <row r="903" spans="1:9">
      <c r="A903" s="45">
        <v>43117</v>
      </c>
      <c r="B903" s="47" t="s">
        <v>492</v>
      </c>
      <c r="C903" s="47" t="s">
        <v>220</v>
      </c>
      <c r="D903" s="47" t="s">
        <v>60</v>
      </c>
      <c r="E903" s="1" t="str">
        <f t="shared" si="28"/>
        <v>012</v>
      </c>
      <c r="F903" s="47" t="s">
        <v>265</v>
      </c>
      <c r="G903" s="48">
        <v>3702.05</v>
      </c>
      <c r="H903" s="4">
        <v>0</v>
      </c>
      <c r="I903" s="4">
        <f t="shared" si="29"/>
        <v>3702.05</v>
      </c>
    </row>
    <row r="904" spans="1:9">
      <c r="A904" s="45">
        <v>43117</v>
      </c>
      <c r="B904" s="47" t="s">
        <v>492</v>
      </c>
      <c r="C904" s="47" t="s">
        <v>220</v>
      </c>
      <c r="D904" s="47" t="s">
        <v>60</v>
      </c>
      <c r="E904" s="1" t="str">
        <f t="shared" si="28"/>
        <v>012</v>
      </c>
      <c r="F904" s="47" t="s">
        <v>266</v>
      </c>
      <c r="G904" s="48">
        <v>7254.36</v>
      </c>
      <c r="H904" s="4">
        <v>0</v>
      </c>
      <c r="I904" s="4">
        <f t="shared" si="29"/>
        <v>7254.36</v>
      </c>
    </row>
    <row r="905" spans="1:9">
      <c r="A905" s="45">
        <v>43117</v>
      </c>
      <c r="B905" s="47" t="s">
        <v>492</v>
      </c>
      <c r="C905" s="47" t="s">
        <v>220</v>
      </c>
      <c r="D905" s="47" t="s">
        <v>60</v>
      </c>
      <c r="E905" s="1" t="str">
        <f t="shared" si="28"/>
        <v>012</v>
      </c>
      <c r="F905" s="47" t="s">
        <v>267</v>
      </c>
      <c r="G905" s="48">
        <v>8983.2800000000007</v>
      </c>
      <c r="H905" s="4">
        <v>0</v>
      </c>
      <c r="I905" s="4">
        <f t="shared" si="29"/>
        <v>8983.2800000000007</v>
      </c>
    </row>
    <row r="906" spans="1:9">
      <c r="A906" s="45">
        <v>43117</v>
      </c>
      <c r="B906" s="47" t="s">
        <v>492</v>
      </c>
      <c r="C906" s="47" t="s">
        <v>220</v>
      </c>
      <c r="D906" s="47" t="s">
        <v>60</v>
      </c>
      <c r="E906" s="1" t="str">
        <f t="shared" si="28"/>
        <v>012</v>
      </c>
      <c r="F906" s="47" t="s">
        <v>269</v>
      </c>
      <c r="G906" s="48">
        <v>3703.44</v>
      </c>
      <c r="H906" s="4">
        <v>0</v>
      </c>
      <c r="I906" s="4">
        <f t="shared" si="29"/>
        <v>3703.44</v>
      </c>
    </row>
    <row r="907" spans="1:9">
      <c r="A907" s="45">
        <v>43117</v>
      </c>
      <c r="B907" s="47" t="s">
        <v>492</v>
      </c>
      <c r="C907" s="47" t="s">
        <v>220</v>
      </c>
      <c r="D907" s="47" t="s">
        <v>60</v>
      </c>
      <c r="E907" s="1" t="str">
        <f t="shared" si="28"/>
        <v>012</v>
      </c>
      <c r="F907" s="47" t="s">
        <v>509</v>
      </c>
      <c r="G907" s="48">
        <v>9560.68</v>
      </c>
      <c r="H907" s="4">
        <v>0</v>
      </c>
      <c r="I907" s="4">
        <f t="shared" si="29"/>
        <v>9560.68</v>
      </c>
    </row>
    <row r="908" spans="1:9">
      <c r="A908" s="45">
        <v>43117</v>
      </c>
      <c r="B908" s="47" t="s">
        <v>492</v>
      </c>
      <c r="C908" s="47" t="s">
        <v>220</v>
      </c>
      <c r="D908" s="47" t="s">
        <v>60</v>
      </c>
      <c r="E908" s="1" t="str">
        <f t="shared" si="28"/>
        <v>012</v>
      </c>
      <c r="F908" s="47" t="s">
        <v>270</v>
      </c>
      <c r="G908" s="48">
        <v>2238.5100000000002</v>
      </c>
      <c r="H908" s="4">
        <v>0</v>
      </c>
      <c r="I908" s="4">
        <f t="shared" si="29"/>
        <v>2238.5100000000002</v>
      </c>
    </row>
    <row r="909" spans="1:9">
      <c r="A909" s="45">
        <v>43117</v>
      </c>
      <c r="B909" s="47" t="s">
        <v>492</v>
      </c>
      <c r="C909" s="47" t="s">
        <v>220</v>
      </c>
      <c r="D909" s="47" t="s">
        <v>60</v>
      </c>
      <c r="E909" s="1" t="str">
        <f t="shared" si="28"/>
        <v>012</v>
      </c>
      <c r="F909" s="47" t="s">
        <v>271</v>
      </c>
      <c r="G909" s="48">
        <v>1361.07</v>
      </c>
      <c r="H909" s="4">
        <v>0</v>
      </c>
      <c r="I909" s="4">
        <f t="shared" si="29"/>
        <v>1361.07</v>
      </c>
    </row>
    <row r="910" spans="1:9">
      <c r="A910" s="45">
        <v>43117</v>
      </c>
      <c r="B910" s="47" t="s">
        <v>492</v>
      </c>
      <c r="C910" s="47" t="s">
        <v>220</v>
      </c>
      <c r="D910" s="47" t="s">
        <v>60</v>
      </c>
      <c r="E910" s="1" t="str">
        <f t="shared" si="28"/>
        <v>012</v>
      </c>
      <c r="F910" s="47" t="s">
        <v>272</v>
      </c>
      <c r="G910" s="48">
        <v>11391.29</v>
      </c>
      <c r="H910" s="4">
        <v>0</v>
      </c>
      <c r="I910" s="4">
        <f t="shared" si="29"/>
        <v>11391.29</v>
      </c>
    </row>
    <row r="911" spans="1:9">
      <c r="A911" s="45">
        <v>43117</v>
      </c>
      <c r="B911" s="47" t="s">
        <v>510</v>
      </c>
      <c r="C911" s="47" t="s">
        <v>220</v>
      </c>
      <c r="D911" s="47" t="s">
        <v>34</v>
      </c>
      <c r="E911" s="1" t="str">
        <f t="shared" si="28"/>
        <v>009</v>
      </c>
      <c r="F911" s="47" t="s">
        <v>287</v>
      </c>
      <c r="G911" s="48">
        <v>8.9499999999998181</v>
      </c>
      <c r="H911" s="4">
        <v>8.9499999999999993</v>
      </c>
      <c r="I911" s="4">
        <f t="shared" si="29"/>
        <v>-1.8118839761882555E-13</v>
      </c>
    </row>
    <row r="912" spans="1:9">
      <c r="A912" s="45">
        <v>43117</v>
      </c>
      <c r="B912" s="47" t="s">
        <v>510</v>
      </c>
      <c r="C912" s="47" t="s">
        <v>220</v>
      </c>
      <c r="D912" s="47" t="s">
        <v>34</v>
      </c>
      <c r="E912" s="1" t="str">
        <f t="shared" si="28"/>
        <v>009</v>
      </c>
      <c r="F912" s="47" t="s">
        <v>288</v>
      </c>
      <c r="G912" s="48">
        <v>0.12000000000000501</v>
      </c>
      <c r="H912" s="4">
        <v>0.12</v>
      </c>
      <c r="I912" s="4">
        <f t="shared" si="29"/>
        <v>5.0098813986210189E-15</v>
      </c>
    </row>
    <row r="913" spans="1:9">
      <c r="A913" s="45">
        <v>43117</v>
      </c>
      <c r="B913" s="47" t="s">
        <v>510</v>
      </c>
      <c r="C913" s="47" t="s">
        <v>220</v>
      </c>
      <c r="D913" s="47" t="s">
        <v>34</v>
      </c>
      <c r="E913" s="1" t="str">
        <f t="shared" si="28"/>
        <v>009</v>
      </c>
      <c r="F913" s="47" t="s">
        <v>425</v>
      </c>
      <c r="G913" s="48">
        <v>436.59</v>
      </c>
      <c r="H913" s="4">
        <v>1.3</v>
      </c>
      <c r="I913" s="4">
        <f t="shared" si="29"/>
        <v>435.28999999999996</v>
      </c>
    </row>
    <row r="914" spans="1:9">
      <c r="A914" s="45">
        <v>43117</v>
      </c>
      <c r="B914" s="47" t="s">
        <v>510</v>
      </c>
      <c r="C914" s="47" t="s">
        <v>220</v>
      </c>
      <c r="D914" s="47" t="s">
        <v>34</v>
      </c>
      <c r="E914" s="1" t="str">
        <f t="shared" si="28"/>
        <v>009</v>
      </c>
      <c r="F914" s="47" t="s">
        <v>289</v>
      </c>
      <c r="G914" s="48">
        <v>81638.329999999987</v>
      </c>
      <c r="H914" s="4">
        <v>483.16</v>
      </c>
      <c r="I914" s="4">
        <f t="shared" si="29"/>
        <v>81155.169999999984</v>
      </c>
    </row>
    <row r="915" spans="1:9">
      <c r="A915" s="45">
        <v>43117</v>
      </c>
      <c r="B915" s="47" t="s">
        <v>510</v>
      </c>
      <c r="C915" s="47" t="s">
        <v>220</v>
      </c>
      <c r="D915" s="47" t="s">
        <v>34</v>
      </c>
      <c r="E915" s="1" t="str">
        <f t="shared" si="28"/>
        <v>009</v>
      </c>
      <c r="F915" s="47" t="s">
        <v>290</v>
      </c>
      <c r="G915" s="48">
        <v>139206</v>
      </c>
      <c r="H915" s="4">
        <v>965.71</v>
      </c>
      <c r="I915" s="4">
        <f t="shared" si="29"/>
        <v>138240.29</v>
      </c>
    </row>
    <row r="916" spans="1:9">
      <c r="A916" s="45">
        <v>43117</v>
      </c>
      <c r="B916" s="47" t="s">
        <v>510</v>
      </c>
      <c r="C916" s="47" t="s">
        <v>220</v>
      </c>
      <c r="D916" s="47" t="s">
        <v>34</v>
      </c>
      <c r="E916" s="1" t="str">
        <f t="shared" si="28"/>
        <v>009</v>
      </c>
      <c r="F916" s="47" t="s">
        <v>291</v>
      </c>
      <c r="G916" s="48">
        <v>175925.81</v>
      </c>
      <c r="H916" s="4">
        <v>2696.8</v>
      </c>
      <c r="I916" s="4">
        <f t="shared" si="29"/>
        <v>173229.01</v>
      </c>
    </row>
    <row r="917" spans="1:9">
      <c r="A917" s="45">
        <v>43117</v>
      </c>
      <c r="B917" s="47" t="s">
        <v>510</v>
      </c>
      <c r="C917" s="47" t="s">
        <v>220</v>
      </c>
      <c r="D917" s="47" t="s">
        <v>34</v>
      </c>
      <c r="E917" s="1" t="str">
        <f t="shared" si="28"/>
        <v>009</v>
      </c>
      <c r="F917" s="47" t="s">
        <v>292</v>
      </c>
      <c r="G917" s="48">
        <v>64165.36</v>
      </c>
      <c r="H917" s="4">
        <v>349.27</v>
      </c>
      <c r="I917" s="4">
        <f t="shared" si="29"/>
        <v>63816.090000000004</v>
      </c>
    </row>
    <row r="918" spans="1:9">
      <c r="A918" s="45">
        <v>43117</v>
      </c>
      <c r="B918" s="47" t="s">
        <v>510</v>
      </c>
      <c r="C918" s="47" t="s">
        <v>220</v>
      </c>
      <c r="D918" s="47" t="s">
        <v>34</v>
      </c>
      <c r="E918" s="1" t="str">
        <f t="shared" si="28"/>
        <v>009</v>
      </c>
      <c r="F918" s="47" t="s">
        <v>293</v>
      </c>
      <c r="G918" s="48">
        <v>10345999.060000001</v>
      </c>
      <c r="H918" s="4">
        <v>109442.77</v>
      </c>
      <c r="I918" s="4">
        <f t="shared" si="29"/>
        <v>10236556.290000001</v>
      </c>
    </row>
    <row r="919" spans="1:9">
      <c r="A919" s="45">
        <v>43117</v>
      </c>
      <c r="B919" s="47" t="s">
        <v>510</v>
      </c>
      <c r="C919" s="47" t="s">
        <v>220</v>
      </c>
      <c r="D919" s="47" t="s">
        <v>34</v>
      </c>
      <c r="E919" s="1" t="str">
        <f t="shared" si="28"/>
        <v>009</v>
      </c>
      <c r="F919" s="47" t="s">
        <v>294</v>
      </c>
      <c r="G919" s="48">
        <v>5078935.9400000004</v>
      </c>
      <c r="H919" s="4">
        <v>70581.02</v>
      </c>
      <c r="I919" s="4">
        <f t="shared" si="29"/>
        <v>5008354.9200000009</v>
      </c>
    </row>
    <row r="920" spans="1:9">
      <c r="A920" s="45">
        <v>43117</v>
      </c>
      <c r="B920" s="47" t="s">
        <v>510</v>
      </c>
      <c r="C920" s="47" t="s">
        <v>220</v>
      </c>
      <c r="D920" s="47" t="s">
        <v>34</v>
      </c>
      <c r="E920" s="1" t="str">
        <f t="shared" si="28"/>
        <v>009</v>
      </c>
      <c r="F920" s="47" t="s">
        <v>528</v>
      </c>
      <c r="G920" s="48">
        <v>18514.91</v>
      </c>
      <c r="H920" s="4">
        <v>25.82</v>
      </c>
      <c r="I920" s="4">
        <f t="shared" si="29"/>
        <v>18489.09</v>
      </c>
    </row>
    <row r="921" spans="1:9">
      <c r="A921" s="45">
        <v>43117</v>
      </c>
      <c r="B921" s="47" t="s">
        <v>510</v>
      </c>
      <c r="C921" s="47" t="s">
        <v>220</v>
      </c>
      <c r="D921" s="47" t="s">
        <v>34</v>
      </c>
      <c r="E921" s="1" t="str">
        <f t="shared" si="28"/>
        <v>009</v>
      </c>
      <c r="F921" s="47" t="s">
        <v>529</v>
      </c>
      <c r="G921" s="48">
        <v>67.47</v>
      </c>
      <c r="H921" s="4">
        <v>0.14000000000000001</v>
      </c>
      <c r="I921" s="4">
        <f t="shared" si="29"/>
        <v>67.33</v>
      </c>
    </row>
    <row r="922" spans="1:9">
      <c r="A922" s="45">
        <v>43117</v>
      </c>
      <c r="B922" s="47" t="s">
        <v>510</v>
      </c>
      <c r="C922" s="47" t="s">
        <v>220</v>
      </c>
      <c r="D922" s="47" t="s">
        <v>34</v>
      </c>
      <c r="E922" s="1" t="str">
        <f t="shared" si="28"/>
        <v>009</v>
      </c>
      <c r="F922" s="47" t="s">
        <v>295</v>
      </c>
      <c r="G922" s="48">
        <v>819.9</v>
      </c>
      <c r="H922" s="4">
        <v>1.63</v>
      </c>
      <c r="I922" s="4">
        <f t="shared" si="29"/>
        <v>818.27</v>
      </c>
    </row>
    <row r="923" spans="1:9">
      <c r="A923" s="45">
        <v>43117</v>
      </c>
      <c r="B923" s="47" t="s">
        <v>510</v>
      </c>
      <c r="C923" s="47" t="s">
        <v>220</v>
      </c>
      <c r="D923" s="47" t="s">
        <v>34</v>
      </c>
      <c r="E923" s="1" t="str">
        <f t="shared" si="28"/>
        <v>009</v>
      </c>
      <c r="F923" s="47" t="s">
        <v>296</v>
      </c>
      <c r="G923" s="48">
        <v>1477373.96</v>
      </c>
      <c r="H923" s="4">
        <v>15472.05</v>
      </c>
      <c r="I923" s="4">
        <f t="shared" si="29"/>
        <v>1461901.91</v>
      </c>
    </row>
    <row r="924" spans="1:9">
      <c r="A924" s="45">
        <v>43117</v>
      </c>
      <c r="B924" s="47" t="s">
        <v>510</v>
      </c>
      <c r="C924" s="47" t="s">
        <v>220</v>
      </c>
      <c r="D924" s="47" t="s">
        <v>34</v>
      </c>
      <c r="E924" s="1" t="str">
        <f t="shared" si="28"/>
        <v>009</v>
      </c>
      <c r="F924" s="47" t="s">
        <v>530</v>
      </c>
      <c r="G924" s="48">
        <v>12855.13</v>
      </c>
      <c r="H924" s="4">
        <v>52.14</v>
      </c>
      <c r="I924" s="4">
        <f t="shared" si="29"/>
        <v>12802.99</v>
      </c>
    </row>
    <row r="925" spans="1:9">
      <c r="A925" s="45">
        <v>43117</v>
      </c>
      <c r="B925" s="47" t="s">
        <v>510</v>
      </c>
      <c r="C925" s="47" t="s">
        <v>220</v>
      </c>
      <c r="D925" s="47" t="s">
        <v>34</v>
      </c>
      <c r="E925" s="1" t="str">
        <f t="shared" si="28"/>
        <v>009</v>
      </c>
      <c r="F925" s="47" t="s">
        <v>297</v>
      </c>
      <c r="G925" s="48">
        <v>-7.3399999999965102</v>
      </c>
      <c r="H925" s="4">
        <v>0</v>
      </c>
      <c r="I925" s="4">
        <f t="shared" si="29"/>
        <v>-7.3399999999965102</v>
      </c>
    </row>
    <row r="926" spans="1:9">
      <c r="A926" s="45">
        <v>43117</v>
      </c>
      <c r="B926" s="47" t="s">
        <v>510</v>
      </c>
      <c r="C926" s="47" t="s">
        <v>220</v>
      </c>
      <c r="D926" s="47" t="s">
        <v>34</v>
      </c>
      <c r="E926" s="1" t="str">
        <f t="shared" si="28"/>
        <v>009</v>
      </c>
      <c r="F926" s="47" t="s">
        <v>532</v>
      </c>
      <c r="G926" s="48">
        <v>230530.25</v>
      </c>
      <c r="H926" s="4">
        <v>1718.13</v>
      </c>
      <c r="I926" s="4">
        <f t="shared" si="29"/>
        <v>228812.12</v>
      </c>
    </row>
    <row r="927" spans="1:9">
      <c r="A927" s="45">
        <v>43117</v>
      </c>
      <c r="B927" s="47" t="s">
        <v>510</v>
      </c>
      <c r="C927" s="47" t="s">
        <v>220</v>
      </c>
      <c r="D927" s="47" t="s">
        <v>34</v>
      </c>
      <c r="E927" s="1" t="str">
        <f t="shared" si="28"/>
        <v>009</v>
      </c>
      <c r="F927" s="47" t="s">
        <v>298</v>
      </c>
      <c r="G927" s="48">
        <v>22198.29</v>
      </c>
      <c r="H927" s="4">
        <v>97.89</v>
      </c>
      <c r="I927" s="4">
        <f t="shared" si="29"/>
        <v>22100.400000000001</v>
      </c>
    </row>
    <row r="928" spans="1:9">
      <c r="A928" s="45">
        <v>43117</v>
      </c>
      <c r="B928" s="47" t="s">
        <v>510</v>
      </c>
      <c r="C928" s="47" t="s">
        <v>220</v>
      </c>
      <c r="D928" s="47" t="s">
        <v>34</v>
      </c>
      <c r="E928" s="1" t="str">
        <f t="shared" si="28"/>
        <v>009</v>
      </c>
      <c r="F928" s="47" t="s">
        <v>533</v>
      </c>
      <c r="G928" s="48">
        <v>320379.15000000002</v>
      </c>
      <c r="H928" s="4">
        <v>3861.61</v>
      </c>
      <c r="I928" s="4">
        <f t="shared" si="29"/>
        <v>316517.54000000004</v>
      </c>
    </row>
    <row r="929" spans="1:9">
      <c r="A929" s="45">
        <v>43117</v>
      </c>
      <c r="B929" s="47" t="s">
        <v>510</v>
      </c>
      <c r="C929" s="47" t="s">
        <v>220</v>
      </c>
      <c r="D929" s="47" t="s">
        <v>34</v>
      </c>
      <c r="E929" s="1" t="str">
        <f t="shared" si="28"/>
        <v>009</v>
      </c>
      <c r="F929" s="47" t="s">
        <v>534</v>
      </c>
      <c r="G929" s="48">
        <v>344374.13</v>
      </c>
      <c r="H929" s="4">
        <v>3773.08</v>
      </c>
      <c r="I929" s="4">
        <f t="shared" si="29"/>
        <v>340601.05</v>
      </c>
    </row>
    <row r="930" spans="1:9">
      <c r="A930" s="45">
        <v>43117</v>
      </c>
      <c r="B930" s="47" t="s">
        <v>510</v>
      </c>
      <c r="C930" s="47" t="s">
        <v>220</v>
      </c>
      <c r="D930" s="47" t="s">
        <v>34</v>
      </c>
      <c r="E930" s="1" t="str">
        <f t="shared" si="28"/>
        <v>009</v>
      </c>
      <c r="F930" s="47" t="s">
        <v>535</v>
      </c>
      <c r="G930" s="48">
        <v>6848.44</v>
      </c>
      <c r="H930" s="4">
        <v>63.43</v>
      </c>
      <c r="I930" s="4">
        <f t="shared" si="29"/>
        <v>6785.0099999999993</v>
      </c>
    </row>
    <row r="931" spans="1:9">
      <c r="A931" s="45">
        <v>43117</v>
      </c>
      <c r="B931" s="47" t="s">
        <v>510</v>
      </c>
      <c r="C931" s="47" t="s">
        <v>220</v>
      </c>
      <c r="D931" s="47" t="s">
        <v>34</v>
      </c>
      <c r="E931" s="1" t="str">
        <f t="shared" si="28"/>
        <v>009</v>
      </c>
      <c r="F931" s="47" t="s">
        <v>299</v>
      </c>
      <c r="G931" s="48">
        <v>36503.85</v>
      </c>
      <c r="H931" s="4">
        <v>179.56</v>
      </c>
      <c r="I931" s="4">
        <f t="shared" si="29"/>
        <v>36324.29</v>
      </c>
    </row>
    <row r="932" spans="1:9">
      <c r="A932" s="45">
        <v>43117</v>
      </c>
      <c r="B932" s="47" t="s">
        <v>510</v>
      </c>
      <c r="C932" s="47" t="s">
        <v>220</v>
      </c>
      <c r="D932" s="47" t="s">
        <v>34</v>
      </c>
      <c r="E932" s="1" t="str">
        <f t="shared" si="28"/>
        <v>009</v>
      </c>
      <c r="F932" s="47" t="s">
        <v>538</v>
      </c>
      <c r="G932" s="48">
        <v>1076843.57</v>
      </c>
      <c r="H932" s="4">
        <v>10445.08</v>
      </c>
      <c r="I932" s="4">
        <f t="shared" si="29"/>
        <v>1066398.49</v>
      </c>
    </row>
    <row r="933" spans="1:9">
      <c r="A933" s="45">
        <v>43117</v>
      </c>
      <c r="B933" s="47" t="s">
        <v>510</v>
      </c>
      <c r="C933" s="47" t="s">
        <v>220</v>
      </c>
      <c r="D933" s="47" t="s">
        <v>34</v>
      </c>
      <c r="E933" s="1" t="str">
        <f t="shared" si="28"/>
        <v>009</v>
      </c>
      <c r="F933" s="47" t="s">
        <v>300</v>
      </c>
      <c r="G933" s="48">
        <v>-25.980000000000199</v>
      </c>
      <c r="H933" s="4">
        <v>12.17</v>
      </c>
      <c r="I933" s="4">
        <f t="shared" si="29"/>
        <v>-38.150000000000198</v>
      </c>
    </row>
    <row r="934" spans="1:9">
      <c r="A934" s="45">
        <v>43117</v>
      </c>
      <c r="B934" s="47" t="s">
        <v>510</v>
      </c>
      <c r="C934" s="47" t="s">
        <v>220</v>
      </c>
      <c r="D934" s="47" t="s">
        <v>34</v>
      </c>
      <c r="E934" s="1" t="str">
        <f t="shared" si="28"/>
        <v>009</v>
      </c>
      <c r="F934" s="47" t="s">
        <v>301</v>
      </c>
      <c r="G934" s="48">
        <v>24833.87</v>
      </c>
      <c r="H934" s="4">
        <v>252.97</v>
      </c>
      <c r="I934" s="4">
        <f t="shared" si="29"/>
        <v>24580.899999999998</v>
      </c>
    </row>
    <row r="935" spans="1:9">
      <c r="A935" s="45">
        <v>43117</v>
      </c>
      <c r="B935" s="47" t="s">
        <v>510</v>
      </c>
      <c r="C935" s="47" t="s">
        <v>220</v>
      </c>
      <c r="D935" s="47" t="s">
        <v>34</v>
      </c>
      <c r="E935" s="1" t="str">
        <f t="shared" si="28"/>
        <v>009</v>
      </c>
      <c r="F935" s="47" t="s">
        <v>302</v>
      </c>
      <c r="G935" s="48">
        <v>1.08</v>
      </c>
      <c r="H935" s="4">
        <v>0.01</v>
      </c>
      <c r="I935" s="4">
        <f t="shared" si="29"/>
        <v>1.07</v>
      </c>
    </row>
    <row r="936" spans="1:9">
      <c r="A936" s="45">
        <v>43117</v>
      </c>
      <c r="B936" s="47" t="s">
        <v>510</v>
      </c>
      <c r="C936" s="47" t="s">
        <v>220</v>
      </c>
      <c r="D936" s="47" t="s">
        <v>34</v>
      </c>
      <c r="E936" s="1" t="str">
        <f t="shared" si="28"/>
        <v>009</v>
      </c>
      <c r="F936" s="47" t="s">
        <v>540</v>
      </c>
      <c r="G936" s="48">
        <v>8208.09</v>
      </c>
      <c r="H936" s="4">
        <v>39.24</v>
      </c>
      <c r="I936" s="4">
        <f t="shared" si="29"/>
        <v>8168.85</v>
      </c>
    </row>
    <row r="937" spans="1:9">
      <c r="A937" s="45">
        <v>43117</v>
      </c>
      <c r="B937" s="47" t="s">
        <v>510</v>
      </c>
      <c r="C937" s="47" t="s">
        <v>220</v>
      </c>
      <c r="D937" s="47" t="s">
        <v>34</v>
      </c>
      <c r="E937" s="1" t="str">
        <f t="shared" si="28"/>
        <v>009</v>
      </c>
      <c r="F937" s="47" t="s">
        <v>303</v>
      </c>
      <c r="G937" s="48">
        <v>320976.45</v>
      </c>
      <c r="H937" s="4">
        <v>1768.57</v>
      </c>
      <c r="I937" s="4">
        <f t="shared" si="29"/>
        <v>319207.88</v>
      </c>
    </row>
    <row r="938" spans="1:9">
      <c r="A938" s="45">
        <v>43117</v>
      </c>
      <c r="B938" s="47" t="s">
        <v>510</v>
      </c>
      <c r="C938" s="47" t="s">
        <v>220</v>
      </c>
      <c r="D938" s="47" t="s">
        <v>34</v>
      </c>
      <c r="E938" s="1" t="str">
        <f t="shared" si="28"/>
        <v>009</v>
      </c>
      <c r="F938" s="47" t="s">
        <v>304</v>
      </c>
      <c r="G938" s="48">
        <v>585864.76</v>
      </c>
      <c r="H938" s="4">
        <v>2964.43</v>
      </c>
      <c r="I938" s="4">
        <f t="shared" si="29"/>
        <v>582900.32999999996</v>
      </c>
    </row>
    <row r="939" spans="1:9">
      <c r="A939" s="45">
        <v>43117</v>
      </c>
      <c r="B939" s="47" t="s">
        <v>510</v>
      </c>
      <c r="C939" s="47" t="s">
        <v>220</v>
      </c>
      <c r="D939" s="47" t="s">
        <v>34</v>
      </c>
      <c r="E939" s="1" t="str">
        <f t="shared" si="28"/>
        <v>009</v>
      </c>
      <c r="F939" s="47" t="s">
        <v>305</v>
      </c>
      <c r="G939" s="48">
        <v>180413.98</v>
      </c>
      <c r="H939" s="4">
        <v>1036.45</v>
      </c>
      <c r="I939" s="4">
        <f t="shared" si="29"/>
        <v>179377.53</v>
      </c>
    </row>
    <row r="940" spans="1:9">
      <c r="A940" s="45">
        <v>43117</v>
      </c>
      <c r="B940" s="47" t="s">
        <v>510</v>
      </c>
      <c r="C940" s="47" t="s">
        <v>220</v>
      </c>
      <c r="D940" s="47" t="s">
        <v>34</v>
      </c>
      <c r="E940" s="1" t="str">
        <f t="shared" ref="E940:E1003" si="30">LEFT(D940,3)</f>
        <v>009</v>
      </c>
      <c r="F940" s="47" t="s">
        <v>306</v>
      </c>
      <c r="G940" s="48">
        <v>192416.85</v>
      </c>
      <c r="H940" s="4">
        <v>1071.04</v>
      </c>
      <c r="I940" s="4">
        <f t="shared" si="29"/>
        <v>191345.81</v>
      </c>
    </row>
    <row r="941" spans="1:9">
      <c r="A941" s="45">
        <v>43117</v>
      </c>
      <c r="B941" s="47" t="s">
        <v>510</v>
      </c>
      <c r="C941" s="47" t="s">
        <v>220</v>
      </c>
      <c r="D941" s="47" t="s">
        <v>34</v>
      </c>
      <c r="E941" s="1" t="str">
        <f t="shared" si="30"/>
        <v>009</v>
      </c>
      <c r="F941" s="47" t="s">
        <v>307</v>
      </c>
      <c r="G941" s="48">
        <v>38214.44</v>
      </c>
      <c r="H941" s="4">
        <v>119.81</v>
      </c>
      <c r="I941" s="4">
        <f t="shared" si="29"/>
        <v>38094.630000000005</v>
      </c>
    </row>
    <row r="942" spans="1:9">
      <c r="A942" s="45">
        <v>43117</v>
      </c>
      <c r="B942" s="47" t="s">
        <v>510</v>
      </c>
      <c r="C942" s="47" t="s">
        <v>220</v>
      </c>
      <c r="D942" s="47" t="s">
        <v>34</v>
      </c>
      <c r="E942" s="1" t="str">
        <f t="shared" si="30"/>
        <v>009</v>
      </c>
      <c r="F942" s="47" t="s">
        <v>309</v>
      </c>
      <c r="G942" s="48">
        <v>41290.47</v>
      </c>
      <c r="H942" s="4">
        <v>221.68</v>
      </c>
      <c r="I942" s="4">
        <f t="shared" si="29"/>
        <v>41068.79</v>
      </c>
    </row>
    <row r="943" spans="1:9">
      <c r="A943" s="45">
        <v>43117</v>
      </c>
      <c r="B943" s="47" t="s">
        <v>510</v>
      </c>
      <c r="C943" s="47" t="s">
        <v>220</v>
      </c>
      <c r="D943" s="47" t="s">
        <v>34</v>
      </c>
      <c r="E943" s="1" t="str">
        <f t="shared" si="30"/>
        <v>009</v>
      </c>
      <c r="F943" s="47" t="s">
        <v>310</v>
      </c>
      <c r="G943" s="48">
        <v>544865.68000000005</v>
      </c>
      <c r="H943" s="4">
        <v>2992.81</v>
      </c>
      <c r="I943" s="4">
        <f t="shared" si="29"/>
        <v>541872.87</v>
      </c>
    </row>
    <row r="944" spans="1:9">
      <c r="A944" s="45">
        <v>43117</v>
      </c>
      <c r="B944" s="47" t="s">
        <v>510</v>
      </c>
      <c r="C944" s="47" t="s">
        <v>220</v>
      </c>
      <c r="D944" s="47" t="s">
        <v>34</v>
      </c>
      <c r="E944" s="1" t="str">
        <f t="shared" si="30"/>
        <v>009</v>
      </c>
      <c r="F944" s="47" t="s">
        <v>311</v>
      </c>
      <c r="G944" s="48">
        <v>110226.88</v>
      </c>
      <c r="H944" s="4">
        <v>814.87</v>
      </c>
      <c r="I944" s="4">
        <f t="shared" si="29"/>
        <v>109412.01000000001</v>
      </c>
    </row>
    <row r="945" spans="1:9">
      <c r="A945" s="45">
        <v>43117</v>
      </c>
      <c r="B945" s="47" t="s">
        <v>510</v>
      </c>
      <c r="C945" s="47" t="s">
        <v>220</v>
      </c>
      <c r="D945" s="47" t="s">
        <v>34</v>
      </c>
      <c r="E945" s="1" t="str">
        <f t="shared" si="30"/>
        <v>009</v>
      </c>
      <c r="F945" s="47" t="s">
        <v>312</v>
      </c>
      <c r="G945" s="48">
        <v>2341737.7400000002</v>
      </c>
      <c r="H945" s="4">
        <v>10924.23</v>
      </c>
      <c r="I945" s="4">
        <f t="shared" si="29"/>
        <v>2330813.5100000002</v>
      </c>
    </row>
    <row r="946" spans="1:9">
      <c r="A946" s="45">
        <v>43117</v>
      </c>
      <c r="B946" s="47" t="s">
        <v>510</v>
      </c>
      <c r="C946" s="47" t="s">
        <v>220</v>
      </c>
      <c r="D946" s="47" t="s">
        <v>34</v>
      </c>
      <c r="E946" s="1" t="str">
        <f t="shared" si="30"/>
        <v>009</v>
      </c>
      <c r="F946" s="47" t="s">
        <v>542</v>
      </c>
      <c r="G946" s="48">
        <v>13813.79</v>
      </c>
      <c r="H946" s="4">
        <v>118.6</v>
      </c>
      <c r="I946" s="4">
        <f t="shared" si="29"/>
        <v>13695.19</v>
      </c>
    </row>
    <row r="947" spans="1:9">
      <c r="A947" s="45">
        <v>43117</v>
      </c>
      <c r="B947" s="47" t="s">
        <v>510</v>
      </c>
      <c r="C947" s="47" t="s">
        <v>220</v>
      </c>
      <c r="D947" s="47" t="s">
        <v>34</v>
      </c>
      <c r="E947" s="1" t="str">
        <f t="shared" si="30"/>
        <v>009</v>
      </c>
      <c r="F947" s="47" t="s">
        <v>313</v>
      </c>
      <c r="G947" s="48">
        <v>355592.58</v>
      </c>
      <c r="H947" s="4">
        <v>1860.96</v>
      </c>
      <c r="I947" s="4">
        <f t="shared" si="29"/>
        <v>353731.62</v>
      </c>
    </row>
    <row r="948" spans="1:9">
      <c r="A948" s="45">
        <v>43117</v>
      </c>
      <c r="B948" s="47" t="s">
        <v>510</v>
      </c>
      <c r="C948" s="47" t="s">
        <v>220</v>
      </c>
      <c r="D948" s="47" t="s">
        <v>34</v>
      </c>
      <c r="E948" s="1" t="str">
        <f t="shared" si="30"/>
        <v>009</v>
      </c>
      <c r="F948" s="47" t="s">
        <v>543</v>
      </c>
      <c r="G948" s="48">
        <v>135104.07</v>
      </c>
      <c r="H948" s="4">
        <v>880.12</v>
      </c>
      <c r="I948" s="4">
        <f t="shared" si="29"/>
        <v>134223.95000000001</v>
      </c>
    </row>
    <row r="949" spans="1:9">
      <c r="A949" s="45">
        <v>43117</v>
      </c>
      <c r="B949" s="47" t="s">
        <v>510</v>
      </c>
      <c r="C949" s="47" t="s">
        <v>220</v>
      </c>
      <c r="D949" s="47" t="s">
        <v>34</v>
      </c>
      <c r="E949" s="1" t="str">
        <f t="shared" si="30"/>
        <v>009</v>
      </c>
      <c r="F949" s="47" t="s">
        <v>314</v>
      </c>
      <c r="G949" s="48">
        <v>320976.98</v>
      </c>
      <c r="H949" s="4">
        <v>1656.91</v>
      </c>
      <c r="I949" s="4">
        <f t="shared" si="29"/>
        <v>319320.07</v>
      </c>
    </row>
    <row r="950" spans="1:9">
      <c r="A950" s="45">
        <v>43117</v>
      </c>
      <c r="B950" s="47" t="s">
        <v>510</v>
      </c>
      <c r="C950" s="47" t="s">
        <v>220</v>
      </c>
      <c r="D950" s="47" t="s">
        <v>34</v>
      </c>
      <c r="E950" s="1" t="str">
        <f t="shared" si="30"/>
        <v>009</v>
      </c>
      <c r="F950" s="47" t="s">
        <v>544</v>
      </c>
      <c r="G950" s="48">
        <v>816188.48</v>
      </c>
      <c r="H950" s="4">
        <v>4678.54</v>
      </c>
      <c r="I950" s="4">
        <f t="shared" si="29"/>
        <v>811509.94</v>
      </c>
    </row>
    <row r="951" spans="1:9">
      <c r="A951" s="45">
        <v>43117</v>
      </c>
      <c r="B951" s="47" t="s">
        <v>510</v>
      </c>
      <c r="C951" s="47" t="s">
        <v>220</v>
      </c>
      <c r="D951" s="47" t="s">
        <v>34</v>
      </c>
      <c r="E951" s="1" t="str">
        <f t="shared" si="30"/>
        <v>009</v>
      </c>
      <c r="F951" s="47" t="s">
        <v>315</v>
      </c>
      <c r="G951" s="48">
        <v>149489.63</v>
      </c>
      <c r="H951" s="4">
        <v>910.31</v>
      </c>
      <c r="I951" s="4">
        <f t="shared" si="29"/>
        <v>148579.32</v>
      </c>
    </row>
    <row r="952" spans="1:9">
      <c r="A952" s="45">
        <v>43117</v>
      </c>
      <c r="B952" s="47" t="s">
        <v>510</v>
      </c>
      <c r="C952" s="47" t="s">
        <v>220</v>
      </c>
      <c r="D952" s="47" t="s">
        <v>34</v>
      </c>
      <c r="E952" s="1" t="str">
        <f t="shared" si="30"/>
        <v>009</v>
      </c>
      <c r="F952" s="47" t="s">
        <v>546</v>
      </c>
      <c r="G952" s="48">
        <v>169837.84</v>
      </c>
      <c r="H952" s="4">
        <v>999.75</v>
      </c>
      <c r="I952" s="4">
        <f t="shared" si="29"/>
        <v>168838.09</v>
      </c>
    </row>
    <row r="953" spans="1:9">
      <c r="A953" s="45">
        <v>43117</v>
      </c>
      <c r="B953" s="47" t="s">
        <v>510</v>
      </c>
      <c r="C953" s="47" t="s">
        <v>220</v>
      </c>
      <c r="D953" s="47" t="s">
        <v>34</v>
      </c>
      <c r="E953" s="1" t="str">
        <f t="shared" si="30"/>
        <v>009</v>
      </c>
      <c r="F953" s="47" t="s">
        <v>547</v>
      </c>
      <c r="G953" s="48">
        <v>220838.51</v>
      </c>
      <c r="H953" s="4">
        <v>1159.24</v>
      </c>
      <c r="I953" s="4">
        <f t="shared" si="29"/>
        <v>219679.27000000002</v>
      </c>
    </row>
    <row r="954" spans="1:9">
      <c r="A954" s="45">
        <v>43117</v>
      </c>
      <c r="B954" s="47" t="s">
        <v>510</v>
      </c>
      <c r="C954" s="47" t="s">
        <v>220</v>
      </c>
      <c r="D954" s="47" t="s">
        <v>34</v>
      </c>
      <c r="E954" s="1" t="str">
        <f t="shared" si="30"/>
        <v>009</v>
      </c>
      <c r="F954" s="47" t="s">
        <v>548</v>
      </c>
      <c r="G954" s="48">
        <v>242019.3</v>
      </c>
      <c r="H954" s="4">
        <v>906.57</v>
      </c>
      <c r="I954" s="4">
        <f t="shared" si="29"/>
        <v>241112.72999999998</v>
      </c>
    </row>
    <row r="955" spans="1:9">
      <c r="A955" s="45">
        <v>43117</v>
      </c>
      <c r="B955" s="47" t="s">
        <v>510</v>
      </c>
      <c r="C955" s="47" t="s">
        <v>220</v>
      </c>
      <c r="D955" s="47" t="s">
        <v>34</v>
      </c>
      <c r="E955" s="1" t="str">
        <f t="shared" si="30"/>
        <v>009</v>
      </c>
      <c r="F955" s="47" t="s">
        <v>316</v>
      </c>
      <c r="G955" s="48">
        <v>434866.35</v>
      </c>
      <c r="H955" s="4">
        <v>1753.01</v>
      </c>
      <c r="I955" s="4">
        <f t="shared" si="29"/>
        <v>433113.33999999997</v>
      </c>
    </row>
    <row r="956" spans="1:9">
      <c r="A956" s="45">
        <v>43117</v>
      </c>
      <c r="B956" s="47" t="s">
        <v>510</v>
      </c>
      <c r="C956" s="47" t="s">
        <v>220</v>
      </c>
      <c r="D956" s="47" t="s">
        <v>34</v>
      </c>
      <c r="E956" s="1" t="str">
        <f t="shared" si="30"/>
        <v>009</v>
      </c>
      <c r="F956" s="47" t="s">
        <v>317</v>
      </c>
      <c r="G956" s="48">
        <v>86596.43</v>
      </c>
      <c r="H956" s="4">
        <v>301.93</v>
      </c>
      <c r="I956" s="4">
        <f t="shared" si="29"/>
        <v>86294.5</v>
      </c>
    </row>
    <row r="957" spans="1:9">
      <c r="A957" s="45">
        <v>43117</v>
      </c>
      <c r="B957" s="47" t="s">
        <v>510</v>
      </c>
      <c r="C957" s="47" t="s">
        <v>220</v>
      </c>
      <c r="D957" s="47" t="s">
        <v>34</v>
      </c>
      <c r="E957" s="1" t="str">
        <f t="shared" si="30"/>
        <v>009</v>
      </c>
      <c r="F957" s="47" t="s">
        <v>550</v>
      </c>
      <c r="G957" s="48">
        <v>796459.92</v>
      </c>
      <c r="H957" s="4">
        <v>3452.81</v>
      </c>
      <c r="I957" s="4">
        <f t="shared" si="29"/>
        <v>793007.11</v>
      </c>
    </row>
    <row r="958" spans="1:9">
      <c r="A958" s="45">
        <v>43117</v>
      </c>
      <c r="B958" s="47" t="s">
        <v>510</v>
      </c>
      <c r="C958" s="47" t="s">
        <v>220</v>
      </c>
      <c r="D958" s="47" t="s">
        <v>34</v>
      </c>
      <c r="E958" s="1" t="str">
        <f t="shared" si="30"/>
        <v>009</v>
      </c>
      <c r="F958" s="47" t="s">
        <v>551</v>
      </c>
      <c r="G958" s="48">
        <v>75625.45</v>
      </c>
      <c r="H958" s="4">
        <v>333.51</v>
      </c>
      <c r="I958" s="4">
        <f t="shared" si="29"/>
        <v>75291.94</v>
      </c>
    </row>
    <row r="959" spans="1:9">
      <c r="A959" s="45">
        <v>43117</v>
      </c>
      <c r="B959" s="47" t="s">
        <v>510</v>
      </c>
      <c r="C959" s="47" t="s">
        <v>220</v>
      </c>
      <c r="D959" s="47" t="s">
        <v>34</v>
      </c>
      <c r="E959" s="1" t="str">
        <f t="shared" si="30"/>
        <v>009</v>
      </c>
      <c r="F959" s="47" t="s">
        <v>552</v>
      </c>
      <c r="G959" s="48">
        <v>11760.63</v>
      </c>
      <c r="H959" s="4">
        <v>70.98</v>
      </c>
      <c r="I959" s="4">
        <f t="shared" si="29"/>
        <v>11689.65</v>
      </c>
    </row>
    <row r="960" spans="1:9">
      <c r="A960" s="45">
        <v>43117</v>
      </c>
      <c r="B960" s="47" t="s">
        <v>510</v>
      </c>
      <c r="C960" s="47" t="s">
        <v>220</v>
      </c>
      <c r="D960" s="47" t="s">
        <v>34</v>
      </c>
      <c r="E960" s="1" t="str">
        <f t="shared" si="30"/>
        <v>009</v>
      </c>
      <c r="F960" s="47" t="s">
        <v>318</v>
      </c>
      <c r="G960" s="48">
        <v>29289.040000000001</v>
      </c>
      <c r="H960" s="4">
        <v>82.98</v>
      </c>
      <c r="I960" s="4">
        <f t="shared" si="29"/>
        <v>29206.06</v>
      </c>
    </row>
    <row r="961" spans="1:9">
      <c r="A961" s="45">
        <v>43117</v>
      </c>
      <c r="B961" s="47" t="s">
        <v>510</v>
      </c>
      <c r="C961" s="47" t="s">
        <v>220</v>
      </c>
      <c r="D961" s="47" t="s">
        <v>34</v>
      </c>
      <c r="E961" s="1" t="str">
        <f t="shared" si="30"/>
        <v>009</v>
      </c>
      <c r="F961" s="47" t="s">
        <v>553</v>
      </c>
      <c r="G961" s="48">
        <v>5951.63</v>
      </c>
      <c r="H961" s="4">
        <v>18.66</v>
      </c>
      <c r="I961" s="4">
        <f t="shared" si="29"/>
        <v>5932.97</v>
      </c>
    </row>
    <row r="962" spans="1:9">
      <c r="A962" s="45">
        <v>43117</v>
      </c>
      <c r="B962" s="47" t="s">
        <v>510</v>
      </c>
      <c r="C962" s="47" t="s">
        <v>220</v>
      </c>
      <c r="D962" s="47" t="s">
        <v>34</v>
      </c>
      <c r="E962" s="1" t="str">
        <f t="shared" si="30"/>
        <v>009</v>
      </c>
      <c r="F962" s="47" t="s">
        <v>554</v>
      </c>
      <c r="G962" s="48">
        <v>17323.21</v>
      </c>
      <c r="H962" s="4">
        <v>65.63</v>
      </c>
      <c r="I962" s="4">
        <f t="shared" ref="I962:I1025" si="31">+G962-H962</f>
        <v>17257.579999999998</v>
      </c>
    </row>
    <row r="963" spans="1:9">
      <c r="A963" s="45">
        <v>43117</v>
      </c>
      <c r="B963" s="47" t="s">
        <v>510</v>
      </c>
      <c r="C963" s="47" t="s">
        <v>220</v>
      </c>
      <c r="D963" s="47" t="s">
        <v>34</v>
      </c>
      <c r="E963" s="1" t="str">
        <f t="shared" si="30"/>
        <v>009</v>
      </c>
      <c r="F963" s="47" t="s">
        <v>319</v>
      </c>
      <c r="G963" s="48">
        <v>201850.69</v>
      </c>
      <c r="H963" s="4">
        <v>1202.25</v>
      </c>
      <c r="I963" s="4">
        <f t="shared" si="31"/>
        <v>200648.44</v>
      </c>
    </row>
    <row r="964" spans="1:9">
      <c r="A964" s="45">
        <v>43117</v>
      </c>
      <c r="B964" s="47" t="s">
        <v>510</v>
      </c>
      <c r="C964" s="47" t="s">
        <v>220</v>
      </c>
      <c r="D964" s="47" t="s">
        <v>34</v>
      </c>
      <c r="E964" s="1" t="str">
        <f t="shared" si="30"/>
        <v>009</v>
      </c>
      <c r="F964" s="47" t="s">
        <v>320</v>
      </c>
      <c r="G964" s="48">
        <v>1492.59</v>
      </c>
      <c r="H964" s="4">
        <v>0</v>
      </c>
      <c r="I964" s="4">
        <f t="shared" si="31"/>
        <v>1492.59</v>
      </c>
    </row>
    <row r="965" spans="1:9">
      <c r="A965" s="45">
        <v>43117</v>
      </c>
      <c r="B965" s="47" t="s">
        <v>510</v>
      </c>
      <c r="C965" s="47" t="s">
        <v>220</v>
      </c>
      <c r="D965" s="47" t="s">
        <v>34</v>
      </c>
      <c r="E965" s="1" t="str">
        <f t="shared" si="30"/>
        <v>009</v>
      </c>
      <c r="F965" s="47" t="s">
        <v>322</v>
      </c>
      <c r="G965" s="48">
        <v>4617.13</v>
      </c>
      <c r="H965" s="4">
        <v>0</v>
      </c>
      <c r="I965" s="4">
        <f t="shared" si="31"/>
        <v>4617.13</v>
      </c>
    </row>
    <row r="966" spans="1:9">
      <c r="A966" s="45">
        <v>43117</v>
      </c>
      <c r="B966" s="47" t="s">
        <v>510</v>
      </c>
      <c r="C966" s="47" t="s">
        <v>220</v>
      </c>
      <c r="D966" s="47" t="s">
        <v>34</v>
      </c>
      <c r="E966" s="1" t="str">
        <f t="shared" si="30"/>
        <v>009</v>
      </c>
      <c r="F966" s="47" t="s">
        <v>323</v>
      </c>
      <c r="G966" s="48">
        <v>3716.41</v>
      </c>
      <c r="H966" s="4">
        <v>11.65</v>
      </c>
      <c r="I966" s="4">
        <f t="shared" si="31"/>
        <v>3704.7599999999998</v>
      </c>
    </row>
    <row r="967" spans="1:9">
      <c r="A967" s="45">
        <v>43117</v>
      </c>
      <c r="B967" s="47" t="s">
        <v>510</v>
      </c>
      <c r="C967" s="47" t="s">
        <v>220</v>
      </c>
      <c r="D967" s="47" t="s">
        <v>34</v>
      </c>
      <c r="E967" s="1" t="str">
        <f t="shared" si="30"/>
        <v>009</v>
      </c>
      <c r="F967" s="47" t="s">
        <v>556</v>
      </c>
      <c r="G967" s="48">
        <v>-339.01</v>
      </c>
      <c r="H967" s="4">
        <v>0.55000000000000004</v>
      </c>
      <c r="I967" s="4">
        <f t="shared" si="31"/>
        <v>-339.56</v>
      </c>
    </row>
    <row r="968" spans="1:9">
      <c r="A968" s="45">
        <v>43117</v>
      </c>
      <c r="B968" s="47" t="s">
        <v>510</v>
      </c>
      <c r="C968" s="47" t="s">
        <v>220</v>
      </c>
      <c r="D968" s="47" t="s">
        <v>34</v>
      </c>
      <c r="E968" s="1" t="str">
        <f t="shared" si="30"/>
        <v>009</v>
      </c>
      <c r="F968" s="47" t="s">
        <v>557</v>
      </c>
      <c r="G968" s="48">
        <v>244478.97</v>
      </c>
      <c r="H968" s="4">
        <v>784.14</v>
      </c>
      <c r="I968" s="4">
        <f t="shared" si="31"/>
        <v>243694.83</v>
      </c>
    </row>
    <row r="969" spans="1:9">
      <c r="A969" s="45">
        <v>43117</v>
      </c>
      <c r="B969" s="47" t="s">
        <v>510</v>
      </c>
      <c r="C969" s="47" t="s">
        <v>220</v>
      </c>
      <c r="D969" s="47" t="s">
        <v>34</v>
      </c>
      <c r="E969" s="1" t="str">
        <f t="shared" si="30"/>
        <v>009</v>
      </c>
      <c r="F969" s="47" t="s">
        <v>558</v>
      </c>
      <c r="G969" s="48">
        <v>25899.42</v>
      </c>
      <c r="H969" s="4">
        <v>89.1</v>
      </c>
      <c r="I969" s="4">
        <f t="shared" si="31"/>
        <v>25810.32</v>
      </c>
    </row>
    <row r="970" spans="1:9">
      <c r="A970" s="45">
        <v>43117</v>
      </c>
      <c r="B970" s="47" t="s">
        <v>510</v>
      </c>
      <c r="C970" s="47" t="s">
        <v>220</v>
      </c>
      <c r="D970" s="47" t="s">
        <v>34</v>
      </c>
      <c r="E970" s="1" t="str">
        <f t="shared" si="30"/>
        <v>009</v>
      </c>
      <c r="F970" s="47" t="s">
        <v>559</v>
      </c>
      <c r="G970" s="48">
        <v>-2026.45</v>
      </c>
      <c r="H970" s="4">
        <v>2.92</v>
      </c>
      <c r="I970" s="4">
        <f t="shared" si="31"/>
        <v>-2029.3700000000001</v>
      </c>
    </row>
    <row r="971" spans="1:9">
      <c r="A971" s="45">
        <v>43117</v>
      </c>
      <c r="B971" s="47" t="s">
        <v>510</v>
      </c>
      <c r="C971" s="47" t="s">
        <v>220</v>
      </c>
      <c r="D971" s="47" t="s">
        <v>34</v>
      </c>
      <c r="E971" s="1" t="str">
        <f t="shared" si="30"/>
        <v>009</v>
      </c>
      <c r="F971" s="47" t="s">
        <v>324</v>
      </c>
      <c r="G971" s="48">
        <v>13776.49</v>
      </c>
      <c r="H971" s="4">
        <v>0</v>
      </c>
      <c r="I971" s="4">
        <f t="shared" si="31"/>
        <v>13776.49</v>
      </c>
    </row>
    <row r="972" spans="1:9">
      <c r="A972" s="45">
        <v>43117</v>
      </c>
      <c r="B972" s="47" t="s">
        <v>510</v>
      </c>
      <c r="C972" s="47" t="s">
        <v>220</v>
      </c>
      <c r="D972" s="47" t="s">
        <v>34</v>
      </c>
      <c r="E972" s="1" t="str">
        <f t="shared" si="30"/>
        <v>009</v>
      </c>
      <c r="F972" s="47" t="s">
        <v>560</v>
      </c>
      <c r="G972" s="48">
        <v>265316.59999999998</v>
      </c>
      <c r="H972" s="4">
        <v>873.29</v>
      </c>
      <c r="I972" s="4">
        <f t="shared" si="31"/>
        <v>264443.31</v>
      </c>
    </row>
    <row r="973" spans="1:9">
      <c r="A973" s="45">
        <v>43117</v>
      </c>
      <c r="B973" s="47" t="s">
        <v>510</v>
      </c>
      <c r="C973" s="47" t="s">
        <v>220</v>
      </c>
      <c r="D973" s="47" t="s">
        <v>34</v>
      </c>
      <c r="E973" s="1" t="str">
        <f t="shared" si="30"/>
        <v>009</v>
      </c>
      <c r="F973" s="47" t="s">
        <v>592</v>
      </c>
      <c r="G973" s="48">
        <v>20.6</v>
      </c>
      <c r="H973" s="4">
        <v>0.02</v>
      </c>
      <c r="I973" s="4">
        <f t="shared" si="31"/>
        <v>20.580000000000002</v>
      </c>
    </row>
    <row r="974" spans="1:9">
      <c r="A974" s="45">
        <v>43117</v>
      </c>
      <c r="B974" s="47" t="s">
        <v>510</v>
      </c>
      <c r="C974" s="47" t="s">
        <v>220</v>
      </c>
      <c r="D974" s="47" t="s">
        <v>34</v>
      </c>
      <c r="E974" s="1" t="str">
        <f t="shared" si="30"/>
        <v>009</v>
      </c>
      <c r="F974" s="47" t="s">
        <v>562</v>
      </c>
      <c r="G974" s="48">
        <v>9501.23</v>
      </c>
      <c r="H974" s="4">
        <v>0</v>
      </c>
      <c r="I974" s="4">
        <f t="shared" si="31"/>
        <v>9501.23</v>
      </c>
    </row>
    <row r="975" spans="1:9">
      <c r="A975" s="45">
        <v>43117</v>
      </c>
      <c r="B975" s="47" t="s">
        <v>510</v>
      </c>
      <c r="C975" s="47" t="s">
        <v>220</v>
      </c>
      <c r="D975" s="47" t="s">
        <v>34</v>
      </c>
      <c r="E975" s="1" t="str">
        <f t="shared" si="30"/>
        <v>009</v>
      </c>
      <c r="F975" s="47" t="s">
        <v>325</v>
      </c>
      <c r="G975" s="48">
        <v>36810.92</v>
      </c>
      <c r="H975" s="4">
        <v>0</v>
      </c>
      <c r="I975" s="4">
        <f t="shared" si="31"/>
        <v>36810.92</v>
      </c>
    </row>
    <row r="976" spans="1:9">
      <c r="A976" s="45">
        <v>43117</v>
      </c>
      <c r="B976" s="47" t="s">
        <v>510</v>
      </c>
      <c r="C976" s="47" t="s">
        <v>220</v>
      </c>
      <c r="D976" s="47" t="s">
        <v>34</v>
      </c>
      <c r="E976" s="1" t="str">
        <f t="shared" si="30"/>
        <v>009</v>
      </c>
      <c r="F976" s="47" t="s">
        <v>564</v>
      </c>
      <c r="G976" s="48">
        <v>6872.54</v>
      </c>
      <c r="H976" s="4">
        <v>0</v>
      </c>
      <c r="I976" s="4">
        <f t="shared" si="31"/>
        <v>6872.54</v>
      </c>
    </row>
    <row r="977" spans="1:9">
      <c r="A977" s="45">
        <v>43117</v>
      </c>
      <c r="B977" s="47" t="s">
        <v>510</v>
      </c>
      <c r="C977" s="47" t="s">
        <v>220</v>
      </c>
      <c r="D977" s="47" t="s">
        <v>34</v>
      </c>
      <c r="E977" s="1" t="str">
        <f t="shared" si="30"/>
        <v>009</v>
      </c>
      <c r="F977" s="47" t="s">
        <v>326</v>
      </c>
      <c r="G977" s="48">
        <v>53751.9</v>
      </c>
      <c r="H977" s="4">
        <v>62.19</v>
      </c>
      <c r="I977" s="4">
        <f t="shared" si="31"/>
        <v>53689.71</v>
      </c>
    </row>
    <row r="978" spans="1:9">
      <c r="A978" s="45">
        <v>43117</v>
      </c>
      <c r="B978" s="47" t="s">
        <v>510</v>
      </c>
      <c r="C978" s="47" t="s">
        <v>220</v>
      </c>
      <c r="D978" s="47" t="s">
        <v>34</v>
      </c>
      <c r="E978" s="1" t="str">
        <f t="shared" si="30"/>
        <v>009</v>
      </c>
      <c r="F978" s="47" t="s">
        <v>565</v>
      </c>
      <c r="G978" s="48">
        <v>4761.49</v>
      </c>
      <c r="H978" s="4">
        <v>0</v>
      </c>
      <c r="I978" s="4">
        <f t="shared" si="31"/>
        <v>4761.49</v>
      </c>
    </row>
    <row r="979" spans="1:9">
      <c r="A979" s="45">
        <v>43117</v>
      </c>
      <c r="B979" s="47" t="s">
        <v>510</v>
      </c>
      <c r="C979" s="47" t="s">
        <v>220</v>
      </c>
      <c r="D979" s="47" t="s">
        <v>34</v>
      </c>
      <c r="E979" s="1" t="str">
        <f t="shared" si="30"/>
        <v>009</v>
      </c>
      <c r="F979" s="47" t="s">
        <v>566</v>
      </c>
      <c r="G979" s="48">
        <v>41800.239999999998</v>
      </c>
      <c r="H979" s="4">
        <v>0</v>
      </c>
      <c r="I979" s="4">
        <f t="shared" si="31"/>
        <v>41800.239999999998</v>
      </c>
    </row>
    <row r="980" spans="1:9">
      <c r="A980" s="45">
        <v>43117</v>
      </c>
      <c r="B980" s="47" t="s">
        <v>510</v>
      </c>
      <c r="C980" s="47" t="s">
        <v>220</v>
      </c>
      <c r="D980" s="47" t="s">
        <v>34</v>
      </c>
      <c r="E980" s="1" t="str">
        <f t="shared" si="30"/>
        <v>009</v>
      </c>
      <c r="F980" s="47" t="s">
        <v>327</v>
      </c>
      <c r="G980" s="48">
        <v>2113.7199999999998</v>
      </c>
      <c r="H980" s="4">
        <v>7.37</v>
      </c>
      <c r="I980" s="4">
        <f t="shared" si="31"/>
        <v>2106.35</v>
      </c>
    </row>
    <row r="981" spans="1:9">
      <c r="A981" s="45">
        <v>43117</v>
      </c>
      <c r="B981" s="47" t="s">
        <v>510</v>
      </c>
      <c r="C981" s="47" t="s">
        <v>220</v>
      </c>
      <c r="D981" s="47" t="s">
        <v>34</v>
      </c>
      <c r="E981" s="1" t="str">
        <f t="shared" si="30"/>
        <v>009</v>
      </c>
      <c r="F981" s="47" t="s">
        <v>329</v>
      </c>
      <c r="G981" s="48">
        <v>2362.94</v>
      </c>
      <c r="H981" s="4">
        <v>2.73</v>
      </c>
      <c r="I981" s="4">
        <f t="shared" si="31"/>
        <v>2360.21</v>
      </c>
    </row>
    <row r="982" spans="1:9">
      <c r="A982" s="45">
        <v>43117</v>
      </c>
      <c r="B982" s="47" t="s">
        <v>510</v>
      </c>
      <c r="C982" s="47" t="s">
        <v>220</v>
      </c>
      <c r="D982" s="47" t="s">
        <v>34</v>
      </c>
      <c r="E982" s="1" t="str">
        <f t="shared" si="30"/>
        <v>009</v>
      </c>
      <c r="F982" s="47" t="s">
        <v>567</v>
      </c>
      <c r="G982" s="48">
        <v>187.48</v>
      </c>
      <c r="H982" s="4">
        <v>0.65</v>
      </c>
      <c r="I982" s="4">
        <f t="shared" si="31"/>
        <v>186.82999999999998</v>
      </c>
    </row>
    <row r="983" spans="1:9">
      <c r="A983" s="45">
        <v>43117</v>
      </c>
      <c r="B983" s="47" t="s">
        <v>510</v>
      </c>
      <c r="C983" s="47" t="s">
        <v>220</v>
      </c>
      <c r="D983" s="47" t="s">
        <v>34</v>
      </c>
      <c r="E983" s="1" t="str">
        <f t="shared" si="30"/>
        <v>009</v>
      </c>
      <c r="F983" s="47" t="s">
        <v>568</v>
      </c>
      <c r="G983" s="48">
        <v>5886.44</v>
      </c>
      <c r="H983" s="4">
        <v>21.45</v>
      </c>
      <c r="I983" s="4">
        <f t="shared" si="31"/>
        <v>5864.99</v>
      </c>
    </row>
    <row r="984" spans="1:9">
      <c r="A984" s="45">
        <v>43117</v>
      </c>
      <c r="B984" s="47" t="s">
        <v>510</v>
      </c>
      <c r="C984" s="47" t="s">
        <v>220</v>
      </c>
      <c r="D984" s="47" t="s">
        <v>34</v>
      </c>
      <c r="E984" s="1" t="str">
        <f t="shared" si="30"/>
        <v>009</v>
      </c>
      <c r="F984" s="47" t="s">
        <v>570</v>
      </c>
      <c r="G984" s="48">
        <v>3698.49</v>
      </c>
      <c r="H984" s="4">
        <v>6.33</v>
      </c>
      <c r="I984" s="4">
        <f t="shared" si="31"/>
        <v>3692.16</v>
      </c>
    </row>
    <row r="985" spans="1:9">
      <c r="A985" s="45">
        <v>43117</v>
      </c>
      <c r="B985" s="47" t="s">
        <v>510</v>
      </c>
      <c r="C985" s="47" t="s">
        <v>220</v>
      </c>
      <c r="D985" s="47" t="s">
        <v>34</v>
      </c>
      <c r="E985" s="1" t="str">
        <f t="shared" si="30"/>
        <v>009</v>
      </c>
      <c r="F985" s="47" t="s">
        <v>331</v>
      </c>
      <c r="G985" s="48">
        <v>67360.789999999994</v>
      </c>
      <c r="H985" s="4">
        <v>77.94</v>
      </c>
      <c r="I985" s="4">
        <f t="shared" si="31"/>
        <v>67282.849999999991</v>
      </c>
    </row>
    <row r="986" spans="1:9">
      <c r="A986" s="45">
        <v>43117</v>
      </c>
      <c r="B986" s="47" t="s">
        <v>510</v>
      </c>
      <c r="C986" s="47" t="s">
        <v>220</v>
      </c>
      <c r="D986" s="47" t="s">
        <v>34</v>
      </c>
      <c r="E986" s="1" t="str">
        <f t="shared" si="30"/>
        <v>009</v>
      </c>
      <c r="F986" s="47" t="s">
        <v>572</v>
      </c>
      <c r="G986" s="48">
        <v>17402.97</v>
      </c>
      <c r="H986" s="4">
        <v>35.32</v>
      </c>
      <c r="I986" s="4">
        <f t="shared" si="31"/>
        <v>17367.650000000001</v>
      </c>
    </row>
    <row r="987" spans="1:9">
      <c r="A987" s="45">
        <v>43117</v>
      </c>
      <c r="B987" s="47" t="s">
        <v>510</v>
      </c>
      <c r="C987" s="47" t="s">
        <v>220</v>
      </c>
      <c r="D987" s="47" t="s">
        <v>34</v>
      </c>
      <c r="E987" s="1" t="str">
        <f t="shared" si="30"/>
        <v>009</v>
      </c>
      <c r="F987" s="47" t="s">
        <v>332</v>
      </c>
      <c r="G987" s="48">
        <v>1461.83</v>
      </c>
      <c r="H987" s="4">
        <v>0</v>
      </c>
      <c r="I987" s="4">
        <f t="shared" si="31"/>
        <v>1461.83</v>
      </c>
    </row>
    <row r="988" spans="1:9">
      <c r="A988" s="45">
        <v>43117</v>
      </c>
      <c r="B988" s="47" t="s">
        <v>510</v>
      </c>
      <c r="C988" s="47" t="s">
        <v>220</v>
      </c>
      <c r="D988" s="47" t="s">
        <v>34</v>
      </c>
      <c r="E988" s="1" t="str">
        <f t="shared" si="30"/>
        <v>009</v>
      </c>
      <c r="F988" s="47" t="s">
        <v>333</v>
      </c>
      <c r="G988" s="48">
        <v>1681.3</v>
      </c>
      <c r="H988" s="4">
        <v>0</v>
      </c>
      <c r="I988" s="4">
        <f t="shared" si="31"/>
        <v>1681.3</v>
      </c>
    </row>
    <row r="989" spans="1:9">
      <c r="A989" s="45">
        <v>43117</v>
      </c>
      <c r="B989" s="47" t="s">
        <v>510</v>
      </c>
      <c r="C989" s="47" t="s">
        <v>220</v>
      </c>
      <c r="D989" s="47" t="s">
        <v>34</v>
      </c>
      <c r="E989" s="1" t="str">
        <f t="shared" si="30"/>
        <v>009</v>
      </c>
      <c r="F989" s="47" t="s">
        <v>573</v>
      </c>
      <c r="G989" s="48">
        <v>17825.22</v>
      </c>
      <c r="H989" s="4">
        <v>68.55</v>
      </c>
      <c r="I989" s="4">
        <f t="shared" si="31"/>
        <v>17756.670000000002</v>
      </c>
    </row>
    <row r="990" spans="1:9">
      <c r="A990" s="45">
        <v>43117</v>
      </c>
      <c r="B990" s="47" t="s">
        <v>510</v>
      </c>
      <c r="C990" s="47" t="s">
        <v>220</v>
      </c>
      <c r="D990" s="47" t="s">
        <v>34</v>
      </c>
      <c r="E990" s="1" t="str">
        <f t="shared" si="30"/>
        <v>009</v>
      </c>
      <c r="F990" s="47" t="s">
        <v>334</v>
      </c>
      <c r="G990" s="48">
        <v>27897.9</v>
      </c>
      <c r="H990" s="4">
        <v>0</v>
      </c>
      <c r="I990" s="4">
        <f t="shared" si="31"/>
        <v>27897.9</v>
      </c>
    </row>
    <row r="991" spans="1:9">
      <c r="A991" s="45">
        <v>43117</v>
      </c>
      <c r="B991" s="47" t="s">
        <v>510</v>
      </c>
      <c r="C991" s="47" t="s">
        <v>220</v>
      </c>
      <c r="D991" s="47" t="s">
        <v>34</v>
      </c>
      <c r="E991" s="1" t="str">
        <f t="shared" si="30"/>
        <v>009</v>
      </c>
      <c r="F991" s="47" t="s">
        <v>574</v>
      </c>
      <c r="G991" s="48">
        <v>1540.46</v>
      </c>
      <c r="H991" s="4">
        <v>7.35</v>
      </c>
      <c r="I991" s="4">
        <f t="shared" si="31"/>
        <v>1533.1100000000001</v>
      </c>
    </row>
    <row r="992" spans="1:9">
      <c r="A992" s="45">
        <v>43117</v>
      </c>
      <c r="B992" s="47" t="s">
        <v>510</v>
      </c>
      <c r="C992" s="47" t="s">
        <v>220</v>
      </c>
      <c r="D992" s="47" t="s">
        <v>34</v>
      </c>
      <c r="E992" s="1" t="str">
        <f t="shared" si="30"/>
        <v>009</v>
      </c>
      <c r="F992" s="47" t="s">
        <v>575</v>
      </c>
      <c r="G992" s="48">
        <v>29749.73</v>
      </c>
      <c r="H992" s="4">
        <v>130.5</v>
      </c>
      <c r="I992" s="4">
        <f t="shared" si="31"/>
        <v>29619.23</v>
      </c>
    </row>
    <row r="993" spans="1:9">
      <c r="A993" s="45">
        <v>43117</v>
      </c>
      <c r="B993" s="47" t="s">
        <v>510</v>
      </c>
      <c r="C993" s="47" t="s">
        <v>220</v>
      </c>
      <c r="D993" s="47" t="s">
        <v>34</v>
      </c>
      <c r="E993" s="1" t="str">
        <f t="shared" si="30"/>
        <v>009</v>
      </c>
      <c r="F993" s="47" t="s">
        <v>576</v>
      </c>
      <c r="G993" s="48">
        <v>2952.11</v>
      </c>
      <c r="H993" s="4">
        <v>10.49</v>
      </c>
      <c r="I993" s="4">
        <f t="shared" si="31"/>
        <v>2941.6200000000003</v>
      </c>
    </row>
    <row r="994" spans="1:9">
      <c r="A994" s="45">
        <v>43117</v>
      </c>
      <c r="B994" s="47" t="s">
        <v>510</v>
      </c>
      <c r="C994" s="47" t="s">
        <v>220</v>
      </c>
      <c r="D994" s="47" t="s">
        <v>34</v>
      </c>
      <c r="E994" s="1" t="str">
        <f t="shared" si="30"/>
        <v>009</v>
      </c>
      <c r="F994" s="47" t="s">
        <v>577</v>
      </c>
      <c r="G994" s="48">
        <v>68437.56</v>
      </c>
      <c r="H994" s="4">
        <v>174.27</v>
      </c>
      <c r="I994" s="4">
        <f t="shared" si="31"/>
        <v>68263.289999999994</v>
      </c>
    </row>
    <row r="995" spans="1:9">
      <c r="A995" s="45">
        <v>43117</v>
      </c>
      <c r="B995" s="47" t="s">
        <v>510</v>
      </c>
      <c r="C995" s="47" t="s">
        <v>220</v>
      </c>
      <c r="D995" s="47" t="s">
        <v>34</v>
      </c>
      <c r="E995" s="1" t="str">
        <f t="shared" si="30"/>
        <v>009</v>
      </c>
      <c r="F995" s="47" t="s">
        <v>578</v>
      </c>
      <c r="G995" s="48">
        <v>2111.9499999999998</v>
      </c>
      <c r="H995" s="4">
        <v>7.37</v>
      </c>
      <c r="I995" s="4">
        <f t="shared" si="31"/>
        <v>2104.58</v>
      </c>
    </row>
    <row r="996" spans="1:9">
      <c r="A996" s="45">
        <v>43117</v>
      </c>
      <c r="B996" s="47" t="s">
        <v>510</v>
      </c>
      <c r="C996" s="47" t="s">
        <v>220</v>
      </c>
      <c r="D996" s="47" t="s">
        <v>34</v>
      </c>
      <c r="E996" s="1" t="str">
        <f t="shared" si="30"/>
        <v>009</v>
      </c>
      <c r="F996" s="47" t="s">
        <v>336</v>
      </c>
      <c r="G996" s="48">
        <v>20331.46</v>
      </c>
      <c r="H996" s="4">
        <v>70.92</v>
      </c>
      <c r="I996" s="4">
        <f t="shared" si="31"/>
        <v>20260.54</v>
      </c>
    </row>
    <row r="997" spans="1:9">
      <c r="A997" s="45">
        <v>43117</v>
      </c>
      <c r="B997" s="47" t="s">
        <v>510</v>
      </c>
      <c r="C997" s="47" t="s">
        <v>220</v>
      </c>
      <c r="D997" s="47" t="s">
        <v>34</v>
      </c>
      <c r="E997" s="1" t="str">
        <f t="shared" si="30"/>
        <v>009</v>
      </c>
      <c r="F997" s="47" t="s">
        <v>579</v>
      </c>
      <c r="G997" s="48">
        <v>6924.58</v>
      </c>
      <c r="H997" s="4">
        <v>24.2</v>
      </c>
      <c r="I997" s="4">
        <f t="shared" si="31"/>
        <v>6900.38</v>
      </c>
    </row>
    <row r="998" spans="1:9">
      <c r="A998" s="45">
        <v>43117</v>
      </c>
      <c r="B998" s="47" t="s">
        <v>510</v>
      </c>
      <c r="C998" s="47" t="s">
        <v>220</v>
      </c>
      <c r="D998" s="47" t="s">
        <v>34</v>
      </c>
      <c r="E998" s="1" t="str">
        <f t="shared" si="30"/>
        <v>009</v>
      </c>
      <c r="F998" s="47" t="s">
        <v>580</v>
      </c>
      <c r="G998" s="48">
        <v>1024.31</v>
      </c>
      <c r="H998" s="4">
        <v>0</v>
      </c>
      <c r="I998" s="4">
        <f t="shared" si="31"/>
        <v>1024.31</v>
      </c>
    </row>
    <row r="999" spans="1:9">
      <c r="A999" s="45">
        <v>43117</v>
      </c>
      <c r="B999" s="47" t="s">
        <v>510</v>
      </c>
      <c r="C999" s="47" t="s">
        <v>220</v>
      </c>
      <c r="D999" s="47" t="s">
        <v>34</v>
      </c>
      <c r="E999" s="1" t="str">
        <f t="shared" si="30"/>
        <v>009</v>
      </c>
      <c r="F999" s="47" t="s">
        <v>337</v>
      </c>
      <c r="G999" s="48">
        <v>33.869999999999997</v>
      </c>
      <c r="H999" s="4">
        <v>0.04</v>
      </c>
      <c r="I999" s="4">
        <f t="shared" si="31"/>
        <v>33.83</v>
      </c>
    </row>
    <row r="1000" spans="1:9">
      <c r="A1000" s="45">
        <v>43117</v>
      </c>
      <c r="B1000" s="47" t="s">
        <v>510</v>
      </c>
      <c r="C1000" s="47" t="s">
        <v>220</v>
      </c>
      <c r="D1000" s="47" t="s">
        <v>34</v>
      </c>
      <c r="E1000" s="1" t="str">
        <f t="shared" si="30"/>
        <v>009</v>
      </c>
      <c r="F1000" s="47" t="s">
        <v>338</v>
      </c>
      <c r="G1000" s="48">
        <v>16313.68</v>
      </c>
      <c r="H1000" s="4">
        <v>56.9</v>
      </c>
      <c r="I1000" s="4">
        <f t="shared" si="31"/>
        <v>16256.78</v>
      </c>
    </row>
    <row r="1001" spans="1:9">
      <c r="A1001" s="45">
        <v>43117</v>
      </c>
      <c r="B1001" s="47" t="s">
        <v>510</v>
      </c>
      <c r="C1001" s="47" t="s">
        <v>220</v>
      </c>
      <c r="D1001" s="47" t="s">
        <v>34</v>
      </c>
      <c r="E1001" s="1" t="str">
        <f t="shared" si="30"/>
        <v>009</v>
      </c>
      <c r="F1001" s="47" t="s">
        <v>593</v>
      </c>
      <c r="G1001" s="48">
        <v>7370.59</v>
      </c>
      <c r="H1001" s="4">
        <v>8.5299999999999994</v>
      </c>
      <c r="I1001" s="4">
        <f t="shared" si="31"/>
        <v>7362.06</v>
      </c>
    </row>
    <row r="1002" spans="1:9">
      <c r="A1002" s="45">
        <v>43117</v>
      </c>
      <c r="B1002" s="47" t="s">
        <v>510</v>
      </c>
      <c r="C1002" s="47" t="s">
        <v>220</v>
      </c>
      <c r="D1002" s="47" t="s">
        <v>34</v>
      </c>
      <c r="E1002" s="1" t="str">
        <f t="shared" si="30"/>
        <v>009</v>
      </c>
      <c r="F1002" s="47" t="s">
        <v>594</v>
      </c>
      <c r="G1002" s="48">
        <v>2957.67</v>
      </c>
      <c r="H1002" s="4">
        <v>3.42</v>
      </c>
      <c r="I1002" s="4">
        <f t="shared" si="31"/>
        <v>2954.25</v>
      </c>
    </row>
    <row r="1003" spans="1:9">
      <c r="A1003" s="45">
        <v>43117</v>
      </c>
      <c r="B1003" s="47" t="s">
        <v>510</v>
      </c>
      <c r="C1003" s="47" t="s">
        <v>220</v>
      </c>
      <c r="D1003" s="47" t="s">
        <v>34</v>
      </c>
      <c r="E1003" s="1" t="str">
        <f t="shared" si="30"/>
        <v>009</v>
      </c>
      <c r="F1003" s="47" t="s">
        <v>595</v>
      </c>
      <c r="G1003" s="48">
        <v>24287.14</v>
      </c>
      <c r="H1003" s="4">
        <v>0</v>
      </c>
      <c r="I1003" s="4">
        <f t="shared" si="31"/>
        <v>24287.14</v>
      </c>
    </row>
    <row r="1004" spans="1:9">
      <c r="A1004" s="45">
        <v>43117</v>
      </c>
      <c r="B1004" s="47" t="s">
        <v>510</v>
      </c>
      <c r="C1004" s="47" t="s">
        <v>220</v>
      </c>
      <c r="D1004" s="47" t="s">
        <v>34</v>
      </c>
      <c r="E1004" s="1" t="str">
        <f t="shared" ref="E1004:E1067" si="32">LEFT(D1004,3)</f>
        <v>009</v>
      </c>
      <c r="F1004" s="47" t="s">
        <v>596</v>
      </c>
      <c r="G1004" s="48">
        <v>2264.35</v>
      </c>
      <c r="H1004" s="4">
        <v>2.62</v>
      </c>
      <c r="I1004" s="4">
        <f t="shared" si="31"/>
        <v>2261.73</v>
      </c>
    </row>
    <row r="1005" spans="1:9">
      <c r="A1005" s="45">
        <v>43117</v>
      </c>
      <c r="B1005" s="47" t="s">
        <v>510</v>
      </c>
      <c r="C1005" s="47" t="s">
        <v>220</v>
      </c>
      <c r="D1005" s="47" t="s">
        <v>34</v>
      </c>
      <c r="E1005" s="1" t="str">
        <f t="shared" si="32"/>
        <v>009</v>
      </c>
      <c r="F1005" s="47" t="s">
        <v>597</v>
      </c>
      <c r="G1005" s="48">
        <v>61.38</v>
      </c>
      <c r="H1005" s="4">
        <v>7.0000000000000007E-2</v>
      </c>
      <c r="I1005" s="4">
        <f t="shared" si="31"/>
        <v>61.31</v>
      </c>
    </row>
    <row r="1006" spans="1:9">
      <c r="A1006" s="45">
        <v>43117</v>
      </c>
      <c r="B1006" s="47" t="s">
        <v>510</v>
      </c>
      <c r="C1006" s="47" t="s">
        <v>220</v>
      </c>
      <c r="D1006" s="47" t="s">
        <v>34</v>
      </c>
      <c r="E1006" s="1" t="str">
        <f t="shared" si="32"/>
        <v>009</v>
      </c>
      <c r="F1006" s="47" t="s">
        <v>598</v>
      </c>
      <c r="G1006" s="48">
        <v>30630.36</v>
      </c>
      <c r="H1006" s="4">
        <v>35.44</v>
      </c>
      <c r="I1006" s="4">
        <f t="shared" si="31"/>
        <v>30594.920000000002</v>
      </c>
    </row>
    <row r="1007" spans="1:9">
      <c r="A1007" s="45">
        <v>43117</v>
      </c>
      <c r="B1007" s="47" t="s">
        <v>510</v>
      </c>
      <c r="C1007" s="47" t="s">
        <v>220</v>
      </c>
      <c r="D1007" s="47" t="s">
        <v>34</v>
      </c>
      <c r="E1007" s="1" t="str">
        <f t="shared" si="32"/>
        <v>009</v>
      </c>
      <c r="F1007" s="47" t="s">
        <v>341</v>
      </c>
      <c r="G1007" s="48">
        <v>-302000</v>
      </c>
      <c r="H1007" s="4">
        <v>0</v>
      </c>
      <c r="I1007" s="4">
        <f t="shared" si="31"/>
        <v>-302000</v>
      </c>
    </row>
    <row r="1008" spans="1:9">
      <c r="A1008" s="45">
        <v>43117</v>
      </c>
      <c r="B1008" s="47" t="s">
        <v>510</v>
      </c>
      <c r="C1008" s="47" t="s">
        <v>220</v>
      </c>
      <c r="D1008" s="47" t="s">
        <v>34</v>
      </c>
      <c r="E1008" s="1" t="str">
        <f t="shared" si="32"/>
        <v>009</v>
      </c>
      <c r="F1008" s="47" t="s">
        <v>396</v>
      </c>
      <c r="G1008" s="48">
        <v>28664.89</v>
      </c>
      <c r="H1008" s="4">
        <v>0</v>
      </c>
      <c r="I1008" s="4">
        <f t="shared" si="31"/>
        <v>28664.89</v>
      </c>
    </row>
    <row r="1009" spans="1:9">
      <c r="A1009" s="45">
        <v>43117</v>
      </c>
      <c r="B1009" s="47" t="s">
        <v>510</v>
      </c>
      <c r="C1009" s="47" t="s">
        <v>220</v>
      </c>
      <c r="D1009" s="47" t="s">
        <v>34</v>
      </c>
      <c r="E1009" s="1" t="str">
        <f t="shared" si="32"/>
        <v>009</v>
      </c>
      <c r="F1009" s="47" t="s">
        <v>395</v>
      </c>
      <c r="G1009" s="48">
        <v>365405.21999999986</v>
      </c>
      <c r="H1009" s="4">
        <v>0</v>
      </c>
      <c r="I1009" s="4">
        <f t="shared" si="31"/>
        <v>365405.21999999986</v>
      </c>
    </row>
    <row r="1010" spans="1:9">
      <c r="A1010" s="45">
        <v>43117</v>
      </c>
      <c r="B1010" s="47" t="s">
        <v>510</v>
      </c>
      <c r="C1010" s="47" t="s">
        <v>220</v>
      </c>
      <c r="D1010" s="47" t="s">
        <v>68</v>
      </c>
      <c r="E1010" s="1" t="str">
        <f t="shared" si="32"/>
        <v>091</v>
      </c>
      <c r="F1010" s="47" t="s">
        <v>396</v>
      </c>
      <c r="G1010" s="48">
        <v>223540.36000000004</v>
      </c>
      <c r="H1010" s="4">
        <v>0</v>
      </c>
      <c r="I1010" s="4">
        <f t="shared" si="31"/>
        <v>223540.36000000004</v>
      </c>
    </row>
    <row r="1011" spans="1:9">
      <c r="A1011" s="45">
        <v>43117</v>
      </c>
      <c r="B1011" s="47" t="s">
        <v>510</v>
      </c>
      <c r="C1011" s="47" t="s">
        <v>220</v>
      </c>
      <c r="D1011" s="47" t="s">
        <v>68</v>
      </c>
      <c r="E1011" s="1" t="str">
        <f t="shared" si="32"/>
        <v>091</v>
      </c>
      <c r="F1011" s="47" t="s">
        <v>397</v>
      </c>
      <c r="G1011" s="48">
        <v>20375.13</v>
      </c>
      <c r="H1011" s="4">
        <v>0</v>
      </c>
      <c r="I1011" s="4">
        <f t="shared" si="31"/>
        <v>20375.13</v>
      </c>
    </row>
    <row r="1012" spans="1:9">
      <c r="A1012" s="45">
        <v>43132</v>
      </c>
      <c r="B1012" s="1" t="s">
        <v>492</v>
      </c>
      <c r="C1012" s="1" t="s">
        <v>220</v>
      </c>
      <c r="D1012" s="1" t="s">
        <v>17</v>
      </c>
      <c r="E1012" s="1" t="str">
        <f t="shared" si="32"/>
        <v>002</v>
      </c>
      <c r="F1012" s="1" t="s">
        <v>221</v>
      </c>
      <c r="G1012" s="4">
        <v>77081.34</v>
      </c>
      <c r="H1012" s="4">
        <v>0</v>
      </c>
      <c r="I1012" s="4">
        <f t="shared" si="31"/>
        <v>77081.34</v>
      </c>
    </row>
    <row r="1013" spans="1:9">
      <c r="A1013" s="45">
        <v>43132</v>
      </c>
      <c r="B1013" s="1" t="s">
        <v>492</v>
      </c>
      <c r="C1013" s="1" t="s">
        <v>220</v>
      </c>
      <c r="D1013" s="1" t="s">
        <v>17</v>
      </c>
      <c r="E1013" s="1" t="str">
        <f t="shared" si="32"/>
        <v>002</v>
      </c>
      <c r="F1013" s="1" t="s">
        <v>222</v>
      </c>
      <c r="G1013" s="4">
        <v>2268077.44</v>
      </c>
      <c r="H1013" s="4">
        <v>0</v>
      </c>
      <c r="I1013" s="4">
        <f t="shared" si="31"/>
        <v>2268077.44</v>
      </c>
    </row>
    <row r="1014" spans="1:9">
      <c r="A1014" s="45">
        <v>43132</v>
      </c>
      <c r="B1014" s="1" t="s">
        <v>492</v>
      </c>
      <c r="C1014" s="1" t="s">
        <v>220</v>
      </c>
      <c r="D1014" s="1" t="s">
        <v>17</v>
      </c>
      <c r="E1014" s="1" t="str">
        <f t="shared" si="32"/>
        <v>002</v>
      </c>
      <c r="F1014" s="1" t="s">
        <v>223</v>
      </c>
      <c r="G1014" s="4">
        <v>973166.56</v>
      </c>
      <c r="H1014" s="4">
        <v>0</v>
      </c>
      <c r="I1014" s="4">
        <f t="shared" si="31"/>
        <v>973166.56</v>
      </c>
    </row>
    <row r="1015" spans="1:9">
      <c r="A1015" s="45">
        <v>43132</v>
      </c>
      <c r="B1015" s="1" t="s">
        <v>492</v>
      </c>
      <c r="C1015" s="1" t="s">
        <v>220</v>
      </c>
      <c r="D1015" s="1" t="s">
        <v>17</v>
      </c>
      <c r="E1015" s="1" t="str">
        <f t="shared" si="32"/>
        <v>002</v>
      </c>
      <c r="F1015" s="1" t="s">
        <v>224</v>
      </c>
      <c r="G1015" s="4">
        <v>296829.98</v>
      </c>
      <c r="H1015" s="4">
        <v>0</v>
      </c>
      <c r="I1015" s="4">
        <f t="shared" si="31"/>
        <v>296829.98</v>
      </c>
    </row>
    <row r="1016" spans="1:9">
      <c r="A1016" s="45">
        <v>43132</v>
      </c>
      <c r="B1016" s="1" t="s">
        <v>492</v>
      </c>
      <c r="C1016" s="1" t="s">
        <v>220</v>
      </c>
      <c r="D1016" s="1" t="s">
        <v>17</v>
      </c>
      <c r="E1016" s="1" t="str">
        <f t="shared" si="32"/>
        <v>002</v>
      </c>
      <c r="F1016" s="1" t="s">
        <v>225</v>
      </c>
      <c r="G1016" s="4">
        <v>355834.06</v>
      </c>
      <c r="H1016" s="4">
        <v>0</v>
      </c>
      <c r="I1016" s="4">
        <f t="shared" si="31"/>
        <v>355834.06</v>
      </c>
    </row>
    <row r="1017" spans="1:9">
      <c r="A1017" s="45">
        <v>43132</v>
      </c>
      <c r="B1017" s="1" t="s">
        <v>492</v>
      </c>
      <c r="C1017" s="1" t="s">
        <v>220</v>
      </c>
      <c r="D1017" s="1" t="s">
        <v>17</v>
      </c>
      <c r="E1017" s="1" t="str">
        <f t="shared" si="32"/>
        <v>002</v>
      </c>
      <c r="F1017" s="1" t="s">
        <v>495</v>
      </c>
      <c r="G1017" s="4">
        <v>44328.85</v>
      </c>
      <c r="H1017" s="4">
        <v>0</v>
      </c>
      <c r="I1017" s="4">
        <f t="shared" si="31"/>
        <v>44328.85</v>
      </c>
    </row>
    <row r="1018" spans="1:9">
      <c r="A1018" s="45">
        <v>43132</v>
      </c>
      <c r="B1018" s="1" t="s">
        <v>492</v>
      </c>
      <c r="C1018" s="1" t="s">
        <v>220</v>
      </c>
      <c r="D1018" s="1" t="s">
        <v>17</v>
      </c>
      <c r="E1018" s="1" t="str">
        <f t="shared" si="32"/>
        <v>002</v>
      </c>
      <c r="F1018" s="1" t="s">
        <v>496</v>
      </c>
      <c r="G1018" s="4">
        <v>736965.54</v>
      </c>
      <c r="H1018" s="4">
        <v>0</v>
      </c>
      <c r="I1018" s="4">
        <f t="shared" si="31"/>
        <v>736965.54</v>
      </c>
    </row>
    <row r="1019" spans="1:9">
      <c r="A1019" s="45">
        <v>43132</v>
      </c>
      <c r="B1019" s="1" t="s">
        <v>492</v>
      </c>
      <c r="C1019" s="1" t="s">
        <v>220</v>
      </c>
      <c r="D1019" s="1" t="s">
        <v>17</v>
      </c>
      <c r="E1019" s="1" t="str">
        <f t="shared" si="32"/>
        <v>002</v>
      </c>
      <c r="F1019" s="1" t="s">
        <v>226</v>
      </c>
      <c r="G1019" s="4">
        <v>140669.79</v>
      </c>
      <c r="H1019" s="4">
        <v>0</v>
      </c>
      <c r="I1019" s="4">
        <f t="shared" si="31"/>
        <v>140669.79</v>
      </c>
    </row>
    <row r="1020" spans="1:9">
      <c r="A1020" s="45">
        <v>43132</v>
      </c>
      <c r="B1020" s="1" t="s">
        <v>492</v>
      </c>
      <c r="C1020" s="1" t="s">
        <v>220</v>
      </c>
      <c r="D1020" s="1" t="s">
        <v>17</v>
      </c>
      <c r="E1020" s="1" t="str">
        <f t="shared" si="32"/>
        <v>002</v>
      </c>
      <c r="F1020" s="1" t="s">
        <v>227</v>
      </c>
      <c r="G1020" s="4">
        <v>800834.11</v>
      </c>
      <c r="H1020" s="4">
        <v>0</v>
      </c>
      <c r="I1020" s="4">
        <f t="shared" si="31"/>
        <v>800834.11</v>
      </c>
    </row>
    <row r="1021" spans="1:9">
      <c r="A1021" s="45">
        <v>43132</v>
      </c>
      <c r="B1021" s="1" t="s">
        <v>492</v>
      </c>
      <c r="C1021" s="1" t="s">
        <v>220</v>
      </c>
      <c r="D1021" s="1" t="s">
        <v>17</v>
      </c>
      <c r="E1021" s="1" t="str">
        <f t="shared" si="32"/>
        <v>002</v>
      </c>
      <c r="F1021" s="1" t="s">
        <v>499</v>
      </c>
      <c r="G1021" s="4">
        <v>747612.89</v>
      </c>
      <c r="H1021" s="4">
        <v>0</v>
      </c>
      <c r="I1021" s="4">
        <f t="shared" si="31"/>
        <v>747612.89</v>
      </c>
    </row>
    <row r="1022" spans="1:9">
      <c r="A1022" s="45">
        <v>43132</v>
      </c>
      <c r="B1022" s="1" t="s">
        <v>492</v>
      </c>
      <c r="C1022" s="1" t="s">
        <v>220</v>
      </c>
      <c r="D1022" s="1" t="s">
        <v>17</v>
      </c>
      <c r="E1022" s="1" t="str">
        <f t="shared" si="32"/>
        <v>002</v>
      </c>
      <c r="F1022" s="1" t="s">
        <v>228</v>
      </c>
      <c r="G1022" s="4">
        <v>1667.37</v>
      </c>
      <c r="H1022" s="4">
        <v>0</v>
      </c>
      <c r="I1022" s="4">
        <f t="shared" si="31"/>
        <v>1667.37</v>
      </c>
    </row>
    <row r="1023" spans="1:9">
      <c r="A1023" s="45">
        <v>43132</v>
      </c>
      <c r="B1023" s="1" t="s">
        <v>492</v>
      </c>
      <c r="C1023" s="1" t="s">
        <v>220</v>
      </c>
      <c r="D1023" s="1" t="s">
        <v>17</v>
      </c>
      <c r="E1023" s="1" t="str">
        <f t="shared" si="32"/>
        <v>002</v>
      </c>
      <c r="F1023" s="1" t="s">
        <v>501</v>
      </c>
      <c r="G1023" s="4">
        <v>982929.23</v>
      </c>
      <c r="H1023" s="4">
        <v>0</v>
      </c>
      <c r="I1023" s="4">
        <f t="shared" si="31"/>
        <v>982929.23</v>
      </c>
    </row>
    <row r="1024" spans="1:9">
      <c r="A1024" s="45">
        <v>43132</v>
      </c>
      <c r="B1024" s="1" t="s">
        <v>492</v>
      </c>
      <c r="C1024" s="1" t="s">
        <v>220</v>
      </c>
      <c r="D1024" s="1" t="s">
        <v>17</v>
      </c>
      <c r="E1024" s="1" t="str">
        <f t="shared" si="32"/>
        <v>002</v>
      </c>
      <c r="F1024" s="1" t="s">
        <v>229</v>
      </c>
      <c r="G1024" s="4">
        <v>33544.660000000003</v>
      </c>
      <c r="H1024" s="4">
        <v>0</v>
      </c>
      <c r="I1024" s="4">
        <f t="shared" si="31"/>
        <v>33544.660000000003</v>
      </c>
    </row>
    <row r="1025" spans="1:9">
      <c r="A1025" s="45">
        <v>43132</v>
      </c>
      <c r="B1025" s="1" t="s">
        <v>492</v>
      </c>
      <c r="C1025" s="1" t="s">
        <v>220</v>
      </c>
      <c r="D1025" s="1" t="s">
        <v>17</v>
      </c>
      <c r="E1025" s="1" t="str">
        <f t="shared" si="32"/>
        <v>002</v>
      </c>
      <c r="F1025" s="1" t="s">
        <v>230</v>
      </c>
      <c r="G1025" s="4">
        <v>306559.15999999997</v>
      </c>
      <c r="H1025" s="4">
        <v>0</v>
      </c>
      <c r="I1025" s="4">
        <f t="shared" si="31"/>
        <v>306559.15999999997</v>
      </c>
    </row>
    <row r="1026" spans="1:9">
      <c r="A1026" s="45">
        <v>43132</v>
      </c>
      <c r="B1026" s="1" t="s">
        <v>492</v>
      </c>
      <c r="C1026" s="1" t="s">
        <v>220</v>
      </c>
      <c r="D1026" s="1" t="s">
        <v>17</v>
      </c>
      <c r="E1026" s="1" t="str">
        <f t="shared" si="32"/>
        <v>002</v>
      </c>
      <c r="F1026" s="1" t="s">
        <v>231</v>
      </c>
      <c r="G1026" s="4">
        <v>119656.89</v>
      </c>
      <c r="H1026" s="4">
        <v>0</v>
      </c>
      <c r="I1026" s="4">
        <f t="shared" ref="I1026:I1089" si="33">+G1026-H1026</f>
        <v>119656.89</v>
      </c>
    </row>
    <row r="1027" spans="1:9">
      <c r="A1027" s="45">
        <v>43132</v>
      </c>
      <c r="B1027" s="1" t="s">
        <v>492</v>
      </c>
      <c r="C1027" s="1" t="s">
        <v>220</v>
      </c>
      <c r="D1027" s="1" t="s">
        <v>17</v>
      </c>
      <c r="E1027" s="1" t="str">
        <f t="shared" si="32"/>
        <v>002</v>
      </c>
      <c r="F1027" s="1" t="s">
        <v>233</v>
      </c>
      <c r="G1027" s="4">
        <v>12805.35</v>
      </c>
      <c r="H1027" s="4">
        <v>0</v>
      </c>
      <c r="I1027" s="4">
        <f t="shared" si="33"/>
        <v>12805.35</v>
      </c>
    </row>
    <row r="1028" spans="1:9">
      <c r="A1028" s="45">
        <v>43132</v>
      </c>
      <c r="B1028" s="1" t="s">
        <v>492</v>
      </c>
      <c r="C1028" s="1" t="s">
        <v>220</v>
      </c>
      <c r="D1028" s="1" t="s">
        <v>17</v>
      </c>
      <c r="E1028" s="1" t="str">
        <f t="shared" si="32"/>
        <v>002</v>
      </c>
      <c r="F1028" s="1" t="s">
        <v>234</v>
      </c>
      <c r="G1028" s="4">
        <v>11796.46</v>
      </c>
      <c r="H1028" s="4">
        <v>0</v>
      </c>
      <c r="I1028" s="4">
        <f t="shared" si="33"/>
        <v>11796.46</v>
      </c>
    </row>
    <row r="1029" spans="1:9">
      <c r="A1029" s="45">
        <v>43132</v>
      </c>
      <c r="B1029" s="1" t="s">
        <v>492</v>
      </c>
      <c r="C1029" s="1" t="s">
        <v>220</v>
      </c>
      <c r="D1029" s="1" t="s">
        <v>17</v>
      </c>
      <c r="E1029" s="1" t="str">
        <f t="shared" si="32"/>
        <v>002</v>
      </c>
      <c r="F1029" s="1" t="s">
        <v>235</v>
      </c>
      <c r="G1029" s="4">
        <v>48104.32</v>
      </c>
      <c r="H1029" s="4">
        <v>0</v>
      </c>
      <c r="I1029" s="4">
        <f t="shared" si="33"/>
        <v>48104.32</v>
      </c>
    </row>
    <row r="1030" spans="1:9">
      <c r="A1030" s="45">
        <v>43132</v>
      </c>
      <c r="B1030" s="1" t="s">
        <v>492</v>
      </c>
      <c r="C1030" s="1" t="s">
        <v>220</v>
      </c>
      <c r="D1030" s="1" t="s">
        <v>17</v>
      </c>
      <c r="E1030" s="1" t="str">
        <f t="shared" si="32"/>
        <v>002</v>
      </c>
      <c r="F1030" s="1" t="s">
        <v>505</v>
      </c>
      <c r="G1030" s="4">
        <v>48628.38</v>
      </c>
      <c r="H1030" s="4">
        <v>0</v>
      </c>
      <c r="I1030" s="4">
        <f t="shared" si="33"/>
        <v>48628.38</v>
      </c>
    </row>
    <row r="1031" spans="1:9">
      <c r="A1031" s="45">
        <v>43132</v>
      </c>
      <c r="B1031" s="1" t="s">
        <v>492</v>
      </c>
      <c r="C1031" s="1" t="s">
        <v>220</v>
      </c>
      <c r="D1031" s="1" t="s">
        <v>17</v>
      </c>
      <c r="E1031" s="1" t="str">
        <f t="shared" si="32"/>
        <v>002</v>
      </c>
      <c r="F1031" s="1" t="s">
        <v>236</v>
      </c>
      <c r="G1031" s="4">
        <v>256001.11</v>
      </c>
      <c r="H1031" s="4">
        <v>0</v>
      </c>
      <c r="I1031" s="4">
        <f t="shared" si="33"/>
        <v>256001.11</v>
      </c>
    </row>
    <row r="1032" spans="1:9">
      <c r="A1032" s="45">
        <v>43132</v>
      </c>
      <c r="B1032" s="1" t="s">
        <v>492</v>
      </c>
      <c r="C1032" s="1" t="s">
        <v>220</v>
      </c>
      <c r="D1032" s="1" t="s">
        <v>17</v>
      </c>
      <c r="E1032" s="1" t="str">
        <f t="shared" si="32"/>
        <v>002</v>
      </c>
      <c r="F1032" s="1" t="s">
        <v>237</v>
      </c>
      <c r="G1032" s="4">
        <v>671796.78</v>
      </c>
      <c r="H1032" s="4">
        <v>0</v>
      </c>
      <c r="I1032" s="4">
        <f t="shared" si="33"/>
        <v>671796.78</v>
      </c>
    </row>
    <row r="1033" spans="1:9">
      <c r="A1033" s="45">
        <v>43132</v>
      </c>
      <c r="B1033" s="1" t="s">
        <v>492</v>
      </c>
      <c r="C1033" s="1" t="s">
        <v>220</v>
      </c>
      <c r="D1033" s="1" t="s">
        <v>17</v>
      </c>
      <c r="E1033" s="1" t="str">
        <f t="shared" si="32"/>
        <v>002</v>
      </c>
      <c r="F1033" s="1" t="s">
        <v>238</v>
      </c>
      <c r="G1033" s="4">
        <v>147572.67000000001</v>
      </c>
      <c r="H1033" s="4">
        <v>0</v>
      </c>
      <c r="I1033" s="4">
        <f t="shared" si="33"/>
        <v>147572.67000000001</v>
      </c>
    </row>
    <row r="1034" spans="1:9">
      <c r="A1034" s="45">
        <v>43132</v>
      </c>
      <c r="B1034" s="1" t="s">
        <v>492</v>
      </c>
      <c r="C1034" s="1" t="s">
        <v>220</v>
      </c>
      <c r="D1034" s="1" t="s">
        <v>17</v>
      </c>
      <c r="E1034" s="1" t="str">
        <f t="shared" si="32"/>
        <v>002</v>
      </c>
      <c r="F1034" s="1" t="s">
        <v>591</v>
      </c>
      <c r="G1034" s="4">
        <v>7464.15</v>
      </c>
      <c r="H1034" s="4">
        <v>0</v>
      </c>
      <c r="I1034" s="4">
        <f t="shared" si="33"/>
        <v>7464.15</v>
      </c>
    </row>
    <row r="1035" spans="1:9">
      <c r="A1035" s="45">
        <v>43132</v>
      </c>
      <c r="B1035" s="1" t="s">
        <v>492</v>
      </c>
      <c r="C1035" s="1" t="s">
        <v>220</v>
      </c>
      <c r="D1035" s="1" t="s">
        <v>17</v>
      </c>
      <c r="E1035" s="1" t="str">
        <f t="shared" si="32"/>
        <v>002</v>
      </c>
      <c r="F1035" s="1" t="s">
        <v>239</v>
      </c>
      <c r="G1035" s="4">
        <v>39486.35</v>
      </c>
      <c r="H1035" s="4">
        <v>0</v>
      </c>
      <c r="I1035" s="4">
        <f t="shared" si="33"/>
        <v>39486.35</v>
      </c>
    </row>
    <row r="1036" spans="1:9">
      <c r="A1036" s="45">
        <v>43132</v>
      </c>
      <c r="B1036" s="1" t="s">
        <v>492</v>
      </c>
      <c r="C1036" s="1" t="s">
        <v>220</v>
      </c>
      <c r="D1036" s="1" t="s">
        <v>17</v>
      </c>
      <c r="E1036" s="1" t="str">
        <f t="shared" si="32"/>
        <v>002</v>
      </c>
      <c r="F1036" s="1" t="s">
        <v>240</v>
      </c>
      <c r="G1036" s="4">
        <v>4878.9399999999996</v>
      </c>
      <c r="H1036" s="4">
        <v>0</v>
      </c>
      <c r="I1036" s="4">
        <f t="shared" si="33"/>
        <v>4878.9399999999996</v>
      </c>
    </row>
    <row r="1037" spans="1:9">
      <c r="A1037" s="45">
        <v>43132</v>
      </c>
      <c r="B1037" s="1" t="s">
        <v>492</v>
      </c>
      <c r="C1037" s="1" t="s">
        <v>220</v>
      </c>
      <c r="D1037" s="1" t="s">
        <v>17</v>
      </c>
      <c r="E1037" s="1" t="str">
        <f t="shared" si="32"/>
        <v>002</v>
      </c>
      <c r="F1037" s="1" t="s">
        <v>241</v>
      </c>
      <c r="G1037" s="4">
        <v>170531.63</v>
      </c>
      <c r="H1037" s="4">
        <v>0</v>
      </c>
      <c r="I1037" s="4">
        <f t="shared" si="33"/>
        <v>170531.63</v>
      </c>
    </row>
    <row r="1038" spans="1:9">
      <c r="A1038" s="45">
        <v>43132</v>
      </c>
      <c r="B1038" s="1" t="s">
        <v>492</v>
      </c>
      <c r="C1038" s="1" t="s">
        <v>220</v>
      </c>
      <c r="D1038" s="1" t="s">
        <v>17</v>
      </c>
      <c r="E1038" s="1" t="str">
        <f t="shared" si="32"/>
        <v>002</v>
      </c>
      <c r="F1038" s="1" t="s">
        <v>242</v>
      </c>
      <c r="G1038" s="4">
        <v>283587.31</v>
      </c>
      <c r="H1038" s="4">
        <v>0</v>
      </c>
      <c r="I1038" s="4">
        <f t="shared" si="33"/>
        <v>283587.31</v>
      </c>
    </row>
    <row r="1039" spans="1:9">
      <c r="A1039" s="45">
        <v>43132</v>
      </c>
      <c r="B1039" s="1" t="s">
        <v>492</v>
      </c>
      <c r="C1039" s="1" t="s">
        <v>220</v>
      </c>
      <c r="D1039" s="1" t="s">
        <v>17</v>
      </c>
      <c r="E1039" s="1" t="str">
        <f t="shared" si="32"/>
        <v>002</v>
      </c>
      <c r="F1039" s="1" t="s">
        <v>243</v>
      </c>
      <c r="G1039" s="4">
        <v>155020.45000000001</v>
      </c>
      <c r="H1039" s="4">
        <v>0</v>
      </c>
      <c r="I1039" s="4">
        <f t="shared" si="33"/>
        <v>155020.45000000001</v>
      </c>
    </row>
    <row r="1040" spans="1:9">
      <c r="A1040" s="45">
        <v>43132</v>
      </c>
      <c r="B1040" s="1" t="s">
        <v>492</v>
      </c>
      <c r="C1040" s="1" t="s">
        <v>220</v>
      </c>
      <c r="D1040" s="1" t="s">
        <v>17</v>
      </c>
      <c r="E1040" s="1" t="str">
        <f t="shared" si="32"/>
        <v>002</v>
      </c>
      <c r="F1040" s="1" t="s">
        <v>244</v>
      </c>
      <c r="G1040" s="4">
        <v>317925.98</v>
      </c>
      <c r="H1040" s="4">
        <v>0</v>
      </c>
      <c r="I1040" s="4">
        <f t="shared" si="33"/>
        <v>317925.98</v>
      </c>
    </row>
    <row r="1041" spans="1:9">
      <c r="A1041" s="45">
        <v>43132</v>
      </c>
      <c r="B1041" s="1" t="s">
        <v>492</v>
      </c>
      <c r="C1041" s="1" t="s">
        <v>220</v>
      </c>
      <c r="D1041" s="1" t="s">
        <v>17</v>
      </c>
      <c r="E1041" s="1" t="str">
        <f t="shared" si="32"/>
        <v>002</v>
      </c>
      <c r="F1041" s="1" t="s">
        <v>245</v>
      </c>
      <c r="G1041" s="4">
        <v>33220.449999999997</v>
      </c>
      <c r="H1041" s="4">
        <v>0</v>
      </c>
      <c r="I1041" s="4">
        <f t="shared" si="33"/>
        <v>33220.449999999997</v>
      </c>
    </row>
    <row r="1042" spans="1:9">
      <c r="A1042" s="45">
        <v>43132</v>
      </c>
      <c r="B1042" s="1" t="s">
        <v>492</v>
      </c>
      <c r="C1042" s="1" t="s">
        <v>220</v>
      </c>
      <c r="D1042" s="1" t="s">
        <v>17</v>
      </c>
      <c r="E1042" s="1" t="str">
        <f t="shared" si="32"/>
        <v>002</v>
      </c>
      <c r="F1042" s="1" t="s">
        <v>246</v>
      </c>
      <c r="G1042" s="4">
        <v>374179.69</v>
      </c>
      <c r="H1042" s="4">
        <v>0</v>
      </c>
      <c r="I1042" s="4">
        <f t="shared" si="33"/>
        <v>374179.69</v>
      </c>
    </row>
    <row r="1043" spans="1:9">
      <c r="A1043" s="45">
        <v>43132</v>
      </c>
      <c r="B1043" s="1" t="s">
        <v>492</v>
      </c>
      <c r="C1043" s="1" t="s">
        <v>220</v>
      </c>
      <c r="D1043" s="1" t="s">
        <v>17</v>
      </c>
      <c r="E1043" s="1" t="str">
        <f t="shared" si="32"/>
        <v>002</v>
      </c>
      <c r="F1043" s="1" t="s">
        <v>599</v>
      </c>
      <c r="G1043" s="4">
        <v>3057.12</v>
      </c>
      <c r="H1043" s="4">
        <v>0</v>
      </c>
      <c r="I1043" s="4">
        <f t="shared" si="33"/>
        <v>3057.12</v>
      </c>
    </row>
    <row r="1044" spans="1:9">
      <c r="A1044" s="45">
        <v>43132</v>
      </c>
      <c r="B1044" s="1" t="s">
        <v>492</v>
      </c>
      <c r="C1044" s="1" t="s">
        <v>220</v>
      </c>
      <c r="D1044" s="1" t="s">
        <v>17</v>
      </c>
      <c r="E1044" s="1" t="str">
        <f t="shared" si="32"/>
        <v>002</v>
      </c>
      <c r="F1044" s="1" t="s">
        <v>261</v>
      </c>
      <c r="G1044" s="4">
        <v>-3624465.6999999997</v>
      </c>
      <c r="H1044" s="4">
        <v>0</v>
      </c>
      <c r="I1044" s="4">
        <f t="shared" si="33"/>
        <v>-3624465.6999999997</v>
      </c>
    </row>
    <row r="1045" spans="1:9">
      <c r="A1045" s="45">
        <v>43132</v>
      </c>
      <c r="B1045" s="1" t="s">
        <v>492</v>
      </c>
      <c r="C1045" s="1" t="s">
        <v>220</v>
      </c>
      <c r="D1045" s="1" t="s">
        <v>60</v>
      </c>
      <c r="E1045" s="1" t="str">
        <f t="shared" si="32"/>
        <v>012</v>
      </c>
      <c r="F1045" s="1" t="s">
        <v>262</v>
      </c>
      <c r="G1045" s="4">
        <v>1672882.63</v>
      </c>
      <c r="H1045" s="4">
        <v>0</v>
      </c>
      <c r="I1045" s="4">
        <f t="shared" si="33"/>
        <v>1672882.63</v>
      </c>
    </row>
    <row r="1046" spans="1:9">
      <c r="A1046" s="45">
        <v>43132</v>
      </c>
      <c r="B1046" s="1" t="s">
        <v>492</v>
      </c>
      <c r="C1046" s="1" t="s">
        <v>220</v>
      </c>
      <c r="D1046" s="1" t="s">
        <v>60</v>
      </c>
      <c r="E1046" s="1" t="str">
        <f t="shared" si="32"/>
        <v>012</v>
      </c>
      <c r="F1046" s="1" t="s">
        <v>507</v>
      </c>
      <c r="G1046" s="4">
        <v>94744.37</v>
      </c>
      <c r="H1046" s="4">
        <v>0</v>
      </c>
      <c r="I1046" s="4">
        <f t="shared" si="33"/>
        <v>94744.37</v>
      </c>
    </row>
    <row r="1047" spans="1:9">
      <c r="A1047" s="45">
        <v>43132</v>
      </c>
      <c r="B1047" s="1" t="s">
        <v>492</v>
      </c>
      <c r="C1047" s="1" t="s">
        <v>220</v>
      </c>
      <c r="D1047" s="1" t="s">
        <v>60</v>
      </c>
      <c r="E1047" s="1" t="str">
        <f t="shared" si="32"/>
        <v>012</v>
      </c>
      <c r="F1047" s="1" t="s">
        <v>263</v>
      </c>
      <c r="G1047" s="4">
        <v>25554.06</v>
      </c>
      <c r="H1047" s="4">
        <v>0</v>
      </c>
      <c r="I1047" s="4">
        <f t="shared" si="33"/>
        <v>25554.06</v>
      </c>
    </row>
    <row r="1048" spans="1:9">
      <c r="A1048" s="45">
        <v>43132</v>
      </c>
      <c r="B1048" s="1" t="s">
        <v>492</v>
      </c>
      <c r="C1048" s="1" t="s">
        <v>220</v>
      </c>
      <c r="D1048" s="1" t="s">
        <v>60</v>
      </c>
      <c r="E1048" s="1" t="str">
        <f t="shared" si="32"/>
        <v>012</v>
      </c>
      <c r="F1048" s="1" t="s">
        <v>264</v>
      </c>
      <c r="G1048" s="4">
        <v>1805.82</v>
      </c>
      <c r="H1048" s="4">
        <v>0</v>
      </c>
      <c r="I1048" s="4">
        <f t="shared" si="33"/>
        <v>1805.82</v>
      </c>
    </row>
    <row r="1049" spans="1:9">
      <c r="A1049" s="45">
        <v>43132</v>
      </c>
      <c r="B1049" s="1" t="s">
        <v>492</v>
      </c>
      <c r="C1049" s="1" t="s">
        <v>220</v>
      </c>
      <c r="D1049" s="1" t="s">
        <v>60</v>
      </c>
      <c r="E1049" s="1" t="str">
        <f t="shared" si="32"/>
        <v>012</v>
      </c>
      <c r="F1049" s="1" t="s">
        <v>265</v>
      </c>
      <c r="G1049" s="4">
        <v>3702.05</v>
      </c>
      <c r="H1049" s="4">
        <v>0</v>
      </c>
      <c r="I1049" s="4">
        <f t="shared" si="33"/>
        <v>3702.05</v>
      </c>
    </row>
    <row r="1050" spans="1:9">
      <c r="A1050" s="45">
        <v>43132</v>
      </c>
      <c r="B1050" s="1" t="s">
        <v>492</v>
      </c>
      <c r="C1050" s="1" t="s">
        <v>220</v>
      </c>
      <c r="D1050" s="1" t="s">
        <v>60</v>
      </c>
      <c r="E1050" s="1" t="str">
        <f t="shared" si="32"/>
        <v>012</v>
      </c>
      <c r="F1050" s="1" t="s">
        <v>266</v>
      </c>
      <c r="G1050" s="4">
        <v>8148.57</v>
      </c>
      <c r="H1050" s="4">
        <v>0</v>
      </c>
      <c r="I1050" s="4">
        <f t="shared" si="33"/>
        <v>8148.57</v>
      </c>
    </row>
    <row r="1051" spans="1:9">
      <c r="A1051" s="45">
        <v>43132</v>
      </c>
      <c r="B1051" s="1" t="s">
        <v>492</v>
      </c>
      <c r="C1051" s="1" t="s">
        <v>220</v>
      </c>
      <c r="D1051" s="1" t="s">
        <v>60</v>
      </c>
      <c r="E1051" s="1" t="str">
        <f t="shared" si="32"/>
        <v>012</v>
      </c>
      <c r="F1051" s="1" t="s">
        <v>267</v>
      </c>
      <c r="G1051" s="4">
        <v>8983.2800000000007</v>
      </c>
      <c r="H1051" s="4">
        <v>0</v>
      </c>
      <c r="I1051" s="4">
        <f t="shared" si="33"/>
        <v>8983.2800000000007</v>
      </c>
    </row>
    <row r="1052" spans="1:9">
      <c r="A1052" s="45">
        <v>43132</v>
      </c>
      <c r="B1052" s="1" t="s">
        <v>492</v>
      </c>
      <c r="C1052" s="1" t="s">
        <v>220</v>
      </c>
      <c r="D1052" s="1" t="s">
        <v>60</v>
      </c>
      <c r="E1052" s="1" t="str">
        <f t="shared" si="32"/>
        <v>012</v>
      </c>
      <c r="F1052" s="1" t="s">
        <v>268</v>
      </c>
      <c r="G1052" s="4">
        <v>6915.41</v>
      </c>
      <c r="H1052" s="4">
        <v>0</v>
      </c>
      <c r="I1052" s="4">
        <f t="shared" si="33"/>
        <v>6915.41</v>
      </c>
    </row>
    <row r="1053" spans="1:9">
      <c r="A1053" s="45">
        <v>43132</v>
      </c>
      <c r="B1053" s="1" t="s">
        <v>492</v>
      </c>
      <c r="C1053" s="1" t="s">
        <v>220</v>
      </c>
      <c r="D1053" s="1" t="s">
        <v>60</v>
      </c>
      <c r="E1053" s="1" t="str">
        <f t="shared" si="32"/>
        <v>012</v>
      </c>
      <c r="F1053" s="1" t="s">
        <v>269</v>
      </c>
      <c r="G1053" s="4">
        <v>3703.44</v>
      </c>
      <c r="H1053" s="4">
        <v>0</v>
      </c>
      <c r="I1053" s="4">
        <f t="shared" si="33"/>
        <v>3703.44</v>
      </c>
    </row>
    <row r="1054" spans="1:9">
      <c r="A1054" s="45">
        <v>43132</v>
      </c>
      <c r="B1054" s="1" t="s">
        <v>492</v>
      </c>
      <c r="C1054" s="1" t="s">
        <v>220</v>
      </c>
      <c r="D1054" s="1" t="s">
        <v>60</v>
      </c>
      <c r="E1054" s="1" t="str">
        <f t="shared" si="32"/>
        <v>012</v>
      </c>
      <c r="F1054" s="1" t="s">
        <v>509</v>
      </c>
      <c r="G1054" s="4">
        <v>9560.68</v>
      </c>
      <c r="H1054" s="4">
        <v>0</v>
      </c>
      <c r="I1054" s="4">
        <f t="shared" si="33"/>
        <v>9560.68</v>
      </c>
    </row>
    <row r="1055" spans="1:9">
      <c r="A1055" s="45">
        <v>43132</v>
      </c>
      <c r="B1055" s="1" t="s">
        <v>492</v>
      </c>
      <c r="C1055" s="1" t="s">
        <v>220</v>
      </c>
      <c r="D1055" s="1" t="s">
        <v>60</v>
      </c>
      <c r="E1055" s="1" t="str">
        <f t="shared" si="32"/>
        <v>012</v>
      </c>
      <c r="F1055" s="1" t="s">
        <v>270</v>
      </c>
      <c r="G1055" s="4">
        <v>2238.5100000000002</v>
      </c>
      <c r="H1055" s="4">
        <v>0</v>
      </c>
      <c r="I1055" s="4">
        <f t="shared" si="33"/>
        <v>2238.5100000000002</v>
      </c>
    </row>
    <row r="1056" spans="1:9">
      <c r="A1056" s="45">
        <v>43132</v>
      </c>
      <c r="B1056" s="1" t="s">
        <v>492</v>
      </c>
      <c r="C1056" s="1" t="s">
        <v>220</v>
      </c>
      <c r="D1056" s="1" t="s">
        <v>60</v>
      </c>
      <c r="E1056" s="1" t="str">
        <f t="shared" si="32"/>
        <v>012</v>
      </c>
      <c r="F1056" s="1" t="s">
        <v>271</v>
      </c>
      <c r="G1056" s="4">
        <v>1361.07</v>
      </c>
      <c r="H1056" s="4">
        <v>0</v>
      </c>
      <c r="I1056" s="4">
        <f t="shared" si="33"/>
        <v>1361.07</v>
      </c>
    </row>
    <row r="1057" spans="1:9">
      <c r="A1057" s="45">
        <v>43132</v>
      </c>
      <c r="B1057" s="1" t="s">
        <v>492</v>
      </c>
      <c r="C1057" s="1" t="s">
        <v>220</v>
      </c>
      <c r="D1057" s="1" t="s">
        <v>60</v>
      </c>
      <c r="E1057" s="1" t="str">
        <f t="shared" si="32"/>
        <v>012</v>
      </c>
      <c r="F1057" s="1" t="s">
        <v>272</v>
      </c>
      <c r="G1057" s="4">
        <v>27240.71</v>
      </c>
      <c r="H1057" s="4">
        <v>0</v>
      </c>
      <c r="I1057" s="4">
        <f t="shared" si="33"/>
        <v>27240.71</v>
      </c>
    </row>
    <row r="1058" spans="1:9">
      <c r="A1058" s="45">
        <v>43132</v>
      </c>
      <c r="B1058" s="1" t="s">
        <v>492</v>
      </c>
      <c r="C1058" s="1" t="s">
        <v>220</v>
      </c>
      <c r="D1058" s="1" t="s">
        <v>60</v>
      </c>
      <c r="E1058" s="1" t="str">
        <f t="shared" si="32"/>
        <v>012</v>
      </c>
      <c r="F1058" s="1" t="s">
        <v>273</v>
      </c>
      <c r="G1058" s="4">
        <v>31000.32</v>
      </c>
      <c r="H1058" s="4">
        <v>0</v>
      </c>
      <c r="I1058" s="4">
        <f t="shared" si="33"/>
        <v>31000.32</v>
      </c>
    </row>
    <row r="1059" spans="1:9">
      <c r="A1059" s="45">
        <v>43132</v>
      </c>
      <c r="B1059" s="1" t="s">
        <v>492</v>
      </c>
      <c r="C1059" s="1" t="s">
        <v>220</v>
      </c>
      <c r="D1059" s="1" t="s">
        <v>60</v>
      </c>
      <c r="E1059" s="1" t="str">
        <f t="shared" si="32"/>
        <v>012</v>
      </c>
      <c r="F1059" s="1" t="s">
        <v>600</v>
      </c>
      <c r="G1059" s="4">
        <v>11570.83</v>
      </c>
      <c r="H1059" s="4">
        <v>0</v>
      </c>
      <c r="I1059" s="4">
        <f t="shared" si="33"/>
        <v>11570.83</v>
      </c>
    </row>
    <row r="1060" spans="1:9">
      <c r="A1060" s="45">
        <v>43132</v>
      </c>
      <c r="B1060" s="1" t="s">
        <v>510</v>
      </c>
      <c r="C1060" s="1" t="s">
        <v>220</v>
      </c>
      <c r="D1060" s="1" t="s">
        <v>34</v>
      </c>
      <c r="E1060" s="1" t="str">
        <f t="shared" si="32"/>
        <v>009</v>
      </c>
      <c r="F1060" s="1" t="s">
        <v>287</v>
      </c>
      <c r="G1060" s="4">
        <v>8.9499999999998181</v>
      </c>
      <c r="H1060" s="4">
        <v>8.9499999999999993</v>
      </c>
      <c r="I1060" s="4">
        <f t="shared" si="33"/>
        <v>-1.8118839761882555E-13</v>
      </c>
    </row>
    <row r="1061" spans="1:9">
      <c r="A1061" s="45">
        <v>43132</v>
      </c>
      <c r="B1061" s="1" t="s">
        <v>510</v>
      </c>
      <c r="C1061" s="1" t="s">
        <v>220</v>
      </c>
      <c r="D1061" s="1" t="s">
        <v>34</v>
      </c>
      <c r="E1061" s="1" t="str">
        <f t="shared" si="32"/>
        <v>009</v>
      </c>
      <c r="F1061" s="1" t="s">
        <v>288</v>
      </c>
      <c r="G1061" s="4">
        <v>0.12000000000000501</v>
      </c>
      <c r="H1061" s="4">
        <v>0.12</v>
      </c>
      <c r="I1061" s="4">
        <f t="shared" si="33"/>
        <v>5.0098813986210189E-15</v>
      </c>
    </row>
    <row r="1062" spans="1:9">
      <c r="A1062" s="45">
        <v>43132</v>
      </c>
      <c r="B1062" s="1" t="s">
        <v>510</v>
      </c>
      <c r="C1062" s="1" t="s">
        <v>220</v>
      </c>
      <c r="D1062" s="1" t="s">
        <v>34</v>
      </c>
      <c r="E1062" s="1" t="str">
        <f t="shared" si="32"/>
        <v>009</v>
      </c>
      <c r="F1062" s="1" t="s">
        <v>425</v>
      </c>
      <c r="G1062" s="4">
        <v>436.59</v>
      </c>
      <c r="H1062" s="4">
        <v>1.3</v>
      </c>
      <c r="I1062" s="4">
        <f t="shared" si="33"/>
        <v>435.28999999999996</v>
      </c>
    </row>
    <row r="1063" spans="1:9">
      <c r="A1063" s="45">
        <v>43132</v>
      </c>
      <c r="B1063" s="1" t="s">
        <v>510</v>
      </c>
      <c r="C1063" s="1" t="s">
        <v>220</v>
      </c>
      <c r="D1063" s="1" t="s">
        <v>34</v>
      </c>
      <c r="E1063" s="1" t="str">
        <f t="shared" si="32"/>
        <v>009</v>
      </c>
      <c r="F1063" s="1" t="s">
        <v>289</v>
      </c>
      <c r="G1063" s="4">
        <v>81638.33</v>
      </c>
      <c r="H1063" s="4">
        <v>483.16</v>
      </c>
      <c r="I1063" s="4">
        <f t="shared" si="33"/>
        <v>81155.17</v>
      </c>
    </row>
    <row r="1064" spans="1:9">
      <c r="A1064" s="45">
        <v>43132</v>
      </c>
      <c r="B1064" s="1" t="s">
        <v>510</v>
      </c>
      <c r="C1064" s="1" t="s">
        <v>220</v>
      </c>
      <c r="D1064" s="1" t="s">
        <v>34</v>
      </c>
      <c r="E1064" s="1" t="str">
        <f t="shared" si="32"/>
        <v>009</v>
      </c>
      <c r="F1064" s="1" t="s">
        <v>290</v>
      </c>
      <c r="G1064" s="4">
        <v>139206</v>
      </c>
      <c r="H1064" s="4">
        <v>965.71</v>
      </c>
      <c r="I1064" s="4">
        <f t="shared" si="33"/>
        <v>138240.29</v>
      </c>
    </row>
    <row r="1065" spans="1:9">
      <c r="A1065" s="45">
        <v>43132</v>
      </c>
      <c r="B1065" s="1" t="s">
        <v>510</v>
      </c>
      <c r="C1065" s="1" t="s">
        <v>220</v>
      </c>
      <c r="D1065" s="1" t="s">
        <v>34</v>
      </c>
      <c r="E1065" s="1" t="str">
        <f t="shared" si="32"/>
        <v>009</v>
      </c>
      <c r="F1065" s="1" t="s">
        <v>291</v>
      </c>
      <c r="G1065" s="4">
        <v>175925.81</v>
      </c>
      <c r="H1065" s="4">
        <v>2696.8</v>
      </c>
      <c r="I1065" s="4">
        <f t="shared" si="33"/>
        <v>173229.01</v>
      </c>
    </row>
    <row r="1066" spans="1:9">
      <c r="A1066" s="45">
        <v>43132</v>
      </c>
      <c r="B1066" s="1" t="s">
        <v>510</v>
      </c>
      <c r="C1066" s="1" t="s">
        <v>220</v>
      </c>
      <c r="D1066" s="1" t="s">
        <v>34</v>
      </c>
      <c r="E1066" s="1" t="str">
        <f t="shared" si="32"/>
        <v>009</v>
      </c>
      <c r="F1066" s="1" t="s">
        <v>292</v>
      </c>
      <c r="G1066" s="4">
        <v>64165.36</v>
      </c>
      <c r="H1066" s="4">
        <v>349.27</v>
      </c>
      <c r="I1066" s="4">
        <f t="shared" si="33"/>
        <v>63816.090000000004</v>
      </c>
    </row>
    <row r="1067" spans="1:9">
      <c r="A1067" s="45">
        <v>43132</v>
      </c>
      <c r="B1067" s="1" t="s">
        <v>510</v>
      </c>
      <c r="C1067" s="1" t="s">
        <v>220</v>
      </c>
      <c r="D1067" s="1" t="s">
        <v>34</v>
      </c>
      <c r="E1067" s="1" t="str">
        <f t="shared" si="32"/>
        <v>009</v>
      </c>
      <c r="F1067" s="1" t="s">
        <v>293</v>
      </c>
      <c r="G1067" s="4">
        <v>11085645.52</v>
      </c>
      <c r="H1067" s="4">
        <v>133960.13</v>
      </c>
      <c r="I1067" s="4">
        <f t="shared" si="33"/>
        <v>10951685.389999999</v>
      </c>
    </row>
    <row r="1068" spans="1:9">
      <c r="A1068" s="45">
        <v>43132</v>
      </c>
      <c r="B1068" s="1" t="s">
        <v>510</v>
      </c>
      <c r="C1068" s="1" t="s">
        <v>220</v>
      </c>
      <c r="D1068" s="1" t="s">
        <v>34</v>
      </c>
      <c r="E1068" s="1" t="str">
        <f t="shared" ref="E1068:E1131" si="34">LEFT(D1068,3)</f>
        <v>009</v>
      </c>
      <c r="F1068" s="1" t="s">
        <v>294</v>
      </c>
      <c r="G1068" s="4">
        <v>5221439.75</v>
      </c>
      <c r="H1068" s="4">
        <v>82347.94</v>
      </c>
      <c r="I1068" s="4">
        <f t="shared" si="33"/>
        <v>5139091.8099999996</v>
      </c>
    </row>
    <row r="1069" spans="1:9">
      <c r="A1069" s="45">
        <v>43132</v>
      </c>
      <c r="B1069" s="1" t="s">
        <v>510</v>
      </c>
      <c r="C1069" s="1" t="s">
        <v>220</v>
      </c>
      <c r="D1069" s="1" t="s">
        <v>34</v>
      </c>
      <c r="E1069" s="1" t="str">
        <f t="shared" si="34"/>
        <v>009</v>
      </c>
      <c r="F1069" s="1" t="s">
        <v>529</v>
      </c>
      <c r="G1069" s="4">
        <v>1872.83</v>
      </c>
      <c r="H1069" s="4">
        <v>2.38</v>
      </c>
      <c r="I1069" s="4">
        <f t="shared" si="33"/>
        <v>1870.4499999999998</v>
      </c>
    </row>
    <row r="1070" spans="1:9">
      <c r="A1070" s="45">
        <v>43132</v>
      </c>
      <c r="B1070" s="1" t="s">
        <v>510</v>
      </c>
      <c r="C1070" s="1" t="s">
        <v>220</v>
      </c>
      <c r="D1070" s="1" t="s">
        <v>34</v>
      </c>
      <c r="E1070" s="1" t="str">
        <f t="shared" si="34"/>
        <v>009</v>
      </c>
      <c r="F1070" s="1" t="s">
        <v>295</v>
      </c>
      <c r="G1070" s="4">
        <v>819.9</v>
      </c>
      <c r="H1070" s="4">
        <v>1.63</v>
      </c>
      <c r="I1070" s="4">
        <f t="shared" si="33"/>
        <v>818.27</v>
      </c>
    </row>
    <row r="1071" spans="1:9">
      <c r="A1071" s="45">
        <v>43132</v>
      </c>
      <c r="B1071" s="1" t="s">
        <v>510</v>
      </c>
      <c r="C1071" s="1" t="s">
        <v>220</v>
      </c>
      <c r="D1071" s="1" t="s">
        <v>34</v>
      </c>
      <c r="E1071" s="1" t="str">
        <f t="shared" si="34"/>
        <v>009</v>
      </c>
      <c r="F1071" s="1" t="s">
        <v>296</v>
      </c>
      <c r="G1071" s="4">
        <v>1482793.92</v>
      </c>
      <c r="H1071" s="4">
        <v>18855.400000000001</v>
      </c>
      <c r="I1071" s="4">
        <f t="shared" si="33"/>
        <v>1463938.52</v>
      </c>
    </row>
    <row r="1072" spans="1:9">
      <c r="A1072" s="45">
        <v>43132</v>
      </c>
      <c r="B1072" s="1" t="s">
        <v>510</v>
      </c>
      <c r="C1072" s="1" t="s">
        <v>220</v>
      </c>
      <c r="D1072" s="1" t="s">
        <v>34</v>
      </c>
      <c r="E1072" s="1" t="str">
        <f t="shared" si="34"/>
        <v>009</v>
      </c>
      <c r="F1072" s="1" t="s">
        <v>297</v>
      </c>
      <c r="G1072" s="4">
        <v>-7.3399999999896899</v>
      </c>
      <c r="H1072" s="4">
        <v>0</v>
      </c>
      <c r="I1072" s="4">
        <f t="shared" si="33"/>
        <v>-7.3399999999896899</v>
      </c>
    </row>
    <row r="1073" spans="1:9">
      <c r="A1073" s="45">
        <v>43132</v>
      </c>
      <c r="B1073" s="1" t="s">
        <v>510</v>
      </c>
      <c r="C1073" s="1" t="s">
        <v>220</v>
      </c>
      <c r="D1073" s="1" t="s">
        <v>34</v>
      </c>
      <c r="E1073" s="1" t="str">
        <f t="shared" si="34"/>
        <v>009</v>
      </c>
      <c r="F1073" s="1" t="s">
        <v>532</v>
      </c>
      <c r="G1073" s="4">
        <v>229669.37</v>
      </c>
      <c r="H1073" s="4">
        <v>2244.9</v>
      </c>
      <c r="I1073" s="4">
        <f t="shared" si="33"/>
        <v>227424.47</v>
      </c>
    </row>
    <row r="1074" spans="1:9">
      <c r="A1074" s="45">
        <v>43132</v>
      </c>
      <c r="B1074" s="1" t="s">
        <v>510</v>
      </c>
      <c r="C1074" s="1" t="s">
        <v>220</v>
      </c>
      <c r="D1074" s="1" t="s">
        <v>34</v>
      </c>
      <c r="E1074" s="1" t="str">
        <f t="shared" si="34"/>
        <v>009</v>
      </c>
      <c r="F1074" s="1" t="s">
        <v>298</v>
      </c>
      <c r="G1074" s="4">
        <v>31959.47</v>
      </c>
      <c r="H1074" s="4">
        <v>160.26</v>
      </c>
      <c r="I1074" s="4">
        <f t="shared" si="33"/>
        <v>31799.210000000003</v>
      </c>
    </row>
    <row r="1075" spans="1:9">
      <c r="A1075" s="45">
        <v>43132</v>
      </c>
      <c r="B1075" s="1" t="s">
        <v>510</v>
      </c>
      <c r="C1075" s="1" t="s">
        <v>220</v>
      </c>
      <c r="D1075" s="1" t="s">
        <v>34</v>
      </c>
      <c r="E1075" s="1" t="str">
        <f t="shared" si="34"/>
        <v>009</v>
      </c>
      <c r="F1075" s="1" t="s">
        <v>533</v>
      </c>
      <c r="G1075" s="4">
        <v>320379.15000000002</v>
      </c>
      <c r="H1075" s="4">
        <v>3861.61</v>
      </c>
      <c r="I1075" s="4">
        <f t="shared" si="33"/>
        <v>316517.54000000004</v>
      </c>
    </row>
    <row r="1076" spans="1:9">
      <c r="A1076" s="45">
        <v>43132</v>
      </c>
      <c r="B1076" s="1" t="s">
        <v>510</v>
      </c>
      <c r="C1076" s="1" t="s">
        <v>220</v>
      </c>
      <c r="D1076" s="1" t="s">
        <v>34</v>
      </c>
      <c r="E1076" s="1" t="str">
        <f t="shared" si="34"/>
        <v>009</v>
      </c>
      <c r="F1076" s="1" t="s">
        <v>534</v>
      </c>
      <c r="G1076" s="4">
        <v>344374.13</v>
      </c>
      <c r="H1076" s="4">
        <v>3773.08</v>
      </c>
      <c r="I1076" s="4">
        <f t="shared" si="33"/>
        <v>340601.05</v>
      </c>
    </row>
    <row r="1077" spans="1:9">
      <c r="A1077" s="45">
        <v>43132</v>
      </c>
      <c r="B1077" s="1" t="s">
        <v>510</v>
      </c>
      <c r="C1077" s="1" t="s">
        <v>220</v>
      </c>
      <c r="D1077" s="1" t="s">
        <v>34</v>
      </c>
      <c r="E1077" s="1" t="str">
        <f t="shared" si="34"/>
        <v>009</v>
      </c>
      <c r="F1077" s="1" t="s">
        <v>299</v>
      </c>
      <c r="G1077" s="4">
        <v>36503.85</v>
      </c>
      <c r="H1077" s="4">
        <v>179.56</v>
      </c>
      <c r="I1077" s="4">
        <f t="shared" si="33"/>
        <v>36324.29</v>
      </c>
    </row>
    <row r="1078" spans="1:9">
      <c r="A1078" s="45">
        <v>43132</v>
      </c>
      <c r="B1078" s="1" t="s">
        <v>510</v>
      </c>
      <c r="C1078" s="1" t="s">
        <v>220</v>
      </c>
      <c r="D1078" s="1" t="s">
        <v>34</v>
      </c>
      <c r="E1078" s="1" t="str">
        <f t="shared" si="34"/>
        <v>009</v>
      </c>
      <c r="F1078" s="1" t="s">
        <v>538</v>
      </c>
      <c r="G1078" s="4">
        <v>1102268.74</v>
      </c>
      <c r="H1078" s="4">
        <v>12936.8</v>
      </c>
      <c r="I1078" s="4">
        <f t="shared" si="33"/>
        <v>1089331.94</v>
      </c>
    </row>
    <row r="1079" spans="1:9">
      <c r="A1079" s="45">
        <v>43132</v>
      </c>
      <c r="B1079" s="1" t="s">
        <v>510</v>
      </c>
      <c r="C1079" s="1" t="s">
        <v>220</v>
      </c>
      <c r="D1079" s="1" t="s">
        <v>34</v>
      </c>
      <c r="E1079" s="1" t="str">
        <f t="shared" si="34"/>
        <v>009</v>
      </c>
      <c r="F1079" s="1" t="s">
        <v>300</v>
      </c>
      <c r="G1079" s="4">
        <v>-25.980000000000299</v>
      </c>
      <c r="H1079" s="4">
        <v>12.17</v>
      </c>
      <c r="I1079" s="4">
        <f t="shared" si="33"/>
        <v>-38.150000000000297</v>
      </c>
    </row>
    <row r="1080" spans="1:9">
      <c r="A1080" s="45">
        <v>43132</v>
      </c>
      <c r="B1080" s="1" t="s">
        <v>510</v>
      </c>
      <c r="C1080" s="1" t="s">
        <v>220</v>
      </c>
      <c r="D1080" s="1" t="s">
        <v>34</v>
      </c>
      <c r="E1080" s="1" t="str">
        <f t="shared" si="34"/>
        <v>009</v>
      </c>
      <c r="F1080" s="1" t="s">
        <v>301</v>
      </c>
      <c r="G1080" s="4">
        <v>24833.87</v>
      </c>
      <c r="H1080" s="4">
        <v>252.97</v>
      </c>
      <c r="I1080" s="4">
        <f t="shared" si="33"/>
        <v>24580.899999999998</v>
      </c>
    </row>
    <row r="1081" spans="1:9">
      <c r="A1081" s="45">
        <v>43132</v>
      </c>
      <c r="B1081" s="1" t="s">
        <v>510</v>
      </c>
      <c r="C1081" s="1" t="s">
        <v>220</v>
      </c>
      <c r="D1081" s="1" t="s">
        <v>34</v>
      </c>
      <c r="E1081" s="1" t="str">
        <f t="shared" si="34"/>
        <v>009</v>
      </c>
      <c r="F1081" s="1" t="s">
        <v>302</v>
      </c>
      <c r="G1081" s="4">
        <v>1.08</v>
      </c>
      <c r="H1081" s="4">
        <v>0.01</v>
      </c>
      <c r="I1081" s="4">
        <f t="shared" si="33"/>
        <v>1.07</v>
      </c>
    </row>
    <row r="1082" spans="1:9">
      <c r="A1082" s="45">
        <v>43132</v>
      </c>
      <c r="B1082" s="1" t="s">
        <v>510</v>
      </c>
      <c r="C1082" s="1" t="s">
        <v>220</v>
      </c>
      <c r="D1082" s="1" t="s">
        <v>34</v>
      </c>
      <c r="E1082" s="1" t="str">
        <f t="shared" si="34"/>
        <v>009</v>
      </c>
      <c r="F1082" s="1" t="s">
        <v>540</v>
      </c>
      <c r="G1082" s="4">
        <v>8226.9500000000007</v>
      </c>
      <c r="H1082" s="4">
        <v>58.1</v>
      </c>
      <c r="I1082" s="4">
        <f t="shared" si="33"/>
        <v>8168.85</v>
      </c>
    </row>
    <row r="1083" spans="1:9">
      <c r="A1083" s="45">
        <v>43132</v>
      </c>
      <c r="B1083" s="1" t="s">
        <v>510</v>
      </c>
      <c r="C1083" s="1" t="s">
        <v>220</v>
      </c>
      <c r="D1083" s="1" t="s">
        <v>34</v>
      </c>
      <c r="E1083" s="1" t="str">
        <f t="shared" si="34"/>
        <v>009</v>
      </c>
      <c r="F1083" s="1" t="s">
        <v>303</v>
      </c>
      <c r="G1083" s="4">
        <v>364187.11</v>
      </c>
      <c r="H1083" s="4">
        <v>2554.37</v>
      </c>
      <c r="I1083" s="4">
        <f t="shared" si="33"/>
        <v>361632.74</v>
      </c>
    </row>
    <row r="1084" spans="1:9">
      <c r="A1084" s="45">
        <v>43132</v>
      </c>
      <c r="B1084" s="1" t="s">
        <v>510</v>
      </c>
      <c r="C1084" s="1" t="s">
        <v>220</v>
      </c>
      <c r="D1084" s="1" t="s">
        <v>34</v>
      </c>
      <c r="E1084" s="1" t="str">
        <f t="shared" si="34"/>
        <v>009</v>
      </c>
      <c r="F1084" s="1" t="s">
        <v>304</v>
      </c>
      <c r="G1084" s="4">
        <v>598785.42000000004</v>
      </c>
      <c r="H1084" s="4">
        <v>4323.3</v>
      </c>
      <c r="I1084" s="4">
        <f t="shared" si="33"/>
        <v>594462.12</v>
      </c>
    </row>
    <row r="1085" spans="1:9">
      <c r="A1085" s="45">
        <v>43132</v>
      </c>
      <c r="B1085" s="1" t="s">
        <v>510</v>
      </c>
      <c r="C1085" s="1" t="s">
        <v>220</v>
      </c>
      <c r="D1085" s="1" t="s">
        <v>34</v>
      </c>
      <c r="E1085" s="1" t="str">
        <f t="shared" si="34"/>
        <v>009</v>
      </c>
      <c r="F1085" s="1" t="s">
        <v>305</v>
      </c>
      <c r="G1085" s="4">
        <v>180828.04</v>
      </c>
      <c r="H1085" s="4">
        <v>1450.51</v>
      </c>
      <c r="I1085" s="4">
        <f t="shared" si="33"/>
        <v>179377.53</v>
      </c>
    </row>
    <row r="1086" spans="1:9">
      <c r="A1086" s="45">
        <v>43132</v>
      </c>
      <c r="B1086" s="1" t="s">
        <v>510</v>
      </c>
      <c r="C1086" s="1" t="s">
        <v>220</v>
      </c>
      <c r="D1086" s="1" t="s">
        <v>34</v>
      </c>
      <c r="E1086" s="1" t="str">
        <f t="shared" si="34"/>
        <v>009</v>
      </c>
      <c r="F1086" s="1" t="s">
        <v>306</v>
      </c>
      <c r="G1086" s="4">
        <v>193115.74</v>
      </c>
      <c r="H1086" s="4">
        <v>1513.03</v>
      </c>
      <c r="I1086" s="4">
        <f t="shared" si="33"/>
        <v>191602.71</v>
      </c>
    </row>
    <row r="1087" spans="1:9">
      <c r="A1087" s="45">
        <v>43132</v>
      </c>
      <c r="B1087" s="1" t="s">
        <v>510</v>
      </c>
      <c r="C1087" s="1" t="s">
        <v>220</v>
      </c>
      <c r="D1087" s="1" t="s">
        <v>34</v>
      </c>
      <c r="E1087" s="1" t="str">
        <f t="shared" si="34"/>
        <v>009</v>
      </c>
      <c r="F1087" s="1" t="s">
        <v>307</v>
      </c>
      <c r="G1087" s="4">
        <v>38214.44</v>
      </c>
      <c r="H1087" s="4">
        <v>119.81</v>
      </c>
      <c r="I1087" s="4">
        <f t="shared" si="33"/>
        <v>38094.630000000005</v>
      </c>
    </row>
    <row r="1088" spans="1:9">
      <c r="A1088" s="45">
        <v>43132</v>
      </c>
      <c r="B1088" s="1" t="s">
        <v>510</v>
      </c>
      <c r="C1088" s="1" t="s">
        <v>220</v>
      </c>
      <c r="D1088" s="1" t="s">
        <v>34</v>
      </c>
      <c r="E1088" s="1" t="str">
        <f t="shared" si="34"/>
        <v>009</v>
      </c>
      <c r="F1088" s="1" t="s">
        <v>309</v>
      </c>
      <c r="G1088" s="4">
        <v>41290.47</v>
      </c>
      <c r="H1088" s="4">
        <v>221.68</v>
      </c>
      <c r="I1088" s="4">
        <f t="shared" si="33"/>
        <v>41068.79</v>
      </c>
    </row>
    <row r="1089" spans="1:9">
      <c r="A1089" s="45">
        <v>43132</v>
      </c>
      <c r="B1089" s="1" t="s">
        <v>510</v>
      </c>
      <c r="C1089" s="1" t="s">
        <v>220</v>
      </c>
      <c r="D1089" s="1" t="s">
        <v>34</v>
      </c>
      <c r="E1089" s="1" t="str">
        <f t="shared" si="34"/>
        <v>009</v>
      </c>
      <c r="F1089" s="1" t="s">
        <v>310</v>
      </c>
      <c r="G1089" s="4">
        <v>598783.18999999994</v>
      </c>
      <c r="H1089" s="4">
        <v>4304.3500000000004</v>
      </c>
      <c r="I1089" s="4">
        <f t="shared" si="33"/>
        <v>594478.84</v>
      </c>
    </row>
    <row r="1090" spans="1:9">
      <c r="A1090" s="45">
        <v>43132</v>
      </c>
      <c r="B1090" s="1" t="s">
        <v>510</v>
      </c>
      <c r="C1090" s="1" t="s">
        <v>220</v>
      </c>
      <c r="D1090" s="1" t="s">
        <v>34</v>
      </c>
      <c r="E1090" s="1" t="str">
        <f t="shared" si="34"/>
        <v>009</v>
      </c>
      <c r="F1090" s="1" t="s">
        <v>311</v>
      </c>
      <c r="G1090" s="4">
        <v>112689.55</v>
      </c>
      <c r="H1090" s="4">
        <v>1069.98</v>
      </c>
      <c r="I1090" s="4">
        <f t="shared" ref="I1090:I1153" si="35">+G1090-H1090</f>
        <v>111619.57</v>
      </c>
    </row>
    <row r="1091" spans="1:9">
      <c r="A1091" s="45">
        <v>43132</v>
      </c>
      <c r="B1091" s="1" t="s">
        <v>510</v>
      </c>
      <c r="C1091" s="1" t="s">
        <v>220</v>
      </c>
      <c r="D1091" s="1" t="s">
        <v>34</v>
      </c>
      <c r="E1091" s="1" t="str">
        <f t="shared" si="34"/>
        <v>009</v>
      </c>
      <c r="F1091" s="1" t="s">
        <v>312</v>
      </c>
      <c r="G1091" s="4">
        <v>2468838.9300000002</v>
      </c>
      <c r="H1091" s="4">
        <v>16445.55</v>
      </c>
      <c r="I1091" s="4">
        <f t="shared" si="35"/>
        <v>2452393.3800000004</v>
      </c>
    </row>
    <row r="1092" spans="1:9">
      <c r="A1092" s="45">
        <v>43132</v>
      </c>
      <c r="B1092" s="1" t="s">
        <v>510</v>
      </c>
      <c r="C1092" s="1" t="s">
        <v>220</v>
      </c>
      <c r="D1092" s="1" t="s">
        <v>34</v>
      </c>
      <c r="E1092" s="1" t="str">
        <f t="shared" si="34"/>
        <v>009</v>
      </c>
      <c r="F1092" s="1" t="s">
        <v>313</v>
      </c>
      <c r="G1092" s="4">
        <v>402048.06</v>
      </c>
      <c r="H1092" s="4">
        <v>2730.1</v>
      </c>
      <c r="I1092" s="4">
        <f t="shared" si="35"/>
        <v>399317.96</v>
      </c>
    </row>
    <row r="1093" spans="1:9">
      <c r="A1093" s="45">
        <v>43132</v>
      </c>
      <c r="B1093" s="1" t="s">
        <v>510</v>
      </c>
      <c r="C1093" s="1" t="s">
        <v>220</v>
      </c>
      <c r="D1093" s="1" t="s">
        <v>34</v>
      </c>
      <c r="E1093" s="1" t="str">
        <f t="shared" si="34"/>
        <v>009</v>
      </c>
      <c r="F1093" s="1" t="s">
        <v>543</v>
      </c>
      <c r="G1093" s="4">
        <v>135307.99</v>
      </c>
      <c r="H1093" s="4">
        <v>1189.83</v>
      </c>
      <c r="I1093" s="4">
        <f t="shared" si="35"/>
        <v>134118.16</v>
      </c>
    </row>
    <row r="1094" spans="1:9">
      <c r="A1094" s="45">
        <v>43132</v>
      </c>
      <c r="B1094" s="1" t="s">
        <v>510</v>
      </c>
      <c r="C1094" s="1" t="s">
        <v>220</v>
      </c>
      <c r="D1094" s="1" t="s">
        <v>34</v>
      </c>
      <c r="E1094" s="1" t="str">
        <f t="shared" si="34"/>
        <v>009</v>
      </c>
      <c r="F1094" s="1" t="s">
        <v>314</v>
      </c>
      <c r="G1094" s="4">
        <v>403899.39</v>
      </c>
      <c r="H1094" s="4">
        <v>2488.75</v>
      </c>
      <c r="I1094" s="4">
        <f t="shared" si="35"/>
        <v>401410.64</v>
      </c>
    </row>
    <row r="1095" spans="1:9">
      <c r="A1095" s="45">
        <v>43132</v>
      </c>
      <c r="B1095" s="1" t="s">
        <v>510</v>
      </c>
      <c r="C1095" s="1" t="s">
        <v>220</v>
      </c>
      <c r="D1095" s="1" t="s">
        <v>34</v>
      </c>
      <c r="E1095" s="1" t="str">
        <f t="shared" si="34"/>
        <v>009</v>
      </c>
      <c r="F1095" s="1" t="s">
        <v>315</v>
      </c>
      <c r="G1095" s="4">
        <v>150568.41</v>
      </c>
      <c r="H1095" s="4">
        <v>1254.1300000000001</v>
      </c>
      <c r="I1095" s="4">
        <f t="shared" si="35"/>
        <v>149314.28</v>
      </c>
    </row>
    <row r="1096" spans="1:9">
      <c r="A1096" s="45">
        <v>43132</v>
      </c>
      <c r="B1096" s="1" t="s">
        <v>510</v>
      </c>
      <c r="C1096" s="1" t="s">
        <v>220</v>
      </c>
      <c r="D1096" s="1" t="s">
        <v>34</v>
      </c>
      <c r="E1096" s="1" t="str">
        <f t="shared" si="34"/>
        <v>009</v>
      </c>
      <c r="F1096" s="1" t="s">
        <v>546</v>
      </c>
      <c r="G1096" s="4">
        <v>190905.56</v>
      </c>
      <c r="H1096" s="4">
        <v>1413.32</v>
      </c>
      <c r="I1096" s="4">
        <f t="shared" si="35"/>
        <v>189492.24</v>
      </c>
    </row>
    <row r="1097" spans="1:9">
      <c r="A1097" s="45">
        <v>43132</v>
      </c>
      <c r="B1097" s="1" t="s">
        <v>510</v>
      </c>
      <c r="C1097" s="1" t="s">
        <v>220</v>
      </c>
      <c r="D1097" s="1" t="s">
        <v>34</v>
      </c>
      <c r="E1097" s="1" t="str">
        <f t="shared" si="34"/>
        <v>009</v>
      </c>
      <c r="F1097" s="1" t="s">
        <v>547</v>
      </c>
      <c r="G1097" s="4">
        <v>264060.25</v>
      </c>
      <c r="H1097" s="4">
        <v>1715.58</v>
      </c>
      <c r="I1097" s="4">
        <f t="shared" si="35"/>
        <v>262344.67</v>
      </c>
    </row>
    <row r="1098" spans="1:9">
      <c r="A1098" s="45">
        <v>43132</v>
      </c>
      <c r="B1098" s="1" t="s">
        <v>510</v>
      </c>
      <c r="C1098" s="1" t="s">
        <v>220</v>
      </c>
      <c r="D1098" s="1" t="s">
        <v>34</v>
      </c>
      <c r="E1098" s="1" t="str">
        <f t="shared" si="34"/>
        <v>009</v>
      </c>
      <c r="F1098" s="1" t="s">
        <v>548</v>
      </c>
      <c r="G1098" s="4">
        <v>301483.46999999997</v>
      </c>
      <c r="H1098" s="4">
        <v>1531.05</v>
      </c>
      <c r="I1098" s="4">
        <f t="shared" si="35"/>
        <v>299952.42</v>
      </c>
    </row>
    <row r="1099" spans="1:9">
      <c r="A1099" s="45">
        <v>43132</v>
      </c>
      <c r="B1099" s="1" t="s">
        <v>510</v>
      </c>
      <c r="C1099" s="1" t="s">
        <v>220</v>
      </c>
      <c r="D1099" s="1" t="s">
        <v>34</v>
      </c>
      <c r="E1099" s="1" t="str">
        <f t="shared" si="34"/>
        <v>009</v>
      </c>
      <c r="F1099" s="1" t="s">
        <v>316</v>
      </c>
      <c r="G1099" s="4">
        <v>513113.9</v>
      </c>
      <c r="H1099" s="4">
        <v>2841.83</v>
      </c>
      <c r="I1099" s="4">
        <f t="shared" si="35"/>
        <v>510272.07</v>
      </c>
    </row>
    <row r="1100" spans="1:9">
      <c r="A1100" s="45">
        <v>43132</v>
      </c>
      <c r="B1100" s="1" t="s">
        <v>510</v>
      </c>
      <c r="C1100" s="1" t="s">
        <v>220</v>
      </c>
      <c r="D1100" s="1" t="s">
        <v>34</v>
      </c>
      <c r="E1100" s="1" t="str">
        <f t="shared" si="34"/>
        <v>009</v>
      </c>
      <c r="F1100" s="1" t="s">
        <v>317</v>
      </c>
      <c r="G1100" s="4">
        <v>95458.62</v>
      </c>
      <c r="H1100" s="4">
        <v>511.11</v>
      </c>
      <c r="I1100" s="4">
        <f t="shared" si="35"/>
        <v>94947.51</v>
      </c>
    </row>
    <row r="1101" spans="1:9">
      <c r="A1101" s="45">
        <v>43132</v>
      </c>
      <c r="B1101" s="1" t="s">
        <v>510</v>
      </c>
      <c r="C1101" s="1" t="s">
        <v>220</v>
      </c>
      <c r="D1101" s="1" t="s">
        <v>34</v>
      </c>
      <c r="E1101" s="1" t="str">
        <f t="shared" si="34"/>
        <v>009</v>
      </c>
      <c r="F1101" s="1" t="s">
        <v>550</v>
      </c>
      <c r="G1101" s="4">
        <v>944186.07</v>
      </c>
      <c r="H1101" s="4">
        <v>5451.53</v>
      </c>
      <c r="I1101" s="4">
        <f t="shared" si="35"/>
        <v>938734.53999999992</v>
      </c>
    </row>
    <row r="1102" spans="1:9">
      <c r="A1102" s="45">
        <v>43132</v>
      </c>
      <c r="B1102" s="1" t="s">
        <v>510</v>
      </c>
      <c r="C1102" s="1" t="s">
        <v>220</v>
      </c>
      <c r="D1102" s="1" t="s">
        <v>34</v>
      </c>
      <c r="E1102" s="1" t="str">
        <f t="shared" si="34"/>
        <v>009</v>
      </c>
      <c r="F1102" s="1" t="s">
        <v>551</v>
      </c>
      <c r="G1102" s="4">
        <v>105025.12</v>
      </c>
      <c r="H1102" s="4">
        <v>541</v>
      </c>
      <c r="I1102" s="4">
        <f t="shared" si="35"/>
        <v>104484.12</v>
      </c>
    </row>
    <row r="1103" spans="1:9">
      <c r="A1103" s="45">
        <v>43132</v>
      </c>
      <c r="B1103" s="1" t="s">
        <v>510</v>
      </c>
      <c r="C1103" s="1" t="s">
        <v>220</v>
      </c>
      <c r="D1103" s="1" t="s">
        <v>34</v>
      </c>
      <c r="E1103" s="1" t="str">
        <f t="shared" si="34"/>
        <v>009</v>
      </c>
      <c r="F1103" s="1" t="s">
        <v>318</v>
      </c>
      <c r="G1103" s="4">
        <v>42990.06</v>
      </c>
      <c r="H1103" s="4">
        <v>166.11</v>
      </c>
      <c r="I1103" s="4">
        <f t="shared" si="35"/>
        <v>42823.95</v>
      </c>
    </row>
    <row r="1104" spans="1:9">
      <c r="A1104" s="45">
        <v>43132</v>
      </c>
      <c r="B1104" s="1" t="s">
        <v>510</v>
      </c>
      <c r="C1104" s="1" t="s">
        <v>220</v>
      </c>
      <c r="D1104" s="1" t="s">
        <v>34</v>
      </c>
      <c r="E1104" s="1" t="str">
        <f t="shared" si="34"/>
        <v>009</v>
      </c>
      <c r="F1104" s="1" t="s">
        <v>553</v>
      </c>
      <c r="G1104" s="4">
        <v>5951.63</v>
      </c>
      <c r="H1104" s="4">
        <v>18.66</v>
      </c>
      <c r="I1104" s="4">
        <f t="shared" si="35"/>
        <v>5932.97</v>
      </c>
    </row>
    <row r="1105" spans="1:9">
      <c r="A1105" s="45">
        <v>43132</v>
      </c>
      <c r="B1105" s="1" t="s">
        <v>510</v>
      </c>
      <c r="C1105" s="1" t="s">
        <v>220</v>
      </c>
      <c r="D1105" s="1" t="s">
        <v>34</v>
      </c>
      <c r="E1105" s="1" t="str">
        <f t="shared" si="34"/>
        <v>009</v>
      </c>
      <c r="F1105" s="1" t="s">
        <v>554</v>
      </c>
      <c r="G1105" s="4">
        <v>37273.760000000002</v>
      </c>
      <c r="H1105" s="4">
        <v>128.41999999999999</v>
      </c>
      <c r="I1105" s="4">
        <f t="shared" si="35"/>
        <v>37145.340000000004</v>
      </c>
    </row>
    <row r="1106" spans="1:9">
      <c r="A1106" s="45">
        <v>43132</v>
      </c>
      <c r="B1106" s="1" t="s">
        <v>510</v>
      </c>
      <c r="C1106" s="1" t="s">
        <v>220</v>
      </c>
      <c r="D1106" s="1" t="s">
        <v>34</v>
      </c>
      <c r="E1106" s="1" t="str">
        <f t="shared" si="34"/>
        <v>009</v>
      </c>
      <c r="F1106" s="1" t="s">
        <v>319</v>
      </c>
      <c r="G1106" s="4">
        <v>206946.71</v>
      </c>
      <c r="H1106" s="4">
        <v>1670.75</v>
      </c>
      <c r="I1106" s="4">
        <f t="shared" si="35"/>
        <v>205275.96</v>
      </c>
    </row>
    <row r="1107" spans="1:9">
      <c r="A1107" s="45">
        <v>43132</v>
      </c>
      <c r="B1107" s="1" t="s">
        <v>510</v>
      </c>
      <c r="C1107" s="1" t="s">
        <v>220</v>
      </c>
      <c r="D1107" s="1" t="s">
        <v>34</v>
      </c>
      <c r="E1107" s="1" t="str">
        <f t="shared" si="34"/>
        <v>009</v>
      </c>
      <c r="F1107" s="1" t="s">
        <v>320</v>
      </c>
      <c r="G1107" s="4">
        <v>1492.59</v>
      </c>
      <c r="H1107" s="4">
        <v>0</v>
      </c>
      <c r="I1107" s="4">
        <f t="shared" si="35"/>
        <v>1492.59</v>
      </c>
    </row>
    <row r="1108" spans="1:9">
      <c r="A1108" s="45">
        <v>43132</v>
      </c>
      <c r="B1108" s="1" t="s">
        <v>510</v>
      </c>
      <c r="C1108" s="1" t="s">
        <v>220</v>
      </c>
      <c r="D1108" s="1" t="s">
        <v>34</v>
      </c>
      <c r="E1108" s="1" t="str">
        <f t="shared" si="34"/>
        <v>009</v>
      </c>
      <c r="F1108" s="1" t="s">
        <v>322</v>
      </c>
      <c r="G1108" s="4">
        <v>17829</v>
      </c>
      <c r="H1108" s="4">
        <v>0</v>
      </c>
      <c r="I1108" s="4">
        <f t="shared" si="35"/>
        <v>17829</v>
      </c>
    </row>
    <row r="1109" spans="1:9">
      <c r="A1109" s="45">
        <v>43132</v>
      </c>
      <c r="B1109" s="1" t="s">
        <v>510</v>
      </c>
      <c r="C1109" s="1" t="s">
        <v>220</v>
      </c>
      <c r="D1109" s="1" t="s">
        <v>34</v>
      </c>
      <c r="E1109" s="1" t="str">
        <f t="shared" si="34"/>
        <v>009</v>
      </c>
      <c r="F1109" s="1" t="s">
        <v>323</v>
      </c>
      <c r="G1109" s="4">
        <v>3716.41</v>
      </c>
      <c r="H1109" s="4">
        <v>11.65</v>
      </c>
      <c r="I1109" s="4">
        <f t="shared" si="35"/>
        <v>3704.7599999999998</v>
      </c>
    </row>
    <row r="1110" spans="1:9">
      <c r="A1110" s="45">
        <v>43132</v>
      </c>
      <c r="B1110" s="1" t="s">
        <v>510</v>
      </c>
      <c r="C1110" s="1" t="s">
        <v>220</v>
      </c>
      <c r="D1110" s="1" t="s">
        <v>34</v>
      </c>
      <c r="E1110" s="1" t="str">
        <f t="shared" si="34"/>
        <v>009</v>
      </c>
      <c r="F1110" s="1" t="s">
        <v>556</v>
      </c>
      <c r="G1110" s="4">
        <v>-292.36</v>
      </c>
      <c r="H1110" s="4">
        <v>0.55000000000000004</v>
      </c>
      <c r="I1110" s="4">
        <f t="shared" si="35"/>
        <v>-292.91000000000003</v>
      </c>
    </row>
    <row r="1111" spans="1:9">
      <c r="A1111" s="45">
        <v>43132</v>
      </c>
      <c r="B1111" s="1" t="s">
        <v>510</v>
      </c>
      <c r="C1111" s="1" t="s">
        <v>220</v>
      </c>
      <c r="D1111" s="1" t="s">
        <v>34</v>
      </c>
      <c r="E1111" s="1" t="str">
        <f t="shared" si="34"/>
        <v>009</v>
      </c>
      <c r="F1111" s="1" t="s">
        <v>557</v>
      </c>
      <c r="G1111" s="4">
        <v>341185.69</v>
      </c>
      <c r="H1111" s="4">
        <v>1457.51</v>
      </c>
      <c r="I1111" s="4">
        <f t="shared" si="35"/>
        <v>339728.18</v>
      </c>
    </row>
    <row r="1112" spans="1:9">
      <c r="A1112" s="45">
        <v>43132</v>
      </c>
      <c r="B1112" s="1" t="s">
        <v>510</v>
      </c>
      <c r="C1112" s="1" t="s">
        <v>220</v>
      </c>
      <c r="D1112" s="1" t="s">
        <v>34</v>
      </c>
      <c r="E1112" s="1" t="str">
        <f t="shared" si="34"/>
        <v>009</v>
      </c>
      <c r="F1112" s="1" t="s">
        <v>559</v>
      </c>
      <c r="G1112" s="4">
        <v>-2026.45</v>
      </c>
      <c r="H1112" s="4">
        <v>2.92</v>
      </c>
      <c r="I1112" s="4">
        <f t="shared" si="35"/>
        <v>-2029.3700000000001</v>
      </c>
    </row>
    <row r="1113" spans="1:9">
      <c r="A1113" s="45">
        <v>43132</v>
      </c>
      <c r="B1113" s="1" t="s">
        <v>510</v>
      </c>
      <c r="C1113" s="1" t="s">
        <v>220</v>
      </c>
      <c r="D1113" s="1" t="s">
        <v>34</v>
      </c>
      <c r="E1113" s="1" t="str">
        <f t="shared" si="34"/>
        <v>009</v>
      </c>
      <c r="F1113" s="1" t="s">
        <v>324</v>
      </c>
      <c r="G1113" s="4">
        <v>16410.43</v>
      </c>
      <c r="H1113" s="4">
        <v>0</v>
      </c>
      <c r="I1113" s="4">
        <f t="shared" si="35"/>
        <v>16410.43</v>
      </c>
    </row>
    <row r="1114" spans="1:9">
      <c r="A1114" s="45">
        <v>43132</v>
      </c>
      <c r="B1114" s="1" t="s">
        <v>510</v>
      </c>
      <c r="C1114" s="1" t="s">
        <v>220</v>
      </c>
      <c r="D1114" s="1" t="s">
        <v>34</v>
      </c>
      <c r="E1114" s="1" t="str">
        <f t="shared" si="34"/>
        <v>009</v>
      </c>
      <c r="F1114" s="1" t="s">
        <v>560</v>
      </c>
      <c r="G1114" s="4">
        <v>361206.1</v>
      </c>
      <c r="H1114" s="4">
        <v>1593.55</v>
      </c>
      <c r="I1114" s="4">
        <f t="shared" si="35"/>
        <v>359612.55</v>
      </c>
    </row>
    <row r="1115" spans="1:9">
      <c r="A1115" s="45">
        <v>43132</v>
      </c>
      <c r="B1115" s="1" t="s">
        <v>510</v>
      </c>
      <c r="C1115" s="1" t="s">
        <v>220</v>
      </c>
      <c r="D1115" s="1" t="s">
        <v>34</v>
      </c>
      <c r="E1115" s="1" t="str">
        <f t="shared" si="34"/>
        <v>009</v>
      </c>
      <c r="F1115" s="1" t="s">
        <v>562</v>
      </c>
      <c r="G1115" s="4">
        <v>21216.12</v>
      </c>
      <c r="H1115" s="4">
        <v>0</v>
      </c>
      <c r="I1115" s="4">
        <f t="shared" si="35"/>
        <v>21216.12</v>
      </c>
    </row>
    <row r="1116" spans="1:9">
      <c r="A1116" s="45">
        <v>43132</v>
      </c>
      <c r="B1116" s="1" t="s">
        <v>510</v>
      </c>
      <c r="C1116" s="1" t="s">
        <v>220</v>
      </c>
      <c r="D1116" s="1" t="s">
        <v>34</v>
      </c>
      <c r="E1116" s="1" t="str">
        <f t="shared" si="34"/>
        <v>009</v>
      </c>
      <c r="F1116" s="1" t="s">
        <v>325</v>
      </c>
      <c r="G1116" s="4">
        <v>50596.04</v>
      </c>
      <c r="H1116" s="4">
        <v>0</v>
      </c>
      <c r="I1116" s="4">
        <f t="shared" si="35"/>
        <v>50596.04</v>
      </c>
    </row>
    <row r="1117" spans="1:9">
      <c r="A1117" s="45">
        <v>43132</v>
      </c>
      <c r="B1117" s="1" t="s">
        <v>510</v>
      </c>
      <c r="C1117" s="1" t="s">
        <v>220</v>
      </c>
      <c r="D1117" s="1" t="s">
        <v>34</v>
      </c>
      <c r="E1117" s="1" t="str">
        <f t="shared" si="34"/>
        <v>009</v>
      </c>
      <c r="F1117" s="1" t="s">
        <v>564</v>
      </c>
      <c r="G1117" s="4">
        <v>6872.54</v>
      </c>
      <c r="H1117" s="4">
        <v>0</v>
      </c>
      <c r="I1117" s="4">
        <f t="shared" si="35"/>
        <v>6872.54</v>
      </c>
    </row>
    <row r="1118" spans="1:9">
      <c r="A1118" s="45">
        <v>43132</v>
      </c>
      <c r="B1118" s="1" t="s">
        <v>510</v>
      </c>
      <c r="C1118" s="1" t="s">
        <v>220</v>
      </c>
      <c r="D1118" s="1" t="s">
        <v>34</v>
      </c>
      <c r="E1118" s="1" t="str">
        <f t="shared" si="34"/>
        <v>009</v>
      </c>
      <c r="F1118" s="1" t="s">
        <v>326</v>
      </c>
      <c r="G1118" s="4">
        <v>53875.83</v>
      </c>
      <c r="H1118" s="4">
        <v>186.12</v>
      </c>
      <c r="I1118" s="4">
        <f t="shared" si="35"/>
        <v>53689.71</v>
      </c>
    </row>
    <row r="1119" spans="1:9">
      <c r="A1119" s="45">
        <v>43132</v>
      </c>
      <c r="B1119" s="1" t="s">
        <v>510</v>
      </c>
      <c r="C1119" s="1" t="s">
        <v>220</v>
      </c>
      <c r="D1119" s="1" t="s">
        <v>34</v>
      </c>
      <c r="E1119" s="1" t="str">
        <f t="shared" si="34"/>
        <v>009</v>
      </c>
      <c r="F1119" s="1" t="s">
        <v>565</v>
      </c>
      <c r="G1119" s="4">
        <v>4761.49</v>
      </c>
      <c r="H1119" s="4">
        <v>0</v>
      </c>
      <c r="I1119" s="4">
        <f t="shared" si="35"/>
        <v>4761.49</v>
      </c>
    </row>
    <row r="1120" spans="1:9">
      <c r="A1120" s="45">
        <v>43132</v>
      </c>
      <c r="B1120" s="1" t="s">
        <v>510</v>
      </c>
      <c r="C1120" s="1" t="s">
        <v>220</v>
      </c>
      <c r="D1120" s="1" t="s">
        <v>34</v>
      </c>
      <c r="E1120" s="1" t="str">
        <f t="shared" si="34"/>
        <v>009</v>
      </c>
      <c r="F1120" s="1" t="s">
        <v>566</v>
      </c>
      <c r="G1120" s="4">
        <v>48445.66</v>
      </c>
      <c r="H1120" s="4">
        <v>0</v>
      </c>
      <c r="I1120" s="4">
        <f t="shared" si="35"/>
        <v>48445.66</v>
      </c>
    </row>
    <row r="1121" spans="1:9">
      <c r="A1121" s="45">
        <v>43132</v>
      </c>
      <c r="B1121" s="1" t="s">
        <v>510</v>
      </c>
      <c r="C1121" s="1" t="s">
        <v>220</v>
      </c>
      <c r="D1121" s="1" t="s">
        <v>34</v>
      </c>
      <c r="E1121" s="1" t="str">
        <f t="shared" si="34"/>
        <v>009</v>
      </c>
      <c r="F1121" s="1" t="s">
        <v>327</v>
      </c>
      <c r="G1121" s="4">
        <v>12553.78</v>
      </c>
      <c r="H1121" s="4">
        <v>24.26</v>
      </c>
      <c r="I1121" s="4">
        <f t="shared" si="35"/>
        <v>12529.52</v>
      </c>
    </row>
    <row r="1122" spans="1:9">
      <c r="A1122" s="45">
        <v>43132</v>
      </c>
      <c r="B1122" s="1" t="s">
        <v>510</v>
      </c>
      <c r="C1122" s="1" t="s">
        <v>220</v>
      </c>
      <c r="D1122" s="1" t="s">
        <v>34</v>
      </c>
      <c r="E1122" s="1" t="str">
        <f t="shared" si="34"/>
        <v>009</v>
      </c>
      <c r="F1122" s="1" t="s">
        <v>329</v>
      </c>
      <c r="G1122" s="4">
        <v>2244.12</v>
      </c>
      <c r="H1122" s="4">
        <v>8.0299999999999994</v>
      </c>
      <c r="I1122" s="4">
        <f t="shared" si="35"/>
        <v>2236.0899999999997</v>
      </c>
    </row>
    <row r="1123" spans="1:9">
      <c r="A1123" s="45">
        <v>43132</v>
      </c>
      <c r="B1123" s="1" t="s">
        <v>510</v>
      </c>
      <c r="C1123" s="1" t="s">
        <v>220</v>
      </c>
      <c r="D1123" s="1" t="s">
        <v>34</v>
      </c>
      <c r="E1123" s="1" t="str">
        <f t="shared" si="34"/>
        <v>009</v>
      </c>
      <c r="F1123" s="1" t="s">
        <v>567</v>
      </c>
      <c r="G1123" s="4">
        <v>187.48</v>
      </c>
      <c r="H1123" s="4">
        <v>0.65</v>
      </c>
      <c r="I1123" s="4">
        <f t="shared" si="35"/>
        <v>186.82999999999998</v>
      </c>
    </row>
    <row r="1124" spans="1:9">
      <c r="A1124" s="45">
        <v>43132</v>
      </c>
      <c r="B1124" s="1" t="s">
        <v>510</v>
      </c>
      <c r="C1124" s="1" t="s">
        <v>220</v>
      </c>
      <c r="D1124" s="1" t="s">
        <v>34</v>
      </c>
      <c r="E1124" s="1" t="str">
        <f t="shared" si="34"/>
        <v>009</v>
      </c>
      <c r="F1124" s="1" t="s">
        <v>331</v>
      </c>
      <c r="G1124" s="4">
        <v>67516.100000000006</v>
      </c>
      <c r="H1124" s="4">
        <v>233.25</v>
      </c>
      <c r="I1124" s="4">
        <f t="shared" si="35"/>
        <v>67282.850000000006</v>
      </c>
    </row>
    <row r="1125" spans="1:9">
      <c r="A1125" s="45">
        <v>43132</v>
      </c>
      <c r="B1125" s="1" t="s">
        <v>510</v>
      </c>
      <c r="C1125" s="1" t="s">
        <v>220</v>
      </c>
      <c r="D1125" s="1" t="s">
        <v>34</v>
      </c>
      <c r="E1125" s="1" t="str">
        <f t="shared" si="34"/>
        <v>009</v>
      </c>
      <c r="F1125" s="1" t="s">
        <v>572</v>
      </c>
      <c r="G1125" s="4">
        <v>17443.060000000001</v>
      </c>
      <c r="H1125" s="4">
        <v>75.41</v>
      </c>
      <c r="I1125" s="4">
        <f t="shared" si="35"/>
        <v>17367.650000000001</v>
      </c>
    </row>
    <row r="1126" spans="1:9">
      <c r="A1126" s="45">
        <v>43132</v>
      </c>
      <c r="B1126" s="1" t="s">
        <v>510</v>
      </c>
      <c r="C1126" s="1" t="s">
        <v>220</v>
      </c>
      <c r="D1126" s="1" t="s">
        <v>34</v>
      </c>
      <c r="E1126" s="1" t="str">
        <f t="shared" si="34"/>
        <v>009</v>
      </c>
      <c r="F1126" s="1" t="s">
        <v>332</v>
      </c>
      <c r="G1126" s="4">
        <v>1461.83</v>
      </c>
      <c r="H1126" s="4">
        <v>0</v>
      </c>
      <c r="I1126" s="4">
        <f t="shared" si="35"/>
        <v>1461.83</v>
      </c>
    </row>
    <row r="1127" spans="1:9">
      <c r="A1127" s="45">
        <v>43132</v>
      </c>
      <c r="B1127" s="1" t="s">
        <v>510</v>
      </c>
      <c r="C1127" s="1" t="s">
        <v>220</v>
      </c>
      <c r="D1127" s="1" t="s">
        <v>34</v>
      </c>
      <c r="E1127" s="1" t="str">
        <f t="shared" si="34"/>
        <v>009</v>
      </c>
      <c r="F1127" s="1" t="s">
        <v>333</v>
      </c>
      <c r="G1127" s="4">
        <v>1681.3</v>
      </c>
      <c r="H1127" s="4">
        <v>0</v>
      </c>
      <c r="I1127" s="4">
        <f t="shared" si="35"/>
        <v>1681.3</v>
      </c>
    </row>
    <row r="1128" spans="1:9">
      <c r="A1128" s="45">
        <v>43132</v>
      </c>
      <c r="B1128" s="1" t="s">
        <v>510</v>
      </c>
      <c r="C1128" s="1" t="s">
        <v>220</v>
      </c>
      <c r="D1128" s="1" t="s">
        <v>34</v>
      </c>
      <c r="E1128" s="1" t="str">
        <f t="shared" si="34"/>
        <v>009</v>
      </c>
      <c r="F1128" s="1" t="s">
        <v>334</v>
      </c>
      <c r="G1128" s="4">
        <v>29459</v>
      </c>
      <c r="H1128" s="4">
        <v>0</v>
      </c>
      <c r="I1128" s="4">
        <f t="shared" si="35"/>
        <v>29459</v>
      </c>
    </row>
    <row r="1129" spans="1:9">
      <c r="A1129" s="45">
        <v>43132</v>
      </c>
      <c r="B1129" s="1" t="s">
        <v>510</v>
      </c>
      <c r="C1129" s="1" t="s">
        <v>220</v>
      </c>
      <c r="D1129" s="1" t="s">
        <v>34</v>
      </c>
      <c r="E1129" s="1" t="str">
        <f t="shared" si="34"/>
        <v>009</v>
      </c>
      <c r="F1129" s="1" t="s">
        <v>601</v>
      </c>
      <c r="G1129" s="4">
        <v>1832.93</v>
      </c>
      <c r="H1129" s="4">
        <v>2.11</v>
      </c>
      <c r="I1129" s="4">
        <f t="shared" si="35"/>
        <v>1830.8200000000002</v>
      </c>
    </row>
    <row r="1130" spans="1:9">
      <c r="A1130" s="45">
        <v>43132</v>
      </c>
      <c r="B1130" s="1" t="s">
        <v>510</v>
      </c>
      <c r="C1130" s="1" t="s">
        <v>220</v>
      </c>
      <c r="D1130" s="1" t="s">
        <v>34</v>
      </c>
      <c r="E1130" s="1" t="str">
        <f t="shared" si="34"/>
        <v>009</v>
      </c>
      <c r="F1130" s="1" t="s">
        <v>575</v>
      </c>
      <c r="G1130" s="4">
        <v>29818.1</v>
      </c>
      <c r="H1130" s="4">
        <v>198.87</v>
      </c>
      <c r="I1130" s="4">
        <f t="shared" si="35"/>
        <v>29619.23</v>
      </c>
    </row>
    <row r="1131" spans="1:9">
      <c r="A1131" s="45">
        <v>43132</v>
      </c>
      <c r="B1131" s="1" t="s">
        <v>510</v>
      </c>
      <c r="C1131" s="1" t="s">
        <v>220</v>
      </c>
      <c r="D1131" s="1" t="s">
        <v>34</v>
      </c>
      <c r="E1131" s="1" t="str">
        <f t="shared" si="34"/>
        <v>009</v>
      </c>
      <c r="F1131" s="1" t="s">
        <v>576</v>
      </c>
      <c r="G1131" s="4">
        <v>2789.44</v>
      </c>
      <c r="H1131" s="4">
        <v>17.079999999999998</v>
      </c>
      <c r="I1131" s="4">
        <f t="shared" si="35"/>
        <v>2772.36</v>
      </c>
    </row>
    <row r="1132" spans="1:9">
      <c r="A1132" s="45">
        <v>43132</v>
      </c>
      <c r="B1132" s="1" t="s">
        <v>510</v>
      </c>
      <c r="C1132" s="1" t="s">
        <v>220</v>
      </c>
      <c r="D1132" s="1" t="s">
        <v>34</v>
      </c>
      <c r="E1132" s="1" t="str">
        <f t="shared" ref="E1132:E1195" si="36">LEFT(D1132,3)</f>
        <v>009</v>
      </c>
      <c r="F1132" s="1" t="s">
        <v>577</v>
      </c>
      <c r="G1132" s="4">
        <v>102795.72</v>
      </c>
      <c r="H1132" s="4">
        <v>371.27</v>
      </c>
      <c r="I1132" s="4">
        <f t="shared" si="35"/>
        <v>102424.45</v>
      </c>
    </row>
    <row r="1133" spans="1:9">
      <c r="A1133" s="45">
        <v>43132</v>
      </c>
      <c r="B1133" s="1" t="s">
        <v>510</v>
      </c>
      <c r="C1133" s="1" t="s">
        <v>220</v>
      </c>
      <c r="D1133" s="1" t="s">
        <v>34</v>
      </c>
      <c r="E1133" s="1" t="str">
        <f t="shared" si="36"/>
        <v>009</v>
      </c>
      <c r="F1133" s="1" t="s">
        <v>578</v>
      </c>
      <c r="G1133" s="4">
        <v>2111.9499999999998</v>
      </c>
      <c r="H1133" s="4">
        <v>7.37</v>
      </c>
      <c r="I1133" s="4">
        <f t="shared" si="35"/>
        <v>2104.58</v>
      </c>
    </row>
    <row r="1134" spans="1:9">
      <c r="A1134" s="45">
        <v>43132</v>
      </c>
      <c r="B1134" s="1" t="s">
        <v>510</v>
      </c>
      <c r="C1134" s="1" t="s">
        <v>220</v>
      </c>
      <c r="D1134" s="1" t="s">
        <v>34</v>
      </c>
      <c r="E1134" s="1" t="str">
        <f t="shared" si="36"/>
        <v>009</v>
      </c>
      <c r="F1134" s="1" t="s">
        <v>336</v>
      </c>
      <c r="G1134" s="4">
        <v>20331.46</v>
      </c>
      <c r="H1134" s="4">
        <v>70.92</v>
      </c>
      <c r="I1134" s="4">
        <f t="shared" si="35"/>
        <v>20260.54</v>
      </c>
    </row>
    <row r="1135" spans="1:9">
      <c r="A1135" s="45">
        <v>43132</v>
      </c>
      <c r="B1135" s="1" t="s">
        <v>510</v>
      </c>
      <c r="C1135" s="1" t="s">
        <v>220</v>
      </c>
      <c r="D1135" s="1" t="s">
        <v>34</v>
      </c>
      <c r="E1135" s="1" t="str">
        <f t="shared" si="36"/>
        <v>009</v>
      </c>
      <c r="F1135" s="1" t="s">
        <v>579</v>
      </c>
      <c r="G1135" s="4">
        <v>7242.55</v>
      </c>
      <c r="H1135" s="4">
        <v>40.479999999999997</v>
      </c>
      <c r="I1135" s="4">
        <f t="shared" si="35"/>
        <v>7202.0700000000006</v>
      </c>
    </row>
    <row r="1136" spans="1:9">
      <c r="A1136" s="45">
        <v>43132</v>
      </c>
      <c r="B1136" s="1" t="s">
        <v>510</v>
      </c>
      <c r="C1136" s="1" t="s">
        <v>220</v>
      </c>
      <c r="D1136" s="1" t="s">
        <v>34</v>
      </c>
      <c r="E1136" s="1" t="str">
        <f t="shared" si="36"/>
        <v>009</v>
      </c>
      <c r="F1136" s="1" t="s">
        <v>337</v>
      </c>
      <c r="G1136" s="4">
        <v>385.27</v>
      </c>
      <c r="H1136" s="4">
        <v>0.52</v>
      </c>
      <c r="I1136" s="4">
        <f t="shared" si="35"/>
        <v>384.75</v>
      </c>
    </row>
    <row r="1137" spans="1:9">
      <c r="A1137" s="45">
        <v>43132</v>
      </c>
      <c r="B1137" s="1" t="s">
        <v>510</v>
      </c>
      <c r="C1137" s="1" t="s">
        <v>220</v>
      </c>
      <c r="D1137" s="1" t="s">
        <v>34</v>
      </c>
      <c r="E1137" s="1" t="str">
        <f t="shared" si="36"/>
        <v>009</v>
      </c>
      <c r="F1137" s="1" t="s">
        <v>338</v>
      </c>
      <c r="G1137" s="4">
        <v>19923.080000000002</v>
      </c>
      <c r="H1137" s="4">
        <v>98.54</v>
      </c>
      <c r="I1137" s="4">
        <f t="shared" si="35"/>
        <v>19824.54</v>
      </c>
    </row>
    <row r="1138" spans="1:9">
      <c r="A1138" s="45">
        <v>43132</v>
      </c>
      <c r="B1138" s="1" t="s">
        <v>510</v>
      </c>
      <c r="C1138" s="1" t="s">
        <v>220</v>
      </c>
      <c r="D1138" s="1" t="s">
        <v>34</v>
      </c>
      <c r="E1138" s="1" t="str">
        <f t="shared" si="36"/>
        <v>009</v>
      </c>
      <c r="F1138" s="1" t="s">
        <v>597</v>
      </c>
      <c r="G1138" s="4">
        <v>5912.78</v>
      </c>
      <c r="H1138" s="4">
        <v>6.96</v>
      </c>
      <c r="I1138" s="4">
        <f t="shared" si="35"/>
        <v>5905.82</v>
      </c>
    </row>
    <row r="1139" spans="1:9">
      <c r="A1139" s="45">
        <v>43132</v>
      </c>
      <c r="B1139" s="1" t="s">
        <v>510</v>
      </c>
      <c r="C1139" s="1" t="s">
        <v>220</v>
      </c>
      <c r="D1139" s="1" t="s">
        <v>34</v>
      </c>
      <c r="E1139" s="1" t="str">
        <f t="shared" si="36"/>
        <v>009</v>
      </c>
      <c r="F1139" s="1" t="s">
        <v>602</v>
      </c>
      <c r="G1139" s="4">
        <v>24627.93</v>
      </c>
      <c r="H1139" s="4">
        <v>28.39</v>
      </c>
      <c r="I1139" s="4">
        <f t="shared" si="35"/>
        <v>24599.54</v>
      </c>
    </row>
    <row r="1140" spans="1:9">
      <c r="A1140" s="45">
        <v>43132</v>
      </c>
      <c r="B1140" s="1" t="s">
        <v>510</v>
      </c>
      <c r="C1140" s="1" t="s">
        <v>220</v>
      </c>
      <c r="D1140" s="1" t="s">
        <v>34</v>
      </c>
      <c r="E1140" s="1" t="str">
        <f t="shared" si="36"/>
        <v>009</v>
      </c>
      <c r="F1140" s="1" t="s">
        <v>339</v>
      </c>
      <c r="G1140" s="4">
        <v>2599.4499999999998</v>
      </c>
      <c r="H1140" s="4">
        <v>3</v>
      </c>
      <c r="I1140" s="4">
        <f t="shared" si="35"/>
        <v>2596.4499999999998</v>
      </c>
    </row>
    <row r="1141" spans="1:9">
      <c r="A1141" s="45">
        <v>43132</v>
      </c>
      <c r="B1141" s="1" t="s">
        <v>510</v>
      </c>
      <c r="C1141" s="1" t="s">
        <v>220</v>
      </c>
      <c r="D1141" s="1" t="s">
        <v>34</v>
      </c>
      <c r="E1141" s="1" t="str">
        <f t="shared" si="36"/>
        <v>009</v>
      </c>
      <c r="F1141" s="1" t="s">
        <v>598</v>
      </c>
      <c r="G1141" s="4">
        <v>43344.03</v>
      </c>
      <c r="H1141" s="4">
        <v>120.64</v>
      </c>
      <c r="I1141" s="4">
        <f t="shared" si="35"/>
        <v>43223.39</v>
      </c>
    </row>
    <row r="1142" spans="1:9">
      <c r="A1142" s="45">
        <v>43132</v>
      </c>
      <c r="B1142" s="1" t="s">
        <v>510</v>
      </c>
      <c r="C1142" s="1" t="s">
        <v>220</v>
      </c>
      <c r="D1142" s="1" t="s">
        <v>34</v>
      </c>
      <c r="E1142" s="1" t="str">
        <f t="shared" si="36"/>
        <v>009</v>
      </c>
      <c r="F1142" s="1" t="s">
        <v>341</v>
      </c>
      <c r="G1142" s="4">
        <v>-299125.45</v>
      </c>
      <c r="H1142" s="4">
        <v>0</v>
      </c>
      <c r="I1142" s="4">
        <f t="shared" si="35"/>
        <v>-299125.45</v>
      </c>
    </row>
    <row r="1143" spans="1:9">
      <c r="A1143" s="45">
        <v>43132</v>
      </c>
      <c r="B1143" s="1" t="s">
        <v>510</v>
      </c>
      <c r="C1143" s="1" t="s">
        <v>220</v>
      </c>
      <c r="D1143" s="1" t="s">
        <v>34</v>
      </c>
      <c r="E1143" s="1" t="str">
        <f t="shared" si="36"/>
        <v>009</v>
      </c>
      <c r="F1143" s="1" t="s">
        <v>342</v>
      </c>
      <c r="G1143" s="4">
        <v>6337.96</v>
      </c>
      <c r="H1143" s="4">
        <v>7.31</v>
      </c>
      <c r="I1143" s="4">
        <f t="shared" si="35"/>
        <v>6330.65</v>
      </c>
    </row>
    <row r="1144" spans="1:9">
      <c r="A1144" s="45">
        <v>43132</v>
      </c>
      <c r="B1144" s="1" t="s">
        <v>510</v>
      </c>
      <c r="C1144" s="1" t="s">
        <v>220</v>
      </c>
      <c r="D1144" s="1" t="s">
        <v>34</v>
      </c>
      <c r="E1144" s="1" t="str">
        <f t="shared" si="36"/>
        <v>009</v>
      </c>
      <c r="F1144" s="1" t="s">
        <v>345</v>
      </c>
      <c r="G1144" s="4">
        <v>-5018.1099999999997</v>
      </c>
      <c r="H1144" s="4">
        <v>0</v>
      </c>
      <c r="I1144" s="4">
        <f t="shared" si="35"/>
        <v>-5018.1099999999997</v>
      </c>
    </row>
    <row r="1145" spans="1:9">
      <c r="A1145" s="45">
        <v>43132</v>
      </c>
      <c r="B1145" s="1" t="s">
        <v>510</v>
      </c>
      <c r="C1145" s="1" t="s">
        <v>220</v>
      </c>
      <c r="D1145" s="1" t="s">
        <v>34</v>
      </c>
      <c r="E1145" s="1" t="str">
        <f t="shared" si="36"/>
        <v>009</v>
      </c>
      <c r="F1145" s="1" t="s">
        <v>396</v>
      </c>
      <c r="G1145" s="4">
        <v>28664.89</v>
      </c>
      <c r="H1145" s="4">
        <v>0</v>
      </c>
      <c r="I1145" s="4">
        <f t="shared" si="35"/>
        <v>28664.89</v>
      </c>
    </row>
    <row r="1146" spans="1:9">
      <c r="A1146" s="45">
        <v>43132</v>
      </c>
      <c r="B1146" s="1" t="s">
        <v>510</v>
      </c>
      <c r="C1146" s="1" t="s">
        <v>220</v>
      </c>
      <c r="D1146" s="1" t="s">
        <v>34</v>
      </c>
      <c r="E1146" s="1" t="str">
        <f t="shared" si="36"/>
        <v>009</v>
      </c>
      <c r="F1146" s="1" t="s">
        <v>395</v>
      </c>
      <c r="G1146" s="4">
        <v>548074.54999999993</v>
      </c>
      <c r="H1146" s="4">
        <v>0</v>
      </c>
      <c r="I1146" s="4">
        <f t="shared" si="35"/>
        <v>548074.54999999993</v>
      </c>
    </row>
    <row r="1147" spans="1:9">
      <c r="A1147" s="45">
        <v>43132</v>
      </c>
      <c r="B1147" s="1" t="s">
        <v>510</v>
      </c>
      <c r="C1147" s="1" t="s">
        <v>220</v>
      </c>
      <c r="D1147" s="1" t="s">
        <v>68</v>
      </c>
      <c r="E1147" s="1" t="str">
        <f t="shared" si="36"/>
        <v>091</v>
      </c>
      <c r="F1147" s="1" t="s">
        <v>396</v>
      </c>
      <c r="G1147" s="4">
        <v>517759.76</v>
      </c>
      <c r="H1147" s="4">
        <v>0</v>
      </c>
      <c r="I1147" s="4">
        <f t="shared" si="35"/>
        <v>517759.76</v>
      </c>
    </row>
    <row r="1148" spans="1:9">
      <c r="A1148" s="45">
        <v>43132</v>
      </c>
      <c r="B1148" s="1" t="s">
        <v>510</v>
      </c>
      <c r="C1148" s="1" t="s">
        <v>220</v>
      </c>
      <c r="D1148" s="1" t="s">
        <v>68</v>
      </c>
      <c r="E1148" s="1" t="str">
        <f t="shared" si="36"/>
        <v>091</v>
      </c>
      <c r="F1148" s="1" t="s">
        <v>397</v>
      </c>
      <c r="G1148" s="4">
        <v>20375.13</v>
      </c>
      <c r="H1148" s="4">
        <v>0</v>
      </c>
      <c r="I1148" s="4">
        <f t="shared" si="35"/>
        <v>20375.13</v>
      </c>
    </row>
    <row r="1149" spans="1:9">
      <c r="A1149" s="45">
        <v>43160</v>
      </c>
      <c r="B1149" s="47" t="s">
        <v>492</v>
      </c>
      <c r="C1149" s="47" t="s">
        <v>220</v>
      </c>
      <c r="D1149" s="47" t="s">
        <v>17</v>
      </c>
      <c r="E1149" s="1" t="str">
        <f t="shared" si="36"/>
        <v>002</v>
      </c>
      <c r="F1149" s="47" t="s">
        <v>221</v>
      </c>
      <c r="G1149" s="48">
        <v>77081.34</v>
      </c>
      <c r="H1149" s="4">
        <v>0</v>
      </c>
      <c r="I1149" s="4">
        <f t="shared" si="35"/>
        <v>77081.34</v>
      </c>
    </row>
    <row r="1150" spans="1:9">
      <c r="A1150" s="45">
        <v>43160</v>
      </c>
      <c r="B1150" s="47" t="s">
        <v>492</v>
      </c>
      <c r="C1150" s="47" t="s">
        <v>220</v>
      </c>
      <c r="D1150" s="47" t="s">
        <v>17</v>
      </c>
      <c r="E1150" s="1" t="str">
        <f t="shared" si="36"/>
        <v>002</v>
      </c>
      <c r="F1150" s="47" t="s">
        <v>222</v>
      </c>
      <c r="G1150" s="48">
        <v>2281430.9899999998</v>
      </c>
      <c r="H1150" s="4">
        <v>0</v>
      </c>
      <c r="I1150" s="4">
        <f t="shared" si="35"/>
        <v>2281430.9899999998</v>
      </c>
    </row>
    <row r="1151" spans="1:9">
      <c r="A1151" s="45">
        <v>43160</v>
      </c>
      <c r="B1151" s="47" t="s">
        <v>492</v>
      </c>
      <c r="C1151" s="47" t="s">
        <v>220</v>
      </c>
      <c r="D1151" s="47" t="s">
        <v>17</v>
      </c>
      <c r="E1151" s="1" t="str">
        <f t="shared" si="36"/>
        <v>002</v>
      </c>
      <c r="F1151" s="47" t="s">
        <v>223</v>
      </c>
      <c r="G1151" s="48">
        <v>973166.56</v>
      </c>
      <c r="H1151" s="4">
        <v>0</v>
      </c>
      <c r="I1151" s="4">
        <f t="shared" si="35"/>
        <v>973166.56</v>
      </c>
    </row>
    <row r="1152" spans="1:9">
      <c r="A1152" s="45">
        <v>43160</v>
      </c>
      <c r="B1152" s="47" t="s">
        <v>492</v>
      </c>
      <c r="C1152" s="47" t="s">
        <v>220</v>
      </c>
      <c r="D1152" s="47" t="s">
        <v>17</v>
      </c>
      <c r="E1152" s="1" t="str">
        <f t="shared" si="36"/>
        <v>002</v>
      </c>
      <c r="F1152" s="47" t="s">
        <v>224</v>
      </c>
      <c r="G1152" s="48">
        <v>296829.98</v>
      </c>
      <c r="H1152" s="4">
        <v>0</v>
      </c>
      <c r="I1152" s="4">
        <f t="shared" si="35"/>
        <v>296829.98</v>
      </c>
    </row>
    <row r="1153" spans="1:9">
      <c r="A1153" s="45">
        <v>43160</v>
      </c>
      <c r="B1153" s="47" t="s">
        <v>492</v>
      </c>
      <c r="C1153" s="47" t="s">
        <v>220</v>
      </c>
      <c r="D1153" s="47" t="s">
        <v>17</v>
      </c>
      <c r="E1153" s="1" t="str">
        <f t="shared" si="36"/>
        <v>002</v>
      </c>
      <c r="F1153" s="47" t="s">
        <v>225</v>
      </c>
      <c r="G1153" s="48">
        <v>355834.06</v>
      </c>
      <c r="H1153" s="4">
        <v>0</v>
      </c>
      <c r="I1153" s="4">
        <f t="shared" si="35"/>
        <v>355834.06</v>
      </c>
    </row>
    <row r="1154" spans="1:9">
      <c r="A1154" s="45">
        <v>43160</v>
      </c>
      <c r="B1154" s="47" t="s">
        <v>492</v>
      </c>
      <c r="C1154" s="47" t="s">
        <v>220</v>
      </c>
      <c r="D1154" s="47" t="s">
        <v>17</v>
      </c>
      <c r="E1154" s="1" t="str">
        <f t="shared" si="36"/>
        <v>002</v>
      </c>
      <c r="F1154" s="47" t="s">
        <v>495</v>
      </c>
      <c r="G1154" s="48">
        <v>44328.04</v>
      </c>
      <c r="H1154" s="4">
        <v>0</v>
      </c>
      <c r="I1154" s="4">
        <f t="shared" ref="I1154:I1217" si="37">+G1154-H1154</f>
        <v>44328.04</v>
      </c>
    </row>
    <row r="1155" spans="1:9">
      <c r="A1155" s="45">
        <v>43160</v>
      </c>
      <c r="B1155" s="47" t="s">
        <v>492</v>
      </c>
      <c r="C1155" s="47" t="s">
        <v>220</v>
      </c>
      <c r="D1155" s="47" t="s">
        <v>17</v>
      </c>
      <c r="E1155" s="1" t="str">
        <f t="shared" si="36"/>
        <v>002</v>
      </c>
      <c r="F1155" s="47" t="s">
        <v>496</v>
      </c>
      <c r="G1155" s="48">
        <v>794848.48</v>
      </c>
      <c r="H1155" s="4">
        <v>0</v>
      </c>
      <c r="I1155" s="4">
        <f t="shared" si="37"/>
        <v>794848.48</v>
      </c>
    </row>
    <row r="1156" spans="1:9">
      <c r="A1156" s="45">
        <v>43160</v>
      </c>
      <c r="B1156" s="47" t="s">
        <v>492</v>
      </c>
      <c r="C1156" s="47" t="s">
        <v>220</v>
      </c>
      <c r="D1156" s="47" t="s">
        <v>17</v>
      </c>
      <c r="E1156" s="1" t="str">
        <f t="shared" si="36"/>
        <v>002</v>
      </c>
      <c r="F1156" s="47" t="s">
        <v>226</v>
      </c>
      <c r="G1156" s="48">
        <v>140669.79</v>
      </c>
      <c r="H1156" s="4">
        <v>0</v>
      </c>
      <c r="I1156" s="4">
        <f t="shared" si="37"/>
        <v>140669.79</v>
      </c>
    </row>
    <row r="1157" spans="1:9">
      <c r="A1157" s="45">
        <v>43160</v>
      </c>
      <c r="B1157" s="47" t="s">
        <v>492</v>
      </c>
      <c r="C1157" s="47" t="s">
        <v>220</v>
      </c>
      <c r="D1157" s="47" t="s">
        <v>17</v>
      </c>
      <c r="E1157" s="1" t="str">
        <f t="shared" si="36"/>
        <v>002</v>
      </c>
      <c r="F1157" s="47" t="s">
        <v>227</v>
      </c>
      <c r="G1157" s="48">
        <v>861689.94</v>
      </c>
      <c r="H1157" s="4">
        <v>0</v>
      </c>
      <c r="I1157" s="4">
        <f t="shared" si="37"/>
        <v>861689.94</v>
      </c>
    </row>
    <row r="1158" spans="1:9">
      <c r="A1158" s="45">
        <v>43160</v>
      </c>
      <c r="B1158" s="47" t="s">
        <v>492</v>
      </c>
      <c r="C1158" s="47" t="s">
        <v>220</v>
      </c>
      <c r="D1158" s="47" t="s">
        <v>17</v>
      </c>
      <c r="E1158" s="1" t="str">
        <f t="shared" si="36"/>
        <v>002</v>
      </c>
      <c r="F1158" s="47" t="s">
        <v>499</v>
      </c>
      <c r="G1158" s="48">
        <v>747612.89</v>
      </c>
      <c r="H1158" s="4">
        <v>0</v>
      </c>
      <c r="I1158" s="4">
        <f t="shared" si="37"/>
        <v>747612.89</v>
      </c>
    </row>
    <row r="1159" spans="1:9">
      <c r="A1159" s="45">
        <v>43160</v>
      </c>
      <c r="B1159" s="47" t="s">
        <v>492</v>
      </c>
      <c r="C1159" s="47" t="s">
        <v>220</v>
      </c>
      <c r="D1159" s="47" t="s">
        <v>17</v>
      </c>
      <c r="E1159" s="1" t="str">
        <f t="shared" si="36"/>
        <v>002</v>
      </c>
      <c r="F1159" s="47" t="s">
        <v>228</v>
      </c>
      <c r="G1159" s="48">
        <v>1667.37</v>
      </c>
      <c r="H1159" s="4">
        <v>0</v>
      </c>
      <c r="I1159" s="4">
        <f t="shared" si="37"/>
        <v>1667.37</v>
      </c>
    </row>
    <row r="1160" spans="1:9">
      <c r="A1160" s="45">
        <v>43160</v>
      </c>
      <c r="B1160" s="47" t="s">
        <v>492</v>
      </c>
      <c r="C1160" s="47" t="s">
        <v>220</v>
      </c>
      <c r="D1160" s="47" t="s">
        <v>17</v>
      </c>
      <c r="E1160" s="1" t="str">
        <f t="shared" si="36"/>
        <v>002</v>
      </c>
      <c r="F1160" s="47" t="s">
        <v>501</v>
      </c>
      <c r="G1160" s="48">
        <v>1009929.72</v>
      </c>
      <c r="H1160" s="4">
        <v>0</v>
      </c>
      <c r="I1160" s="4">
        <f t="shared" si="37"/>
        <v>1009929.72</v>
      </c>
    </row>
    <row r="1161" spans="1:9">
      <c r="A1161" s="45">
        <v>43160</v>
      </c>
      <c r="B1161" s="47" t="s">
        <v>492</v>
      </c>
      <c r="C1161" s="47" t="s">
        <v>220</v>
      </c>
      <c r="D1161" s="47" t="s">
        <v>17</v>
      </c>
      <c r="E1161" s="1" t="str">
        <f t="shared" si="36"/>
        <v>002</v>
      </c>
      <c r="F1161" s="47" t="s">
        <v>229</v>
      </c>
      <c r="G1161" s="48">
        <v>42890.12</v>
      </c>
      <c r="H1161" s="4">
        <v>0</v>
      </c>
      <c r="I1161" s="4">
        <f t="shared" si="37"/>
        <v>42890.12</v>
      </c>
    </row>
    <row r="1162" spans="1:9">
      <c r="A1162" s="45">
        <v>43160</v>
      </c>
      <c r="B1162" s="47" t="s">
        <v>492</v>
      </c>
      <c r="C1162" s="47" t="s">
        <v>220</v>
      </c>
      <c r="D1162" s="47" t="s">
        <v>17</v>
      </c>
      <c r="E1162" s="1" t="str">
        <f t="shared" si="36"/>
        <v>002</v>
      </c>
      <c r="F1162" s="47" t="s">
        <v>230</v>
      </c>
      <c r="G1162" s="48">
        <v>305748.07</v>
      </c>
      <c r="H1162" s="4">
        <v>0</v>
      </c>
      <c r="I1162" s="4">
        <f t="shared" si="37"/>
        <v>305748.07</v>
      </c>
    </row>
    <row r="1163" spans="1:9">
      <c r="A1163" s="45">
        <v>43160</v>
      </c>
      <c r="B1163" s="47" t="s">
        <v>492</v>
      </c>
      <c r="C1163" s="47" t="s">
        <v>220</v>
      </c>
      <c r="D1163" s="47" t="s">
        <v>17</v>
      </c>
      <c r="E1163" s="1" t="str">
        <f t="shared" si="36"/>
        <v>002</v>
      </c>
      <c r="F1163" s="47" t="s">
        <v>231</v>
      </c>
      <c r="G1163" s="48">
        <v>132564.47</v>
      </c>
      <c r="H1163" s="4">
        <v>0</v>
      </c>
      <c r="I1163" s="4">
        <f t="shared" si="37"/>
        <v>132564.47</v>
      </c>
    </row>
    <row r="1164" spans="1:9">
      <c r="A1164" s="45">
        <v>43160</v>
      </c>
      <c r="B1164" s="47" t="s">
        <v>492</v>
      </c>
      <c r="C1164" s="47" t="s">
        <v>220</v>
      </c>
      <c r="D1164" s="47" t="s">
        <v>17</v>
      </c>
      <c r="E1164" s="1" t="str">
        <f t="shared" si="36"/>
        <v>002</v>
      </c>
      <c r="F1164" s="47" t="s">
        <v>233</v>
      </c>
      <c r="G1164" s="48">
        <v>22821.03</v>
      </c>
      <c r="H1164" s="4">
        <v>0</v>
      </c>
      <c r="I1164" s="4">
        <f t="shared" si="37"/>
        <v>22821.03</v>
      </c>
    </row>
    <row r="1165" spans="1:9">
      <c r="A1165" s="45">
        <v>43160</v>
      </c>
      <c r="B1165" s="47" t="s">
        <v>492</v>
      </c>
      <c r="C1165" s="47" t="s">
        <v>220</v>
      </c>
      <c r="D1165" s="47" t="s">
        <v>17</v>
      </c>
      <c r="E1165" s="1" t="str">
        <f t="shared" si="36"/>
        <v>002</v>
      </c>
      <c r="F1165" s="47" t="s">
        <v>234</v>
      </c>
      <c r="G1165" s="48">
        <v>29817.98</v>
      </c>
      <c r="H1165" s="4">
        <v>0</v>
      </c>
      <c r="I1165" s="4">
        <f t="shared" si="37"/>
        <v>29817.98</v>
      </c>
    </row>
    <row r="1166" spans="1:9">
      <c r="A1166" s="45">
        <v>43160</v>
      </c>
      <c r="B1166" s="47" t="s">
        <v>492</v>
      </c>
      <c r="C1166" s="47" t="s">
        <v>220</v>
      </c>
      <c r="D1166" s="47" t="s">
        <v>17</v>
      </c>
      <c r="E1166" s="1" t="str">
        <f t="shared" si="36"/>
        <v>002</v>
      </c>
      <c r="F1166" s="47" t="s">
        <v>235</v>
      </c>
      <c r="G1166" s="48">
        <v>103665.05</v>
      </c>
      <c r="H1166" s="4">
        <v>0</v>
      </c>
      <c r="I1166" s="4">
        <f t="shared" si="37"/>
        <v>103665.05</v>
      </c>
    </row>
    <row r="1167" spans="1:9">
      <c r="A1167" s="45">
        <v>43160</v>
      </c>
      <c r="B1167" s="47" t="s">
        <v>492</v>
      </c>
      <c r="C1167" s="47" t="s">
        <v>220</v>
      </c>
      <c r="D1167" s="47" t="s">
        <v>17</v>
      </c>
      <c r="E1167" s="1" t="str">
        <f t="shared" si="36"/>
        <v>002</v>
      </c>
      <c r="F1167" s="47" t="s">
        <v>505</v>
      </c>
      <c r="G1167" s="48">
        <v>89125.48</v>
      </c>
      <c r="H1167" s="4">
        <v>0</v>
      </c>
      <c r="I1167" s="4">
        <f t="shared" si="37"/>
        <v>89125.48</v>
      </c>
    </row>
    <row r="1168" spans="1:9">
      <c r="A1168" s="45">
        <v>43160</v>
      </c>
      <c r="B1168" s="47" t="s">
        <v>492</v>
      </c>
      <c r="C1168" s="47" t="s">
        <v>220</v>
      </c>
      <c r="D1168" s="47" t="s">
        <v>17</v>
      </c>
      <c r="E1168" s="1" t="str">
        <f t="shared" si="36"/>
        <v>002</v>
      </c>
      <c r="F1168" s="47" t="s">
        <v>236</v>
      </c>
      <c r="G1168" s="48">
        <v>314493.11</v>
      </c>
      <c r="H1168" s="4">
        <v>0</v>
      </c>
      <c r="I1168" s="4">
        <f t="shared" si="37"/>
        <v>314493.11</v>
      </c>
    </row>
    <row r="1169" spans="1:9">
      <c r="A1169" s="45">
        <v>43160</v>
      </c>
      <c r="B1169" s="47" t="s">
        <v>492</v>
      </c>
      <c r="C1169" s="47" t="s">
        <v>220</v>
      </c>
      <c r="D1169" s="47" t="s">
        <v>17</v>
      </c>
      <c r="E1169" s="1" t="str">
        <f t="shared" si="36"/>
        <v>002</v>
      </c>
      <c r="F1169" s="47" t="s">
        <v>237</v>
      </c>
      <c r="G1169" s="48">
        <v>671796.78</v>
      </c>
      <c r="H1169" s="4">
        <v>0</v>
      </c>
      <c r="I1169" s="4">
        <f t="shared" si="37"/>
        <v>671796.78</v>
      </c>
    </row>
    <row r="1170" spans="1:9">
      <c r="A1170" s="45">
        <v>43160</v>
      </c>
      <c r="B1170" s="47" t="s">
        <v>492</v>
      </c>
      <c r="C1170" s="47" t="s">
        <v>220</v>
      </c>
      <c r="D1170" s="47" t="s">
        <v>17</v>
      </c>
      <c r="E1170" s="1" t="str">
        <f t="shared" si="36"/>
        <v>002</v>
      </c>
      <c r="F1170" s="47" t="s">
        <v>238</v>
      </c>
      <c r="G1170" s="48">
        <v>147572.67000000001</v>
      </c>
      <c r="H1170" s="4">
        <v>0</v>
      </c>
      <c r="I1170" s="4">
        <f t="shared" si="37"/>
        <v>147572.67000000001</v>
      </c>
    </row>
    <row r="1171" spans="1:9">
      <c r="A1171" s="45">
        <v>43160</v>
      </c>
      <c r="B1171" s="47" t="s">
        <v>492</v>
      </c>
      <c r="C1171" s="47" t="s">
        <v>220</v>
      </c>
      <c r="D1171" s="47" t="s">
        <v>17</v>
      </c>
      <c r="E1171" s="1" t="str">
        <f t="shared" si="36"/>
        <v>002</v>
      </c>
      <c r="F1171" s="47" t="s">
        <v>239</v>
      </c>
      <c r="G1171" s="48">
        <v>45795.61</v>
      </c>
      <c r="H1171" s="4">
        <v>0</v>
      </c>
      <c r="I1171" s="4">
        <f t="shared" si="37"/>
        <v>45795.61</v>
      </c>
    </row>
    <row r="1172" spans="1:9">
      <c r="A1172" s="45">
        <v>43160</v>
      </c>
      <c r="B1172" s="47" t="s">
        <v>492</v>
      </c>
      <c r="C1172" s="47" t="s">
        <v>220</v>
      </c>
      <c r="D1172" s="47" t="s">
        <v>17</v>
      </c>
      <c r="E1172" s="1" t="str">
        <f t="shared" si="36"/>
        <v>002</v>
      </c>
      <c r="F1172" s="47" t="s">
        <v>240</v>
      </c>
      <c r="G1172" s="48">
        <v>6013.25</v>
      </c>
      <c r="H1172" s="4">
        <v>0</v>
      </c>
      <c r="I1172" s="4">
        <f t="shared" si="37"/>
        <v>6013.25</v>
      </c>
    </row>
    <row r="1173" spans="1:9">
      <c r="A1173" s="45">
        <v>43160</v>
      </c>
      <c r="B1173" s="47" t="s">
        <v>492</v>
      </c>
      <c r="C1173" s="47" t="s">
        <v>220</v>
      </c>
      <c r="D1173" s="47" t="s">
        <v>17</v>
      </c>
      <c r="E1173" s="1" t="str">
        <f t="shared" si="36"/>
        <v>002</v>
      </c>
      <c r="F1173" s="47" t="s">
        <v>241</v>
      </c>
      <c r="G1173" s="48">
        <v>183998.81</v>
      </c>
      <c r="H1173" s="4">
        <v>0</v>
      </c>
      <c r="I1173" s="4">
        <f t="shared" si="37"/>
        <v>183998.81</v>
      </c>
    </row>
    <row r="1174" spans="1:9">
      <c r="A1174" s="45">
        <v>43160</v>
      </c>
      <c r="B1174" s="47" t="s">
        <v>492</v>
      </c>
      <c r="C1174" s="47" t="s">
        <v>220</v>
      </c>
      <c r="D1174" s="47" t="s">
        <v>17</v>
      </c>
      <c r="E1174" s="1" t="str">
        <f t="shared" si="36"/>
        <v>002</v>
      </c>
      <c r="F1174" s="47" t="s">
        <v>242</v>
      </c>
      <c r="G1174" s="48">
        <v>283587.31</v>
      </c>
      <c r="H1174" s="4">
        <v>0</v>
      </c>
      <c r="I1174" s="4">
        <f t="shared" si="37"/>
        <v>283587.31</v>
      </c>
    </row>
    <row r="1175" spans="1:9">
      <c r="A1175" s="45">
        <v>43160</v>
      </c>
      <c r="B1175" s="47" t="s">
        <v>492</v>
      </c>
      <c r="C1175" s="47" t="s">
        <v>220</v>
      </c>
      <c r="D1175" s="47" t="s">
        <v>17</v>
      </c>
      <c r="E1175" s="1" t="str">
        <f t="shared" si="36"/>
        <v>002</v>
      </c>
      <c r="F1175" s="47" t="s">
        <v>243</v>
      </c>
      <c r="G1175" s="48">
        <v>4682.3999999999896</v>
      </c>
      <c r="H1175" s="4">
        <v>0</v>
      </c>
      <c r="I1175" s="4">
        <f t="shared" si="37"/>
        <v>4682.3999999999896</v>
      </c>
    </row>
    <row r="1176" spans="1:9">
      <c r="A1176" s="45">
        <v>43160</v>
      </c>
      <c r="B1176" s="47" t="s">
        <v>492</v>
      </c>
      <c r="C1176" s="47" t="s">
        <v>220</v>
      </c>
      <c r="D1176" s="47" t="s">
        <v>17</v>
      </c>
      <c r="E1176" s="1" t="str">
        <f t="shared" si="36"/>
        <v>002</v>
      </c>
      <c r="F1176" s="47" t="s">
        <v>244</v>
      </c>
      <c r="G1176" s="48">
        <v>421200.92</v>
      </c>
      <c r="H1176" s="4">
        <v>0</v>
      </c>
      <c r="I1176" s="4">
        <f t="shared" si="37"/>
        <v>421200.92</v>
      </c>
    </row>
    <row r="1177" spans="1:9">
      <c r="A1177" s="45">
        <v>43160</v>
      </c>
      <c r="B1177" s="47" t="s">
        <v>492</v>
      </c>
      <c r="C1177" s="47" t="s">
        <v>220</v>
      </c>
      <c r="D1177" s="47" t="s">
        <v>17</v>
      </c>
      <c r="E1177" s="1" t="str">
        <f t="shared" si="36"/>
        <v>002</v>
      </c>
      <c r="F1177" s="47" t="s">
        <v>245</v>
      </c>
      <c r="G1177" s="48">
        <v>32470.38</v>
      </c>
      <c r="H1177" s="4">
        <v>0</v>
      </c>
      <c r="I1177" s="4">
        <f t="shared" si="37"/>
        <v>32470.38</v>
      </c>
    </row>
    <row r="1178" spans="1:9">
      <c r="A1178" s="45">
        <v>43160</v>
      </c>
      <c r="B1178" s="47" t="s">
        <v>492</v>
      </c>
      <c r="C1178" s="47" t="s">
        <v>220</v>
      </c>
      <c r="D1178" s="47" t="s">
        <v>17</v>
      </c>
      <c r="E1178" s="1" t="str">
        <f t="shared" si="36"/>
        <v>002</v>
      </c>
      <c r="F1178" s="47" t="s">
        <v>246</v>
      </c>
      <c r="G1178" s="48">
        <v>574312.14</v>
      </c>
      <c r="H1178" s="4">
        <v>0</v>
      </c>
      <c r="I1178" s="4">
        <f t="shared" si="37"/>
        <v>574312.14</v>
      </c>
    </row>
    <row r="1179" spans="1:9">
      <c r="A1179" s="45">
        <v>43160</v>
      </c>
      <c r="B1179" s="47" t="s">
        <v>492</v>
      </c>
      <c r="C1179" s="47" t="s">
        <v>220</v>
      </c>
      <c r="D1179" s="47" t="s">
        <v>17</v>
      </c>
      <c r="E1179" s="1" t="str">
        <f t="shared" si="36"/>
        <v>002</v>
      </c>
      <c r="F1179" s="47" t="s">
        <v>603</v>
      </c>
      <c r="G1179" s="48">
        <v>16402.96</v>
      </c>
      <c r="H1179" s="4">
        <v>0</v>
      </c>
      <c r="I1179" s="4">
        <f t="shared" si="37"/>
        <v>16402.96</v>
      </c>
    </row>
    <row r="1180" spans="1:9">
      <c r="A1180" s="45">
        <v>43160</v>
      </c>
      <c r="B1180" s="47" t="s">
        <v>492</v>
      </c>
      <c r="C1180" s="47" t="s">
        <v>220</v>
      </c>
      <c r="D1180" s="47" t="s">
        <v>17</v>
      </c>
      <c r="E1180" s="1" t="str">
        <f t="shared" si="36"/>
        <v>002</v>
      </c>
      <c r="F1180" s="47" t="s">
        <v>247</v>
      </c>
      <c r="G1180" s="48">
        <v>665350.42000000004</v>
      </c>
      <c r="H1180" s="4">
        <v>0</v>
      </c>
      <c r="I1180" s="4">
        <f t="shared" si="37"/>
        <v>665350.42000000004</v>
      </c>
    </row>
    <row r="1181" spans="1:9">
      <c r="A1181" s="45">
        <v>43160</v>
      </c>
      <c r="B1181" s="47" t="s">
        <v>492</v>
      </c>
      <c r="C1181" s="47" t="s">
        <v>220</v>
      </c>
      <c r="D1181" s="47" t="s">
        <v>17</v>
      </c>
      <c r="E1181" s="1" t="str">
        <f t="shared" si="36"/>
        <v>002</v>
      </c>
      <c r="F1181" s="47" t="s">
        <v>248</v>
      </c>
      <c r="G1181" s="48">
        <v>216469.19</v>
      </c>
      <c r="H1181" s="4">
        <v>0</v>
      </c>
      <c r="I1181" s="4">
        <f t="shared" si="37"/>
        <v>216469.19</v>
      </c>
    </row>
    <row r="1182" spans="1:9">
      <c r="A1182" s="45">
        <v>43160</v>
      </c>
      <c r="B1182" s="47" t="s">
        <v>492</v>
      </c>
      <c r="C1182" s="47" t="s">
        <v>220</v>
      </c>
      <c r="D1182" s="47" t="s">
        <v>17</v>
      </c>
      <c r="E1182" s="1" t="str">
        <f t="shared" si="36"/>
        <v>002</v>
      </c>
      <c r="F1182" s="47" t="s">
        <v>249</v>
      </c>
      <c r="G1182" s="48">
        <v>477617.62</v>
      </c>
      <c r="H1182" s="4">
        <v>0</v>
      </c>
      <c r="I1182" s="4">
        <f t="shared" si="37"/>
        <v>477617.62</v>
      </c>
    </row>
    <row r="1183" spans="1:9">
      <c r="A1183" s="45">
        <v>43160</v>
      </c>
      <c r="B1183" s="47" t="s">
        <v>492</v>
      </c>
      <c r="C1183" s="47" t="s">
        <v>220</v>
      </c>
      <c r="D1183" s="47" t="s">
        <v>17</v>
      </c>
      <c r="E1183" s="1" t="str">
        <f t="shared" si="36"/>
        <v>002</v>
      </c>
      <c r="F1183" s="47" t="s">
        <v>604</v>
      </c>
      <c r="G1183" s="48">
        <v>5819.67</v>
      </c>
      <c r="H1183" s="4">
        <v>0</v>
      </c>
      <c r="I1183" s="4">
        <f t="shared" si="37"/>
        <v>5819.67</v>
      </c>
    </row>
    <row r="1184" spans="1:9">
      <c r="A1184" s="45">
        <v>43160</v>
      </c>
      <c r="B1184" s="47" t="s">
        <v>492</v>
      </c>
      <c r="C1184" s="47" t="s">
        <v>220</v>
      </c>
      <c r="D1184" s="47" t="s">
        <v>17</v>
      </c>
      <c r="E1184" s="1" t="str">
        <f t="shared" si="36"/>
        <v>002</v>
      </c>
      <c r="F1184" s="47" t="s">
        <v>250</v>
      </c>
      <c r="G1184" s="48">
        <v>10984.54</v>
      </c>
      <c r="H1184" s="4">
        <v>0</v>
      </c>
      <c r="I1184" s="4">
        <f t="shared" si="37"/>
        <v>10984.54</v>
      </c>
    </row>
    <row r="1185" spans="1:9">
      <c r="A1185" s="45">
        <v>43160</v>
      </c>
      <c r="B1185" s="47" t="s">
        <v>492</v>
      </c>
      <c r="C1185" s="47" t="s">
        <v>220</v>
      </c>
      <c r="D1185" s="47" t="s">
        <v>17</v>
      </c>
      <c r="E1185" s="1" t="str">
        <f t="shared" si="36"/>
        <v>002</v>
      </c>
      <c r="F1185" s="47" t="s">
        <v>252</v>
      </c>
      <c r="G1185" s="48">
        <v>4951.7299999999996</v>
      </c>
      <c r="H1185" s="4">
        <v>0</v>
      </c>
      <c r="I1185" s="4">
        <f t="shared" si="37"/>
        <v>4951.7299999999996</v>
      </c>
    </row>
    <row r="1186" spans="1:9">
      <c r="A1186" s="45">
        <v>43160</v>
      </c>
      <c r="B1186" s="47" t="s">
        <v>492</v>
      </c>
      <c r="C1186" s="47" t="s">
        <v>220</v>
      </c>
      <c r="D1186" s="47" t="s">
        <v>17</v>
      </c>
      <c r="E1186" s="1" t="str">
        <f t="shared" si="36"/>
        <v>002</v>
      </c>
      <c r="F1186" s="47" t="s">
        <v>261</v>
      </c>
      <c r="G1186" s="48">
        <v>204.2899999996007</v>
      </c>
      <c r="H1186" s="4">
        <v>0</v>
      </c>
      <c r="I1186" s="4">
        <f t="shared" si="37"/>
        <v>204.2899999996007</v>
      </c>
    </row>
    <row r="1187" spans="1:9">
      <c r="A1187" s="45">
        <v>43160</v>
      </c>
      <c r="B1187" s="47" t="s">
        <v>492</v>
      </c>
      <c r="C1187" s="47" t="s">
        <v>220</v>
      </c>
      <c r="D1187" s="47" t="s">
        <v>60</v>
      </c>
      <c r="E1187" s="1" t="str">
        <f t="shared" si="36"/>
        <v>012</v>
      </c>
      <c r="F1187" s="47" t="s">
        <v>262</v>
      </c>
      <c r="G1187" s="48">
        <v>1669049.81</v>
      </c>
      <c r="H1187" s="4">
        <v>0</v>
      </c>
      <c r="I1187" s="4">
        <f t="shared" si="37"/>
        <v>1669049.81</v>
      </c>
    </row>
    <row r="1188" spans="1:9">
      <c r="A1188" s="45">
        <v>43160</v>
      </c>
      <c r="B1188" s="47" t="s">
        <v>492</v>
      </c>
      <c r="C1188" s="47" t="s">
        <v>220</v>
      </c>
      <c r="D1188" s="47" t="s">
        <v>60</v>
      </c>
      <c r="E1188" s="1" t="str">
        <f t="shared" si="36"/>
        <v>012</v>
      </c>
      <c r="F1188" s="47" t="s">
        <v>507</v>
      </c>
      <c r="G1188" s="48">
        <v>94659.79</v>
      </c>
      <c r="H1188" s="4">
        <v>0</v>
      </c>
      <c r="I1188" s="4">
        <f t="shared" si="37"/>
        <v>94659.79</v>
      </c>
    </row>
    <row r="1189" spans="1:9">
      <c r="A1189" s="45">
        <v>43160</v>
      </c>
      <c r="B1189" s="47" t="s">
        <v>492</v>
      </c>
      <c r="C1189" s="47" t="s">
        <v>220</v>
      </c>
      <c r="D1189" s="47" t="s">
        <v>60</v>
      </c>
      <c r="E1189" s="1" t="str">
        <f t="shared" si="36"/>
        <v>012</v>
      </c>
      <c r="F1189" s="47" t="s">
        <v>263</v>
      </c>
      <c r="G1189" s="48">
        <v>25329.79</v>
      </c>
      <c r="H1189" s="4">
        <v>0</v>
      </c>
      <c r="I1189" s="4">
        <f t="shared" si="37"/>
        <v>25329.79</v>
      </c>
    </row>
    <row r="1190" spans="1:9">
      <c r="A1190" s="45">
        <v>43160</v>
      </c>
      <c r="B1190" s="47" t="s">
        <v>492</v>
      </c>
      <c r="C1190" s="47" t="s">
        <v>220</v>
      </c>
      <c r="D1190" s="47" t="s">
        <v>60</v>
      </c>
      <c r="E1190" s="1" t="str">
        <f t="shared" si="36"/>
        <v>012</v>
      </c>
      <c r="F1190" s="47" t="s">
        <v>264</v>
      </c>
      <c r="G1190" s="48">
        <v>1805.82</v>
      </c>
      <c r="H1190" s="4">
        <v>0</v>
      </c>
      <c r="I1190" s="4">
        <f t="shared" si="37"/>
        <v>1805.82</v>
      </c>
    </row>
    <row r="1191" spans="1:9">
      <c r="A1191" s="45">
        <v>43160</v>
      </c>
      <c r="B1191" s="47" t="s">
        <v>492</v>
      </c>
      <c r="C1191" s="47" t="s">
        <v>220</v>
      </c>
      <c r="D1191" s="47" t="s">
        <v>60</v>
      </c>
      <c r="E1191" s="1" t="str">
        <f t="shared" si="36"/>
        <v>012</v>
      </c>
      <c r="F1191" s="47" t="s">
        <v>265</v>
      </c>
      <c r="G1191" s="48">
        <v>3702.05</v>
      </c>
      <c r="H1191" s="4">
        <v>0</v>
      </c>
      <c r="I1191" s="4">
        <f t="shared" si="37"/>
        <v>3702.05</v>
      </c>
    </row>
    <row r="1192" spans="1:9">
      <c r="A1192" s="45">
        <v>43160</v>
      </c>
      <c r="B1192" s="47" t="s">
        <v>492</v>
      </c>
      <c r="C1192" s="47" t="s">
        <v>220</v>
      </c>
      <c r="D1192" s="47" t="s">
        <v>60</v>
      </c>
      <c r="E1192" s="1" t="str">
        <f t="shared" si="36"/>
        <v>012</v>
      </c>
      <c r="F1192" s="47" t="s">
        <v>266</v>
      </c>
      <c r="G1192" s="48">
        <v>49817.14</v>
      </c>
      <c r="H1192" s="4">
        <v>0</v>
      </c>
      <c r="I1192" s="4">
        <f t="shared" si="37"/>
        <v>49817.14</v>
      </c>
    </row>
    <row r="1193" spans="1:9">
      <c r="A1193" s="45">
        <v>43160</v>
      </c>
      <c r="B1193" s="47" t="s">
        <v>492</v>
      </c>
      <c r="C1193" s="47" t="s">
        <v>220</v>
      </c>
      <c r="D1193" s="47" t="s">
        <v>60</v>
      </c>
      <c r="E1193" s="1" t="str">
        <f t="shared" si="36"/>
        <v>012</v>
      </c>
      <c r="F1193" s="47" t="s">
        <v>267</v>
      </c>
      <c r="G1193" s="48">
        <v>8780.4500000000007</v>
      </c>
      <c r="H1193" s="4">
        <v>0</v>
      </c>
      <c r="I1193" s="4">
        <f t="shared" si="37"/>
        <v>8780.4500000000007</v>
      </c>
    </row>
    <row r="1194" spans="1:9">
      <c r="A1194" s="45">
        <v>43160</v>
      </c>
      <c r="B1194" s="47" t="s">
        <v>492</v>
      </c>
      <c r="C1194" s="47" t="s">
        <v>220</v>
      </c>
      <c r="D1194" s="47" t="s">
        <v>60</v>
      </c>
      <c r="E1194" s="1" t="str">
        <f t="shared" si="36"/>
        <v>012</v>
      </c>
      <c r="F1194" s="47" t="s">
        <v>268</v>
      </c>
      <c r="G1194" s="48">
        <v>6759.27</v>
      </c>
      <c r="H1194" s="4">
        <v>0</v>
      </c>
      <c r="I1194" s="4">
        <f t="shared" si="37"/>
        <v>6759.27</v>
      </c>
    </row>
    <row r="1195" spans="1:9">
      <c r="A1195" s="45">
        <v>43160</v>
      </c>
      <c r="B1195" s="47" t="s">
        <v>492</v>
      </c>
      <c r="C1195" s="47" t="s">
        <v>220</v>
      </c>
      <c r="D1195" s="47" t="s">
        <v>60</v>
      </c>
      <c r="E1195" s="1" t="str">
        <f t="shared" si="36"/>
        <v>012</v>
      </c>
      <c r="F1195" s="47" t="s">
        <v>269</v>
      </c>
      <c r="G1195" s="48">
        <v>3703.44</v>
      </c>
      <c r="H1195" s="4">
        <v>0</v>
      </c>
      <c r="I1195" s="4">
        <f t="shared" si="37"/>
        <v>3703.44</v>
      </c>
    </row>
    <row r="1196" spans="1:9">
      <c r="A1196" s="45">
        <v>43160</v>
      </c>
      <c r="B1196" s="47" t="s">
        <v>492</v>
      </c>
      <c r="C1196" s="47" t="s">
        <v>220</v>
      </c>
      <c r="D1196" s="47" t="s">
        <v>60</v>
      </c>
      <c r="E1196" s="1" t="str">
        <f t="shared" ref="E1196:E1259" si="38">LEFT(D1196,3)</f>
        <v>012</v>
      </c>
      <c r="F1196" s="47" t="s">
        <v>509</v>
      </c>
      <c r="G1196" s="48">
        <v>9560.68</v>
      </c>
      <c r="H1196" s="4">
        <v>0</v>
      </c>
      <c r="I1196" s="4">
        <f t="shared" si="37"/>
        <v>9560.68</v>
      </c>
    </row>
    <row r="1197" spans="1:9">
      <c r="A1197" s="45">
        <v>43160</v>
      </c>
      <c r="B1197" s="47" t="s">
        <v>492</v>
      </c>
      <c r="C1197" s="47" t="s">
        <v>220</v>
      </c>
      <c r="D1197" s="47" t="s">
        <v>60</v>
      </c>
      <c r="E1197" s="1" t="str">
        <f t="shared" si="38"/>
        <v>012</v>
      </c>
      <c r="F1197" s="47" t="s">
        <v>270</v>
      </c>
      <c r="G1197" s="48">
        <v>2238.5100000000002</v>
      </c>
      <c r="H1197" s="4">
        <v>0</v>
      </c>
      <c r="I1197" s="4">
        <f t="shared" si="37"/>
        <v>2238.5100000000002</v>
      </c>
    </row>
    <row r="1198" spans="1:9">
      <c r="A1198" s="45">
        <v>43160</v>
      </c>
      <c r="B1198" s="47" t="s">
        <v>492</v>
      </c>
      <c r="C1198" s="47" t="s">
        <v>220</v>
      </c>
      <c r="D1198" s="47" t="s">
        <v>60</v>
      </c>
      <c r="E1198" s="1" t="str">
        <f t="shared" si="38"/>
        <v>012</v>
      </c>
      <c r="F1198" s="47" t="s">
        <v>271</v>
      </c>
      <c r="G1198" s="48">
        <v>1361.07</v>
      </c>
      <c r="H1198" s="4">
        <v>0</v>
      </c>
      <c r="I1198" s="4">
        <f t="shared" si="37"/>
        <v>1361.07</v>
      </c>
    </row>
    <row r="1199" spans="1:9">
      <c r="A1199" s="45">
        <v>43160</v>
      </c>
      <c r="B1199" s="47" t="s">
        <v>492</v>
      </c>
      <c r="C1199" s="47" t="s">
        <v>220</v>
      </c>
      <c r="D1199" s="47" t="s">
        <v>60</v>
      </c>
      <c r="E1199" s="1" t="str">
        <f t="shared" si="38"/>
        <v>012</v>
      </c>
      <c r="F1199" s="47" t="s">
        <v>272</v>
      </c>
      <c r="G1199" s="48">
        <v>18894.189999999999</v>
      </c>
      <c r="H1199" s="4">
        <v>0</v>
      </c>
      <c r="I1199" s="4">
        <f t="shared" si="37"/>
        <v>18894.189999999999</v>
      </c>
    </row>
    <row r="1200" spans="1:9">
      <c r="A1200" s="45">
        <v>43160</v>
      </c>
      <c r="B1200" s="47" t="s">
        <v>492</v>
      </c>
      <c r="C1200" s="47" t="s">
        <v>220</v>
      </c>
      <c r="D1200" s="47" t="s">
        <v>60</v>
      </c>
      <c r="E1200" s="1" t="str">
        <f t="shared" si="38"/>
        <v>012</v>
      </c>
      <c r="F1200" s="47" t="s">
        <v>273</v>
      </c>
      <c r="G1200" s="48">
        <v>40519.25</v>
      </c>
      <c r="H1200" s="4">
        <v>0</v>
      </c>
      <c r="I1200" s="4">
        <f t="shared" si="37"/>
        <v>40519.25</v>
      </c>
    </row>
    <row r="1201" spans="1:9">
      <c r="A1201" s="45">
        <v>43160</v>
      </c>
      <c r="B1201" s="47" t="s">
        <v>492</v>
      </c>
      <c r="C1201" s="47" t="s">
        <v>220</v>
      </c>
      <c r="D1201" s="47" t="s">
        <v>60</v>
      </c>
      <c r="E1201" s="1" t="str">
        <f t="shared" si="38"/>
        <v>012</v>
      </c>
      <c r="F1201" s="47" t="s">
        <v>600</v>
      </c>
      <c r="G1201" s="48">
        <v>11309.58</v>
      </c>
      <c r="H1201" s="4">
        <v>0</v>
      </c>
      <c r="I1201" s="4">
        <f t="shared" si="37"/>
        <v>11309.58</v>
      </c>
    </row>
    <row r="1202" spans="1:9">
      <c r="A1202" s="45">
        <v>43160</v>
      </c>
      <c r="B1202" s="47" t="s">
        <v>492</v>
      </c>
      <c r="C1202" s="47" t="s">
        <v>220</v>
      </c>
      <c r="D1202" s="47" t="s">
        <v>60</v>
      </c>
      <c r="E1202" s="1" t="str">
        <f t="shared" si="38"/>
        <v>012</v>
      </c>
      <c r="F1202" s="47" t="s">
        <v>276</v>
      </c>
      <c r="G1202" s="48">
        <v>10957.66</v>
      </c>
      <c r="H1202" s="4">
        <v>0</v>
      </c>
      <c r="I1202" s="4">
        <f t="shared" si="37"/>
        <v>10957.66</v>
      </c>
    </row>
    <row r="1203" spans="1:9">
      <c r="A1203" s="45">
        <v>43160</v>
      </c>
      <c r="B1203" s="47" t="s">
        <v>492</v>
      </c>
      <c r="C1203" s="47" t="s">
        <v>220</v>
      </c>
      <c r="D1203" s="47" t="s">
        <v>60</v>
      </c>
      <c r="E1203" s="1" t="str">
        <f t="shared" si="38"/>
        <v>012</v>
      </c>
      <c r="F1203" s="47" t="s">
        <v>277</v>
      </c>
      <c r="G1203" s="48">
        <v>27258.81</v>
      </c>
      <c r="H1203" s="4">
        <v>0</v>
      </c>
      <c r="I1203" s="4">
        <f t="shared" si="37"/>
        <v>27258.81</v>
      </c>
    </row>
    <row r="1204" spans="1:9">
      <c r="A1204" s="45">
        <v>43160</v>
      </c>
      <c r="B1204" s="47" t="s">
        <v>492</v>
      </c>
      <c r="C1204" s="47" t="s">
        <v>220</v>
      </c>
      <c r="D1204" s="47" t="s">
        <v>60</v>
      </c>
      <c r="E1204" s="1" t="str">
        <f t="shared" si="38"/>
        <v>012</v>
      </c>
      <c r="F1204" s="47" t="s">
        <v>278</v>
      </c>
      <c r="G1204" s="48">
        <v>323793.61</v>
      </c>
      <c r="H1204" s="4">
        <v>0</v>
      </c>
      <c r="I1204" s="4">
        <f t="shared" si="37"/>
        <v>323793.61</v>
      </c>
    </row>
    <row r="1205" spans="1:9">
      <c r="A1205" s="45">
        <v>43160</v>
      </c>
      <c r="B1205" s="47" t="s">
        <v>510</v>
      </c>
      <c r="C1205" s="47" t="s">
        <v>220</v>
      </c>
      <c r="D1205" s="47" t="s">
        <v>34</v>
      </c>
      <c r="E1205" s="1" t="str">
        <f t="shared" si="38"/>
        <v>009</v>
      </c>
      <c r="F1205" s="47" t="s">
        <v>287</v>
      </c>
      <c r="G1205" s="48">
        <v>8.9499999999998181</v>
      </c>
      <c r="H1205" s="4">
        <v>8.9499999999999993</v>
      </c>
      <c r="I1205" s="4">
        <f t="shared" si="37"/>
        <v>-1.8118839761882555E-13</v>
      </c>
    </row>
    <row r="1206" spans="1:9">
      <c r="A1206" s="45">
        <v>43160</v>
      </c>
      <c r="B1206" s="47" t="s">
        <v>510</v>
      </c>
      <c r="C1206" s="47" t="s">
        <v>220</v>
      </c>
      <c r="D1206" s="47" t="s">
        <v>34</v>
      </c>
      <c r="E1206" s="1" t="str">
        <f t="shared" si="38"/>
        <v>009</v>
      </c>
      <c r="F1206" s="47" t="s">
        <v>288</v>
      </c>
      <c r="G1206" s="48">
        <v>0.12000000000000501</v>
      </c>
      <c r="H1206" s="4">
        <v>0.12</v>
      </c>
      <c r="I1206" s="4">
        <f t="shared" si="37"/>
        <v>5.0098813986210189E-15</v>
      </c>
    </row>
    <row r="1207" spans="1:9">
      <c r="A1207" s="45">
        <v>43160</v>
      </c>
      <c r="B1207" s="47" t="s">
        <v>510</v>
      </c>
      <c r="C1207" s="47" t="s">
        <v>220</v>
      </c>
      <c r="D1207" s="47" t="s">
        <v>34</v>
      </c>
      <c r="E1207" s="1" t="str">
        <f t="shared" si="38"/>
        <v>009</v>
      </c>
      <c r="F1207" s="47" t="s">
        <v>425</v>
      </c>
      <c r="G1207" s="48">
        <v>436.59</v>
      </c>
      <c r="H1207" s="4">
        <v>1.3</v>
      </c>
      <c r="I1207" s="4">
        <f t="shared" si="37"/>
        <v>435.28999999999996</v>
      </c>
    </row>
    <row r="1208" spans="1:9">
      <c r="A1208" s="45">
        <v>43160</v>
      </c>
      <c r="B1208" s="47" t="s">
        <v>510</v>
      </c>
      <c r="C1208" s="47" t="s">
        <v>220</v>
      </c>
      <c r="D1208" s="47" t="s">
        <v>34</v>
      </c>
      <c r="E1208" s="1" t="str">
        <f t="shared" si="38"/>
        <v>009</v>
      </c>
      <c r="F1208" s="47" t="s">
        <v>289</v>
      </c>
      <c r="G1208" s="48">
        <v>81638.329999999987</v>
      </c>
      <c r="H1208" s="4">
        <v>483.16</v>
      </c>
      <c r="I1208" s="4">
        <f t="shared" si="37"/>
        <v>81155.169999999984</v>
      </c>
    </row>
    <row r="1209" spans="1:9">
      <c r="A1209" s="45">
        <v>43160</v>
      </c>
      <c r="B1209" s="47" t="s">
        <v>510</v>
      </c>
      <c r="C1209" s="47" t="s">
        <v>220</v>
      </c>
      <c r="D1209" s="47" t="s">
        <v>34</v>
      </c>
      <c r="E1209" s="1" t="str">
        <f t="shared" si="38"/>
        <v>009</v>
      </c>
      <c r="F1209" s="47" t="s">
        <v>290</v>
      </c>
      <c r="G1209" s="48">
        <v>144431.4</v>
      </c>
      <c r="H1209" s="4">
        <v>1311.56</v>
      </c>
      <c r="I1209" s="4">
        <f t="shared" si="37"/>
        <v>143119.84</v>
      </c>
    </row>
    <row r="1210" spans="1:9">
      <c r="A1210" s="45">
        <v>43160</v>
      </c>
      <c r="B1210" s="47" t="s">
        <v>510</v>
      </c>
      <c r="C1210" s="47" t="s">
        <v>220</v>
      </c>
      <c r="D1210" s="47" t="s">
        <v>34</v>
      </c>
      <c r="E1210" s="1" t="str">
        <f t="shared" si="38"/>
        <v>009</v>
      </c>
      <c r="F1210" s="47" t="s">
        <v>291</v>
      </c>
      <c r="G1210" s="48">
        <v>176406.04</v>
      </c>
      <c r="H1210" s="4">
        <v>3123.75</v>
      </c>
      <c r="I1210" s="4">
        <f t="shared" si="37"/>
        <v>173282.29</v>
      </c>
    </row>
    <row r="1211" spans="1:9">
      <c r="A1211" s="45">
        <v>43160</v>
      </c>
      <c r="B1211" s="47" t="s">
        <v>510</v>
      </c>
      <c r="C1211" s="47" t="s">
        <v>220</v>
      </c>
      <c r="D1211" s="47" t="s">
        <v>34</v>
      </c>
      <c r="E1211" s="1" t="str">
        <f t="shared" si="38"/>
        <v>009</v>
      </c>
      <c r="F1211" s="47" t="s">
        <v>292</v>
      </c>
      <c r="G1211" s="48">
        <v>64165.36</v>
      </c>
      <c r="H1211" s="4">
        <v>349.27</v>
      </c>
      <c r="I1211" s="4">
        <f t="shared" si="37"/>
        <v>63816.090000000004</v>
      </c>
    </row>
    <row r="1212" spans="1:9">
      <c r="A1212" s="45">
        <v>43160</v>
      </c>
      <c r="B1212" s="47" t="s">
        <v>510</v>
      </c>
      <c r="C1212" s="47" t="s">
        <v>220</v>
      </c>
      <c r="D1212" s="47" t="s">
        <v>34</v>
      </c>
      <c r="E1212" s="1" t="str">
        <f t="shared" si="38"/>
        <v>009</v>
      </c>
      <c r="F1212" s="47" t="s">
        <v>293</v>
      </c>
      <c r="G1212" s="48">
        <v>11935101.449999999</v>
      </c>
      <c r="H1212" s="4">
        <v>161769.87</v>
      </c>
      <c r="I1212" s="4">
        <f t="shared" si="37"/>
        <v>11773331.58</v>
      </c>
    </row>
    <row r="1213" spans="1:9">
      <c r="A1213" s="45">
        <v>43160</v>
      </c>
      <c r="B1213" s="47" t="s">
        <v>510</v>
      </c>
      <c r="C1213" s="47" t="s">
        <v>220</v>
      </c>
      <c r="D1213" s="47" t="s">
        <v>34</v>
      </c>
      <c r="E1213" s="1" t="str">
        <f t="shared" si="38"/>
        <v>009</v>
      </c>
      <c r="F1213" s="47" t="s">
        <v>294</v>
      </c>
      <c r="G1213" s="48">
        <v>5452116.7000000002</v>
      </c>
      <c r="H1213" s="4">
        <v>95220.09</v>
      </c>
      <c r="I1213" s="4">
        <f t="shared" si="37"/>
        <v>5356896.6100000003</v>
      </c>
    </row>
    <row r="1214" spans="1:9">
      <c r="A1214" s="45">
        <v>43160</v>
      </c>
      <c r="B1214" s="47" t="s">
        <v>510</v>
      </c>
      <c r="C1214" s="47" t="s">
        <v>220</v>
      </c>
      <c r="D1214" s="47" t="s">
        <v>34</v>
      </c>
      <c r="E1214" s="1" t="str">
        <f t="shared" si="38"/>
        <v>009</v>
      </c>
      <c r="F1214" s="47" t="s">
        <v>529</v>
      </c>
      <c r="G1214" s="48">
        <v>8062.3</v>
      </c>
      <c r="H1214" s="4">
        <v>14.49</v>
      </c>
      <c r="I1214" s="4">
        <f t="shared" si="37"/>
        <v>8047.81</v>
      </c>
    </row>
    <row r="1215" spans="1:9">
      <c r="A1215" s="45">
        <v>43160</v>
      </c>
      <c r="B1215" s="47" t="s">
        <v>510</v>
      </c>
      <c r="C1215" s="47" t="s">
        <v>220</v>
      </c>
      <c r="D1215" s="47" t="s">
        <v>34</v>
      </c>
      <c r="E1215" s="1" t="str">
        <f t="shared" si="38"/>
        <v>009</v>
      </c>
      <c r="F1215" s="47" t="s">
        <v>295</v>
      </c>
      <c r="G1215" s="48">
        <v>819.9</v>
      </c>
      <c r="H1215" s="4">
        <v>1.63</v>
      </c>
      <c r="I1215" s="4">
        <f t="shared" si="37"/>
        <v>818.27</v>
      </c>
    </row>
    <row r="1216" spans="1:9">
      <c r="A1216" s="45">
        <v>43160</v>
      </c>
      <c r="B1216" s="47" t="s">
        <v>510</v>
      </c>
      <c r="C1216" s="47" t="s">
        <v>220</v>
      </c>
      <c r="D1216" s="47" t="s">
        <v>34</v>
      </c>
      <c r="E1216" s="1" t="str">
        <f t="shared" si="38"/>
        <v>009</v>
      </c>
      <c r="F1216" s="47" t="s">
        <v>296</v>
      </c>
      <c r="G1216" s="48">
        <v>1558019.38</v>
      </c>
      <c r="H1216" s="4">
        <v>22524.04</v>
      </c>
      <c r="I1216" s="4">
        <f t="shared" si="37"/>
        <v>1535495.3399999999</v>
      </c>
    </row>
    <row r="1217" spans="1:9">
      <c r="A1217" s="45">
        <v>43160</v>
      </c>
      <c r="B1217" s="47" t="s">
        <v>510</v>
      </c>
      <c r="C1217" s="47" t="s">
        <v>220</v>
      </c>
      <c r="D1217" s="47" t="s">
        <v>34</v>
      </c>
      <c r="E1217" s="1" t="str">
        <f t="shared" si="38"/>
        <v>009</v>
      </c>
      <c r="F1217" s="47" t="s">
        <v>297</v>
      </c>
      <c r="G1217" s="48">
        <v>-7.3399999999674002</v>
      </c>
      <c r="H1217" s="4">
        <v>0</v>
      </c>
      <c r="I1217" s="4">
        <f t="shared" si="37"/>
        <v>-7.3399999999674002</v>
      </c>
    </row>
    <row r="1218" spans="1:9">
      <c r="A1218" s="45">
        <v>43160</v>
      </c>
      <c r="B1218" s="47" t="s">
        <v>510</v>
      </c>
      <c r="C1218" s="47" t="s">
        <v>220</v>
      </c>
      <c r="D1218" s="47" t="s">
        <v>34</v>
      </c>
      <c r="E1218" s="1" t="str">
        <f t="shared" si="38"/>
        <v>009</v>
      </c>
      <c r="F1218" s="47" t="s">
        <v>298</v>
      </c>
      <c r="G1218" s="48">
        <v>32450.53</v>
      </c>
      <c r="H1218" s="4">
        <v>238.58</v>
      </c>
      <c r="I1218" s="4">
        <f t="shared" ref="I1218:I1281" si="39">+G1218-H1218</f>
        <v>32211.949999999997</v>
      </c>
    </row>
    <row r="1219" spans="1:9">
      <c r="A1219" s="45">
        <v>43160</v>
      </c>
      <c r="B1219" s="47" t="s">
        <v>510</v>
      </c>
      <c r="C1219" s="47" t="s">
        <v>220</v>
      </c>
      <c r="D1219" s="47" t="s">
        <v>34</v>
      </c>
      <c r="E1219" s="1" t="str">
        <f t="shared" si="38"/>
        <v>009</v>
      </c>
      <c r="F1219" s="47" t="s">
        <v>533</v>
      </c>
      <c r="G1219" s="48">
        <v>320379.15000000002</v>
      </c>
      <c r="H1219" s="4">
        <v>3861.61</v>
      </c>
      <c r="I1219" s="4">
        <f t="shared" si="39"/>
        <v>316517.54000000004</v>
      </c>
    </row>
    <row r="1220" spans="1:9">
      <c r="A1220" s="45">
        <v>43160</v>
      </c>
      <c r="B1220" s="47" t="s">
        <v>510</v>
      </c>
      <c r="C1220" s="47" t="s">
        <v>220</v>
      </c>
      <c r="D1220" s="47" t="s">
        <v>34</v>
      </c>
      <c r="E1220" s="1" t="str">
        <f t="shared" si="38"/>
        <v>009</v>
      </c>
      <c r="F1220" s="47" t="s">
        <v>534</v>
      </c>
      <c r="G1220" s="48">
        <v>344374.13</v>
      </c>
      <c r="H1220" s="4">
        <v>3773.08</v>
      </c>
      <c r="I1220" s="4">
        <f t="shared" si="39"/>
        <v>340601.05</v>
      </c>
    </row>
    <row r="1221" spans="1:9">
      <c r="A1221" s="45">
        <v>43160</v>
      </c>
      <c r="B1221" s="47" t="s">
        <v>510</v>
      </c>
      <c r="C1221" s="47" t="s">
        <v>220</v>
      </c>
      <c r="D1221" s="47" t="s">
        <v>34</v>
      </c>
      <c r="E1221" s="1" t="str">
        <f t="shared" si="38"/>
        <v>009</v>
      </c>
      <c r="F1221" s="47" t="s">
        <v>299</v>
      </c>
      <c r="G1221" s="48">
        <v>36503.85</v>
      </c>
      <c r="H1221" s="4">
        <v>179.56</v>
      </c>
      <c r="I1221" s="4">
        <f t="shared" si="39"/>
        <v>36324.29</v>
      </c>
    </row>
    <row r="1222" spans="1:9">
      <c r="A1222" s="45">
        <v>43160</v>
      </c>
      <c r="B1222" s="47" t="s">
        <v>510</v>
      </c>
      <c r="C1222" s="47" t="s">
        <v>220</v>
      </c>
      <c r="D1222" s="47" t="s">
        <v>34</v>
      </c>
      <c r="E1222" s="1" t="str">
        <f t="shared" si="38"/>
        <v>009</v>
      </c>
      <c r="F1222" s="47" t="s">
        <v>538</v>
      </c>
      <c r="G1222" s="48">
        <v>1571153.48</v>
      </c>
      <c r="H1222" s="4">
        <v>16168.94</v>
      </c>
      <c r="I1222" s="4">
        <f t="shared" si="39"/>
        <v>1554984.54</v>
      </c>
    </row>
    <row r="1223" spans="1:9">
      <c r="A1223" s="45">
        <v>43160</v>
      </c>
      <c r="B1223" s="47" t="s">
        <v>510</v>
      </c>
      <c r="C1223" s="47" t="s">
        <v>220</v>
      </c>
      <c r="D1223" s="47" t="s">
        <v>34</v>
      </c>
      <c r="E1223" s="1" t="str">
        <f t="shared" si="38"/>
        <v>009</v>
      </c>
      <c r="F1223" s="47" t="s">
        <v>300</v>
      </c>
      <c r="G1223" s="48">
        <v>-25.979999999999801</v>
      </c>
      <c r="H1223" s="4">
        <v>12.17</v>
      </c>
      <c r="I1223" s="4">
        <f t="shared" si="39"/>
        <v>-38.1499999999998</v>
      </c>
    </row>
    <row r="1224" spans="1:9">
      <c r="A1224" s="45">
        <v>43160</v>
      </c>
      <c r="B1224" s="47" t="s">
        <v>510</v>
      </c>
      <c r="C1224" s="47" t="s">
        <v>220</v>
      </c>
      <c r="D1224" s="47" t="s">
        <v>34</v>
      </c>
      <c r="E1224" s="1" t="str">
        <f t="shared" si="38"/>
        <v>009</v>
      </c>
      <c r="F1224" s="47" t="s">
        <v>301</v>
      </c>
      <c r="G1224" s="48">
        <v>24833.87</v>
      </c>
      <c r="H1224" s="4">
        <v>252.97</v>
      </c>
      <c r="I1224" s="4">
        <f t="shared" si="39"/>
        <v>24580.899999999998</v>
      </c>
    </row>
    <row r="1225" spans="1:9">
      <c r="A1225" s="45">
        <v>43160</v>
      </c>
      <c r="B1225" s="47" t="s">
        <v>510</v>
      </c>
      <c r="C1225" s="47" t="s">
        <v>220</v>
      </c>
      <c r="D1225" s="47" t="s">
        <v>34</v>
      </c>
      <c r="E1225" s="1" t="str">
        <f t="shared" si="38"/>
        <v>009</v>
      </c>
      <c r="F1225" s="47" t="s">
        <v>302</v>
      </c>
      <c r="G1225" s="48">
        <v>1.08</v>
      </c>
      <c r="H1225" s="4">
        <v>0.01</v>
      </c>
      <c r="I1225" s="4">
        <f t="shared" si="39"/>
        <v>1.07</v>
      </c>
    </row>
    <row r="1226" spans="1:9">
      <c r="A1226" s="45">
        <v>43160</v>
      </c>
      <c r="B1226" s="47" t="s">
        <v>510</v>
      </c>
      <c r="C1226" s="47" t="s">
        <v>220</v>
      </c>
      <c r="D1226" s="47" t="s">
        <v>34</v>
      </c>
      <c r="E1226" s="1" t="str">
        <f t="shared" si="38"/>
        <v>009</v>
      </c>
      <c r="F1226" s="47" t="s">
        <v>540</v>
      </c>
      <c r="G1226" s="48">
        <v>8226.9500000000007</v>
      </c>
      <c r="H1226" s="4">
        <v>58.1</v>
      </c>
      <c r="I1226" s="4">
        <f t="shared" si="39"/>
        <v>8168.85</v>
      </c>
    </row>
    <row r="1227" spans="1:9">
      <c r="A1227" s="45">
        <v>43160</v>
      </c>
      <c r="B1227" s="47" t="s">
        <v>510</v>
      </c>
      <c r="C1227" s="47" t="s">
        <v>220</v>
      </c>
      <c r="D1227" s="47" t="s">
        <v>34</v>
      </c>
      <c r="E1227" s="1" t="str">
        <f t="shared" si="38"/>
        <v>009</v>
      </c>
      <c r="F1227" s="47" t="s">
        <v>303</v>
      </c>
      <c r="G1227" s="48">
        <v>403085.54</v>
      </c>
      <c r="H1227" s="4">
        <v>3483.71</v>
      </c>
      <c r="I1227" s="4">
        <f t="shared" si="39"/>
        <v>399601.82999999996</v>
      </c>
    </row>
    <row r="1228" spans="1:9">
      <c r="A1228" s="45">
        <v>43160</v>
      </c>
      <c r="B1228" s="47" t="s">
        <v>510</v>
      </c>
      <c r="C1228" s="47" t="s">
        <v>220</v>
      </c>
      <c r="D1228" s="47" t="s">
        <v>34</v>
      </c>
      <c r="E1228" s="1" t="str">
        <f t="shared" si="38"/>
        <v>009</v>
      </c>
      <c r="F1228" s="47" t="s">
        <v>304</v>
      </c>
      <c r="G1228" s="48">
        <v>612290.51</v>
      </c>
      <c r="H1228" s="4">
        <v>5789.48</v>
      </c>
      <c r="I1228" s="4">
        <f t="shared" si="39"/>
        <v>606501.03</v>
      </c>
    </row>
    <row r="1229" spans="1:9">
      <c r="A1229" s="45">
        <v>43160</v>
      </c>
      <c r="B1229" s="47" t="s">
        <v>510</v>
      </c>
      <c r="C1229" s="47" t="s">
        <v>220</v>
      </c>
      <c r="D1229" s="47" t="s">
        <v>34</v>
      </c>
      <c r="E1229" s="1" t="str">
        <f t="shared" si="38"/>
        <v>009</v>
      </c>
      <c r="F1229" s="47" t="s">
        <v>305</v>
      </c>
      <c r="G1229" s="48">
        <v>181126.14</v>
      </c>
      <c r="H1229" s="4">
        <v>1450.51</v>
      </c>
      <c r="I1229" s="4">
        <f t="shared" si="39"/>
        <v>179675.63</v>
      </c>
    </row>
    <row r="1230" spans="1:9">
      <c r="A1230" s="45">
        <v>43160</v>
      </c>
      <c r="B1230" s="47" t="s">
        <v>510</v>
      </c>
      <c r="C1230" s="47" t="s">
        <v>220</v>
      </c>
      <c r="D1230" s="47" t="s">
        <v>34</v>
      </c>
      <c r="E1230" s="1" t="str">
        <f t="shared" si="38"/>
        <v>009</v>
      </c>
      <c r="F1230" s="47" t="s">
        <v>306</v>
      </c>
      <c r="G1230" s="48">
        <v>194635.24</v>
      </c>
      <c r="H1230" s="4">
        <v>1982.14</v>
      </c>
      <c r="I1230" s="4">
        <f t="shared" si="39"/>
        <v>192653.09999999998</v>
      </c>
    </row>
    <row r="1231" spans="1:9">
      <c r="A1231" s="45">
        <v>43160</v>
      </c>
      <c r="B1231" s="47" t="s">
        <v>510</v>
      </c>
      <c r="C1231" s="47" t="s">
        <v>220</v>
      </c>
      <c r="D1231" s="47" t="s">
        <v>34</v>
      </c>
      <c r="E1231" s="1" t="str">
        <f t="shared" si="38"/>
        <v>009</v>
      </c>
      <c r="F1231" s="47" t="s">
        <v>307</v>
      </c>
      <c r="G1231" s="48">
        <v>38214.44</v>
      </c>
      <c r="H1231" s="4">
        <v>119.81</v>
      </c>
      <c r="I1231" s="4">
        <f t="shared" si="39"/>
        <v>38094.630000000005</v>
      </c>
    </row>
    <row r="1232" spans="1:9">
      <c r="A1232" s="45">
        <v>43160</v>
      </c>
      <c r="B1232" s="47" t="s">
        <v>510</v>
      </c>
      <c r="C1232" s="47" t="s">
        <v>220</v>
      </c>
      <c r="D1232" s="47" t="s">
        <v>34</v>
      </c>
      <c r="E1232" s="1" t="str">
        <f t="shared" si="38"/>
        <v>009</v>
      </c>
      <c r="F1232" s="47" t="s">
        <v>308</v>
      </c>
      <c r="G1232" s="48">
        <v>43502.5</v>
      </c>
      <c r="H1232" s="4">
        <v>53.04</v>
      </c>
      <c r="I1232" s="4">
        <f t="shared" si="39"/>
        <v>43449.46</v>
      </c>
    </row>
    <row r="1233" spans="1:9">
      <c r="A1233" s="45">
        <v>43160</v>
      </c>
      <c r="B1233" s="47" t="s">
        <v>510</v>
      </c>
      <c r="C1233" s="47" t="s">
        <v>220</v>
      </c>
      <c r="D1233" s="47" t="s">
        <v>34</v>
      </c>
      <c r="E1233" s="1" t="str">
        <f t="shared" si="38"/>
        <v>009</v>
      </c>
      <c r="F1233" s="47" t="s">
        <v>309</v>
      </c>
      <c r="G1233" s="48">
        <v>66367.64</v>
      </c>
      <c r="H1233" s="4">
        <v>352.41</v>
      </c>
      <c r="I1233" s="4">
        <f t="shared" si="39"/>
        <v>66015.23</v>
      </c>
    </row>
    <row r="1234" spans="1:9">
      <c r="A1234" s="45">
        <v>43160</v>
      </c>
      <c r="B1234" s="47" t="s">
        <v>510</v>
      </c>
      <c r="C1234" s="47" t="s">
        <v>220</v>
      </c>
      <c r="D1234" s="47" t="s">
        <v>34</v>
      </c>
      <c r="E1234" s="1" t="str">
        <f t="shared" si="38"/>
        <v>009</v>
      </c>
      <c r="F1234" s="47" t="s">
        <v>310</v>
      </c>
      <c r="G1234" s="48">
        <v>755818.76</v>
      </c>
      <c r="H1234" s="4">
        <v>5945.58</v>
      </c>
      <c r="I1234" s="4">
        <f t="shared" si="39"/>
        <v>749873.18</v>
      </c>
    </row>
    <row r="1235" spans="1:9">
      <c r="A1235" s="45">
        <v>43160</v>
      </c>
      <c r="B1235" s="47" t="s">
        <v>510</v>
      </c>
      <c r="C1235" s="47" t="s">
        <v>220</v>
      </c>
      <c r="D1235" s="47" t="s">
        <v>34</v>
      </c>
      <c r="E1235" s="1" t="str">
        <f t="shared" si="38"/>
        <v>009</v>
      </c>
      <c r="F1235" s="47" t="s">
        <v>311</v>
      </c>
      <c r="G1235" s="48">
        <v>141907.46</v>
      </c>
      <c r="H1235" s="4">
        <v>1377.81</v>
      </c>
      <c r="I1235" s="4">
        <f t="shared" si="39"/>
        <v>140529.65</v>
      </c>
    </row>
    <row r="1236" spans="1:9">
      <c r="A1236" s="45">
        <v>43160</v>
      </c>
      <c r="B1236" s="47" t="s">
        <v>510</v>
      </c>
      <c r="C1236" s="47" t="s">
        <v>220</v>
      </c>
      <c r="D1236" s="47" t="s">
        <v>34</v>
      </c>
      <c r="E1236" s="1" t="str">
        <f t="shared" si="38"/>
        <v>009</v>
      </c>
      <c r="F1236" s="47" t="s">
        <v>312</v>
      </c>
      <c r="G1236" s="48">
        <v>2653655.62</v>
      </c>
      <c r="H1236" s="4">
        <v>22652.29</v>
      </c>
      <c r="I1236" s="4">
        <f t="shared" si="39"/>
        <v>2631003.33</v>
      </c>
    </row>
    <row r="1237" spans="1:9">
      <c r="A1237" s="45">
        <v>43160</v>
      </c>
      <c r="B1237" s="47" t="s">
        <v>510</v>
      </c>
      <c r="C1237" s="47" t="s">
        <v>220</v>
      </c>
      <c r="D1237" s="47" t="s">
        <v>34</v>
      </c>
      <c r="E1237" s="1" t="str">
        <f t="shared" si="38"/>
        <v>009</v>
      </c>
      <c r="F1237" s="47" t="s">
        <v>313</v>
      </c>
      <c r="G1237" s="48">
        <v>464711.4</v>
      </c>
      <c r="H1237" s="4">
        <v>3780.32</v>
      </c>
      <c r="I1237" s="4">
        <f t="shared" si="39"/>
        <v>460931.08</v>
      </c>
    </row>
    <row r="1238" spans="1:9">
      <c r="A1238" s="45">
        <v>43160</v>
      </c>
      <c r="B1238" s="47" t="s">
        <v>510</v>
      </c>
      <c r="C1238" s="47" t="s">
        <v>220</v>
      </c>
      <c r="D1238" s="47" t="s">
        <v>34</v>
      </c>
      <c r="E1238" s="1" t="str">
        <f t="shared" si="38"/>
        <v>009</v>
      </c>
      <c r="F1238" s="47" t="s">
        <v>314</v>
      </c>
      <c r="G1238" s="48">
        <v>426484.35</v>
      </c>
      <c r="H1238" s="4">
        <v>3495.21</v>
      </c>
      <c r="I1238" s="4">
        <f t="shared" si="39"/>
        <v>422989.13999999996</v>
      </c>
    </row>
    <row r="1239" spans="1:9">
      <c r="A1239" s="45">
        <v>43160</v>
      </c>
      <c r="B1239" s="47" t="s">
        <v>510</v>
      </c>
      <c r="C1239" s="47" t="s">
        <v>220</v>
      </c>
      <c r="D1239" s="47" t="s">
        <v>34</v>
      </c>
      <c r="E1239" s="1" t="str">
        <f t="shared" si="38"/>
        <v>009</v>
      </c>
      <c r="F1239" s="47" t="s">
        <v>315</v>
      </c>
      <c r="G1239" s="48">
        <v>168349.89</v>
      </c>
      <c r="H1239" s="4">
        <v>1639.94</v>
      </c>
      <c r="I1239" s="4">
        <f t="shared" si="39"/>
        <v>166709.95000000001</v>
      </c>
    </row>
    <row r="1240" spans="1:9">
      <c r="A1240" s="45">
        <v>43160</v>
      </c>
      <c r="B1240" s="47" t="s">
        <v>510</v>
      </c>
      <c r="C1240" s="47" t="s">
        <v>220</v>
      </c>
      <c r="D1240" s="47" t="s">
        <v>34</v>
      </c>
      <c r="E1240" s="1" t="str">
        <f t="shared" si="38"/>
        <v>009</v>
      </c>
      <c r="F1240" s="47" t="s">
        <v>546</v>
      </c>
      <c r="G1240" s="48">
        <v>222728.6</v>
      </c>
      <c r="H1240" s="4">
        <v>1914.24</v>
      </c>
      <c r="I1240" s="4">
        <f t="shared" si="39"/>
        <v>220814.36000000002</v>
      </c>
    </row>
    <row r="1241" spans="1:9">
      <c r="A1241" s="45">
        <v>43160</v>
      </c>
      <c r="B1241" s="47" t="s">
        <v>510</v>
      </c>
      <c r="C1241" s="47" t="s">
        <v>220</v>
      </c>
      <c r="D1241" s="47" t="s">
        <v>34</v>
      </c>
      <c r="E1241" s="1" t="str">
        <f t="shared" si="38"/>
        <v>009</v>
      </c>
      <c r="F1241" s="47" t="s">
        <v>548</v>
      </c>
      <c r="G1241" s="48">
        <v>436817.4</v>
      </c>
      <c r="H1241" s="4">
        <v>2427.56</v>
      </c>
      <c r="I1241" s="4">
        <f t="shared" si="39"/>
        <v>434389.84</v>
      </c>
    </row>
    <row r="1242" spans="1:9">
      <c r="A1242" s="45">
        <v>43160</v>
      </c>
      <c r="B1242" s="47" t="s">
        <v>510</v>
      </c>
      <c r="C1242" s="47" t="s">
        <v>220</v>
      </c>
      <c r="D1242" s="47" t="s">
        <v>34</v>
      </c>
      <c r="E1242" s="1" t="str">
        <f t="shared" si="38"/>
        <v>009</v>
      </c>
      <c r="F1242" s="47" t="s">
        <v>316</v>
      </c>
      <c r="G1242" s="48">
        <v>521539.84000000003</v>
      </c>
      <c r="H1242" s="4">
        <v>4096.5</v>
      </c>
      <c r="I1242" s="4">
        <f t="shared" si="39"/>
        <v>517443.34</v>
      </c>
    </row>
    <row r="1243" spans="1:9">
      <c r="A1243" s="45">
        <v>43160</v>
      </c>
      <c r="B1243" s="47" t="s">
        <v>510</v>
      </c>
      <c r="C1243" s="47" t="s">
        <v>220</v>
      </c>
      <c r="D1243" s="47" t="s">
        <v>34</v>
      </c>
      <c r="E1243" s="1" t="str">
        <f t="shared" si="38"/>
        <v>009</v>
      </c>
      <c r="F1243" s="47" t="s">
        <v>317</v>
      </c>
      <c r="G1243" s="48">
        <v>95747.74</v>
      </c>
      <c r="H1243" s="4">
        <v>743.01</v>
      </c>
      <c r="I1243" s="4">
        <f t="shared" si="39"/>
        <v>95004.73000000001</v>
      </c>
    </row>
    <row r="1244" spans="1:9">
      <c r="A1244" s="45">
        <v>43160</v>
      </c>
      <c r="B1244" s="47" t="s">
        <v>510</v>
      </c>
      <c r="C1244" s="47" t="s">
        <v>220</v>
      </c>
      <c r="D1244" s="47" t="s">
        <v>34</v>
      </c>
      <c r="E1244" s="1" t="str">
        <f t="shared" si="38"/>
        <v>009</v>
      </c>
      <c r="F1244" s="47" t="s">
        <v>550</v>
      </c>
      <c r="G1244" s="48">
        <v>1101661.23</v>
      </c>
      <c r="H1244" s="4">
        <v>7932.83</v>
      </c>
      <c r="I1244" s="4">
        <f t="shared" si="39"/>
        <v>1093728.3999999999</v>
      </c>
    </row>
    <row r="1245" spans="1:9">
      <c r="A1245" s="45">
        <v>43160</v>
      </c>
      <c r="B1245" s="47" t="s">
        <v>510</v>
      </c>
      <c r="C1245" s="47" t="s">
        <v>220</v>
      </c>
      <c r="D1245" s="47" t="s">
        <v>34</v>
      </c>
      <c r="E1245" s="1" t="str">
        <f t="shared" si="38"/>
        <v>009</v>
      </c>
      <c r="F1245" s="47" t="s">
        <v>551</v>
      </c>
      <c r="G1245" s="48">
        <v>155714.6</v>
      </c>
      <c r="H1245" s="4">
        <v>857.61</v>
      </c>
      <c r="I1245" s="4">
        <f t="shared" si="39"/>
        <v>154856.99000000002</v>
      </c>
    </row>
    <row r="1246" spans="1:9">
      <c r="A1246" s="45">
        <v>43160</v>
      </c>
      <c r="B1246" s="47" t="s">
        <v>510</v>
      </c>
      <c r="C1246" s="47" t="s">
        <v>220</v>
      </c>
      <c r="D1246" s="47" t="s">
        <v>34</v>
      </c>
      <c r="E1246" s="1" t="str">
        <f t="shared" si="38"/>
        <v>009</v>
      </c>
      <c r="F1246" s="47" t="s">
        <v>318</v>
      </c>
      <c r="G1246" s="48">
        <v>44102.64</v>
      </c>
      <c r="H1246" s="4">
        <v>271.89999999999998</v>
      </c>
      <c r="I1246" s="4">
        <f t="shared" si="39"/>
        <v>43830.74</v>
      </c>
    </row>
    <row r="1247" spans="1:9">
      <c r="A1247" s="45">
        <v>43160</v>
      </c>
      <c r="B1247" s="47" t="s">
        <v>510</v>
      </c>
      <c r="C1247" s="47" t="s">
        <v>220</v>
      </c>
      <c r="D1247" s="47" t="s">
        <v>34</v>
      </c>
      <c r="E1247" s="1" t="str">
        <f t="shared" si="38"/>
        <v>009</v>
      </c>
      <c r="F1247" s="47" t="s">
        <v>319</v>
      </c>
      <c r="G1247" s="48">
        <v>207607.18</v>
      </c>
      <c r="H1247" s="4">
        <v>2172.16</v>
      </c>
      <c r="I1247" s="4">
        <f t="shared" si="39"/>
        <v>205435.02</v>
      </c>
    </row>
    <row r="1248" spans="1:9">
      <c r="A1248" s="45">
        <v>43160</v>
      </c>
      <c r="B1248" s="47" t="s">
        <v>510</v>
      </c>
      <c r="C1248" s="47" t="s">
        <v>220</v>
      </c>
      <c r="D1248" s="47" t="s">
        <v>34</v>
      </c>
      <c r="E1248" s="1" t="str">
        <f t="shared" si="38"/>
        <v>009</v>
      </c>
      <c r="F1248" s="47" t="s">
        <v>320</v>
      </c>
      <c r="G1248" s="48">
        <v>1492.59</v>
      </c>
      <c r="H1248" s="4">
        <v>0</v>
      </c>
      <c r="I1248" s="4">
        <f t="shared" si="39"/>
        <v>1492.59</v>
      </c>
    </row>
    <row r="1249" spans="1:9">
      <c r="A1249" s="45">
        <v>43160</v>
      </c>
      <c r="B1249" s="47" t="s">
        <v>510</v>
      </c>
      <c r="C1249" s="47" t="s">
        <v>220</v>
      </c>
      <c r="D1249" s="47" t="s">
        <v>34</v>
      </c>
      <c r="E1249" s="1" t="str">
        <f t="shared" si="38"/>
        <v>009</v>
      </c>
      <c r="F1249" s="47" t="s">
        <v>321</v>
      </c>
      <c r="G1249" s="48">
        <v>223.79</v>
      </c>
      <c r="H1249" s="4">
        <v>0.27</v>
      </c>
      <c r="I1249" s="4">
        <f t="shared" si="39"/>
        <v>223.51999999999998</v>
      </c>
    </row>
    <row r="1250" spans="1:9">
      <c r="A1250" s="45">
        <v>43160</v>
      </c>
      <c r="B1250" s="47" t="s">
        <v>510</v>
      </c>
      <c r="C1250" s="47" t="s">
        <v>220</v>
      </c>
      <c r="D1250" s="47" t="s">
        <v>34</v>
      </c>
      <c r="E1250" s="1" t="str">
        <f t="shared" si="38"/>
        <v>009</v>
      </c>
      <c r="F1250" s="47" t="s">
        <v>322</v>
      </c>
      <c r="G1250" s="48">
        <v>63663.14</v>
      </c>
      <c r="H1250" s="4">
        <v>0</v>
      </c>
      <c r="I1250" s="4">
        <f t="shared" si="39"/>
        <v>63663.14</v>
      </c>
    </row>
    <row r="1251" spans="1:9">
      <c r="A1251" s="45">
        <v>43160</v>
      </c>
      <c r="B1251" s="47" t="s">
        <v>510</v>
      </c>
      <c r="C1251" s="47" t="s">
        <v>220</v>
      </c>
      <c r="D1251" s="47" t="s">
        <v>34</v>
      </c>
      <c r="E1251" s="1" t="str">
        <f t="shared" si="38"/>
        <v>009</v>
      </c>
      <c r="F1251" s="47" t="s">
        <v>323</v>
      </c>
      <c r="G1251" s="48">
        <v>3776.7</v>
      </c>
      <c r="H1251" s="4">
        <v>20.76</v>
      </c>
      <c r="I1251" s="4">
        <f t="shared" si="39"/>
        <v>3755.9399999999996</v>
      </c>
    </row>
    <row r="1252" spans="1:9">
      <c r="A1252" s="45">
        <v>43160</v>
      </c>
      <c r="B1252" s="47" t="s">
        <v>510</v>
      </c>
      <c r="C1252" s="47" t="s">
        <v>220</v>
      </c>
      <c r="D1252" s="47" t="s">
        <v>34</v>
      </c>
      <c r="E1252" s="1" t="str">
        <f t="shared" si="38"/>
        <v>009</v>
      </c>
      <c r="F1252" s="47" t="s">
        <v>556</v>
      </c>
      <c r="G1252" s="48">
        <v>-290.45</v>
      </c>
      <c r="H1252" s="4">
        <v>0.55000000000000004</v>
      </c>
      <c r="I1252" s="4">
        <f t="shared" si="39"/>
        <v>-291</v>
      </c>
    </row>
    <row r="1253" spans="1:9">
      <c r="A1253" s="45">
        <v>43160</v>
      </c>
      <c r="B1253" s="47" t="s">
        <v>510</v>
      </c>
      <c r="C1253" s="47" t="s">
        <v>220</v>
      </c>
      <c r="D1253" s="47" t="s">
        <v>34</v>
      </c>
      <c r="E1253" s="1" t="str">
        <f t="shared" si="38"/>
        <v>009</v>
      </c>
      <c r="F1253" s="47" t="s">
        <v>557</v>
      </c>
      <c r="G1253" s="48">
        <v>385382.57</v>
      </c>
      <c r="H1253" s="4">
        <v>2339.89</v>
      </c>
      <c r="I1253" s="4">
        <f t="shared" si="39"/>
        <v>383042.68</v>
      </c>
    </row>
    <row r="1254" spans="1:9">
      <c r="A1254" s="45">
        <v>43160</v>
      </c>
      <c r="B1254" s="47" t="s">
        <v>510</v>
      </c>
      <c r="C1254" s="47" t="s">
        <v>220</v>
      </c>
      <c r="D1254" s="47" t="s">
        <v>34</v>
      </c>
      <c r="E1254" s="1" t="str">
        <f t="shared" si="38"/>
        <v>009</v>
      </c>
      <c r="F1254" s="47" t="s">
        <v>559</v>
      </c>
      <c r="G1254" s="48">
        <v>-2026.45</v>
      </c>
      <c r="H1254" s="4">
        <v>2.92</v>
      </c>
      <c r="I1254" s="4">
        <f t="shared" si="39"/>
        <v>-2029.3700000000001</v>
      </c>
    </row>
    <row r="1255" spans="1:9">
      <c r="A1255" s="45">
        <v>43160</v>
      </c>
      <c r="B1255" s="47" t="s">
        <v>510</v>
      </c>
      <c r="C1255" s="47" t="s">
        <v>220</v>
      </c>
      <c r="D1255" s="47" t="s">
        <v>34</v>
      </c>
      <c r="E1255" s="1" t="str">
        <f t="shared" si="38"/>
        <v>009</v>
      </c>
      <c r="F1255" s="47" t="s">
        <v>324</v>
      </c>
      <c r="G1255" s="48">
        <v>16517.8</v>
      </c>
      <c r="H1255" s="4">
        <v>0</v>
      </c>
      <c r="I1255" s="4">
        <f t="shared" si="39"/>
        <v>16517.8</v>
      </c>
    </row>
    <row r="1256" spans="1:9">
      <c r="A1256" s="45">
        <v>43160</v>
      </c>
      <c r="B1256" s="47" t="s">
        <v>510</v>
      </c>
      <c r="C1256" s="47" t="s">
        <v>220</v>
      </c>
      <c r="D1256" s="47" t="s">
        <v>34</v>
      </c>
      <c r="E1256" s="1" t="str">
        <f t="shared" si="38"/>
        <v>009</v>
      </c>
      <c r="F1256" s="47" t="s">
        <v>560</v>
      </c>
      <c r="G1256" s="48">
        <v>377045.23</v>
      </c>
      <c r="H1256" s="4">
        <v>2489.85</v>
      </c>
      <c r="I1256" s="4">
        <f t="shared" si="39"/>
        <v>374555.38</v>
      </c>
    </row>
    <row r="1257" spans="1:9">
      <c r="A1257" s="45">
        <v>43160</v>
      </c>
      <c r="B1257" s="47" t="s">
        <v>510</v>
      </c>
      <c r="C1257" s="47" t="s">
        <v>220</v>
      </c>
      <c r="D1257" s="47" t="s">
        <v>34</v>
      </c>
      <c r="E1257" s="1" t="str">
        <f t="shared" si="38"/>
        <v>009</v>
      </c>
      <c r="F1257" s="47" t="s">
        <v>325</v>
      </c>
      <c r="G1257" s="48">
        <v>54285.19</v>
      </c>
      <c r="H1257" s="4">
        <v>0</v>
      </c>
      <c r="I1257" s="4">
        <f t="shared" si="39"/>
        <v>54285.19</v>
      </c>
    </row>
    <row r="1258" spans="1:9">
      <c r="A1258" s="45">
        <v>43160</v>
      </c>
      <c r="B1258" s="47" t="s">
        <v>510</v>
      </c>
      <c r="C1258" s="47" t="s">
        <v>220</v>
      </c>
      <c r="D1258" s="47" t="s">
        <v>34</v>
      </c>
      <c r="E1258" s="1" t="str">
        <f t="shared" si="38"/>
        <v>009</v>
      </c>
      <c r="F1258" s="47" t="s">
        <v>564</v>
      </c>
      <c r="G1258" s="48">
        <v>10889.67</v>
      </c>
      <c r="H1258" s="4">
        <v>0</v>
      </c>
      <c r="I1258" s="4">
        <f t="shared" si="39"/>
        <v>10889.67</v>
      </c>
    </row>
    <row r="1259" spans="1:9">
      <c r="A1259" s="45">
        <v>43160</v>
      </c>
      <c r="B1259" s="47" t="s">
        <v>510</v>
      </c>
      <c r="C1259" s="47" t="s">
        <v>220</v>
      </c>
      <c r="D1259" s="47" t="s">
        <v>34</v>
      </c>
      <c r="E1259" s="1" t="str">
        <f t="shared" si="38"/>
        <v>009</v>
      </c>
      <c r="F1259" s="47" t="s">
        <v>326</v>
      </c>
      <c r="G1259" s="48">
        <v>57901.49</v>
      </c>
      <c r="H1259" s="4">
        <v>321.95999999999998</v>
      </c>
      <c r="I1259" s="4">
        <f t="shared" si="39"/>
        <v>57579.53</v>
      </c>
    </row>
    <row r="1260" spans="1:9">
      <c r="A1260" s="45">
        <v>43160</v>
      </c>
      <c r="B1260" s="47" t="s">
        <v>510</v>
      </c>
      <c r="C1260" s="47" t="s">
        <v>220</v>
      </c>
      <c r="D1260" s="47" t="s">
        <v>34</v>
      </c>
      <c r="E1260" s="1" t="str">
        <f t="shared" ref="E1260:E1323" si="40">LEFT(D1260,3)</f>
        <v>009</v>
      </c>
      <c r="F1260" s="47" t="s">
        <v>565</v>
      </c>
      <c r="G1260" s="48">
        <v>14746.55</v>
      </c>
      <c r="H1260" s="4">
        <v>0</v>
      </c>
      <c r="I1260" s="4">
        <f t="shared" si="39"/>
        <v>14746.55</v>
      </c>
    </row>
    <row r="1261" spans="1:9">
      <c r="A1261" s="45">
        <v>43160</v>
      </c>
      <c r="B1261" s="47" t="s">
        <v>510</v>
      </c>
      <c r="C1261" s="47" t="s">
        <v>220</v>
      </c>
      <c r="D1261" s="47" t="s">
        <v>34</v>
      </c>
      <c r="E1261" s="1" t="str">
        <f t="shared" si="40"/>
        <v>009</v>
      </c>
      <c r="F1261" s="47" t="s">
        <v>566</v>
      </c>
      <c r="G1261" s="48">
        <v>48723.01</v>
      </c>
      <c r="H1261" s="4">
        <v>0</v>
      </c>
      <c r="I1261" s="4">
        <f t="shared" si="39"/>
        <v>48723.01</v>
      </c>
    </row>
    <row r="1262" spans="1:9">
      <c r="A1262" s="45">
        <v>43160</v>
      </c>
      <c r="B1262" s="47" t="s">
        <v>510</v>
      </c>
      <c r="C1262" s="47" t="s">
        <v>220</v>
      </c>
      <c r="D1262" s="47" t="s">
        <v>34</v>
      </c>
      <c r="E1262" s="1" t="str">
        <f t="shared" si="40"/>
        <v>009</v>
      </c>
      <c r="F1262" s="47" t="s">
        <v>327</v>
      </c>
      <c r="G1262" s="48">
        <v>13704.74</v>
      </c>
      <c r="H1262" s="4">
        <v>56.22</v>
      </c>
      <c r="I1262" s="4">
        <f t="shared" si="39"/>
        <v>13648.52</v>
      </c>
    </row>
    <row r="1263" spans="1:9">
      <c r="A1263" s="45">
        <v>43160</v>
      </c>
      <c r="B1263" s="47" t="s">
        <v>510</v>
      </c>
      <c r="C1263" s="47" t="s">
        <v>220</v>
      </c>
      <c r="D1263" s="47" t="s">
        <v>34</v>
      </c>
      <c r="E1263" s="1" t="str">
        <f t="shared" si="40"/>
        <v>009</v>
      </c>
      <c r="F1263" s="47" t="s">
        <v>328</v>
      </c>
      <c r="G1263" s="48">
        <v>6112.56</v>
      </c>
      <c r="H1263" s="4">
        <v>7.45</v>
      </c>
      <c r="I1263" s="4">
        <f t="shared" si="39"/>
        <v>6105.1100000000006</v>
      </c>
    </row>
    <row r="1264" spans="1:9">
      <c r="A1264" s="45">
        <v>43160</v>
      </c>
      <c r="B1264" s="47" t="s">
        <v>510</v>
      </c>
      <c r="C1264" s="47" t="s">
        <v>220</v>
      </c>
      <c r="D1264" s="47" t="s">
        <v>34</v>
      </c>
      <c r="E1264" s="1" t="str">
        <f t="shared" si="40"/>
        <v>009</v>
      </c>
      <c r="F1264" s="47" t="s">
        <v>329</v>
      </c>
      <c r="G1264" s="48">
        <v>4852.33</v>
      </c>
      <c r="H1264" s="4">
        <v>16.66</v>
      </c>
      <c r="I1264" s="4">
        <f t="shared" si="39"/>
        <v>4835.67</v>
      </c>
    </row>
    <row r="1265" spans="1:9">
      <c r="A1265" s="45">
        <v>43160</v>
      </c>
      <c r="B1265" s="47" t="s">
        <v>510</v>
      </c>
      <c r="C1265" s="47" t="s">
        <v>220</v>
      </c>
      <c r="D1265" s="47" t="s">
        <v>34</v>
      </c>
      <c r="E1265" s="1" t="str">
        <f t="shared" si="40"/>
        <v>009</v>
      </c>
      <c r="F1265" s="47" t="s">
        <v>605</v>
      </c>
      <c r="G1265" s="48">
        <v>17543.16</v>
      </c>
      <c r="H1265" s="4">
        <v>21.39</v>
      </c>
      <c r="I1265" s="4">
        <f t="shared" si="39"/>
        <v>17521.77</v>
      </c>
    </row>
    <row r="1266" spans="1:9">
      <c r="A1266" s="45">
        <v>43160</v>
      </c>
      <c r="B1266" s="47" t="s">
        <v>510</v>
      </c>
      <c r="C1266" s="47" t="s">
        <v>220</v>
      </c>
      <c r="D1266" s="47" t="s">
        <v>34</v>
      </c>
      <c r="E1266" s="1" t="str">
        <f t="shared" si="40"/>
        <v>009</v>
      </c>
      <c r="F1266" s="47" t="s">
        <v>606</v>
      </c>
      <c r="G1266" s="48">
        <v>19652.900000000001</v>
      </c>
      <c r="H1266" s="4">
        <v>23.96</v>
      </c>
      <c r="I1266" s="4">
        <f t="shared" si="39"/>
        <v>19628.940000000002</v>
      </c>
    </row>
    <row r="1267" spans="1:9">
      <c r="A1267" s="45">
        <v>43160</v>
      </c>
      <c r="B1267" s="47" t="s">
        <v>510</v>
      </c>
      <c r="C1267" s="47" t="s">
        <v>220</v>
      </c>
      <c r="D1267" s="47" t="s">
        <v>34</v>
      </c>
      <c r="E1267" s="1" t="str">
        <f t="shared" si="40"/>
        <v>009</v>
      </c>
      <c r="F1267" s="47" t="s">
        <v>331</v>
      </c>
      <c r="G1267" s="48">
        <v>70258.66</v>
      </c>
      <c r="H1267" s="4">
        <v>233.25</v>
      </c>
      <c r="I1267" s="4">
        <f t="shared" si="39"/>
        <v>70025.41</v>
      </c>
    </row>
    <row r="1268" spans="1:9">
      <c r="A1268" s="45">
        <v>43160</v>
      </c>
      <c r="B1268" s="47" t="s">
        <v>510</v>
      </c>
      <c r="C1268" s="47" t="s">
        <v>220</v>
      </c>
      <c r="D1268" s="47" t="s">
        <v>34</v>
      </c>
      <c r="E1268" s="1" t="str">
        <f t="shared" si="40"/>
        <v>009</v>
      </c>
      <c r="F1268" s="47" t="s">
        <v>572</v>
      </c>
      <c r="G1268" s="48">
        <v>24742.97</v>
      </c>
      <c r="H1268" s="4">
        <v>126.67</v>
      </c>
      <c r="I1268" s="4">
        <f t="shared" si="39"/>
        <v>24616.300000000003</v>
      </c>
    </row>
    <row r="1269" spans="1:9">
      <c r="A1269" s="45">
        <v>43160</v>
      </c>
      <c r="B1269" s="47" t="s">
        <v>510</v>
      </c>
      <c r="C1269" s="47" t="s">
        <v>220</v>
      </c>
      <c r="D1269" s="47" t="s">
        <v>34</v>
      </c>
      <c r="E1269" s="1" t="str">
        <f t="shared" si="40"/>
        <v>009</v>
      </c>
      <c r="F1269" s="47" t="s">
        <v>332</v>
      </c>
      <c r="G1269" s="48">
        <v>1461.83</v>
      </c>
      <c r="H1269" s="4">
        <v>0</v>
      </c>
      <c r="I1269" s="4">
        <f t="shared" si="39"/>
        <v>1461.83</v>
      </c>
    </row>
    <row r="1270" spans="1:9">
      <c r="A1270" s="45">
        <v>43160</v>
      </c>
      <c r="B1270" s="47" t="s">
        <v>510</v>
      </c>
      <c r="C1270" s="47" t="s">
        <v>220</v>
      </c>
      <c r="D1270" s="47" t="s">
        <v>34</v>
      </c>
      <c r="E1270" s="1" t="str">
        <f t="shared" si="40"/>
        <v>009</v>
      </c>
      <c r="F1270" s="47" t="s">
        <v>333</v>
      </c>
      <c r="G1270" s="48">
        <v>1681.3</v>
      </c>
      <c r="H1270" s="4">
        <v>0</v>
      </c>
      <c r="I1270" s="4">
        <f t="shared" si="39"/>
        <v>1681.3</v>
      </c>
    </row>
    <row r="1271" spans="1:9">
      <c r="A1271" s="45">
        <v>43160</v>
      </c>
      <c r="B1271" s="47" t="s">
        <v>510</v>
      </c>
      <c r="C1271" s="47" t="s">
        <v>220</v>
      </c>
      <c r="D1271" s="47" t="s">
        <v>34</v>
      </c>
      <c r="E1271" s="1" t="str">
        <f t="shared" si="40"/>
        <v>009</v>
      </c>
      <c r="F1271" s="47" t="s">
        <v>334</v>
      </c>
      <c r="G1271" s="48">
        <v>54533.01</v>
      </c>
      <c r="H1271" s="4">
        <v>0</v>
      </c>
      <c r="I1271" s="4">
        <f t="shared" si="39"/>
        <v>54533.01</v>
      </c>
    </row>
    <row r="1272" spans="1:9">
      <c r="A1272" s="45">
        <v>43160</v>
      </c>
      <c r="B1272" s="47" t="s">
        <v>510</v>
      </c>
      <c r="C1272" s="47" t="s">
        <v>220</v>
      </c>
      <c r="D1272" s="47" t="s">
        <v>34</v>
      </c>
      <c r="E1272" s="1" t="str">
        <f t="shared" si="40"/>
        <v>009</v>
      </c>
      <c r="F1272" s="47" t="s">
        <v>601</v>
      </c>
      <c r="G1272" s="48">
        <v>11190.43</v>
      </c>
      <c r="H1272" s="4">
        <v>17.98</v>
      </c>
      <c r="I1272" s="4">
        <f t="shared" si="39"/>
        <v>11172.45</v>
      </c>
    </row>
    <row r="1273" spans="1:9">
      <c r="A1273" s="45">
        <v>43160</v>
      </c>
      <c r="B1273" s="47" t="s">
        <v>510</v>
      </c>
      <c r="C1273" s="47" t="s">
        <v>220</v>
      </c>
      <c r="D1273" s="47" t="s">
        <v>34</v>
      </c>
      <c r="E1273" s="1" t="str">
        <f t="shared" si="40"/>
        <v>009</v>
      </c>
      <c r="F1273" s="47" t="s">
        <v>575</v>
      </c>
      <c r="G1273" s="48">
        <v>35375.4</v>
      </c>
      <c r="H1273" s="4">
        <v>277.88</v>
      </c>
      <c r="I1273" s="4">
        <f t="shared" si="39"/>
        <v>35097.520000000004</v>
      </c>
    </row>
    <row r="1274" spans="1:9">
      <c r="A1274" s="45">
        <v>43160</v>
      </c>
      <c r="B1274" s="47" t="s">
        <v>510</v>
      </c>
      <c r="C1274" s="47" t="s">
        <v>220</v>
      </c>
      <c r="D1274" s="47" t="s">
        <v>34</v>
      </c>
      <c r="E1274" s="1" t="str">
        <f t="shared" si="40"/>
        <v>009</v>
      </c>
      <c r="F1274" s="47" t="s">
        <v>576</v>
      </c>
      <c r="G1274" s="48">
        <v>2794.53</v>
      </c>
      <c r="H1274" s="4">
        <v>23.85</v>
      </c>
      <c r="I1274" s="4">
        <f t="shared" si="39"/>
        <v>2770.6800000000003</v>
      </c>
    </row>
    <row r="1275" spans="1:9">
      <c r="A1275" s="45">
        <v>43160</v>
      </c>
      <c r="B1275" s="47" t="s">
        <v>510</v>
      </c>
      <c r="C1275" s="47" t="s">
        <v>220</v>
      </c>
      <c r="D1275" s="47" t="s">
        <v>34</v>
      </c>
      <c r="E1275" s="1" t="str">
        <f t="shared" si="40"/>
        <v>009</v>
      </c>
      <c r="F1275" s="47" t="s">
        <v>578</v>
      </c>
      <c r="G1275" s="48">
        <v>25549.11</v>
      </c>
      <c r="H1275" s="4">
        <v>41.08</v>
      </c>
      <c r="I1275" s="4">
        <f t="shared" si="39"/>
        <v>25508.03</v>
      </c>
    </row>
    <row r="1276" spans="1:9">
      <c r="A1276" s="45">
        <v>43160</v>
      </c>
      <c r="B1276" s="47" t="s">
        <v>510</v>
      </c>
      <c r="C1276" s="47" t="s">
        <v>220</v>
      </c>
      <c r="D1276" s="47" t="s">
        <v>34</v>
      </c>
      <c r="E1276" s="1" t="str">
        <f t="shared" si="40"/>
        <v>009</v>
      </c>
      <c r="F1276" s="47" t="s">
        <v>336</v>
      </c>
      <c r="G1276" s="48">
        <v>30118.53</v>
      </c>
      <c r="H1276" s="4">
        <v>132.26</v>
      </c>
      <c r="I1276" s="4">
        <f t="shared" si="39"/>
        <v>29986.27</v>
      </c>
    </row>
    <row r="1277" spans="1:9">
      <c r="A1277" s="45">
        <v>43160</v>
      </c>
      <c r="B1277" s="47" t="s">
        <v>510</v>
      </c>
      <c r="C1277" s="47" t="s">
        <v>220</v>
      </c>
      <c r="D1277" s="47" t="s">
        <v>34</v>
      </c>
      <c r="E1277" s="1" t="str">
        <f t="shared" si="40"/>
        <v>009</v>
      </c>
      <c r="F1277" s="47" t="s">
        <v>579</v>
      </c>
      <c r="G1277" s="48">
        <v>79360.83</v>
      </c>
      <c r="H1277" s="4">
        <v>145.97999999999999</v>
      </c>
      <c r="I1277" s="4">
        <f t="shared" si="39"/>
        <v>79214.850000000006</v>
      </c>
    </row>
    <row r="1278" spans="1:9">
      <c r="A1278" s="45">
        <v>43160</v>
      </c>
      <c r="B1278" s="47" t="s">
        <v>510</v>
      </c>
      <c r="C1278" s="47" t="s">
        <v>220</v>
      </c>
      <c r="D1278" s="47" t="s">
        <v>34</v>
      </c>
      <c r="E1278" s="1" t="str">
        <f t="shared" si="40"/>
        <v>009</v>
      </c>
      <c r="F1278" s="47" t="s">
        <v>337</v>
      </c>
      <c r="G1278" s="48">
        <v>401.91</v>
      </c>
      <c r="H1278" s="4">
        <v>1.48</v>
      </c>
      <c r="I1278" s="4">
        <f t="shared" si="39"/>
        <v>400.43</v>
      </c>
    </row>
    <row r="1279" spans="1:9">
      <c r="A1279" s="45">
        <v>43160</v>
      </c>
      <c r="B1279" s="47" t="s">
        <v>510</v>
      </c>
      <c r="C1279" s="47" t="s">
        <v>220</v>
      </c>
      <c r="D1279" s="47" t="s">
        <v>34</v>
      </c>
      <c r="E1279" s="1" t="str">
        <f t="shared" si="40"/>
        <v>009</v>
      </c>
      <c r="F1279" s="47" t="s">
        <v>338</v>
      </c>
      <c r="G1279" s="48">
        <v>50518.82</v>
      </c>
      <c r="H1279" s="4">
        <v>184.19</v>
      </c>
      <c r="I1279" s="4">
        <f t="shared" si="39"/>
        <v>50334.63</v>
      </c>
    </row>
    <row r="1280" spans="1:9">
      <c r="A1280" s="45">
        <v>43160</v>
      </c>
      <c r="B1280" s="47" t="s">
        <v>510</v>
      </c>
      <c r="C1280" s="47" t="s">
        <v>220</v>
      </c>
      <c r="D1280" s="47" t="s">
        <v>34</v>
      </c>
      <c r="E1280" s="1" t="str">
        <f t="shared" si="40"/>
        <v>009</v>
      </c>
      <c r="F1280" s="47" t="s">
        <v>602</v>
      </c>
      <c r="G1280" s="48">
        <v>40420.400000000001</v>
      </c>
      <c r="H1280" s="4">
        <v>107.64</v>
      </c>
      <c r="I1280" s="4">
        <f t="shared" si="39"/>
        <v>40312.76</v>
      </c>
    </row>
    <row r="1281" spans="1:9">
      <c r="A1281" s="45">
        <v>43160</v>
      </c>
      <c r="B1281" s="47" t="s">
        <v>510</v>
      </c>
      <c r="C1281" s="47" t="s">
        <v>220</v>
      </c>
      <c r="D1281" s="47" t="s">
        <v>34</v>
      </c>
      <c r="E1281" s="1" t="str">
        <f t="shared" si="40"/>
        <v>009</v>
      </c>
      <c r="F1281" s="47" t="s">
        <v>607</v>
      </c>
      <c r="G1281" s="48">
        <v>44893.36</v>
      </c>
      <c r="H1281" s="4">
        <v>54.74</v>
      </c>
      <c r="I1281" s="4">
        <f t="shared" si="39"/>
        <v>44838.62</v>
      </c>
    </row>
    <row r="1282" spans="1:9">
      <c r="A1282" s="45">
        <v>43160</v>
      </c>
      <c r="B1282" s="47" t="s">
        <v>510</v>
      </c>
      <c r="C1282" s="47" t="s">
        <v>220</v>
      </c>
      <c r="D1282" s="47" t="s">
        <v>34</v>
      </c>
      <c r="E1282" s="1" t="str">
        <f t="shared" si="40"/>
        <v>009</v>
      </c>
      <c r="F1282" s="47" t="s">
        <v>339</v>
      </c>
      <c r="G1282" s="48">
        <v>3301.16</v>
      </c>
      <c r="H1282" s="4">
        <v>10.19</v>
      </c>
      <c r="I1282" s="4">
        <f t="shared" ref="I1282:I1345" si="41">+G1282-H1282</f>
        <v>3290.97</v>
      </c>
    </row>
    <row r="1283" spans="1:9">
      <c r="A1283" s="45">
        <v>43160</v>
      </c>
      <c r="B1283" s="47" t="s">
        <v>510</v>
      </c>
      <c r="C1283" s="47" t="s">
        <v>220</v>
      </c>
      <c r="D1283" s="47" t="s">
        <v>34</v>
      </c>
      <c r="E1283" s="1" t="str">
        <f t="shared" si="40"/>
        <v>009</v>
      </c>
      <c r="F1283" s="47" t="s">
        <v>340</v>
      </c>
      <c r="G1283" s="48">
        <v>43502.5</v>
      </c>
      <c r="H1283" s="4">
        <v>53.04</v>
      </c>
      <c r="I1283" s="4">
        <f t="shared" si="41"/>
        <v>43449.46</v>
      </c>
    </row>
    <row r="1284" spans="1:9">
      <c r="A1284" s="45">
        <v>43160</v>
      </c>
      <c r="B1284" s="47" t="s">
        <v>510</v>
      </c>
      <c r="C1284" s="47" t="s">
        <v>220</v>
      </c>
      <c r="D1284" s="47" t="s">
        <v>34</v>
      </c>
      <c r="E1284" s="1" t="str">
        <f t="shared" si="40"/>
        <v>009</v>
      </c>
      <c r="F1284" s="47" t="s">
        <v>598</v>
      </c>
      <c r="G1284" s="48">
        <v>45213.58</v>
      </c>
      <c r="H1284" s="4">
        <v>228.33</v>
      </c>
      <c r="I1284" s="4">
        <f t="shared" si="41"/>
        <v>44985.25</v>
      </c>
    </row>
    <row r="1285" spans="1:9">
      <c r="A1285" s="45">
        <v>43160</v>
      </c>
      <c r="B1285" s="47" t="s">
        <v>510</v>
      </c>
      <c r="C1285" s="47" t="s">
        <v>220</v>
      </c>
      <c r="D1285" s="47" t="s">
        <v>34</v>
      </c>
      <c r="E1285" s="1" t="str">
        <f t="shared" si="40"/>
        <v>009</v>
      </c>
      <c r="F1285" s="47" t="s">
        <v>341</v>
      </c>
      <c r="G1285" s="48">
        <v>-288159.15000000002</v>
      </c>
      <c r="H1285" s="4">
        <v>0</v>
      </c>
      <c r="I1285" s="4">
        <f t="shared" si="41"/>
        <v>-288159.15000000002</v>
      </c>
    </row>
    <row r="1286" spans="1:9">
      <c r="A1286" s="45">
        <v>43160</v>
      </c>
      <c r="B1286" s="47" t="s">
        <v>510</v>
      </c>
      <c r="C1286" s="47" t="s">
        <v>220</v>
      </c>
      <c r="D1286" s="47" t="s">
        <v>34</v>
      </c>
      <c r="E1286" s="1" t="str">
        <f t="shared" si="40"/>
        <v>009</v>
      </c>
      <c r="F1286" s="47" t="s">
        <v>342</v>
      </c>
      <c r="G1286" s="48">
        <v>12817.92</v>
      </c>
      <c r="H1286" s="4">
        <v>30.65</v>
      </c>
      <c r="I1286" s="4">
        <f t="shared" si="41"/>
        <v>12787.27</v>
      </c>
    </row>
    <row r="1287" spans="1:9">
      <c r="A1287" s="45">
        <v>43160</v>
      </c>
      <c r="B1287" s="47" t="s">
        <v>510</v>
      </c>
      <c r="C1287" s="47" t="s">
        <v>220</v>
      </c>
      <c r="D1287" s="47" t="s">
        <v>34</v>
      </c>
      <c r="E1287" s="1" t="str">
        <f t="shared" si="40"/>
        <v>009</v>
      </c>
      <c r="F1287" s="47" t="s">
        <v>343</v>
      </c>
      <c r="G1287" s="48">
        <v>602.41</v>
      </c>
      <c r="H1287" s="4">
        <v>0</v>
      </c>
      <c r="I1287" s="4">
        <f t="shared" si="41"/>
        <v>602.41</v>
      </c>
    </row>
    <row r="1288" spans="1:9">
      <c r="A1288" s="45">
        <v>43160</v>
      </c>
      <c r="B1288" s="47" t="s">
        <v>510</v>
      </c>
      <c r="C1288" s="47" t="s">
        <v>220</v>
      </c>
      <c r="D1288" s="47" t="s">
        <v>34</v>
      </c>
      <c r="E1288" s="1" t="str">
        <f t="shared" si="40"/>
        <v>009</v>
      </c>
      <c r="F1288" s="47" t="s">
        <v>344</v>
      </c>
      <c r="G1288" s="48">
        <v>37519.19</v>
      </c>
      <c r="H1288" s="4">
        <v>45.75</v>
      </c>
      <c r="I1288" s="4">
        <f t="shared" si="41"/>
        <v>37473.440000000002</v>
      </c>
    </row>
    <row r="1289" spans="1:9">
      <c r="A1289" s="45">
        <v>43160</v>
      </c>
      <c r="B1289" s="47" t="s">
        <v>510</v>
      </c>
      <c r="C1289" s="47" t="s">
        <v>220</v>
      </c>
      <c r="D1289" s="47" t="s">
        <v>34</v>
      </c>
      <c r="E1289" s="1" t="str">
        <f t="shared" si="40"/>
        <v>009</v>
      </c>
      <c r="F1289" s="47" t="s">
        <v>345</v>
      </c>
      <c r="G1289" s="48">
        <v>-5018.1099999999997</v>
      </c>
      <c r="H1289" s="4">
        <v>0</v>
      </c>
      <c r="I1289" s="4">
        <f t="shared" si="41"/>
        <v>-5018.1099999999997</v>
      </c>
    </row>
    <row r="1290" spans="1:9">
      <c r="A1290" s="45">
        <v>43160</v>
      </c>
      <c r="B1290" s="47" t="s">
        <v>510</v>
      </c>
      <c r="C1290" s="47" t="s">
        <v>220</v>
      </c>
      <c r="D1290" s="47" t="s">
        <v>34</v>
      </c>
      <c r="E1290" s="1" t="str">
        <f t="shared" si="40"/>
        <v>009</v>
      </c>
      <c r="F1290" s="47" t="s">
        <v>346</v>
      </c>
      <c r="G1290" s="48">
        <v>3369.48</v>
      </c>
      <c r="H1290" s="4">
        <v>4.1100000000000003</v>
      </c>
      <c r="I1290" s="4">
        <f t="shared" si="41"/>
        <v>3365.37</v>
      </c>
    </row>
    <row r="1291" spans="1:9">
      <c r="A1291" s="45">
        <v>43160</v>
      </c>
      <c r="B1291" s="47" t="s">
        <v>510</v>
      </c>
      <c r="C1291" s="47" t="s">
        <v>220</v>
      </c>
      <c r="D1291" s="47" t="s">
        <v>34</v>
      </c>
      <c r="E1291" s="1" t="str">
        <f t="shared" si="40"/>
        <v>009</v>
      </c>
      <c r="F1291" s="47" t="s">
        <v>348</v>
      </c>
      <c r="G1291" s="48">
        <v>19563.259999999998</v>
      </c>
      <c r="H1291" s="4">
        <v>23.85</v>
      </c>
      <c r="I1291" s="4">
        <f t="shared" si="41"/>
        <v>19539.41</v>
      </c>
    </row>
    <row r="1292" spans="1:9">
      <c r="A1292" s="45">
        <v>43160</v>
      </c>
      <c r="B1292" s="47" t="s">
        <v>510</v>
      </c>
      <c r="C1292" s="47" t="s">
        <v>220</v>
      </c>
      <c r="D1292" s="47" t="s">
        <v>34</v>
      </c>
      <c r="E1292" s="1" t="str">
        <f t="shared" si="40"/>
        <v>009</v>
      </c>
      <c r="F1292" s="47" t="s">
        <v>349</v>
      </c>
      <c r="G1292" s="48">
        <v>5977.2</v>
      </c>
      <c r="H1292" s="4">
        <v>7.29</v>
      </c>
      <c r="I1292" s="4">
        <f t="shared" si="41"/>
        <v>5969.91</v>
      </c>
    </row>
    <row r="1293" spans="1:9">
      <c r="A1293" s="45">
        <v>43160</v>
      </c>
      <c r="B1293" s="47" t="s">
        <v>510</v>
      </c>
      <c r="C1293" s="47" t="s">
        <v>220</v>
      </c>
      <c r="D1293" s="47" t="s">
        <v>34</v>
      </c>
      <c r="E1293" s="1" t="str">
        <f t="shared" si="40"/>
        <v>009</v>
      </c>
      <c r="F1293" s="47" t="s">
        <v>608</v>
      </c>
      <c r="G1293" s="48">
        <v>1140.7</v>
      </c>
      <c r="H1293" s="4">
        <v>1.39</v>
      </c>
      <c r="I1293" s="4">
        <f t="shared" si="41"/>
        <v>1139.31</v>
      </c>
    </row>
    <row r="1294" spans="1:9">
      <c r="A1294" s="45">
        <v>43160</v>
      </c>
      <c r="B1294" s="47" t="s">
        <v>510</v>
      </c>
      <c r="C1294" s="47" t="s">
        <v>220</v>
      </c>
      <c r="D1294" s="47" t="s">
        <v>34</v>
      </c>
      <c r="E1294" s="1" t="str">
        <f t="shared" si="40"/>
        <v>009</v>
      </c>
      <c r="F1294" s="47" t="s">
        <v>609</v>
      </c>
      <c r="G1294" s="48">
        <v>7391.19</v>
      </c>
      <c r="H1294" s="4">
        <v>9.01</v>
      </c>
      <c r="I1294" s="4">
        <f t="shared" si="41"/>
        <v>7382.1799999999994</v>
      </c>
    </row>
    <row r="1295" spans="1:9">
      <c r="A1295" s="45">
        <v>43160</v>
      </c>
      <c r="B1295" s="47" t="s">
        <v>510</v>
      </c>
      <c r="C1295" s="47" t="s">
        <v>220</v>
      </c>
      <c r="D1295" s="47" t="s">
        <v>34</v>
      </c>
      <c r="E1295" s="1" t="str">
        <f t="shared" si="40"/>
        <v>009</v>
      </c>
      <c r="F1295" s="47" t="s">
        <v>610</v>
      </c>
      <c r="G1295" s="48">
        <v>831.43</v>
      </c>
      <c r="H1295" s="4">
        <v>1.01</v>
      </c>
      <c r="I1295" s="4">
        <f t="shared" si="41"/>
        <v>830.42</v>
      </c>
    </row>
    <row r="1296" spans="1:9">
      <c r="A1296" s="45">
        <v>43160</v>
      </c>
      <c r="B1296" s="47" t="s">
        <v>510</v>
      </c>
      <c r="C1296" s="47" t="s">
        <v>220</v>
      </c>
      <c r="D1296" s="47" t="s">
        <v>34</v>
      </c>
      <c r="E1296" s="1" t="str">
        <f t="shared" si="40"/>
        <v>009</v>
      </c>
      <c r="F1296" s="47" t="s">
        <v>350</v>
      </c>
      <c r="G1296" s="48">
        <v>1578.8</v>
      </c>
      <c r="H1296" s="4">
        <v>1.93</v>
      </c>
      <c r="I1296" s="4">
        <f t="shared" si="41"/>
        <v>1576.87</v>
      </c>
    </row>
    <row r="1297" spans="1:9">
      <c r="A1297" s="45">
        <v>43160</v>
      </c>
      <c r="B1297" s="47" t="s">
        <v>510</v>
      </c>
      <c r="C1297" s="47" t="s">
        <v>220</v>
      </c>
      <c r="D1297" s="47" t="s">
        <v>34</v>
      </c>
      <c r="E1297" s="1" t="str">
        <f t="shared" si="40"/>
        <v>009</v>
      </c>
      <c r="F1297" s="47" t="s">
        <v>611</v>
      </c>
      <c r="G1297" s="48">
        <v>1920.41</v>
      </c>
      <c r="H1297" s="4">
        <v>2.34</v>
      </c>
      <c r="I1297" s="4">
        <f t="shared" si="41"/>
        <v>1918.0700000000002</v>
      </c>
    </row>
    <row r="1298" spans="1:9">
      <c r="A1298" s="45">
        <v>43160</v>
      </c>
      <c r="B1298" s="47" t="s">
        <v>510</v>
      </c>
      <c r="C1298" s="47" t="s">
        <v>220</v>
      </c>
      <c r="D1298" s="47" t="s">
        <v>34</v>
      </c>
      <c r="E1298" s="1" t="str">
        <f t="shared" si="40"/>
        <v>009</v>
      </c>
      <c r="F1298" s="47" t="s">
        <v>612</v>
      </c>
      <c r="G1298" s="48">
        <v>2386.15</v>
      </c>
      <c r="H1298" s="4">
        <v>0</v>
      </c>
      <c r="I1298" s="4">
        <f t="shared" si="41"/>
        <v>2386.15</v>
      </c>
    </row>
    <row r="1299" spans="1:9">
      <c r="A1299" s="45">
        <v>43160</v>
      </c>
      <c r="B1299" s="47" t="s">
        <v>510</v>
      </c>
      <c r="C1299" s="47" t="s">
        <v>220</v>
      </c>
      <c r="D1299" s="47" t="s">
        <v>34</v>
      </c>
      <c r="E1299" s="1" t="str">
        <f t="shared" si="40"/>
        <v>009</v>
      </c>
      <c r="F1299" s="47" t="s">
        <v>613</v>
      </c>
      <c r="G1299" s="48">
        <v>2338.7199999999998</v>
      </c>
      <c r="H1299" s="4">
        <v>0</v>
      </c>
      <c r="I1299" s="4">
        <f t="shared" si="41"/>
        <v>2338.7199999999998</v>
      </c>
    </row>
    <row r="1300" spans="1:9">
      <c r="A1300" s="45">
        <v>43160</v>
      </c>
      <c r="B1300" s="47" t="s">
        <v>510</v>
      </c>
      <c r="C1300" s="47" t="s">
        <v>220</v>
      </c>
      <c r="D1300" s="47" t="s">
        <v>34</v>
      </c>
      <c r="E1300" s="1" t="str">
        <f t="shared" si="40"/>
        <v>009</v>
      </c>
      <c r="F1300" s="47" t="s">
        <v>614</v>
      </c>
      <c r="G1300" s="48">
        <v>15029.24</v>
      </c>
      <c r="H1300" s="4">
        <v>18.329999999999998</v>
      </c>
      <c r="I1300" s="4">
        <f t="shared" si="41"/>
        <v>15010.91</v>
      </c>
    </row>
    <row r="1301" spans="1:9">
      <c r="A1301" s="45">
        <v>43160</v>
      </c>
      <c r="B1301" s="47" t="s">
        <v>510</v>
      </c>
      <c r="C1301" s="47" t="s">
        <v>220</v>
      </c>
      <c r="D1301" s="47" t="s">
        <v>34</v>
      </c>
      <c r="E1301" s="1" t="str">
        <f t="shared" si="40"/>
        <v>009</v>
      </c>
      <c r="F1301" s="47" t="s">
        <v>615</v>
      </c>
      <c r="G1301" s="48">
        <v>-567.15</v>
      </c>
      <c r="H1301" s="4">
        <v>0</v>
      </c>
      <c r="I1301" s="4">
        <f t="shared" si="41"/>
        <v>-567.15</v>
      </c>
    </row>
    <row r="1302" spans="1:9">
      <c r="A1302" s="45">
        <v>43160</v>
      </c>
      <c r="B1302" s="47" t="s">
        <v>510</v>
      </c>
      <c r="C1302" s="47" t="s">
        <v>220</v>
      </c>
      <c r="D1302" s="47" t="s">
        <v>34</v>
      </c>
      <c r="E1302" s="1" t="str">
        <f t="shared" si="40"/>
        <v>009</v>
      </c>
      <c r="F1302" s="47" t="s">
        <v>616</v>
      </c>
      <c r="G1302" s="48">
        <v>853.58</v>
      </c>
      <c r="H1302" s="4">
        <v>0</v>
      </c>
      <c r="I1302" s="4">
        <f t="shared" si="41"/>
        <v>853.58</v>
      </c>
    </row>
    <row r="1303" spans="1:9">
      <c r="A1303" s="45">
        <v>43160</v>
      </c>
      <c r="B1303" s="47" t="s">
        <v>510</v>
      </c>
      <c r="C1303" s="47" t="s">
        <v>220</v>
      </c>
      <c r="D1303" s="47" t="s">
        <v>34</v>
      </c>
      <c r="E1303" s="1" t="str">
        <f t="shared" si="40"/>
        <v>009</v>
      </c>
      <c r="F1303" s="47" t="s">
        <v>617</v>
      </c>
      <c r="G1303" s="48">
        <v>18914.39</v>
      </c>
      <c r="H1303" s="4">
        <v>23.06</v>
      </c>
      <c r="I1303" s="4">
        <f t="shared" si="41"/>
        <v>18891.329999999998</v>
      </c>
    </row>
    <row r="1304" spans="1:9">
      <c r="A1304" s="45">
        <v>43160</v>
      </c>
      <c r="B1304" s="47" t="s">
        <v>510</v>
      </c>
      <c r="C1304" s="47" t="s">
        <v>220</v>
      </c>
      <c r="D1304" s="47" t="s">
        <v>34</v>
      </c>
      <c r="E1304" s="1" t="str">
        <f t="shared" si="40"/>
        <v>009</v>
      </c>
      <c r="F1304" s="47" t="s">
        <v>618</v>
      </c>
      <c r="G1304" s="48">
        <v>1587.6</v>
      </c>
      <c r="H1304" s="4">
        <v>1.94</v>
      </c>
      <c r="I1304" s="4">
        <f t="shared" si="41"/>
        <v>1585.6599999999999</v>
      </c>
    </row>
    <row r="1305" spans="1:9">
      <c r="A1305" s="45">
        <v>43160</v>
      </c>
      <c r="B1305" s="47" t="s">
        <v>510</v>
      </c>
      <c r="C1305" s="47" t="s">
        <v>220</v>
      </c>
      <c r="D1305" s="47" t="s">
        <v>34</v>
      </c>
      <c r="E1305" s="1" t="str">
        <f t="shared" si="40"/>
        <v>009</v>
      </c>
      <c r="F1305" s="47" t="s">
        <v>354</v>
      </c>
      <c r="G1305" s="48">
        <v>383.81</v>
      </c>
      <c r="H1305" s="4">
        <v>0</v>
      </c>
      <c r="I1305" s="4">
        <f t="shared" si="41"/>
        <v>383.81</v>
      </c>
    </row>
    <row r="1306" spans="1:9">
      <c r="A1306" s="45">
        <v>43160</v>
      </c>
      <c r="B1306" s="47" t="s">
        <v>510</v>
      </c>
      <c r="C1306" s="47" t="s">
        <v>220</v>
      </c>
      <c r="D1306" s="47" t="s">
        <v>34</v>
      </c>
      <c r="E1306" s="1" t="str">
        <f t="shared" si="40"/>
        <v>009</v>
      </c>
      <c r="F1306" s="47" t="s">
        <v>355</v>
      </c>
      <c r="G1306" s="48">
        <v>7988.93</v>
      </c>
      <c r="H1306" s="4">
        <v>9.74</v>
      </c>
      <c r="I1306" s="4">
        <f t="shared" si="41"/>
        <v>7979.1900000000005</v>
      </c>
    </row>
    <row r="1307" spans="1:9">
      <c r="A1307" s="45">
        <v>43160</v>
      </c>
      <c r="B1307" s="47" t="s">
        <v>510</v>
      </c>
      <c r="C1307" s="47" t="s">
        <v>220</v>
      </c>
      <c r="D1307" s="47" t="s">
        <v>34</v>
      </c>
      <c r="E1307" s="1" t="str">
        <f t="shared" si="40"/>
        <v>009</v>
      </c>
      <c r="F1307" s="47" t="s">
        <v>619</v>
      </c>
      <c r="G1307" s="48">
        <v>1583.83</v>
      </c>
      <c r="H1307" s="4">
        <v>1.93</v>
      </c>
      <c r="I1307" s="4">
        <f t="shared" si="41"/>
        <v>1581.8999999999999</v>
      </c>
    </row>
    <row r="1308" spans="1:9">
      <c r="A1308" s="45">
        <v>43160</v>
      </c>
      <c r="B1308" s="47" t="s">
        <v>510</v>
      </c>
      <c r="C1308" s="47" t="s">
        <v>220</v>
      </c>
      <c r="D1308" s="47" t="s">
        <v>34</v>
      </c>
      <c r="E1308" s="1" t="str">
        <f t="shared" si="40"/>
        <v>009</v>
      </c>
      <c r="F1308" s="47" t="s">
        <v>620</v>
      </c>
      <c r="G1308" s="48">
        <v>1092.18</v>
      </c>
      <c r="H1308" s="4">
        <v>1.33</v>
      </c>
      <c r="I1308" s="4">
        <f t="shared" si="41"/>
        <v>1090.8500000000001</v>
      </c>
    </row>
    <row r="1309" spans="1:9">
      <c r="A1309" s="45">
        <v>43160</v>
      </c>
      <c r="B1309" s="47" t="s">
        <v>510</v>
      </c>
      <c r="C1309" s="47" t="s">
        <v>220</v>
      </c>
      <c r="D1309" s="47" t="s">
        <v>34</v>
      </c>
      <c r="E1309" s="1" t="str">
        <f t="shared" si="40"/>
        <v>009</v>
      </c>
      <c r="F1309" s="47" t="s">
        <v>359</v>
      </c>
      <c r="G1309" s="48">
        <v>-2590.4499999999998</v>
      </c>
      <c r="H1309" s="4">
        <v>0</v>
      </c>
      <c r="I1309" s="4">
        <f t="shared" si="41"/>
        <v>-2590.4499999999998</v>
      </c>
    </row>
    <row r="1310" spans="1:9">
      <c r="A1310" s="45">
        <v>43160</v>
      </c>
      <c r="B1310" s="47" t="s">
        <v>510</v>
      </c>
      <c r="C1310" s="47" t="s">
        <v>220</v>
      </c>
      <c r="D1310" s="47" t="s">
        <v>34</v>
      </c>
      <c r="E1310" s="1" t="str">
        <f t="shared" si="40"/>
        <v>009</v>
      </c>
      <c r="F1310" s="47" t="s">
        <v>396</v>
      </c>
      <c r="G1310" s="48">
        <v>28664.89</v>
      </c>
      <c r="H1310" s="4">
        <v>0</v>
      </c>
      <c r="I1310" s="4">
        <f t="shared" si="41"/>
        <v>28664.89</v>
      </c>
    </row>
    <row r="1311" spans="1:9">
      <c r="A1311" s="45">
        <v>43160</v>
      </c>
      <c r="B1311" s="47" t="s">
        <v>510</v>
      </c>
      <c r="C1311" s="47" t="s">
        <v>220</v>
      </c>
      <c r="D1311" s="47" t="s">
        <v>34</v>
      </c>
      <c r="E1311" s="1" t="str">
        <f t="shared" si="40"/>
        <v>009</v>
      </c>
      <c r="F1311" s="47" t="s">
        <v>395</v>
      </c>
      <c r="G1311" s="48">
        <v>-380.20999999996275</v>
      </c>
      <c r="H1311" s="4">
        <v>0</v>
      </c>
      <c r="I1311" s="4">
        <f t="shared" si="41"/>
        <v>-380.20999999996275</v>
      </c>
    </row>
    <row r="1312" spans="1:9">
      <c r="A1312" s="45">
        <v>43160</v>
      </c>
      <c r="B1312" s="47" t="s">
        <v>510</v>
      </c>
      <c r="C1312" s="47" t="s">
        <v>220</v>
      </c>
      <c r="D1312" s="47" t="s">
        <v>68</v>
      </c>
      <c r="E1312" s="1" t="str">
        <f t="shared" si="40"/>
        <v>091</v>
      </c>
      <c r="F1312" s="47" t="s">
        <v>621</v>
      </c>
      <c r="G1312" s="48">
        <v>1174.3499999999999</v>
      </c>
      <c r="H1312" s="4">
        <v>0</v>
      </c>
      <c r="I1312" s="4">
        <f t="shared" si="41"/>
        <v>1174.3499999999999</v>
      </c>
    </row>
    <row r="1313" spans="1:9">
      <c r="A1313" s="45">
        <v>43160</v>
      </c>
      <c r="B1313" s="47" t="s">
        <v>510</v>
      </c>
      <c r="C1313" s="47" t="s">
        <v>220</v>
      </c>
      <c r="D1313" s="47" t="s">
        <v>68</v>
      </c>
      <c r="E1313" s="1" t="str">
        <f t="shared" si="40"/>
        <v>091</v>
      </c>
      <c r="F1313" s="47" t="s">
        <v>396</v>
      </c>
      <c r="G1313" s="48">
        <v>-30877.200000000008</v>
      </c>
      <c r="H1313" s="4">
        <v>0</v>
      </c>
      <c r="I1313" s="4">
        <f t="shared" si="41"/>
        <v>-30877.200000000008</v>
      </c>
    </row>
    <row r="1314" spans="1:9">
      <c r="A1314" s="45">
        <v>43160</v>
      </c>
      <c r="B1314" s="47" t="s">
        <v>510</v>
      </c>
      <c r="C1314" s="47" t="s">
        <v>220</v>
      </c>
      <c r="D1314" s="47" t="s">
        <v>68</v>
      </c>
      <c r="E1314" s="1" t="str">
        <f t="shared" si="40"/>
        <v>091</v>
      </c>
      <c r="F1314" s="47" t="s">
        <v>397</v>
      </c>
      <c r="G1314" s="48">
        <v>20375.13</v>
      </c>
      <c r="H1314" s="4">
        <v>0</v>
      </c>
      <c r="I1314" s="4">
        <f t="shared" si="41"/>
        <v>20375.13</v>
      </c>
    </row>
    <row r="1315" spans="1:9">
      <c r="A1315" s="45">
        <v>43191</v>
      </c>
      <c r="B1315" s="49" t="s">
        <v>492</v>
      </c>
      <c r="C1315" s="49" t="s">
        <v>220</v>
      </c>
      <c r="D1315" s="49" t="s">
        <v>17</v>
      </c>
      <c r="E1315" s="1" t="str">
        <f t="shared" si="40"/>
        <v>002</v>
      </c>
      <c r="F1315" s="49" t="s">
        <v>221</v>
      </c>
      <c r="G1315" s="50">
        <v>77081.34</v>
      </c>
      <c r="H1315" s="4">
        <v>0</v>
      </c>
      <c r="I1315" s="4">
        <f t="shared" si="41"/>
        <v>77081.34</v>
      </c>
    </row>
    <row r="1316" spans="1:9">
      <c r="A1316" s="45">
        <v>43191</v>
      </c>
      <c r="B1316" s="49" t="s">
        <v>492</v>
      </c>
      <c r="C1316" s="49" t="s">
        <v>220</v>
      </c>
      <c r="D1316" s="49" t="s">
        <v>17</v>
      </c>
      <c r="E1316" s="1" t="str">
        <f t="shared" si="40"/>
        <v>002</v>
      </c>
      <c r="F1316" s="49" t="s">
        <v>222</v>
      </c>
      <c r="G1316" s="50">
        <v>2321054.52</v>
      </c>
      <c r="H1316" s="4">
        <v>0</v>
      </c>
      <c r="I1316" s="4">
        <f t="shared" si="41"/>
        <v>2321054.52</v>
      </c>
    </row>
    <row r="1317" spans="1:9">
      <c r="A1317" s="45">
        <v>43191</v>
      </c>
      <c r="B1317" s="49" t="s">
        <v>492</v>
      </c>
      <c r="C1317" s="49" t="s">
        <v>220</v>
      </c>
      <c r="D1317" s="49" t="s">
        <v>17</v>
      </c>
      <c r="E1317" s="1" t="str">
        <f t="shared" si="40"/>
        <v>002</v>
      </c>
      <c r="F1317" s="49" t="s">
        <v>223</v>
      </c>
      <c r="G1317" s="50">
        <v>973166.56</v>
      </c>
      <c r="H1317" s="4">
        <v>0</v>
      </c>
      <c r="I1317" s="4">
        <f t="shared" si="41"/>
        <v>973166.56</v>
      </c>
    </row>
    <row r="1318" spans="1:9">
      <c r="A1318" s="45">
        <v>43191</v>
      </c>
      <c r="B1318" s="49" t="s">
        <v>492</v>
      </c>
      <c r="C1318" s="49" t="s">
        <v>220</v>
      </c>
      <c r="D1318" s="49" t="s">
        <v>17</v>
      </c>
      <c r="E1318" s="1" t="str">
        <f t="shared" si="40"/>
        <v>002</v>
      </c>
      <c r="F1318" s="49" t="s">
        <v>224</v>
      </c>
      <c r="G1318" s="50">
        <v>296829.98</v>
      </c>
      <c r="H1318" s="4">
        <v>0</v>
      </c>
      <c r="I1318" s="4">
        <f t="shared" si="41"/>
        <v>296829.98</v>
      </c>
    </row>
    <row r="1319" spans="1:9">
      <c r="A1319" s="45">
        <v>43191</v>
      </c>
      <c r="B1319" s="49" t="s">
        <v>492</v>
      </c>
      <c r="C1319" s="49" t="s">
        <v>220</v>
      </c>
      <c r="D1319" s="49" t="s">
        <v>17</v>
      </c>
      <c r="E1319" s="1" t="str">
        <f t="shared" si="40"/>
        <v>002</v>
      </c>
      <c r="F1319" s="49" t="s">
        <v>225</v>
      </c>
      <c r="G1319" s="50">
        <v>355834.06</v>
      </c>
      <c r="H1319" s="4">
        <v>0</v>
      </c>
      <c r="I1319" s="4">
        <f t="shared" si="41"/>
        <v>355834.06</v>
      </c>
    </row>
    <row r="1320" spans="1:9">
      <c r="A1320" s="45">
        <v>43191</v>
      </c>
      <c r="B1320" s="49" t="s">
        <v>492</v>
      </c>
      <c r="C1320" s="49" t="s">
        <v>220</v>
      </c>
      <c r="D1320" s="49" t="s">
        <v>17</v>
      </c>
      <c r="E1320" s="1" t="str">
        <f t="shared" si="40"/>
        <v>002</v>
      </c>
      <c r="F1320" s="49" t="s">
        <v>495</v>
      </c>
      <c r="G1320" s="50">
        <v>44328.04</v>
      </c>
      <c r="H1320" s="4">
        <v>0</v>
      </c>
      <c r="I1320" s="4">
        <f t="shared" si="41"/>
        <v>44328.04</v>
      </c>
    </row>
    <row r="1321" spans="1:9">
      <c r="A1321" s="45">
        <v>43191</v>
      </c>
      <c r="B1321" s="49" t="s">
        <v>492</v>
      </c>
      <c r="C1321" s="49" t="s">
        <v>220</v>
      </c>
      <c r="D1321" s="49" t="s">
        <v>17</v>
      </c>
      <c r="E1321" s="1" t="str">
        <f t="shared" si="40"/>
        <v>002</v>
      </c>
      <c r="F1321" s="49" t="s">
        <v>496</v>
      </c>
      <c r="G1321" s="50">
        <v>845151.35</v>
      </c>
      <c r="H1321" s="4">
        <v>0</v>
      </c>
      <c r="I1321" s="4">
        <f t="shared" si="41"/>
        <v>845151.35</v>
      </c>
    </row>
    <row r="1322" spans="1:9">
      <c r="A1322" s="45">
        <v>43191</v>
      </c>
      <c r="B1322" s="49" t="s">
        <v>492</v>
      </c>
      <c r="C1322" s="49" t="s">
        <v>220</v>
      </c>
      <c r="D1322" s="49" t="s">
        <v>17</v>
      </c>
      <c r="E1322" s="1" t="str">
        <f t="shared" si="40"/>
        <v>002</v>
      </c>
      <c r="F1322" s="49" t="s">
        <v>226</v>
      </c>
      <c r="G1322" s="50">
        <v>140669.79</v>
      </c>
      <c r="H1322" s="4">
        <v>0</v>
      </c>
      <c r="I1322" s="4">
        <f t="shared" si="41"/>
        <v>140669.79</v>
      </c>
    </row>
    <row r="1323" spans="1:9">
      <c r="A1323" s="45">
        <v>43191</v>
      </c>
      <c r="B1323" s="49" t="s">
        <v>492</v>
      </c>
      <c r="C1323" s="49" t="s">
        <v>220</v>
      </c>
      <c r="D1323" s="49" t="s">
        <v>17</v>
      </c>
      <c r="E1323" s="1" t="str">
        <f t="shared" si="40"/>
        <v>002</v>
      </c>
      <c r="F1323" s="49" t="s">
        <v>227</v>
      </c>
      <c r="G1323" s="50">
        <v>864538.17</v>
      </c>
      <c r="H1323" s="4">
        <v>0</v>
      </c>
      <c r="I1323" s="4">
        <f t="shared" si="41"/>
        <v>864538.17</v>
      </c>
    </row>
    <row r="1324" spans="1:9">
      <c r="A1324" s="45">
        <v>43191</v>
      </c>
      <c r="B1324" s="49" t="s">
        <v>492</v>
      </c>
      <c r="C1324" s="49" t="s">
        <v>220</v>
      </c>
      <c r="D1324" s="49" t="s">
        <v>17</v>
      </c>
      <c r="E1324" s="1" t="str">
        <f t="shared" ref="E1324:E1387" si="42">LEFT(D1324,3)</f>
        <v>002</v>
      </c>
      <c r="F1324" s="49" t="s">
        <v>499</v>
      </c>
      <c r="G1324" s="50">
        <v>747612.89</v>
      </c>
      <c r="H1324" s="4">
        <v>0</v>
      </c>
      <c r="I1324" s="4">
        <f t="shared" si="41"/>
        <v>747612.89</v>
      </c>
    </row>
    <row r="1325" spans="1:9">
      <c r="A1325" s="45">
        <v>43191</v>
      </c>
      <c r="B1325" s="49" t="s">
        <v>492</v>
      </c>
      <c r="C1325" s="49" t="s">
        <v>220</v>
      </c>
      <c r="D1325" s="49" t="s">
        <v>17</v>
      </c>
      <c r="E1325" s="1" t="str">
        <f t="shared" si="42"/>
        <v>002</v>
      </c>
      <c r="F1325" s="49" t="s">
        <v>228</v>
      </c>
      <c r="G1325" s="50">
        <v>1667.37</v>
      </c>
      <c r="H1325" s="4">
        <v>0</v>
      </c>
      <c r="I1325" s="4">
        <f t="shared" si="41"/>
        <v>1667.37</v>
      </c>
    </row>
    <row r="1326" spans="1:9">
      <c r="A1326" s="45">
        <v>43191</v>
      </c>
      <c r="B1326" s="49" t="s">
        <v>492</v>
      </c>
      <c r="C1326" s="49" t="s">
        <v>220</v>
      </c>
      <c r="D1326" s="49" t="s">
        <v>17</v>
      </c>
      <c r="E1326" s="1" t="str">
        <f t="shared" si="42"/>
        <v>002</v>
      </c>
      <c r="F1326" s="49" t="s">
        <v>501</v>
      </c>
      <c r="G1326" s="50">
        <v>1016481.6</v>
      </c>
      <c r="H1326" s="4">
        <v>0</v>
      </c>
      <c r="I1326" s="4">
        <f t="shared" si="41"/>
        <v>1016481.6</v>
      </c>
    </row>
    <row r="1327" spans="1:9">
      <c r="A1327" s="45">
        <v>43191</v>
      </c>
      <c r="B1327" s="49" t="s">
        <v>492</v>
      </c>
      <c r="C1327" s="49" t="s">
        <v>220</v>
      </c>
      <c r="D1327" s="49" t="s">
        <v>17</v>
      </c>
      <c r="E1327" s="1" t="str">
        <f t="shared" si="42"/>
        <v>002</v>
      </c>
      <c r="F1327" s="49" t="s">
        <v>229</v>
      </c>
      <c r="G1327" s="50">
        <v>41379.86</v>
      </c>
      <c r="H1327" s="4">
        <v>0</v>
      </c>
      <c r="I1327" s="4">
        <f t="shared" si="41"/>
        <v>41379.86</v>
      </c>
    </row>
    <row r="1328" spans="1:9">
      <c r="A1328" s="45">
        <v>43191</v>
      </c>
      <c r="B1328" s="49" t="s">
        <v>492</v>
      </c>
      <c r="C1328" s="49" t="s">
        <v>220</v>
      </c>
      <c r="D1328" s="49" t="s">
        <v>17</v>
      </c>
      <c r="E1328" s="1" t="str">
        <f t="shared" si="42"/>
        <v>002</v>
      </c>
      <c r="F1328" s="49" t="s">
        <v>230</v>
      </c>
      <c r="G1328" s="50">
        <v>305748.07</v>
      </c>
      <c r="H1328" s="4">
        <v>0</v>
      </c>
      <c r="I1328" s="4">
        <f t="shared" si="41"/>
        <v>305748.07</v>
      </c>
    </row>
    <row r="1329" spans="1:9">
      <c r="A1329" s="45">
        <v>43191</v>
      </c>
      <c r="B1329" s="49" t="s">
        <v>492</v>
      </c>
      <c r="C1329" s="49" t="s">
        <v>220</v>
      </c>
      <c r="D1329" s="49" t="s">
        <v>17</v>
      </c>
      <c r="E1329" s="1" t="str">
        <f t="shared" si="42"/>
        <v>002</v>
      </c>
      <c r="F1329" s="49" t="s">
        <v>231</v>
      </c>
      <c r="G1329" s="50">
        <v>139357.76999999999</v>
      </c>
      <c r="H1329" s="4">
        <v>0</v>
      </c>
      <c r="I1329" s="4">
        <f t="shared" si="41"/>
        <v>139357.76999999999</v>
      </c>
    </row>
    <row r="1330" spans="1:9">
      <c r="A1330" s="45">
        <v>43191</v>
      </c>
      <c r="B1330" s="49" t="s">
        <v>492</v>
      </c>
      <c r="C1330" s="49" t="s">
        <v>220</v>
      </c>
      <c r="D1330" s="49" t="s">
        <v>17</v>
      </c>
      <c r="E1330" s="1" t="str">
        <f t="shared" si="42"/>
        <v>002</v>
      </c>
      <c r="F1330" s="49" t="s">
        <v>232</v>
      </c>
      <c r="G1330" s="50">
        <v>1708.69</v>
      </c>
      <c r="H1330" s="4">
        <v>0</v>
      </c>
      <c r="I1330" s="4">
        <f t="shared" si="41"/>
        <v>1708.69</v>
      </c>
    </row>
    <row r="1331" spans="1:9">
      <c r="A1331" s="45">
        <v>43191</v>
      </c>
      <c r="B1331" s="49" t="s">
        <v>492</v>
      </c>
      <c r="C1331" s="49" t="s">
        <v>220</v>
      </c>
      <c r="D1331" s="49" t="s">
        <v>17</v>
      </c>
      <c r="E1331" s="1" t="str">
        <f t="shared" si="42"/>
        <v>002</v>
      </c>
      <c r="F1331" s="49" t="s">
        <v>233</v>
      </c>
      <c r="G1331" s="50">
        <v>27377.9</v>
      </c>
      <c r="H1331" s="4">
        <v>0</v>
      </c>
      <c r="I1331" s="4">
        <f t="shared" si="41"/>
        <v>27377.9</v>
      </c>
    </row>
    <row r="1332" spans="1:9">
      <c r="A1332" s="45">
        <v>43191</v>
      </c>
      <c r="B1332" s="49" t="s">
        <v>492</v>
      </c>
      <c r="C1332" s="49" t="s">
        <v>220</v>
      </c>
      <c r="D1332" s="49" t="s">
        <v>17</v>
      </c>
      <c r="E1332" s="1" t="str">
        <f t="shared" si="42"/>
        <v>002</v>
      </c>
      <c r="F1332" s="49" t="s">
        <v>234</v>
      </c>
      <c r="G1332" s="50">
        <v>32008.959999999999</v>
      </c>
      <c r="H1332" s="4">
        <v>0</v>
      </c>
      <c r="I1332" s="4">
        <f t="shared" si="41"/>
        <v>32008.959999999999</v>
      </c>
    </row>
    <row r="1333" spans="1:9">
      <c r="A1333" s="45">
        <v>43191</v>
      </c>
      <c r="B1333" s="49" t="s">
        <v>492</v>
      </c>
      <c r="C1333" s="49" t="s">
        <v>220</v>
      </c>
      <c r="D1333" s="49" t="s">
        <v>17</v>
      </c>
      <c r="E1333" s="1" t="str">
        <f t="shared" si="42"/>
        <v>002</v>
      </c>
      <c r="F1333" s="49" t="s">
        <v>235</v>
      </c>
      <c r="G1333" s="50">
        <v>135860.37</v>
      </c>
      <c r="H1333" s="4">
        <v>0</v>
      </c>
      <c r="I1333" s="4">
        <f t="shared" si="41"/>
        <v>135860.37</v>
      </c>
    </row>
    <row r="1334" spans="1:9">
      <c r="A1334" s="45">
        <v>43191</v>
      </c>
      <c r="B1334" s="49" t="s">
        <v>492</v>
      </c>
      <c r="C1334" s="49" t="s">
        <v>220</v>
      </c>
      <c r="D1334" s="49" t="s">
        <v>17</v>
      </c>
      <c r="E1334" s="1" t="str">
        <f t="shared" si="42"/>
        <v>002</v>
      </c>
      <c r="F1334" s="49" t="s">
        <v>505</v>
      </c>
      <c r="G1334" s="50">
        <v>149713.51999999999</v>
      </c>
      <c r="H1334" s="4">
        <v>0</v>
      </c>
      <c r="I1334" s="4">
        <f t="shared" si="41"/>
        <v>149713.51999999999</v>
      </c>
    </row>
    <row r="1335" spans="1:9">
      <c r="A1335" s="45">
        <v>43191</v>
      </c>
      <c r="B1335" s="49" t="s">
        <v>492</v>
      </c>
      <c r="C1335" s="49" t="s">
        <v>220</v>
      </c>
      <c r="D1335" s="49" t="s">
        <v>17</v>
      </c>
      <c r="E1335" s="1" t="str">
        <f t="shared" si="42"/>
        <v>002</v>
      </c>
      <c r="F1335" s="49" t="s">
        <v>236</v>
      </c>
      <c r="G1335" s="50">
        <v>360494.58</v>
      </c>
      <c r="H1335" s="4">
        <v>0</v>
      </c>
      <c r="I1335" s="4">
        <f t="shared" si="41"/>
        <v>360494.58</v>
      </c>
    </row>
    <row r="1336" spans="1:9">
      <c r="A1336" s="45">
        <v>43191</v>
      </c>
      <c r="B1336" s="49" t="s">
        <v>492</v>
      </c>
      <c r="C1336" s="49" t="s">
        <v>220</v>
      </c>
      <c r="D1336" s="49" t="s">
        <v>17</v>
      </c>
      <c r="E1336" s="1" t="str">
        <f t="shared" si="42"/>
        <v>002</v>
      </c>
      <c r="F1336" s="49" t="s">
        <v>237</v>
      </c>
      <c r="G1336" s="50">
        <v>671796.78</v>
      </c>
      <c r="H1336" s="4">
        <v>0</v>
      </c>
      <c r="I1336" s="4">
        <f t="shared" si="41"/>
        <v>671796.78</v>
      </c>
    </row>
    <row r="1337" spans="1:9">
      <c r="A1337" s="45">
        <v>43191</v>
      </c>
      <c r="B1337" s="49" t="s">
        <v>492</v>
      </c>
      <c r="C1337" s="49" t="s">
        <v>220</v>
      </c>
      <c r="D1337" s="49" t="s">
        <v>17</v>
      </c>
      <c r="E1337" s="1" t="str">
        <f t="shared" si="42"/>
        <v>002</v>
      </c>
      <c r="F1337" s="49" t="s">
        <v>238</v>
      </c>
      <c r="G1337" s="50">
        <v>147572.67000000001</v>
      </c>
      <c r="H1337" s="4">
        <v>0</v>
      </c>
      <c r="I1337" s="4">
        <f t="shared" si="41"/>
        <v>147572.67000000001</v>
      </c>
    </row>
    <row r="1338" spans="1:9">
      <c r="A1338" s="45">
        <v>43191</v>
      </c>
      <c r="B1338" s="49" t="s">
        <v>492</v>
      </c>
      <c r="C1338" s="49" t="s">
        <v>220</v>
      </c>
      <c r="D1338" s="49" t="s">
        <v>17</v>
      </c>
      <c r="E1338" s="1" t="str">
        <f t="shared" si="42"/>
        <v>002</v>
      </c>
      <c r="F1338" s="49" t="s">
        <v>239</v>
      </c>
      <c r="G1338" s="50">
        <v>54680.17</v>
      </c>
      <c r="H1338" s="4">
        <v>0</v>
      </c>
      <c r="I1338" s="4">
        <f t="shared" si="41"/>
        <v>54680.17</v>
      </c>
    </row>
    <row r="1339" spans="1:9">
      <c r="A1339" s="45">
        <v>43191</v>
      </c>
      <c r="B1339" s="49" t="s">
        <v>492</v>
      </c>
      <c r="C1339" s="49" t="s">
        <v>220</v>
      </c>
      <c r="D1339" s="49" t="s">
        <v>17</v>
      </c>
      <c r="E1339" s="1" t="str">
        <f t="shared" si="42"/>
        <v>002</v>
      </c>
      <c r="F1339" s="49" t="s">
        <v>240</v>
      </c>
      <c r="G1339" s="50">
        <v>7549.68</v>
      </c>
      <c r="H1339" s="4">
        <v>0</v>
      </c>
      <c r="I1339" s="4">
        <f t="shared" si="41"/>
        <v>7549.68</v>
      </c>
    </row>
    <row r="1340" spans="1:9">
      <c r="A1340" s="45">
        <v>43191</v>
      </c>
      <c r="B1340" s="49" t="s">
        <v>492</v>
      </c>
      <c r="C1340" s="49" t="s">
        <v>220</v>
      </c>
      <c r="D1340" s="49" t="s">
        <v>17</v>
      </c>
      <c r="E1340" s="1" t="str">
        <f t="shared" si="42"/>
        <v>002</v>
      </c>
      <c r="F1340" s="49" t="s">
        <v>241</v>
      </c>
      <c r="G1340" s="50">
        <v>183998.81</v>
      </c>
      <c r="H1340" s="4">
        <v>0</v>
      </c>
      <c r="I1340" s="4">
        <f t="shared" si="41"/>
        <v>183998.81</v>
      </c>
    </row>
    <row r="1341" spans="1:9">
      <c r="A1341" s="45">
        <v>43191</v>
      </c>
      <c r="B1341" s="49" t="s">
        <v>492</v>
      </c>
      <c r="C1341" s="49" t="s">
        <v>220</v>
      </c>
      <c r="D1341" s="49" t="s">
        <v>17</v>
      </c>
      <c r="E1341" s="1" t="str">
        <f t="shared" si="42"/>
        <v>002</v>
      </c>
      <c r="F1341" s="49" t="s">
        <v>242</v>
      </c>
      <c r="G1341" s="50">
        <v>285721.82</v>
      </c>
      <c r="H1341" s="4">
        <v>0</v>
      </c>
      <c r="I1341" s="4">
        <f t="shared" si="41"/>
        <v>285721.82</v>
      </c>
    </row>
    <row r="1342" spans="1:9">
      <c r="A1342" s="45">
        <v>43191</v>
      </c>
      <c r="B1342" s="49" t="s">
        <v>492</v>
      </c>
      <c r="C1342" s="49" t="s">
        <v>220</v>
      </c>
      <c r="D1342" s="49" t="s">
        <v>17</v>
      </c>
      <c r="E1342" s="1" t="str">
        <f t="shared" si="42"/>
        <v>002</v>
      </c>
      <c r="F1342" s="49" t="s">
        <v>243</v>
      </c>
      <c r="G1342" s="50">
        <v>6767.6199999999899</v>
      </c>
      <c r="H1342" s="4">
        <v>0</v>
      </c>
      <c r="I1342" s="4">
        <f t="shared" si="41"/>
        <v>6767.6199999999899</v>
      </c>
    </row>
    <row r="1343" spans="1:9">
      <c r="A1343" s="45">
        <v>43191</v>
      </c>
      <c r="B1343" s="49" t="s">
        <v>492</v>
      </c>
      <c r="C1343" s="49" t="s">
        <v>220</v>
      </c>
      <c r="D1343" s="49" t="s">
        <v>17</v>
      </c>
      <c r="E1343" s="1" t="str">
        <f t="shared" si="42"/>
        <v>002</v>
      </c>
      <c r="F1343" s="49" t="s">
        <v>244</v>
      </c>
      <c r="G1343" s="50">
        <v>399075.75</v>
      </c>
      <c r="H1343" s="4">
        <v>0</v>
      </c>
      <c r="I1343" s="4">
        <f t="shared" si="41"/>
        <v>399075.75</v>
      </c>
    </row>
    <row r="1344" spans="1:9">
      <c r="A1344" s="45">
        <v>43191</v>
      </c>
      <c r="B1344" s="49" t="s">
        <v>492</v>
      </c>
      <c r="C1344" s="49" t="s">
        <v>220</v>
      </c>
      <c r="D1344" s="49" t="s">
        <v>17</v>
      </c>
      <c r="E1344" s="1" t="str">
        <f t="shared" si="42"/>
        <v>002</v>
      </c>
      <c r="F1344" s="49" t="s">
        <v>245</v>
      </c>
      <c r="G1344" s="50">
        <v>32470.38</v>
      </c>
      <c r="H1344" s="4">
        <v>0</v>
      </c>
      <c r="I1344" s="4">
        <f t="shared" si="41"/>
        <v>32470.38</v>
      </c>
    </row>
    <row r="1345" spans="1:9">
      <c r="A1345" s="45">
        <v>43191</v>
      </c>
      <c r="B1345" s="49" t="s">
        <v>492</v>
      </c>
      <c r="C1345" s="49" t="s">
        <v>220</v>
      </c>
      <c r="D1345" s="49" t="s">
        <v>17</v>
      </c>
      <c r="E1345" s="1" t="str">
        <f t="shared" si="42"/>
        <v>002</v>
      </c>
      <c r="F1345" s="49" t="s">
        <v>246</v>
      </c>
      <c r="G1345" s="50">
        <v>883324.3</v>
      </c>
      <c r="H1345" s="4">
        <v>0</v>
      </c>
      <c r="I1345" s="4">
        <f t="shared" si="41"/>
        <v>883324.3</v>
      </c>
    </row>
    <row r="1346" spans="1:9">
      <c r="A1346" s="45">
        <v>43191</v>
      </c>
      <c r="B1346" s="49" t="s">
        <v>492</v>
      </c>
      <c r="C1346" s="49" t="s">
        <v>220</v>
      </c>
      <c r="D1346" s="49" t="s">
        <v>17</v>
      </c>
      <c r="E1346" s="1" t="str">
        <f t="shared" si="42"/>
        <v>002</v>
      </c>
      <c r="F1346" s="49" t="s">
        <v>622</v>
      </c>
      <c r="G1346" s="50">
        <v>8375.4599999999991</v>
      </c>
      <c r="H1346" s="4">
        <v>0</v>
      </c>
      <c r="I1346" s="4">
        <f t="shared" ref="I1346:I1409" si="43">+G1346-H1346</f>
        <v>8375.4599999999991</v>
      </c>
    </row>
    <row r="1347" spans="1:9">
      <c r="A1347" s="45">
        <v>43191</v>
      </c>
      <c r="B1347" s="49" t="s">
        <v>492</v>
      </c>
      <c r="C1347" s="49" t="s">
        <v>220</v>
      </c>
      <c r="D1347" s="49" t="s">
        <v>17</v>
      </c>
      <c r="E1347" s="1" t="str">
        <f t="shared" si="42"/>
        <v>002</v>
      </c>
      <c r="F1347" s="49" t="s">
        <v>247</v>
      </c>
      <c r="G1347" s="50">
        <v>665350.42000000004</v>
      </c>
      <c r="H1347" s="4">
        <v>0</v>
      </c>
      <c r="I1347" s="4">
        <f t="shared" si="43"/>
        <v>665350.42000000004</v>
      </c>
    </row>
    <row r="1348" spans="1:9">
      <c r="A1348" s="45">
        <v>43191</v>
      </c>
      <c r="B1348" s="49" t="s">
        <v>492</v>
      </c>
      <c r="C1348" s="49" t="s">
        <v>220</v>
      </c>
      <c r="D1348" s="49" t="s">
        <v>17</v>
      </c>
      <c r="E1348" s="1" t="str">
        <f t="shared" si="42"/>
        <v>002</v>
      </c>
      <c r="F1348" s="49" t="s">
        <v>248</v>
      </c>
      <c r="G1348" s="50">
        <v>560837.9</v>
      </c>
      <c r="H1348" s="4">
        <v>0</v>
      </c>
      <c r="I1348" s="4">
        <f t="shared" si="43"/>
        <v>560837.9</v>
      </c>
    </row>
    <row r="1349" spans="1:9">
      <c r="A1349" s="45">
        <v>43191</v>
      </c>
      <c r="B1349" s="49" t="s">
        <v>492</v>
      </c>
      <c r="C1349" s="49" t="s">
        <v>220</v>
      </c>
      <c r="D1349" s="49" t="s">
        <v>17</v>
      </c>
      <c r="E1349" s="1" t="str">
        <f t="shared" si="42"/>
        <v>002</v>
      </c>
      <c r="F1349" s="49" t="s">
        <v>249</v>
      </c>
      <c r="G1349" s="50">
        <v>477617.62</v>
      </c>
      <c r="H1349" s="4">
        <v>0</v>
      </c>
      <c r="I1349" s="4">
        <f t="shared" si="43"/>
        <v>477617.62</v>
      </c>
    </row>
    <row r="1350" spans="1:9">
      <c r="A1350" s="45">
        <v>43191</v>
      </c>
      <c r="B1350" s="49" t="s">
        <v>492</v>
      </c>
      <c r="C1350" s="49" t="s">
        <v>220</v>
      </c>
      <c r="D1350" s="49" t="s">
        <v>17</v>
      </c>
      <c r="E1350" s="1" t="str">
        <f t="shared" si="42"/>
        <v>002</v>
      </c>
      <c r="F1350" s="49" t="s">
        <v>250</v>
      </c>
      <c r="G1350" s="50">
        <v>58371.96</v>
      </c>
      <c r="H1350" s="4">
        <v>0</v>
      </c>
      <c r="I1350" s="4">
        <f t="shared" si="43"/>
        <v>58371.96</v>
      </c>
    </row>
    <row r="1351" spans="1:9">
      <c r="A1351" s="45">
        <v>43191</v>
      </c>
      <c r="B1351" s="49" t="s">
        <v>492</v>
      </c>
      <c r="C1351" s="49" t="s">
        <v>220</v>
      </c>
      <c r="D1351" s="49" t="s">
        <v>17</v>
      </c>
      <c r="E1351" s="1" t="str">
        <f t="shared" si="42"/>
        <v>002</v>
      </c>
      <c r="F1351" s="49" t="s">
        <v>251</v>
      </c>
      <c r="G1351" s="50">
        <v>1436.35</v>
      </c>
      <c r="H1351" s="4">
        <v>0</v>
      </c>
      <c r="I1351" s="4">
        <f t="shared" si="43"/>
        <v>1436.35</v>
      </c>
    </row>
    <row r="1352" spans="1:9">
      <c r="A1352" s="45">
        <v>43191</v>
      </c>
      <c r="B1352" s="49" t="s">
        <v>492</v>
      </c>
      <c r="C1352" s="49" t="s">
        <v>220</v>
      </c>
      <c r="D1352" s="49" t="s">
        <v>17</v>
      </c>
      <c r="E1352" s="1" t="str">
        <f t="shared" si="42"/>
        <v>002</v>
      </c>
      <c r="F1352" s="49" t="s">
        <v>252</v>
      </c>
      <c r="G1352" s="50">
        <v>4951.7299999999996</v>
      </c>
      <c r="H1352" s="4">
        <v>0</v>
      </c>
      <c r="I1352" s="4">
        <f t="shared" si="43"/>
        <v>4951.7299999999996</v>
      </c>
    </row>
    <row r="1353" spans="1:9">
      <c r="A1353" s="45">
        <v>43191</v>
      </c>
      <c r="B1353" s="49" t="s">
        <v>492</v>
      </c>
      <c r="C1353" s="49" t="s">
        <v>220</v>
      </c>
      <c r="D1353" s="49" t="s">
        <v>17</v>
      </c>
      <c r="E1353" s="1" t="str">
        <f t="shared" si="42"/>
        <v>002</v>
      </c>
      <c r="F1353" s="49" t="s">
        <v>253</v>
      </c>
      <c r="G1353" s="50">
        <v>528.13</v>
      </c>
      <c r="H1353" s="4">
        <v>0</v>
      </c>
      <c r="I1353" s="4">
        <f t="shared" si="43"/>
        <v>528.13</v>
      </c>
    </row>
    <row r="1354" spans="1:9">
      <c r="A1354" s="45">
        <v>43191</v>
      </c>
      <c r="B1354" s="49" t="s">
        <v>492</v>
      </c>
      <c r="C1354" s="49" t="s">
        <v>220</v>
      </c>
      <c r="D1354" s="49" t="s">
        <v>17</v>
      </c>
      <c r="E1354" s="1" t="str">
        <f t="shared" si="42"/>
        <v>002</v>
      </c>
      <c r="F1354" s="49" t="s">
        <v>261</v>
      </c>
      <c r="G1354" s="50">
        <v>-1209697.8500000001</v>
      </c>
      <c r="H1354" s="4">
        <v>0</v>
      </c>
      <c r="I1354" s="4">
        <f t="shared" si="43"/>
        <v>-1209697.8500000001</v>
      </c>
    </row>
    <row r="1355" spans="1:9">
      <c r="A1355" s="45">
        <v>43191</v>
      </c>
      <c r="B1355" s="49" t="s">
        <v>492</v>
      </c>
      <c r="C1355" s="49" t="s">
        <v>220</v>
      </c>
      <c r="D1355" s="49" t="s">
        <v>60</v>
      </c>
      <c r="E1355" s="1" t="str">
        <f t="shared" si="42"/>
        <v>012</v>
      </c>
      <c r="F1355" s="49" t="s">
        <v>262</v>
      </c>
      <c r="G1355" s="50">
        <v>1668598.18</v>
      </c>
      <c r="H1355" s="4">
        <v>0</v>
      </c>
      <c r="I1355" s="4">
        <f t="shared" si="43"/>
        <v>1668598.18</v>
      </c>
    </row>
    <row r="1356" spans="1:9">
      <c r="A1356" s="45">
        <v>43191</v>
      </c>
      <c r="B1356" s="49" t="s">
        <v>492</v>
      </c>
      <c r="C1356" s="49" t="s">
        <v>220</v>
      </c>
      <c r="D1356" s="49" t="s">
        <v>60</v>
      </c>
      <c r="E1356" s="1" t="str">
        <f t="shared" si="42"/>
        <v>012</v>
      </c>
      <c r="F1356" s="49" t="s">
        <v>507</v>
      </c>
      <c r="G1356" s="50">
        <v>95685.6</v>
      </c>
      <c r="H1356" s="4">
        <v>0</v>
      </c>
      <c r="I1356" s="4">
        <f t="shared" si="43"/>
        <v>95685.6</v>
      </c>
    </row>
    <row r="1357" spans="1:9">
      <c r="A1357" s="45">
        <v>43191</v>
      </c>
      <c r="B1357" s="49" t="s">
        <v>492</v>
      </c>
      <c r="C1357" s="49" t="s">
        <v>220</v>
      </c>
      <c r="D1357" s="49" t="s">
        <v>60</v>
      </c>
      <c r="E1357" s="1" t="str">
        <f t="shared" si="42"/>
        <v>012</v>
      </c>
      <c r="F1357" s="49" t="s">
        <v>263</v>
      </c>
      <c r="G1357" s="50">
        <v>25329.79</v>
      </c>
      <c r="H1357" s="4">
        <v>0</v>
      </c>
      <c r="I1357" s="4">
        <f t="shared" si="43"/>
        <v>25329.79</v>
      </c>
    </row>
    <row r="1358" spans="1:9">
      <c r="A1358" s="45">
        <v>43191</v>
      </c>
      <c r="B1358" s="49" t="s">
        <v>492</v>
      </c>
      <c r="C1358" s="49" t="s">
        <v>220</v>
      </c>
      <c r="D1358" s="49" t="s">
        <v>60</v>
      </c>
      <c r="E1358" s="1" t="str">
        <f t="shared" si="42"/>
        <v>012</v>
      </c>
      <c r="F1358" s="49" t="s">
        <v>264</v>
      </c>
      <c r="G1358" s="50">
        <v>1805.82</v>
      </c>
      <c r="H1358" s="4">
        <v>0</v>
      </c>
      <c r="I1358" s="4">
        <f t="shared" si="43"/>
        <v>1805.82</v>
      </c>
    </row>
    <row r="1359" spans="1:9">
      <c r="A1359" s="45">
        <v>43191</v>
      </c>
      <c r="B1359" s="49" t="s">
        <v>492</v>
      </c>
      <c r="C1359" s="49" t="s">
        <v>220</v>
      </c>
      <c r="D1359" s="49" t="s">
        <v>60</v>
      </c>
      <c r="E1359" s="1" t="str">
        <f t="shared" si="42"/>
        <v>012</v>
      </c>
      <c r="F1359" s="49" t="s">
        <v>265</v>
      </c>
      <c r="G1359" s="50">
        <v>3702.05</v>
      </c>
      <c r="H1359" s="4">
        <v>0</v>
      </c>
      <c r="I1359" s="4">
        <f t="shared" si="43"/>
        <v>3702.05</v>
      </c>
    </row>
    <row r="1360" spans="1:9">
      <c r="A1360" s="45">
        <v>43191</v>
      </c>
      <c r="B1360" s="49" t="s">
        <v>492</v>
      </c>
      <c r="C1360" s="49" t="s">
        <v>220</v>
      </c>
      <c r="D1360" s="49" t="s">
        <v>60</v>
      </c>
      <c r="E1360" s="1" t="str">
        <f t="shared" si="42"/>
        <v>012</v>
      </c>
      <c r="F1360" s="49" t="s">
        <v>266</v>
      </c>
      <c r="G1360" s="50">
        <v>52874.26</v>
      </c>
      <c r="H1360" s="4">
        <v>0</v>
      </c>
      <c r="I1360" s="4">
        <f t="shared" si="43"/>
        <v>52874.26</v>
      </c>
    </row>
    <row r="1361" spans="1:9">
      <c r="A1361" s="45">
        <v>43191</v>
      </c>
      <c r="B1361" s="49" t="s">
        <v>492</v>
      </c>
      <c r="C1361" s="49" t="s">
        <v>220</v>
      </c>
      <c r="D1361" s="49" t="s">
        <v>60</v>
      </c>
      <c r="E1361" s="1" t="str">
        <f t="shared" si="42"/>
        <v>012</v>
      </c>
      <c r="F1361" s="49" t="s">
        <v>267</v>
      </c>
      <c r="G1361" s="50">
        <v>8780.4500000000007</v>
      </c>
      <c r="H1361" s="4">
        <v>0</v>
      </c>
      <c r="I1361" s="4">
        <f t="shared" si="43"/>
        <v>8780.4500000000007</v>
      </c>
    </row>
    <row r="1362" spans="1:9">
      <c r="A1362" s="45">
        <v>43191</v>
      </c>
      <c r="B1362" s="49" t="s">
        <v>492</v>
      </c>
      <c r="C1362" s="49" t="s">
        <v>220</v>
      </c>
      <c r="D1362" s="49" t="s">
        <v>60</v>
      </c>
      <c r="E1362" s="1" t="str">
        <f t="shared" si="42"/>
        <v>012</v>
      </c>
      <c r="F1362" s="49" t="s">
        <v>268</v>
      </c>
      <c r="G1362" s="50">
        <v>6759.27</v>
      </c>
      <c r="H1362" s="4">
        <v>0</v>
      </c>
      <c r="I1362" s="4">
        <f t="shared" si="43"/>
        <v>6759.27</v>
      </c>
    </row>
    <row r="1363" spans="1:9">
      <c r="A1363" s="45">
        <v>43191</v>
      </c>
      <c r="B1363" s="49" t="s">
        <v>492</v>
      </c>
      <c r="C1363" s="49" t="s">
        <v>220</v>
      </c>
      <c r="D1363" s="49" t="s">
        <v>60</v>
      </c>
      <c r="E1363" s="1" t="str">
        <f t="shared" si="42"/>
        <v>012</v>
      </c>
      <c r="F1363" s="49" t="s">
        <v>269</v>
      </c>
      <c r="G1363" s="50">
        <v>3703.44</v>
      </c>
      <c r="H1363" s="4">
        <v>0</v>
      </c>
      <c r="I1363" s="4">
        <f t="shared" si="43"/>
        <v>3703.44</v>
      </c>
    </row>
    <row r="1364" spans="1:9">
      <c r="A1364" s="45">
        <v>43191</v>
      </c>
      <c r="B1364" s="49" t="s">
        <v>492</v>
      </c>
      <c r="C1364" s="49" t="s">
        <v>220</v>
      </c>
      <c r="D1364" s="49" t="s">
        <v>60</v>
      </c>
      <c r="E1364" s="1" t="str">
        <f t="shared" si="42"/>
        <v>012</v>
      </c>
      <c r="F1364" s="49" t="s">
        <v>509</v>
      </c>
      <c r="G1364" s="50">
        <v>9560.68</v>
      </c>
      <c r="H1364" s="4">
        <v>0</v>
      </c>
      <c r="I1364" s="4">
        <f t="shared" si="43"/>
        <v>9560.68</v>
      </c>
    </row>
    <row r="1365" spans="1:9">
      <c r="A1365" s="45">
        <v>43191</v>
      </c>
      <c r="B1365" s="49" t="s">
        <v>492</v>
      </c>
      <c r="C1365" s="49" t="s">
        <v>220</v>
      </c>
      <c r="D1365" s="49" t="s">
        <v>60</v>
      </c>
      <c r="E1365" s="1" t="str">
        <f t="shared" si="42"/>
        <v>012</v>
      </c>
      <c r="F1365" s="49" t="s">
        <v>270</v>
      </c>
      <c r="G1365" s="50">
        <v>20618.189999999999</v>
      </c>
      <c r="H1365" s="4">
        <v>0</v>
      </c>
      <c r="I1365" s="4">
        <f t="shared" si="43"/>
        <v>20618.189999999999</v>
      </c>
    </row>
    <row r="1366" spans="1:9">
      <c r="A1366" s="45">
        <v>43191</v>
      </c>
      <c r="B1366" s="49" t="s">
        <v>492</v>
      </c>
      <c r="C1366" s="49" t="s">
        <v>220</v>
      </c>
      <c r="D1366" s="49" t="s">
        <v>60</v>
      </c>
      <c r="E1366" s="1" t="str">
        <f t="shared" si="42"/>
        <v>012</v>
      </c>
      <c r="F1366" s="49" t="s">
        <v>271</v>
      </c>
      <c r="G1366" s="50">
        <v>1361.07</v>
      </c>
      <c r="H1366" s="4">
        <v>0</v>
      </c>
      <c r="I1366" s="4">
        <f t="shared" si="43"/>
        <v>1361.07</v>
      </c>
    </row>
    <row r="1367" spans="1:9">
      <c r="A1367" s="45">
        <v>43191</v>
      </c>
      <c r="B1367" s="49" t="s">
        <v>492</v>
      </c>
      <c r="C1367" s="49" t="s">
        <v>220</v>
      </c>
      <c r="D1367" s="49" t="s">
        <v>60</v>
      </c>
      <c r="E1367" s="1" t="str">
        <f t="shared" si="42"/>
        <v>012</v>
      </c>
      <c r="F1367" s="49" t="s">
        <v>272</v>
      </c>
      <c r="G1367" s="50">
        <v>18894.189999999999</v>
      </c>
      <c r="H1367" s="4">
        <v>0</v>
      </c>
      <c r="I1367" s="4">
        <f t="shared" si="43"/>
        <v>18894.189999999999</v>
      </c>
    </row>
    <row r="1368" spans="1:9">
      <c r="A1368" s="45">
        <v>43191</v>
      </c>
      <c r="B1368" s="49" t="s">
        <v>492</v>
      </c>
      <c r="C1368" s="49" t="s">
        <v>220</v>
      </c>
      <c r="D1368" s="49" t="s">
        <v>60</v>
      </c>
      <c r="E1368" s="1" t="str">
        <f t="shared" si="42"/>
        <v>012</v>
      </c>
      <c r="F1368" s="49" t="s">
        <v>273</v>
      </c>
      <c r="G1368" s="50">
        <v>40519.25</v>
      </c>
      <c r="H1368" s="4">
        <v>0</v>
      </c>
      <c r="I1368" s="4">
        <f t="shared" si="43"/>
        <v>40519.25</v>
      </c>
    </row>
    <row r="1369" spans="1:9">
      <c r="A1369" s="45">
        <v>43191</v>
      </c>
      <c r="B1369" s="49" t="s">
        <v>492</v>
      </c>
      <c r="C1369" s="49" t="s">
        <v>220</v>
      </c>
      <c r="D1369" s="49" t="s">
        <v>60</v>
      </c>
      <c r="E1369" s="1" t="str">
        <f t="shared" si="42"/>
        <v>012</v>
      </c>
      <c r="F1369" s="49" t="s">
        <v>600</v>
      </c>
      <c r="G1369" s="50">
        <v>11309.58</v>
      </c>
      <c r="H1369" s="4">
        <v>0</v>
      </c>
      <c r="I1369" s="4">
        <f t="shared" si="43"/>
        <v>11309.58</v>
      </c>
    </row>
    <row r="1370" spans="1:9">
      <c r="A1370" s="45">
        <v>43191</v>
      </c>
      <c r="B1370" s="49" t="s">
        <v>492</v>
      </c>
      <c r="C1370" s="49" t="s">
        <v>220</v>
      </c>
      <c r="D1370" s="49" t="s">
        <v>60</v>
      </c>
      <c r="E1370" s="1" t="str">
        <f t="shared" si="42"/>
        <v>012</v>
      </c>
      <c r="F1370" s="49" t="s">
        <v>276</v>
      </c>
      <c r="G1370" s="50">
        <v>12863.17</v>
      </c>
      <c r="H1370" s="4">
        <v>0</v>
      </c>
      <c r="I1370" s="4">
        <f t="shared" si="43"/>
        <v>12863.17</v>
      </c>
    </row>
    <row r="1371" spans="1:9">
      <c r="A1371" s="45">
        <v>43191</v>
      </c>
      <c r="B1371" s="49" t="s">
        <v>492</v>
      </c>
      <c r="C1371" s="49" t="s">
        <v>220</v>
      </c>
      <c r="D1371" s="49" t="s">
        <v>60</v>
      </c>
      <c r="E1371" s="1" t="str">
        <f t="shared" si="42"/>
        <v>012</v>
      </c>
      <c r="F1371" s="49" t="s">
        <v>277</v>
      </c>
      <c r="G1371" s="50">
        <v>26989.09</v>
      </c>
      <c r="H1371" s="4">
        <v>0</v>
      </c>
      <c r="I1371" s="4">
        <f t="shared" si="43"/>
        <v>26989.09</v>
      </c>
    </row>
    <row r="1372" spans="1:9">
      <c r="A1372" s="45">
        <v>43191</v>
      </c>
      <c r="B1372" s="49" t="s">
        <v>492</v>
      </c>
      <c r="C1372" s="49" t="s">
        <v>220</v>
      </c>
      <c r="D1372" s="49" t="s">
        <v>60</v>
      </c>
      <c r="E1372" s="1" t="str">
        <f t="shared" si="42"/>
        <v>012</v>
      </c>
      <c r="F1372" s="49" t="s">
        <v>278</v>
      </c>
      <c r="G1372" s="50">
        <v>482816.31</v>
      </c>
      <c r="H1372" s="4">
        <v>0</v>
      </c>
      <c r="I1372" s="4">
        <f t="shared" si="43"/>
        <v>482816.31</v>
      </c>
    </row>
    <row r="1373" spans="1:9">
      <c r="A1373" s="45">
        <v>43191</v>
      </c>
      <c r="B1373" s="49" t="s">
        <v>492</v>
      </c>
      <c r="C1373" s="49" t="s">
        <v>220</v>
      </c>
      <c r="D1373" s="49" t="s">
        <v>60</v>
      </c>
      <c r="E1373" s="1" t="str">
        <f t="shared" si="42"/>
        <v>012</v>
      </c>
      <c r="F1373" s="49" t="s">
        <v>623</v>
      </c>
      <c r="G1373" s="50">
        <v>3354.56</v>
      </c>
      <c r="H1373" s="4">
        <v>0</v>
      </c>
      <c r="I1373" s="4">
        <f t="shared" si="43"/>
        <v>3354.56</v>
      </c>
    </row>
    <row r="1374" spans="1:9">
      <c r="A1374" s="45">
        <v>43191</v>
      </c>
      <c r="B1374" s="49" t="s">
        <v>492</v>
      </c>
      <c r="C1374" s="49" t="s">
        <v>220</v>
      </c>
      <c r="D1374" s="49" t="s">
        <v>60</v>
      </c>
      <c r="E1374" s="1" t="str">
        <f t="shared" si="42"/>
        <v>012</v>
      </c>
      <c r="F1374" s="49" t="s">
        <v>279</v>
      </c>
      <c r="G1374" s="50">
        <v>547421.48</v>
      </c>
      <c r="H1374" s="4">
        <v>0</v>
      </c>
      <c r="I1374" s="4">
        <f t="shared" si="43"/>
        <v>547421.48</v>
      </c>
    </row>
    <row r="1375" spans="1:9">
      <c r="A1375" s="45">
        <v>43191</v>
      </c>
      <c r="B1375" s="49" t="s">
        <v>492</v>
      </c>
      <c r="C1375" s="49" t="s">
        <v>220</v>
      </c>
      <c r="D1375" s="49" t="s">
        <v>60</v>
      </c>
      <c r="E1375" s="1" t="str">
        <f t="shared" si="42"/>
        <v>012</v>
      </c>
      <c r="F1375" s="49" t="s">
        <v>280</v>
      </c>
      <c r="G1375" s="50">
        <v>253937.1</v>
      </c>
      <c r="H1375" s="4">
        <v>0</v>
      </c>
      <c r="I1375" s="4">
        <f t="shared" si="43"/>
        <v>253937.1</v>
      </c>
    </row>
    <row r="1376" spans="1:9">
      <c r="A1376" s="45">
        <v>43191</v>
      </c>
      <c r="B1376" s="49" t="s">
        <v>492</v>
      </c>
      <c r="C1376" s="49" t="s">
        <v>220</v>
      </c>
      <c r="D1376" s="49" t="s">
        <v>60</v>
      </c>
      <c r="E1376" s="1" t="str">
        <f t="shared" si="42"/>
        <v>012</v>
      </c>
      <c r="F1376" s="49" t="s">
        <v>281</v>
      </c>
      <c r="G1376" s="50">
        <v>21661.46</v>
      </c>
      <c r="H1376" s="4">
        <v>0</v>
      </c>
      <c r="I1376" s="4">
        <f t="shared" si="43"/>
        <v>21661.46</v>
      </c>
    </row>
    <row r="1377" spans="1:9">
      <c r="A1377" s="45">
        <v>43191</v>
      </c>
      <c r="B1377" s="49" t="s">
        <v>510</v>
      </c>
      <c r="C1377" s="49" t="s">
        <v>220</v>
      </c>
      <c r="D1377" s="49" t="s">
        <v>34</v>
      </c>
      <c r="E1377" s="1" t="str">
        <f t="shared" si="42"/>
        <v>009</v>
      </c>
      <c r="F1377" s="49" t="s">
        <v>287</v>
      </c>
      <c r="G1377" s="50">
        <v>8.9499999999998181</v>
      </c>
      <c r="H1377" s="4">
        <v>8.9499999999999993</v>
      </c>
      <c r="I1377" s="4">
        <f t="shared" si="43"/>
        <v>-1.8118839761882555E-13</v>
      </c>
    </row>
    <row r="1378" spans="1:9">
      <c r="A1378" s="45">
        <v>43191</v>
      </c>
      <c r="B1378" s="49" t="s">
        <v>510</v>
      </c>
      <c r="C1378" s="49" t="s">
        <v>220</v>
      </c>
      <c r="D1378" s="49" t="s">
        <v>34</v>
      </c>
      <c r="E1378" s="1" t="str">
        <f t="shared" si="42"/>
        <v>009</v>
      </c>
      <c r="F1378" s="49" t="s">
        <v>288</v>
      </c>
      <c r="G1378" s="50">
        <v>0.12000000000000501</v>
      </c>
      <c r="H1378" s="4">
        <v>0.12</v>
      </c>
      <c r="I1378" s="4">
        <f t="shared" si="43"/>
        <v>5.0098813986210189E-15</v>
      </c>
    </row>
    <row r="1379" spans="1:9">
      <c r="A1379" s="45">
        <v>43191</v>
      </c>
      <c r="B1379" s="49" t="s">
        <v>510</v>
      </c>
      <c r="C1379" s="49" t="s">
        <v>220</v>
      </c>
      <c r="D1379" s="49" t="s">
        <v>34</v>
      </c>
      <c r="E1379" s="1" t="str">
        <f t="shared" si="42"/>
        <v>009</v>
      </c>
      <c r="F1379" s="49" t="s">
        <v>425</v>
      </c>
      <c r="G1379" s="50">
        <v>436.59</v>
      </c>
      <c r="H1379" s="4">
        <v>1.3</v>
      </c>
      <c r="I1379" s="4">
        <f t="shared" si="43"/>
        <v>435.28999999999996</v>
      </c>
    </row>
    <row r="1380" spans="1:9">
      <c r="A1380" s="45">
        <v>43191</v>
      </c>
      <c r="B1380" s="49" t="s">
        <v>510</v>
      </c>
      <c r="C1380" s="49" t="s">
        <v>220</v>
      </c>
      <c r="D1380" s="49" t="s">
        <v>34</v>
      </c>
      <c r="E1380" s="1" t="str">
        <f t="shared" si="42"/>
        <v>009</v>
      </c>
      <c r="F1380" s="49" t="s">
        <v>289</v>
      </c>
      <c r="G1380" s="50">
        <v>81638.33</v>
      </c>
      <c r="H1380" s="4">
        <v>483.16</v>
      </c>
      <c r="I1380" s="4">
        <f t="shared" si="43"/>
        <v>81155.17</v>
      </c>
    </row>
    <row r="1381" spans="1:9">
      <c r="A1381" s="45">
        <v>43191</v>
      </c>
      <c r="B1381" s="49" t="s">
        <v>510</v>
      </c>
      <c r="C1381" s="49" t="s">
        <v>220</v>
      </c>
      <c r="D1381" s="49" t="s">
        <v>34</v>
      </c>
      <c r="E1381" s="1" t="str">
        <f t="shared" si="42"/>
        <v>009</v>
      </c>
      <c r="F1381" s="49" t="s">
        <v>290</v>
      </c>
      <c r="G1381" s="50">
        <v>144788.60999999999</v>
      </c>
      <c r="H1381" s="4">
        <v>1668.77</v>
      </c>
      <c r="I1381" s="4">
        <f t="shared" si="43"/>
        <v>143119.84</v>
      </c>
    </row>
    <row r="1382" spans="1:9">
      <c r="A1382" s="45">
        <v>43191</v>
      </c>
      <c r="B1382" s="49" t="s">
        <v>510</v>
      </c>
      <c r="C1382" s="49" t="s">
        <v>220</v>
      </c>
      <c r="D1382" s="49" t="s">
        <v>34</v>
      </c>
      <c r="E1382" s="1" t="str">
        <f t="shared" si="42"/>
        <v>009</v>
      </c>
      <c r="F1382" s="49" t="s">
        <v>291</v>
      </c>
      <c r="G1382" s="50">
        <v>176839.61</v>
      </c>
      <c r="H1382" s="4">
        <v>3557.32</v>
      </c>
      <c r="I1382" s="4">
        <f t="shared" si="43"/>
        <v>173282.28999999998</v>
      </c>
    </row>
    <row r="1383" spans="1:9">
      <c r="A1383" s="45">
        <v>43191</v>
      </c>
      <c r="B1383" s="49" t="s">
        <v>510</v>
      </c>
      <c r="C1383" s="49" t="s">
        <v>220</v>
      </c>
      <c r="D1383" s="49" t="s">
        <v>34</v>
      </c>
      <c r="E1383" s="1" t="str">
        <f t="shared" si="42"/>
        <v>009</v>
      </c>
      <c r="F1383" s="49" t="s">
        <v>292</v>
      </c>
      <c r="G1383" s="50">
        <v>64165.36</v>
      </c>
      <c r="H1383" s="4">
        <v>349.27</v>
      </c>
      <c r="I1383" s="4">
        <f t="shared" si="43"/>
        <v>63816.090000000004</v>
      </c>
    </row>
    <row r="1384" spans="1:9">
      <c r="A1384" s="45">
        <v>43191</v>
      </c>
      <c r="B1384" s="49" t="s">
        <v>510</v>
      </c>
      <c r="C1384" s="49" t="s">
        <v>220</v>
      </c>
      <c r="D1384" s="49" t="s">
        <v>34</v>
      </c>
      <c r="E1384" s="1" t="str">
        <f t="shared" si="42"/>
        <v>009</v>
      </c>
      <c r="F1384" s="49" t="s">
        <v>293</v>
      </c>
      <c r="G1384" s="50">
        <v>13968634.33</v>
      </c>
      <c r="H1384" s="4">
        <v>193506.62</v>
      </c>
      <c r="I1384" s="4">
        <f t="shared" si="43"/>
        <v>13775127.710000001</v>
      </c>
    </row>
    <row r="1385" spans="1:9">
      <c r="A1385" s="45">
        <v>43191</v>
      </c>
      <c r="B1385" s="49" t="s">
        <v>510</v>
      </c>
      <c r="C1385" s="49" t="s">
        <v>220</v>
      </c>
      <c r="D1385" s="49" t="s">
        <v>34</v>
      </c>
      <c r="E1385" s="1" t="str">
        <f t="shared" si="42"/>
        <v>009</v>
      </c>
      <c r="F1385" s="49" t="s">
        <v>294</v>
      </c>
      <c r="G1385" s="50">
        <v>5627446.1100000003</v>
      </c>
      <c r="H1385" s="4">
        <v>108760.47</v>
      </c>
      <c r="I1385" s="4">
        <f t="shared" si="43"/>
        <v>5518685.6400000006</v>
      </c>
    </row>
    <row r="1386" spans="1:9">
      <c r="A1386" s="45">
        <v>43191</v>
      </c>
      <c r="B1386" s="49" t="s">
        <v>510</v>
      </c>
      <c r="C1386" s="49" t="s">
        <v>220</v>
      </c>
      <c r="D1386" s="49" t="s">
        <v>34</v>
      </c>
      <c r="E1386" s="1" t="str">
        <f t="shared" si="42"/>
        <v>009</v>
      </c>
      <c r="F1386" s="49" t="s">
        <v>529</v>
      </c>
      <c r="G1386" s="50">
        <v>13554.13</v>
      </c>
      <c r="H1386" s="4">
        <v>41.22</v>
      </c>
      <c r="I1386" s="4">
        <f t="shared" si="43"/>
        <v>13512.91</v>
      </c>
    </row>
    <row r="1387" spans="1:9">
      <c r="A1387" s="45">
        <v>43191</v>
      </c>
      <c r="B1387" s="49" t="s">
        <v>510</v>
      </c>
      <c r="C1387" s="49" t="s">
        <v>220</v>
      </c>
      <c r="D1387" s="49" t="s">
        <v>34</v>
      </c>
      <c r="E1387" s="1" t="str">
        <f t="shared" si="42"/>
        <v>009</v>
      </c>
      <c r="F1387" s="49" t="s">
        <v>295</v>
      </c>
      <c r="G1387" s="50">
        <v>819.9</v>
      </c>
      <c r="H1387" s="4">
        <v>1.63</v>
      </c>
      <c r="I1387" s="4">
        <f t="shared" si="43"/>
        <v>818.27</v>
      </c>
    </row>
    <row r="1388" spans="1:9">
      <c r="A1388" s="45">
        <v>43191</v>
      </c>
      <c r="B1388" s="49" t="s">
        <v>510</v>
      </c>
      <c r="C1388" s="49" t="s">
        <v>220</v>
      </c>
      <c r="D1388" s="49" t="s">
        <v>34</v>
      </c>
      <c r="E1388" s="1" t="str">
        <f t="shared" ref="E1388:E1451" si="44">LEFT(D1388,3)</f>
        <v>009</v>
      </c>
      <c r="F1388" s="49" t="s">
        <v>296</v>
      </c>
      <c r="G1388" s="50">
        <v>1565044.4</v>
      </c>
      <c r="H1388" s="4">
        <v>26341.7</v>
      </c>
      <c r="I1388" s="4">
        <f t="shared" si="43"/>
        <v>1538702.7</v>
      </c>
    </row>
    <row r="1389" spans="1:9">
      <c r="A1389" s="45">
        <v>43191</v>
      </c>
      <c r="B1389" s="49" t="s">
        <v>510</v>
      </c>
      <c r="C1389" s="49" t="s">
        <v>220</v>
      </c>
      <c r="D1389" s="49" t="s">
        <v>34</v>
      </c>
      <c r="E1389" s="1" t="str">
        <f t="shared" si="44"/>
        <v>009</v>
      </c>
      <c r="F1389" s="49" t="s">
        <v>297</v>
      </c>
      <c r="G1389" s="50">
        <v>-7.3399999999965102</v>
      </c>
      <c r="H1389" s="4">
        <v>0</v>
      </c>
      <c r="I1389" s="4">
        <f t="shared" si="43"/>
        <v>-7.3399999999965102</v>
      </c>
    </row>
    <row r="1390" spans="1:9">
      <c r="A1390" s="45">
        <v>43191</v>
      </c>
      <c r="B1390" s="49" t="s">
        <v>510</v>
      </c>
      <c r="C1390" s="49" t="s">
        <v>220</v>
      </c>
      <c r="D1390" s="49" t="s">
        <v>34</v>
      </c>
      <c r="E1390" s="1" t="str">
        <f t="shared" si="44"/>
        <v>009</v>
      </c>
      <c r="F1390" s="49" t="s">
        <v>298</v>
      </c>
      <c r="G1390" s="50">
        <v>32530.560000000001</v>
      </c>
      <c r="H1390" s="4">
        <v>318.61</v>
      </c>
      <c r="I1390" s="4">
        <f t="shared" si="43"/>
        <v>32211.95</v>
      </c>
    </row>
    <row r="1391" spans="1:9">
      <c r="A1391" s="45">
        <v>43191</v>
      </c>
      <c r="B1391" s="49" t="s">
        <v>510</v>
      </c>
      <c r="C1391" s="49" t="s">
        <v>220</v>
      </c>
      <c r="D1391" s="49" t="s">
        <v>34</v>
      </c>
      <c r="E1391" s="1" t="str">
        <f t="shared" si="44"/>
        <v>009</v>
      </c>
      <c r="F1391" s="49" t="s">
        <v>533</v>
      </c>
      <c r="G1391" s="50">
        <v>320379.15000000002</v>
      </c>
      <c r="H1391" s="4">
        <v>3861.61</v>
      </c>
      <c r="I1391" s="4">
        <f t="shared" si="43"/>
        <v>316517.54000000004</v>
      </c>
    </row>
    <row r="1392" spans="1:9">
      <c r="A1392" s="45">
        <v>43191</v>
      </c>
      <c r="B1392" s="49" t="s">
        <v>510</v>
      </c>
      <c r="C1392" s="49" t="s">
        <v>220</v>
      </c>
      <c r="D1392" s="49" t="s">
        <v>34</v>
      </c>
      <c r="E1392" s="1" t="str">
        <f t="shared" si="44"/>
        <v>009</v>
      </c>
      <c r="F1392" s="49" t="s">
        <v>534</v>
      </c>
      <c r="G1392" s="50">
        <v>344374.13</v>
      </c>
      <c r="H1392" s="4">
        <v>3773.08</v>
      </c>
      <c r="I1392" s="4">
        <f t="shared" si="43"/>
        <v>340601.05</v>
      </c>
    </row>
    <row r="1393" spans="1:9">
      <c r="A1393" s="45">
        <v>43191</v>
      </c>
      <c r="B1393" s="49" t="s">
        <v>510</v>
      </c>
      <c r="C1393" s="49" t="s">
        <v>220</v>
      </c>
      <c r="D1393" s="49" t="s">
        <v>34</v>
      </c>
      <c r="E1393" s="1" t="str">
        <f t="shared" si="44"/>
        <v>009</v>
      </c>
      <c r="F1393" s="49" t="s">
        <v>299</v>
      </c>
      <c r="G1393" s="50">
        <v>36503.85</v>
      </c>
      <c r="H1393" s="4">
        <v>179.56</v>
      </c>
      <c r="I1393" s="4">
        <f t="shared" si="43"/>
        <v>36324.29</v>
      </c>
    </row>
    <row r="1394" spans="1:9">
      <c r="A1394" s="45">
        <v>43191</v>
      </c>
      <c r="B1394" s="49" t="s">
        <v>510</v>
      </c>
      <c r="C1394" s="49" t="s">
        <v>220</v>
      </c>
      <c r="D1394" s="49" t="s">
        <v>34</v>
      </c>
      <c r="E1394" s="1" t="str">
        <f t="shared" si="44"/>
        <v>009</v>
      </c>
      <c r="F1394" s="49" t="s">
        <v>300</v>
      </c>
      <c r="G1394" s="50">
        <v>-25.979999999999801</v>
      </c>
      <c r="H1394" s="4">
        <v>12.17</v>
      </c>
      <c r="I1394" s="4">
        <f t="shared" si="43"/>
        <v>-38.1499999999998</v>
      </c>
    </row>
    <row r="1395" spans="1:9">
      <c r="A1395" s="45">
        <v>43191</v>
      </c>
      <c r="B1395" s="49" t="s">
        <v>510</v>
      </c>
      <c r="C1395" s="49" t="s">
        <v>220</v>
      </c>
      <c r="D1395" s="49" t="s">
        <v>34</v>
      </c>
      <c r="E1395" s="1" t="str">
        <f t="shared" si="44"/>
        <v>009</v>
      </c>
      <c r="F1395" s="49" t="s">
        <v>301</v>
      </c>
      <c r="G1395" s="50">
        <v>26025.71</v>
      </c>
      <c r="H1395" s="4">
        <v>315.38</v>
      </c>
      <c r="I1395" s="4">
        <f t="shared" si="43"/>
        <v>25710.329999999998</v>
      </c>
    </row>
    <row r="1396" spans="1:9">
      <c r="A1396" s="45">
        <v>43191</v>
      </c>
      <c r="B1396" s="49" t="s">
        <v>510</v>
      </c>
      <c r="C1396" s="49" t="s">
        <v>220</v>
      </c>
      <c r="D1396" s="49" t="s">
        <v>34</v>
      </c>
      <c r="E1396" s="1" t="str">
        <f t="shared" si="44"/>
        <v>009</v>
      </c>
      <c r="F1396" s="49" t="s">
        <v>302</v>
      </c>
      <c r="G1396" s="50">
        <v>1.08</v>
      </c>
      <c r="H1396" s="4">
        <v>0.01</v>
      </c>
      <c r="I1396" s="4">
        <f t="shared" si="43"/>
        <v>1.07</v>
      </c>
    </row>
    <row r="1397" spans="1:9">
      <c r="A1397" s="45">
        <v>43191</v>
      </c>
      <c r="B1397" s="49" t="s">
        <v>510</v>
      </c>
      <c r="C1397" s="49" t="s">
        <v>220</v>
      </c>
      <c r="D1397" s="49" t="s">
        <v>34</v>
      </c>
      <c r="E1397" s="1" t="str">
        <f t="shared" si="44"/>
        <v>009</v>
      </c>
      <c r="F1397" s="49" t="s">
        <v>303</v>
      </c>
      <c r="G1397" s="50">
        <v>462495.79</v>
      </c>
      <c r="H1397" s="4">
        <v>4546.72</v>
      </c>
      <c r="I1397" s="4">
        <f t="shared" si="43"/>
        <v>457949.07</v>
      </c>
    </row>
    <row r="1398" spans="1:9">
      <c r="A1398" s="45">
        <v>43191</v>
      </c>
      <c r="B1398" s="49" t="s">
        <v>510</v>
      </c>
      <c r="C1398" s="49" t="s">
        <v>220</v>
      </c>
      <c r="D1398" s="49" t="s">
        <v>34</v>
      </c>
      <c r="E1398" s="1" t="str">
        <f t="shared" si="44"/>
        <v>009</v>
      </c>
      <c r="F1398" s="49" t="s">
        <v>304</v>
      </c>
      <c r="G1398" s="50">
        <v>618966.43999999994</v>
      </c>
      <c r="H1398" s="4">
        <v>7299.5</v>
      </c>
      <c r="I1398" s="4">
        <f t="shared" si="43"/>
        <v>611666.93999999994</v>
      </c>
    </row>
    <row r="1399" spans="1:9">
      <c r="A1399" s="45">
        <v>43191</v>
      </c>
      <c r="B1399" s="49" t="s">
        <v>510</v>
      </c>
      <c r="C1399" s="49" t="s">
        <v>220</v>
      </c>
      <c r="D1399" s="49" t="s">
        <v>34</v>
      </c>
      <c r="E1399" s="1" t="str">
        <f t="shared" si="44"/>
        <v>009</v>
      </c>
      <c r="F1399" s="49" t="s">
        <v>305</v>
      </c>
      <c r="G1399" s="50">
        <v>189687.18</v>
      </c>
      <c r="H1399" s="4">
        <v>1906</v>
      </c>
      <c r="I1399" s="4">
        <f t="shared" si="43"/>
        <v>187781.18</v>
      </c>
    </row>
    <row r="1400" spans="1:9">
      <c r="A1400" s="45">
        <v>43191</v>
      </c>
      <c r="B1400" s="49" t="s">
        <v>510</v>
      </c>
      <c r="C1400" s="49" t="s">
        <v>220</v>
      </c>
      <c r="D1400" s="49" t="s">
        <v>34</v>
      </c>
      <c r="E1400" s="1" t="str">
        <f t="shared" si="44"/>
        <v>009</v>
      </c>
      <c r="F1400" s="49" t="s">
        <v>306</v>
      </c>
      <c r="G1400" s="50">
        <v>198557.47</v>
      </c>
      <c r="H1400" s="4">
        <v>2464.02</v>
      </c>
      <c r="I1400" s="4">
        <f t="shared" si="43"/>
        <v>196093.45</v>
      </c>
    </row>
    <row r="1401" spans="1:9">
      <c r="A1401" s="45">
        <v>43191</v>
      </c>
      <c r="B1401" s="49" t="s">
        <v>510</v>
      </c>
      <c r="C1401" s="49" t="s">
        <v>220</v>
      </c>
      <c r="D1401" s="49" t="s">
        <v>34</v>
      </c>
      <c r="E1401" s="1" t="str">
        <f t="shared" si="44"/>
        <v>009</v>
      </c>
      <c r="F1401" s="49" t="s">
        <v>307</v>
      </c>
      <c r="G1401" s="50">
        <v>38214.44</v>
      </c>
      <c r="H1401" s="4">
        <v>119.81</v>
      </c>
      <c r="I1401" s="4">
        <f t="shared" si="43"/>
        <v>38094.630000000005</v>
      </c>
    </row>
    <row r="1402" spans="1:9">
      <c r="A1402" s="45">
        <v>43191</v>
      </c>
      <c r="B1402" s="49" t="s">
        <v>510</v>
      </c>
      <c r="C1402" s="49" t="s">
        <v>220</v>
      </c>
      <c r="D1402" s="49" t="s">
        <v>34</v>
      </c>
      <c r="E1402" s="1" t="str">
        <f t="shared" si="44"/>
        <v>009</v>
      </c>
      <c r="F1402" s="49" t="s">
        <v>308</v>
      </c>
      <c r="G1402" s="50">
        <v>43610.22</v>
      </c>
      <c r="H1402" s="4">
        <v>160.76</v>
      </c>
      <c r="I1402" s="4">
        <f t="shared" si="43"/>
        <v>43449.46</v>
      </c>
    </row>
    <row r="1403" spans="1:9">
      <c r="A1403" s="45">
        <v>43191</v>
      </c>
      <c r="B1403" s="49" t="s">
        <v>510</v>
      </c>
      <c r="C1403" s="49" t="s">
        <v>220</v>
      </c>
      <c r="D1403" s="49" t="s">
        <v>34</v>
      </c>
      <c r="E1403" s="1" t="str">
        <f t="shared" si="44"/>
        <v>009</v>
      </c>
      <c r="F1403" s="49" t="s">
        <v>309</v>
      </c>
      <c r="G1403" s="50">
        <v>66531.3</v>
      </c>
      <c r="H1403" s="4">
        <v>516.07000000000005</v>
      </c>
      <c r="I1403" s="4">
        <f t="shared" si="43"/>
        <v>66015.23</v>
      </c>
    </row>
    <row r="1404" spans="1:9">
      <c r="A1404" s="45">
        <v>43191</v>
      </c>
      <c r="B1404" s="49" t="s">
        <v>510</v>
      </c>
      <c r="C1404" s="49" t="s">
        <v>220</v>
      </c>
      <c r="D1404" s="49" t="s">
        <v>34</v>
      </c>
      <c r="E1404" s="1" t="str">
        <f t="shared" si="44"/>
        <v>009</v>
      </c>
      <c r="F1404" s="49" t="s">
        <v>310</v>
      </c>
      <c r="G1404" s="50">
        <v>894825.35</v>
      </c>
      <c r="H1404" s="4">
        <v>7974.44</v>
      </c>
      <c r="I1404" s="4">
        <f t="shared" si="43"/>
        <v>886850.91</v>
      </c>
    </row>
    <row r="1405" spans="1:9">
      <c r="A1405" s="45">
        <v>43191</v>
      </c>
      <c r="B1405" s="49" t="s">
        <v>510</v>
      </c>
      <c r="C1405" s="49" t="s">
        <v>220</v>
      </c>
      <c r="D1405" s="49" t="s">
        <v>34</v>
      </c>
      <c r="E1405" s="1" t="str">
        <f t="shared" si="44"/>
        <v>009</v>
      </c>
      <c r="F1405" s="49" t="s">
        <v>311</v>
      </c>
      <c r="G1405" s="50">
        <v>302635.65999999997</v>
      </c>
      <c r="H1405" s="4">
        <v>1924.77</v>
      </c>
      <c r="I1405" s="4">
        <f t="shared" si="43"/>
        <v>300710.88999999996</v>
      </c>
    </row>
    <row r="1406" spans="1:9">
      <c r="A1406" s="45">
        <v>43191</v>
      </c>
      <c r="B1406" s="49" t="s">
        <v>510</v>
      </c>
      <c r="C1406" s="49" t="s">
        <v>220</v>
      </c>
      <c r="D1406" s="49" t="s">
        <v>34</v>
      </c>
      <c r="E1406" s="1" t="str">
        <f t="shared" si="44"/>
        <v>009</v>
      </c>
      <c r="F1406" s="49" t="s">
        <v>312</v>
      </c>
      <c r="G1406" s="50">
        <v>2788245.9</v>
      </c>
      <c r="H1406" s="4">
        <v>29334.31</v>
      </c>
      <c r="I1406" s="4">
        <f t="shared" si="43"/>
        <v>2758911.59</v>
      </c>
    </row>
    <row r="1407" spans="1:9">
      <c r="A1407" s="45">
        <v>43191</v>
      </c>
      <c r="B1407" s="49" t="s">
        <v>510</v>
      </c>
      <c r="C1407" s="49" t="s">
        <v>220</v>
      </c>
      <c r="D1407" s="49" t="s">
        <v>34</v>
      </c>
      <c r="E1407" s="1" t="str">
        <f t="shared" si="44"/>
        <v>009</v>
      </c>
      <c r="F1407" s="49" t="s">
        <v>313</v>
      </c>
      <c r="G1407" s="50">
        <v>555575.16</v>
      </c>
      <c r="H1407" s="4">
        <v>5034.13</v>
      </c>
      <c r="I1407" s="4">
        <f t="shared" si="43"/>
        <v>550541.03</v>
      </c>
    </row>
    <row r="1408" spans="1:9">
      <c r="A1408" s="45">
        <v>43191</v>
      </c>
      <c r="B1408" s="49" t="s">
        <v>510</v>
      </c>
      <c r="C1408" s="49" t="s">
        <v>220</v>
      </c>
      <c r="D1408" s="49" t="s">
        <v>34</v>
      </c>
      <c r="E1408" s="1" t="str">
        <f t="shared" si="44"/>
        <v>009</v>
      </c>
      <c r="F1408" s="49" t="s">
        <v>314</v>
      </c>
      <c r="G1408" s="50">
        <v>469226.65</v>
      </c>
      <c r="H1408" s="4">
        <v>4595.49</v>
      </c>
      <c r="I1408" s="4">
        <f t="shared" si="43"/>
        <v>464631.16000000003</v>
      </c>
    </row>
    <row r="1409" spans="1:9">
      <c r="A1409" s="45">
        <v>43191</v>
      </c>
      <c r="B1409" s="49" t="s">
        <v>510</v>
      </c>
      <c r="C1409" s="49" t="s">
        <v>220</v>
      </c>
      <c r="D1409" s="49" t="s">
        <v>34</v>
      </c>
      <c r="E1409" s="1" t="str">
        <f t="shared" si="44"/>
        <v>009</v>
      </c>
      <c r="F1409" s="49" t="s">
        <v>315</v>
      </c>
      <c r="G1409" s="50">
        <v>176691.21</v>
      </c>
      <c r="H1409" s="4">
        <v>2063.06</v>
      </c>
      <c r="I1409" s="4">
        <f t="shared" si="43"/>
        <v>174628.15</v>
      </c>
    </row>
    <row r="1410" spans="1:9">
      <c r="A1410" s="45">
        <v>43191</v>
      </c>
      <c r="B1410" s="49" t="s">
        <v>510</v>
      </c>
      <c r="C1410" s="49" t="s">
        <v>220</v>
      </c>
      <c r="D1410" s="49" t="s">
        <v>34</v>
      </c>
      <c r="E1410" s="1" t="str">
        <f t="shared" si="44"/>
        <v>009</v>
      </c>
      <c r="F1410" s="49" t="s">
        <v>316</v>
      </c>
      <c r="G1410" s="50">
        <v>572078.91</v>
      </c>
      <c r="H1410" s="4">
        <v>5440.31</v>
      </c>
      <c r="I1410" s="4">
        <f t="shared" ref="I1410:I1473" si="45">+G1410-H1410</f>
        <v>566638.6</v>
      </c>
    </row>
    <row r="1411" spans="1:9">
      <c r="A1411" s="45">
        <v>43191</v>
      </c>
      <c r="B1411" s="49" t="s">
        <v>510</v>
      </c>
      <c r="C1411" s="49" t="s">
        <v>220</v>
      </c>
      <c r="D1411" s="49" t="s">
        <v>34</v>
      </c>
      <c r="E1411" s="1" t="str">
        <f t="shared" si="44"/>
        <v>009</v>
      </c>
      <c r="F1411" s="49" t="s">
        <v>317</v>
      </c>
      <c r="G1411" s="50">
        <v>109107.44</v>
      </c>
      <c r="H1411" s="4">
        <v>994.79</v>
      </c>
      <c r="I1411" s="4">
        <f t="shared" si="45"/>
        <v>108112.65000000001</v>
      </c>
    </row>
    <row r="1412" spans="1:9">
      <c r="A1412" s="45">
        <v>43191</v>
      </c>
      <c r="B1412" s="49" t="s">
        <v>510</v>
      </c>
      <c r="C1412" s="49" t="s">
        <v>220</v>
      </c>
      <c r="D1412" s="49" t="s">
        <v>34</v>
      </c>
      <c r="E1412" s="1" t="str">
        <f t="shared" si="44"/>
        <v>009</v>
      </c>
      <c r="F1412" s="49" t="s">
        <v>550</v>
      </c>
      <c r="G1412" s="50">
        <v>1132538.3799999999</v>
      </c>
      <c r="H1412" s="4">
        <v>10679.24</v>
      </c>
      <c r="I1412" s="4">
        <f t="shared" si="45"/>
        <v>1121859.1399999999</v>
      </c>
    </row>
    <row r="1413" spans="1:9">
      <c r="A1413" s="45">
        <v>43191</v>
      </c>
      <c r="B1413" s="49" t="s">
        <v>510</v>
      </c>
      <c r="C1413" s="49" t="s">
        <v>220</v>
      </c>
      <c r="D1413" s="49" t="s">
        <v>34</v>
      </c>
      <c r="E1413" s="1" t="str">
        <f t="shared" si="44"/>
        <v>009</v>
      </c>
      <c r="F1413" s="49" t="s">
        <v>551</v>
      </c>
      <c r="G1413" s="50">
        <v>157268.71</v>
      </c>
      <c r="H1413" s="4">
        <v>1242.98</v>
      </c>
      <c r="I1413" s="4">
        <f t="shared" si="45"/>
        <v>156025.72999999998</v>
      </c>
    </row>
    <row r="1414" spans="1:9">
      <c r="A1414" s="45">
        <v>43191</v>
      </c>
      <c r="B1414" s="49" t="s">
        <v>510</v>
      </c>
      <c r="C1414" s="49" t="s">
        <v>220</v>
      </c>
      <c r="D1414" s="49" t="s">
        <v>34</v>
      </c>
      <c r="E1414" s="1" t="str">
        <f t="shared" si="44"/>
        <v>009</v>
      </c>
      <c r="F1414" s="49" t="s">
        <v>318</v>
      </c>
      <c r="G1414" s="50">
        <v>92095.51</v>
      </c>
      <c r="H1414" s="4">
        <v>439.85</v>
      </c>
      <c r="I1414" s="4">
        <f t="shared" si="45"/>
        <v>91655.659999999989</v>
      </c>
    </row>
    <row r="1415" spans="1:9">
      <c r="A1415" s="45">
        <v>43191</v>
      </c>
      <c r="B1415" s="49" t="s">
        <v>510</v>
      </c>
      <c r="C1415" s="49" t="s">
        <v>220</v>
      </c>
      <c r="D1415" s="49" t="s">
        <v>34</v>
      </c>
      <c r="E1415" s="1" t="str">
        <f t="shared" si="44"/>
        <v>009</v>
      </c>
      <c r="F1415" s="49" t="s">
        <v>319</v>
      </c>
      <c r="G1415" s="50">
        <v>218919.12</v>
      </c>
      <c r="H1415" s="4">
        <v>2694.84</v>
      </c>
      <c r="I1415" s="4">
        <f t="shared" si="45"/>
        <v>216224.28</v>
      </c>
    </row>
    <row r="1416" spans="1:9">
      <c r="A1416" s="45">
        <v>43191</v>
      </c>
      <c r="B1416" s="49" t="s">
        <v>510</v>
      </c>
      <c r="C1416" s="49" t="s">
        <v>220</v>
      </c>
      <c r="D1416" s="49" t="s">
        <v>34</v>
      </c>
      <c r="E1416" s="1" t="str">
        <f t="shared" si="44"/>
        <v>009</v>
      </c>
      <c r="F1416" s="49" t="s">
        <v>320</v>
      </c>
      <c r="G1416" s="50">
        <v>1492.59</v>
      </c>
      <c r="H1416" s="4">
        <v>0</v>
      </c>
      <c r="I1416" s="4">
        <f t="shared" si="45"/>
        <v>1492.59</v>
      </c>
    </row>
    <row r="1417" spans="1:9">
      <c r="A1417" s="45">
        <v>43191</v>
      </c>
      <c r="B1417" s="49" t="s">
        <v>510</v>
      </c>
      <c r="C1417" s="49" t="s">
        <v>220</v>
      </c>
      <c r="D1417" s="49" t="s">
        <v>34</v>
      </c>
      <c r="E1417" s="1" t="str">
        <f t="shared" si="44"/>
        <v>009</v>
      </c>
      <c r="F1417" s="49" t="s">
        <v>321</v>
      </c>
      <c r="G1417" s="50">
        <v>224.34</v>
      </c>
      <c r="H1417" s="4">
        <v>0.82</v>
      </c>
      <c r="I1417" s="4">
        <f t="shared" si="45"/>
        <v>223.52</v>
      </c>
    </row>
    <row r="1418" spans="1:9">
      <c r="A1418" s="45">
        <v>43191</v>
      </c>
      <c r="B1418" s="49" t="s">
        <v>510</v>
      </c>
      <c r="C1418" s="49" t="s">
        <v>220</v>
      </c>
      <c r="D1418" s="49" t="s">
        <v>34</v>
      </c>
      <c r="E1418" s="1" t="str">
        <f t="shared" si="44"/>
        <v>009</v>
      </c>
      <c r="F1418" s="49" t="s">
        <v>322</v>
      </c>
      <c r="G1418" s="50">
        <v>82361.58</v>
      </c>
      <c r="H1418" s="4">
        <v>0</v>
      </c>
      <c r="I1418" s="4">
        <f t="shared" si="45"/>
        <v>82361.58</v>
      </c>
    </row>
    <row r="1419" spans="1:9">
      <c r="A1419" s="45">
        <v>43191</v>
      </c>
      <c r="B1419" s="49" t="s">
        <v>510</v>
      </c>
      <c r="C1419" s="49" t="s">
        <v>220</v>
      </c>
      <c r="D1419" s="49" t="s">
        <v>34</v>
      </c>
      <c r="E1419" s="1" t="str">
        <f t="shared" si="44"/>
        <v>009</v>
      </c>
      <c r="F1419" s="49" t="s">
        <v>323</v>
      </c>
      <c r="G1419" s="50">
        <v>3786.01</v>
      </c>
      <c r="H1419" s="4">
        <v>30.07</v>
      </c>
      <c r="I1419" s="4">
        <f t="shared" si="45"/>
        <v>3755.94</v>
      </c>
    </row>
    <row r="1420" spans="1:9">
      <c r="A1420" s="45">
        <v>43191</v>
      </c>
      <c r="B1420" s="49" t="s">
        <v>510</v>
      </c>
      <c r="C1420" s="49" t="s">
        <v>220</v>
      </c>
      <c r="D1420" s="49" t="s">
        <v>34</v>
      </c>
      <c r="E1420" s="1" t="str">
        <f t="shared" si="44"/>
        <v>009</v>
      </c>
      <c r="F1420" s="49" t="s">
        <v>556</v>
      </c>
      <c r="G1420" s="50">
        <v>-290.45</v>
      </c>
      <c r="H1420" s="4">
        <v>0.55000000000000004</v>
      </c>
      <c r="I1420" s="4">
        <f t="shared" si="45"/>
        <v>-291</v>
      </c>
    </row>
    <row r="1421" spans="1:9">
      <c r="A1421" s="45">
        <v>43191</v>
      </c>
      <c r="B1421" s="49" t="s">
        <v>510</v>
      </c>
      <c r="C1421" s="49" t="s">
        <v>220</v>
      </c>
      <c r="D1421" s="49" t="s">
        <v>34</v>
      </c>
      <c r="E1421" s="1" t="str">
        <f t="shared" si="44"/>
        <v>009</v>
      </c>
      <c r="F1421" s="49" t="s">
        <v>557</v>
      </c>
      <c r="G1421" s="50">
        <v>394595.98</v>
      </c>
      <c r="H1421" s="4">
        <v>3299.75</v>
      </c>
      <c r="I1421" s="4">
        <f t="shared" si="45"/>
        <v>391296.23</v>
      </c>
    </row>
    <row r="1422" spans="1:9">
      <c r="A1422" s="45">
        <v>43191</v>
      </c>
      <c r="B1422" s="49" t="s">
        <v>510</v>
      </c>
      <c r="C1422" s="49" t="s">
        <v>220</v>
      </c>
      <c r="D1422" s="49" t="s">
        <v>34</v>
      </c>
      <c r="E1422" s="1" t="str">
        <f t="shared" si="44"/>
        <v>009</v>
      </c>
      <c r="F1422" s="49" t="s">
        <v>559</v>
      </c>
      <c r="G1422" s="50">
        <v>-2026.45</v>
      </c>
      <c r="H1422" s="4">
        <v>2.92</v>
      </c>
      <c r="I1422" s="4">
        <f t="shared" si="45"/>
        <v>-2029.3700000000001</v>
      </c>
    </row>
    <row r="1423" spans="1:9">
      <c r="A1423" s="45">
        <v>43191</v>
      </c>
      <c r="B1423" s="49" t="s">
        <v>510</v>
      </c>
      <c r="C1423" s="49" t="s">
        <v>220</v>
      </c>
      <c r="D1423" s="49" t="s">
        <v>34</v>
      </c>
      <c r="E1423" s="1" t="str">
        <f t="shared" si="44"/>
        <v>009</v>
      </c>
      <c r="F1423" s="49" t="s">
        <v>324</v>
      </c>
      <c r="G1423" s="50">
        <v>16517.8</v>
      </c>
      <c r="H1423" s="4">
        <v>0</v>
      </c>
      <c r="I1423" s="4">
        <f t="shared" si="45"/>
        <v>16517.8</v>
      </c>
    </row>
    <row r="1424" spans="1:9">
      <c r="A1424" s="45">
        <v>43191</v>
      </c>
      <c r="B1424" s="49" t="s">
        <v>510</v>
      </c>
      <c r="C1424" s="49" t="s">
        <v>220</v>
      </c>
      <c r="D1424" s="49" t="s">
        <v>34</v>
      </c>
      <c r="E1424" s="1" t="str">
        <f t="shared" si="44"/>
        <v>009</v>
      </c>
      <c r="F1424" s="49" t="s">
        <v>325</v>
      </c>
      <c r="G1424" s="50">
        <v>61805.279999999999</v>
      </c>
      <c r="H1424" s="4">
        <v>0</v>
      </c>
      <c r="I1424" s="4">
        <f t="shared" si="45"/>
        <v>61805.279999999999</v>
      </c>
    </row>
    <row r="1425" spans="1:9">
      <c r="A1425" s="45">
        <v>43191</v>
      </c>
      <c r="B1425" s="49" t="s">
        <v>510</v>
      </c>
      <c r="C1425" s="49" t="s">
        <v>220</v>
      </c>
      <c r="D1425" s="49" t="s">
        <v>34</v>
      </c>
      <c r="E1425" s="1" t="str">
        <f t="shared" si="44"/>
        <v>009</v>
      </c>
      <c r="F1425" s="49" t="s">
        <v>326</v>
      </c>
      <c r="G1425" s="50">
        <v>58732.42</v>
      </c>
      <c r="H1425" s="4">
        <v>465.56</v>
      </c>
      <c r="I1425" s="4">
        <f t="shared" si="45"/>
        <v>58266.86</v>
      </c>
    </row>
    <row r="1426" spans="1:9">
      <c r="A1426" s="45">
        <v>43191</v>
      </c>
      <c r="B1426" s="49" t="s">
        <v>510</v>
      </c>
      <c r="C1426" s="49" t="s">
        <v>220</v>
      </c>
      <c r="D1426" s="49" t="s">
        <v>34</v>
      </c>
      <c r="E1426" s="1" t="str">
        <f t="shared" si="44"/>
        <v>009</v>
      </c>
      <c r="F1426" s="49" t="s">
        <v>327</v>
      </c>
      <c r="G1426" s="50">
        <v>13781.53</v>
      </c>
      <c r="H1426" s="4">
        <v>90.11</v>
      </c>
      <c r="I1426" s="4">
        <f t="shared" si="45"/>
        <v>13691.42</v>
      </c>
    </row>
    <row r="1427" spans="1:9">
      <c r="A1427" s="45">
        <v>43191</v>
      </c>
      <c r="B1427" s="49" t="s">
        <v>510</v>
      </c>
      <c r="C1427" s="49" t="s">
        <v>220</v>
      </c>
      <c r="D1427" s="49" t="s">
        <v>34</v>
      </c>
      <c r="E1427" s="1" t="str">
        <f t="shared" si="44"/>
        <v>009</v>
      </c>
      <c r="F1427" s="49" t="s">
        <v>328</v>
      </c>
      <c r="G1427" s="50">
        <v>7335.32</v>
      </c>
      <c r="H1427" s="4">
        <v>24.08</v>
      </c>
      <c r="I1427" s="4">
        <f t="shared" si="45"/>
        <v>7311.24</v>
      </c>
    </row>
    <row r="1428" spans="1:9">
      <c r="A1428" s="45">
        <v>43191</v>
      </c>
      <c r="B1428" s="49" t="s">
        <v>510</v>
      </c>
      <c r="C1428" s="49" t="s">
        <v>220</v>
      </c>
      <c r="D1428" s="49" t="s">
        <v>34</v>
      </c>
      <c r="E1428" s="1" t="str">
        <f t="shared" si="44"/>
        <v>009</v>
      </c>
      <c r="F1428" s="49" t="s">
        <v>329</v>
      </c>
      <c r="G1428" s="50">
        <v>4864.32</v>
      </c>
      <c r="H1428" s="4">
        <v>28.65</v>
      </c>
      <c r="I1428" s="4">
        <f t="shared" si="45"/>
        <v>4835.67</v>
      </c>
    </row>
    <row r="1429" spans="1:9">
      <c r="A1429" s="45">
        <v>43191</v>
      </c>
      <c r="B1429" s="49" t="s">
        <v>510</v>
      </c>
      <c r="C1429" s="49" t="s">
        <v>220</v>
      </c>
      <c r="D1429" s="49" t="s">
        <v>34</v>
      </c>
      <c r="E1429" s="1" t="str">
        <f t="shared" si="44"/>
        <v>009</v>
      </c>
      <c r="F1429" s="49" t="s">
        <v>330</v>
      </c>
      <c r="G1429" s="50">
        <v>10847.29</v>
      </c>
      <c r="H1429" s="4">
        <v>13.43</v>
      </c>
      <c r="I1429" s="4">
        <f t="shared" si="45"/>
        <v>10833.86</v>
      </c>
    </row>
    <row r="1430" spans="1:9">
      <c r="A1430" s="45">
        <v>43191</v>
      </c>
      <c r="B1430" s="49" t="s">
        <v>510</v>
      </c>
      <c r="C1430" s="49" t="s">
        <v>220</v>
      </c>
      <c r="D1430" s="49" t="s">
        <v>34</v>
      </c>
      <c r="E1430" s="1" t="str">
        <f t="shared" si="44"/>
        <v>009</v>
      </c>
      <c r="F1430" s="49" t="s">
        <v>331</v>
      </c>
      <c r="G1430" s="50">
        <v>85434.5</v>
      </c>
      <c r="H1430" s="4">
        <v>425.43</v>
      </c>
      <c r="I1430" s="4">
        <f t="shared" si="45"/>
        <v>85009.07</v>
      </c>
    </row>
    <row r="1431" spans="1:9">
      <c r="A1431" s="45">
        <v>43191</v>
      </c>
      <c r="B1431" s="49" t="s">
        <v>510</v>
      </c>
      <c r="C1431" s="49" t="s">
        <v>220</v>
      </c>
      <c r="D1431" s="49" t="s">
        <v>34</v>
      </c>
      <c r="E1431" s="1" t="str">
        <f t="shared" si="44"/>
        <v>009</v>
      </c>
      <c r="F1431" s="49" t="s">
        <v>624</v>
      </c>
      <c r="G1431" s="50">
        <v>62366.54</v>
      </c>
      <c r="H1431" s="4">
        <v>77.209999999999994</v>
      </c>
      <c r="I1431" s="4">
        <f t="shared" si="45"/>
        <v>62289.33</v>
      </c>
    </row>
    <row r="1432" spans="1:9">
      <c r="A1432" s="45">
        <v>43191</v>
      </c>
      <c r="B1432" s="49" t="s">
        <v>510</v>
      </c>
      <c r="C1432" s="49" t="s">
        <v>220</v>
      </c>
      <c r="D1432" s="49" t="s">
        <v>34</v>
      </c>
      <c r="E1432" s="1" t="str">
        <f t="shared" si="44"/>
        <v>009</v>
      </c>
      <c r="F1432" s="49" t="s">
        <v>572</v>
      </c>
      <c r="G1432" s="50">
        <v>31232.58</v>
      </c>
      <c r="H1432" s="4">
        <v>195.66</v>
      </c>
      <c r="I1432" s="4">
        <f t="shared" si="45"/>
        <v>31036.920000000002</v>
      </c>
    </row>
    <row r="1433" spans="1:9">
      <c r="A1433" s="45">
        <v>43191</v>
      </c>
      <c r="B1433" s="49" t="s">
        <v>510</v>
      </c>
      <c r="C1433" s="49" t="s">
        <v>220</v>
      </c>
      <c r="D1433" s="49" t="s">
        <v>34</v>
      </c>
      <c r="E1433" s="1" t="str">
        <f t="shared" si="44"/>
        <v>009</v>
      </c>
      <c r="F1433" s="49" t="s">
        <v>332</v>
      </c>
      <c r="G1433" s="50">
        <v>1572.65</v>
      </c>
      <c r="H1433" s="4">
        <v>0</v>
      </c>
      <c r="I1433" s="4">
        <f t="shared" si="45"/>
        <v>1572.65</v>
      </c>
    </row>
    <row r="1434" spans="1:9">
      <c r="A1434" s="45">
        <v>43191</v>
      </c>
      <c r="B1434" s="49" t="s">
        <v>510</v>
      </c>
      <c r="C1434" s="49" t="s">
        <v>220</v>
      </c>
      <c r="D1434" s="49" t="s">
        <v>34</v>
      </c>
      <c r="E1434" s="1" t="str">
        <f t="shared" si="44"/>
        <v>009</v>
      </c>
      <c r="F1434" s="49" t="s">
        <v>333</v>
      </c>
      <c r="G1434" s="50">
        <v>1681.3</v>
      </c>
      <c r="H1434" s="4">
        <v>0</v>
      </c>
      <c r="I1434" s="4">
        <f t="shared" si="45"/>
        <v>1681.3</v>
      </c>
    </row>
    <row r="1435" spans="1:9">
      <c r="A1435" s="45">
        <v>43191</v>
      </c>
      <c r="B1435" s="49" t="s">
        <v>510</v>
      </c>
      <c r="C1435" s="49" t="s">
        <v>220</v>
      </c>
      <c r="D1435" s="49" t="s">
        <v>34</v>
      </c>
      <c r="E1435" s="1" t="str">
        <f t="shared" si="44"/>
        <v>009</v>
      </c>
      <c r="F1435" s="49" t="s">
        <v>334</v>
      </c>
      <c r="G1435" s="50">
        <v>66887.850000000006</v>
      </c>
      <c r="H1435" s="4">
        <v>0</v>
      </c>
      <c r="I1435" s="4">
        <f t="shared" si="45"/>
        <v>66887.850000000006</v>
      </c>
    </row>
    <row r="1436" spans="1:9">
      <c r="A1436" s="45">
        <v>43191</v>
      </c>
      <c r="B1436" s="49" t="s">
        <v>510</v>
      </c>
      <c r="C1436" s="49" t="s">
        <v>220</v>
      </c>
      <c r="D1436" s="49" t="s">
        <v>34</v>
      </c>
      <c r="E1436" s="1" t="str">
        <f t="shared" si="44"/>
        <v>009</v>
      </c>
      <c r="F1436" s="49" t="s">
        <v>601</v>
      </c>
      <c r="G1436" s="50">
        <v>13402.71</v>
      </c>
      <c r="H1436" s="4">
        <v>48.38</v>
      </c>
      <c r="I1436" s="4">
        <f t="shared" si="45"/>
        <v>13354.33</v>
      </c>
    </row>
    <row r="1437" spans="1:9">
      <c r="A1437" s="45">
        <v>43191</v>
      </c>
      <c r="B1437" s="49" t="s">
        <v>510</v>
      </c>
      <c r="C1437" s="49" t="s">
        <v>220</v>
      </c>
      <c r="D1437" s="49" t="s">
        <v>34</v>
      </c>
      <c r="E1437" s="1" t="str">
        <f t="shared" si="44"/>
        <v>009</v>
      </c>
      <c r="F1437" s="49" t="s">
        <v>575</v>
      </c>
      <c r="G1437" s="50">
        <v>35469.440000000002</v>
      </c>
      <c r="H1437" s="4">
        <v>364.9</v>
      </c>
      <c r="I1437" s="4">
        <f t="shared" si="45"/>
        <v>35104.54</v>
      </c>
    </row>
    <row r="1438" spans="1:9">
      <c r="A1438" s="45">
        <v>43191</v>
      </c>
      <c r="B1438" s="49" t="s">
        <v>510</v>
      </c>
      <c r="C1438" s="49" t="s">
        <v>220</v>
      </c>
      <c r="D1438" s="49" t="s">
        <v>34</v>
      </c>
      <c r="E1438" s="1" t="str">
        <f t="shared" si="44"/>
        <v>009</v>
      </c>
      <c r="F1438" s="49" t="s">
        <v>576</v>
      </c>
      <c r="G1438" s="50">
        <v>5647.22</v>
      </c>
      <c r="H1438" s="4">
        <v>34.24</v>
      </c>
      <c r="I1438" s="4">
        <f t="shared" si="45"/>
        <v>5612.9800000000005</v>
      </c>
    </row>
    <row r="1439" spans="1:9">
      <c r="A1439" s="45">
        <v>43191</v>
      </c>
      <c r="B1439" s="49" t="s">
        <v>510</v>
      </c>
      <c r="C1439" s="49" t="s">
        <v>220</v>
      </c>
      <c r="D1439" s="49" t="s">
        <v>34</v>
      </c>
      <c r="E1439" s="1" t="str">
        <f t="shared" si="44"/>
        <v>009</v>
      </c>
      <c r="F1439" s="49" t="s">
        <v>336</v>
      </c>
      <c r="G1439" s="50">
        <v>147404.49</v>
      </c>
      <c r="H1439" s="4">
        <v>351.71</v>
      </c>
      <c r="I1439" s="4">
        <f t="shared" si="45"/>
        <v>147052.78</v>
      </c>
    </row>
    <row r="1440" spans="1:9">
      <c r="A1440" s="45">
        <v>43191</v>
      </c>
      <c r="B1440" s="49" t="s">
        <v>510</v>
      </c>
      <c r="C1440" s="49" t="s">
        <v>220</v>
      </c>
      <c r="D1440" s="49" t="s">
        <v>34</v>
      </c>
      <c r="E1440" s="1" t="str">
        <f t="shared" si="44"/>
        <v>009</v>
      </c>
      <c r="F1440" s="49" t="s">
        <v>579</v>
      </c>
      <c r="G1440" s="50">
        <v>97758.99</v>
      </c>
      <c r="H1440" s="4">
        <v>364.9</v>
      </c>
      <c r="I1440" s="4">
        <f t="shared" si="45"/>
        <v>97394.090000000011</v>
      </c>
    </row>
    <row r="1441" spans="1:9">
      <c r="A1441" s="45">
        <v>43191</v>
      </c>
      <c r="B1441" s="49" t="s">
        <v>510</v>
      </c>
      <c r="C1441" s="49" t="s">
        <v>220</v>
      </c>
      <c r="D1441" s="49" t="s">
        <v>34</v>
      </c>
      <c r="E1441" s="1" t="str">
        <f t="shared" si="44"/>
        <v>009</v>
      </c>
      <c r="F1441" s="49" t="s">
        <v>337</v>
      </c>
      <c r="G1441" s="50">
        <v>9084.84</v>
      </c>
      <c r="H1441" s="4">
        <v>13.22</v>
      </c>
      <c r="I1441" s="4">
        <f t="shared" si="45"/>
        <v>9071.6200000000008</v>
      </c>
    </row>
    <row r="1442" spans="1:9">
      <c r="A1442" s="45">
        <v>43191</v>
      </c>
      <c r="B1442" s="49" t="s">
        <v>510</v>
      </c>
      <c r="C1442" s="49" t="s">
        <v>220</v>
      </c>
      <c r="D1442" s="49" t="s">
        <v>34</v>
      </c>
      <c r="E1442" s="1" t="str">
        <f t="shared" si="44"/>
        <v>009</v>
      </c>
      <c r="F1442" s="49" t="s">
        <v>338</v>
      </c>
      <c r="G1442" s="50">
        <v>105520.91</v>
      </c>
      <c r="H1442" s="4">
        <v>376.92</v>
      </c>
      <c r="I1442" s="4">
        <f t="shared" si="45"/>
        <v>105143.99</v>
      </c>
    </row>
    <row r="1443" spans="1:9">
      <c r="A1443" s="45">
        <v>43191</v>
      </c>
      <c r="B1443" s="49" t="s">
        <v>510</v>
      </c>
      <c r="C1443" s="49" t="s">
        <v>220</v>
      </c>
      <c r="D1443" s="49" t="s">
        <v>34</v>
      </c>
      <c r="E1443" s="1" t="str">
        <f t="shared" si="44"/>
        <v>009</v>
      </c>
      <c r="F1443" s="49" t="s">
        <v>625</v>
      </c>
      <c r="G1443" s="50">
        <v>21386.16</v>
      </c>
      <c r="H1443" s="4">
        <v>0</v>
      </c>
      <c r="I1443" s="4">
        <f t="shared" si="45"/>
        <v>21386.16</v>
      </c>
    </row>
    <row r="1444" spans="1:9">
      <c r="A1444" s="45">
        <v>43191</v>
      </c>
      <c r="B1444" s="49" t="s">
        <v>510</v>
      </c>
      <c r="C1444" s="49" t="s">
        <v>220</v>
      </c>
      <c r="D1444" s="49" t="s">
        <v>34</v>
      </c>
      <c r="E1444" s="1" t="str">
        <f t="shared" si="44"/>
        <v>009</v>
      </c>
      <c r="F1444" s="49" t="s">
        <v>607</v>
      </c>
      <c r="G1444" s="50">
        <v>56996.94</v>
      </c>
      <c r="H1444" s="4">
        <v>180.75</v>
      </c>
      <c r="I1444" s="4">
        <f t="shared" si="45"/>
        <v>56816.19</v>
      </c>
    </row>
    <row r="1445" spans="1:9">
      <c r="A1445" s="45">
        <v>43191</v>
      </c>
      <c r="B1445" s="49" t="s">
        <v>510</v>
      </c>
      <c r="C1445" s="49" t="s">
        <v>220</v>
      </c>
      <c r="D1445" s="49" t="s">
        <v>34</v>
      </c>
      <c r="E1445" s="1" t="str">
        <f t="shared" si="44"/>
        <v>009</v>
      </c>
      <c r="F1445" s="49" t="s">
        <v>339</v>
      </c>
      <c r="G1445" s="50">
        <v>4922.55</v>
      </c>
      <c r="H1445" s="4">
        <v>20.350000000000001</v>
      </c>
      <c r="I1445" s="4">
        <f t="shared" si="45"/>
        <v>4902.2</v>
      </c>
    </row>
    <row r="1446" spans="1:9">
      <c r="A1446" s="45">
        <v>43191</v>
      </c>
      <c r="B1446" s="49" t="s">
        <v>510</v>
      </c>
      <c r="C1446" s="49" t="s">
        <v>220</v>
      </c>
      <c r="D1446" s="49" t="s">
        <v>34</v>
      </c>
      <c r="E1446" s="1" t="str">
        <f t="shared" si="44"/>
        <v>009</v>
      </c>
      <c r="F1446" s="49" t="s">
        <v>340</v>
      </c>
      <c r="G1446" s="50">
        <v>43610.22</v>
      </c>
      <c r="H1446" s="4">
        <v>160.76</v>
      </c>
      <c r="I1446" s="4">
        <f t="shared" si="45"/>
        <v>43449.46</v>
      </c>
    </row>
    <row r="1447" spans="1:9">
      <c r="A1447" s="45">
        <v>43191</v>
      </c>
      <c r="B1447" s="49" t="s">
        <v>510</v>
      </c>
      <c r="C1447" s="49" t="s">
        <v>220</v>
      </c>
      <c r="D1447" s="49" t="s">
        <v>34</v>
      </c>
      <c r="E1447" s="1" t="str">
        <f t="shared" si="44"/>
        <v>009</v>
      </c>
      <c r="F1447" s="49" t="s">
        <v>341</v>
      </c>
      <c r="G1447" s="50">
        <v>-254111.15</v>
      </c>
      <c r="H1447" s="4">
        <v>0</v>
      </c>
      <c r="I1447" s="4">
        <f t="shared" si="45"/>
        <v>-254111.15</v>
      </c>
    </row>
    <row r="1448" spans="1:9">
      <c r="A1448" s="45">
        <v>43191</v>
      </c>
      <c r="B1448" s="49" t="s">
        <v>510</v>
      </c>
      <c r="C1448" s="49" t="s">
        <v>220</v>
      </c>
      <c r="D1448" s="49" t="s">
        <v>34</v>
      </c>
      <c r="E1448" s="1" t="str">
        <f t="shared" si="44"/>
        <v>009</v>
      </c>
      <c r="F1448" s="49" t="s">
        <v>342</v>
      </c>
      <c r="G1448" s="50">
        <v>13788.59</v>
      </c>
      <c r="H1448" s="4">
        <v>63.51</v>
      </c>
      <c r="I1448" s="4">
        <f t="shared" si="45"/>
        <v>13725.08</v>
      </c>
    </row>
    <row r="1449" spans="1:9">
      <c r="A1449" s="45">
        <v>43191</v>
      </c>
      <c r="B1449" s="49" t="s">
        <v>510</v>
      </c>
      <c r="C1449" s="49" t="s">
        <v>220</v>
      </c>
      <c r="D1449" s="49" t="s">
        <v>34</v>
      </c>
      <c r="E1449" s="1" t="str">
        <f t="shared" si="44"/>
        <v>009</v>
      </c>
      <c r="F1449" s="49" t="s">
        <v>343</v>
      </c>
      <c r="G1449" s="50">
        <v>669.36</v>
      </c>
      <c r="H1449" s="4">
        <v>0</v>
      </c>
      <c r="I1449" s="4">
        <f t="shared" si="45"/>
        <v>669.36</v>
      </c>
    </row>
    <row r="1450" spans="1:9">
      <c r="A1450" s="45">
        <v>43191</v>
      </c>
      <c r="B1450" s="49" t="s">
        <v>510</v>
      </c>
      <c r="C1450" s="49" t="s">
        <v>220</v>
      </c>
      <c r="D1450" s="49" t="s">
        <v>34</v>
      </c>
      <c r="E1450" s="1" t="str">
        <f t="shared" si="44"/>
        <v>009</v>
      </c>
      <c r="F1450" s="49" t="s">
        <v>344</v>
      </c>
      <c r="G1450" s="50">
        <v>37612.089999999997</v>
      </c>
      <c r="H1450" s="4">
        <v>138.65</v>
      </c>
      <c r="I1450" s="4">
        <f t="shared" si="45"/>
        <v>37473.439999999995</v>
      </c>
    </row>
    <row r="1451" spans="1:9">
      <c r="A1451" s="45">
        <v>43191</v>
      </c>
      <c r="B1451" s="49" t="s">
        <v>510</v>
      </c>
      <c r="C1451" s="49" t="s">
        <v>220</v>
      </c>
      <c r="D1451" s="49" t="s">
        <v>34</v>
      </c>
      <c r="E1451" s="1" t="str">
        <f t="shared" si="44"/>
        <v>009</v>
      </c>
      <c r="F1451" s="49" t="s">
        <v>345</v>
      </c>
      <c r="G1451" s="50">
        <v>-5018.1099999999997</v>
      </c>
      <c r="H1451" s="4">
        <v>0</v>
      </c>
      <c r="I1451" s="4">
        <f t="shared" si="45"/>
        <v>-5018.1099999999997</v>
      </c>
    </row>
    <row r="1452" spans="1:9">
      <c r="A1452" s="45">
        <v>43191</v>
      </c>
      <c r="B1452" s="49" t="s">
        <v>510</v>
      </c>
      <c r="C1452" s="49" t="s">
        <v>220</v>
      </c>
      <c r="D1452" s="49" t="s">
        <v>34</v>
      </c>
      <c r="E1452" s="1" t="str">
        <f t="shared" ref="E1452:E1515" si="46">LEFT(D1452,3)</f>
        <v>009</v>
      </c>
      <c r="F1452" s="49" t="s">
        <v>346</v>
      </c>
      <c r="G1452" s="50">
        <v>3377.82</v>
      </c>
      <c r="H1452" s="4">
        <v>12.45</v>
      </c>
      <c r="I1452" s="4">
        <f t="shared" si="45"/>
        <v>3365.3700000000003</v>
      </c>
    </row>
    <row r="1453" spans="1:9">
      <c r="A1453" s="45">
        <v>43191</v>
      </c>
      <c r="B1453" s="49" t="s">
        <v>510</v>
      </c>
      <c r="C1453" s="49" t="s">
        <v>220</v>
      </c>
      <c r="D1453" s="49" t="s">
        <v>34</v>
      </c>
      <c r="E1453" s="1" t="str">
        <f t="shared" si="46"/>
        <v>009</v>
      </c>
      <c r="F1453" s="49" t="s">
        <v>348</v>
      </c>
      <c r="G1453" s="50">
        <v>19611.7</v>
      </c>
      <c r="H1453" s="4">
        <v>72.290000000000006</v>
      </c>
      <c r="I1453" s="4">
        <f t="shared" si="45"/>
        <v>19539.41</v>
      </c>
    </row>
    <row r="1454" spans="1:9">
      <c r="A1454" s="45">
        <v>43191</v>
      </c>
      <c r="B1454" s="49" t="s">
        <v>510</v>
      </c>
      <c r="C1454" s="49" t="s">
        <v>220</v>
      </c>
      <c r="D1454" s="49" t="s">
        <v>34</v>
      </c>
      <c r="E1454" s="1" t="str">
        <f t="shared" si="46"/>
        <v>009</v>
      </c>
      <c r="F1454" s="49" t="s">
        <v>349</v>
      </c>
      <c r="G1454" s="50">
        <v>29942.52</v>
      </c>
      <c r="H1454" s="4">
        <v>51.74</v>
      </c>
      <c r="I1454" s="4">
        <f t="shared" si="45"/>
        <v>29890.78</v>
      </c>
    </row>
    <row r="1455" spans="1:9">
      <c r="A1455" s="45">
        <v>43191</v>
      </c>
      <c r="B1455" s="49" t="s">
        <v>510</v>
      </c>
      <c r="C1455" s="49" t="s">
        <v>220</v>
      </c>
      <c r="D1455" s="49" t="s">
        <v>34</v>
      </c>
      <c r="E1455" s="1" t="str">
        <f t="shared" si="46"/>
        <v>009</v>
      </c>
      <c r="F1455" s="49" t="s">
        <v>608</v>
      </c>
      <c r="G1455" s="50">
        <v>1143.52</v>
      </c>
      <c r="H1455" s="4">
        <v>4.21</v>
      </c>
      <c r="I1455" s="4">
        <f t="shared" si="45"/>
        <v>1139.31</v>
      </c>
    </row>
    <row r="1456" spans="1:9">
      <c r="A1456" s="45">
        <v>43191</v>
      </c>
      <c r="B1456" s="49" t="s">
        <v>510</v>
      </c>
      <c r="C1456" s="49" t="s">
        <v>220</v>
      </c>
      <c r="D1456" s="49" t="s">
        <v>34</v>
      </c>
      <c r="E1456" s="1" t="str">
        <f t="shared" si="46"/>
        <v>009</v>
      </c>
      <c r="F1456" s="49" t="s">
        <v>609</v>
      </c>
      <c r="G1456" s="50">
        <v>11674.24</v>
      </c>
      <c r="H1456" s="4">
        <v>32.590000000000003</v>
      </c>
      <c r="I1456" s="4">
        <f t="shared" si="45"/>
        <v>11641.65</v>
      </c>
    </row>
    <row r="1457" spans="1:9">
      <c r="A1457" s="45">
        <v>43191</v>
      </c>
      <c r="B1457" s="49" t="s">
        <v>510</v>
      </c>
      <c r="C1457" s="49" t="s">
        <v>220</v>
      </c>
      <c r="D1457" s="49" t="s">
        <v>34</v>
      </c>
      <c r="E1457" s="1" t="str">
        <f t="shared" si="46"/>
        <v>009</v>
      </c>
      <c r="F1457" s="49" t="s">
        <v>610</v>
      </c>
      <c r="G1457" s="50">
        <v>833.49</v>
      </c>
      <c r="H1457" s="4">
        <v>3.07</v>
      </c>
      <c r="I1457" s="4">
        <f t="shared" si="45"/>
        <v>830.42</v>
      </c>
    </row>
    <row r="1458" spans="1:9">
      <c r="A1458" s="45">
        <v>43191</v>
      </c>
      <c r="B1458" s="49" t="s">
        <v>510</v>
      </c>
      <c r="C1458" s="49" t="s">
        <v>220</v>
      </c>
      <c r="D1458" s="49" t="s">
        <v>34</v>
      </c>
      <c r="E1458" s="1" t="str">
        <f t="shared" si="46"/>
        <v>009</v>
      </c>
      <c r="F1458" s="49" t="s">
        <v>350</v>
      </c>
      <c r="G1458" s="50">
        <v>1582.71</v>
      </c>
      <c r="H1458" s="4">
        <v>5.84</v>
      </c>
      <c r="I1458" s="4">
        <f t="shared" si="45"/>
        <v>1576.8700000000001</v>
      </c>
    </row>
    <row r="1459" spans="1:9">
      <c r="A1459" s="45">
        <v>43191</v>
      </c>
      <c r="B1459" s="49" t="s">
        <v>510</v>
      </c>
      <c r="C1459" s="49" t="s">
        <v>220</v>
      </c>
      <c r="D1459" s="49" t="s">
        <v>34</v>
      </c>
      <c r="E1459" s="1" t="str">
        <f t="shared" si="46"/>
        <v>009</v>
      </c>
      <c r="F1459" s="49" t="s">
        <v>611</v>
      </c>
      <c r="G1459" s="50">
        <v>2277.61</v>
      </c>
      <c r="H1459" s="4">
        <v>7.53</v>
      </c>
      <c r="I1459" s="4">
        <f t="shared" si="45"/>
        <v>2270.08</v>
      </c>
    </row>
    <row r="1460" spans="1:9">
      <c r="A1460" s="45">
        <v>43191</v>
      </c>
      <c r="B1460" s="49" t="s">
        <v>510</v>
      </c>
      <c r="C1460" s="49" t="s">
        <v>220</v>
      </c>
      <c r="D1460" s="49" t="s">
        <v>34</v>
      </c>
      <c r="E1460" s="1" t="str">
        <f t="shared" si="46"/>
        <v>009</v>
      </c>
      <c r="F1460" s="49" t="s">
        <v>612</v>
      </c>
      <c r="G1460" s="50">
        <v>2672</v>
      </c>
      <c r="H1460" s="4">
        <v>0</v>
      </c>
      <c r="I1460" s="4">
        <f t="shared" si="45"/>
        <v>2672</v>
      </c>
    </row>
    <row r="1461" spans="1:9">
      <c r="A1461" s="45">
        <v>43191</v>
      </c>
      <c r="B1461" s="49" t="s">
        <v>510</v>
      </c>
      <c r="C1461" s="49" t="s">
        <v>220</v>
      </c>
      <c r="D1461" s="49" t="s">
        <v>34</v>
      </c>
      <c r="E1461" s="1" t="str">
        <f t="shared" si="46"/>
        <v>009</v>
      </c>
      <c r="F1461" s="49" t="s">
        <v>613</v>
      </c>
      <c r="G1461" s="50">
        <v>3402.28</v>
      </c>
      <c r="H1461" s="4">
        <v>7.11</v>
      </c>
      <c r="I1461" s="4">
        <f t="shared" si="45"/>
        <v>3395.17</v>
      </c>
    </row>
    <row r="1462" spans="1:9">
      <c r="A1462" s="45">
        <v>43191</v>
      </c>
      <c r="B1462" s="49" t="s">
        <v>510</v>
      </c>
      <c r="C1462" s="49" t="s">
        <v>220</v>
      </c>
      <c r="D1462" s="49" t="s">
        <v>34</v>
      </c>
      <c r="E1462" s="1" t="str">
        <f t="shared" si="46"/>
        <v>009</v>
      </c>
      <c r="F1462" s="49" t="s">
        <v>614</v>
      </c>
      <c r="G1462" s="50">
        <v>53936.66</v>
      </c>
      <c r="H1462" s="4">
        <v>103.67</v>
      </c>
      <c r="I1462" s="4">
        <f t="shared" si="45"/>
        <v>53832.990000000005</v>
      </c>
    </row>
    <row r="1463" spans="1:9">
      <c r="A1463" s="45">
        <v>43191</v>
      </c>
      <c r="B1463" s="49" t="s">
        <v>510</v>
      </c>
      <c r="C1463" s="49" t="s">
        <v>220</v>
      </c>
      <c r="D1463" s="49" t="s">
        <v>34</v>
      </c>
      <c r="E1463" s="1" t="str">
        <f t="shared" si="46"/>
        <v>009</v>
      </c>
      <c r="F1463" s="49" t="s">
        <v>616</v>
      </c>
      <c r="G1463" s="50">
        <v>855.7</v>
      </c>
      <c r="H1463" s="4">
        <v>2.12</v>
      </c>
      <c r="I1463" s="4">
        <f t="shared" si="45"/>
        <v>853.58</v>
      </c>
    </row>
    <row r="1464" spans="1:9">
      <c r="A1464" s="45">
        <v>43191</v>
      </c>
      <c r="B1464" s="49" t="s">
        <v>510</v>
      </c>
      <c r="C1464" s="49" t="s">
        <v>220</v>
      </c>
      <c r="D1464" s="49" t="s">
        <v>34</v>
      </c>
      <c r="E1464" s="1" t="str">
        <f t="shared" si="46"/>
        <v>009</v>
      </c>
      <c r="F1464" s="49" t="s">
        <v>617</v>
      </c>
      <c r="G1464" s="50">
        <v>60914.45</v>
      </c>
      <c r="H1464" s="4">
        <v>121.84</v>
      </c>
      <c r="I1464" s="4">
        <f t="shared" si="45"/>
        <v>60792.61</v>
      </c>
    </row>
    <row r="1465" spans="1:9">
      <c r="A1465" s="45">
        <v>43191</v>
      </c>
      <c r="B1465" s="49" t="s">
        <v>510</v>
      </c>
      <c r="C1465" s="49" t="s">
        <v>220</v>
      </c>
      <c r="D1465" s="49" t="s">
        <v>34</v>
      </c>
      <c r="E1465" s="1" t="str">
        <f t="shared" si="46"/>
        <v>009</v>
      </c>
      <c r="F1465" s="49" t="s">
        <v>618</v>
      </c>
      <c r="G1465" s="50">
        <v>1591.53</v>
      </c>
      <c r="H1465" s="4">
        <v>5.87</v>
      </c>
      <c r="I1465" s="4">
        <f t="shared" si="45"/>
        <v>1585.66</v>
      </c>
    </row>
    <row r="1466" spans="1:9">
      <c r="A1466" s="45">
        <v>43191</v>
      </c>
      <c r="B1466" s="49" t="s">
        <v>510</v>
      </c>
      <c r="C1466" s="49" t="s">
        <v>220</v>
      </c>
      <c r="D1466" s="49" t="s">
        <v>34</v>
      </c>
      <c r="E1466" s="1" t="str">
        <f t="shared" si="46"/>
        <v>009</v>
      </c>
      <c r="F1466" s="49" t="s">
        <v>354</v>
      </c>
      <c r="G1466" s="50">
        <v>384.76</v>
      </c>
      <c r="H1466" s="4">
        <v>0.95</v>
      </c>
      <c r="I1466" s="4">
        <f t="shared" si="45"/>
        <v>383.81</v>
      </c>
    </row>
    <row r="1467" spans="1:9">
      <c r="A1467" s="45">
        <v>43191</v>
      </c>
      <c r="B1467" s="49" t="s">
        <v>510</v>
      </c>
      <c r="C1467" s="49" t="s">
        <v>220</v>
      </c>
      <c r="D1467" s="49" t="s">
        <v>34</v>
      </c>
      <c r="E1467" s="1" t="str">
        <f t="shared" si="46"/>
        <v>009</v>
      </c>
      <c r="F1467" s="49" t="s">
        <v>355</v>
      </c>
      <c r="G1467" s="50">
        <v>8008.71</v>
      </c>
      <c r="H1467" s="4">
        <v>29.52</v>
      </c>
      <c r="I1467" s="4">
        <f t="shared" si="45"/>
        <v>7979.19</v>
      </c>
    </row>
    <row r="1468" spans="1:9">
      <c r="A1468" s="45">
        <v>43191</v>
      </c>
      <c r="B1468" s="49" t="s">
        <v>510</v>
      </c>
      <c r="C1468" s="49" t="s">
        <v>220</v>
      </c>
      <c r="D1468" s="49" t="s">
        <v>34</v>
      </c>
      <c r="E1468" s="1" t="str">
        <f t="shared" si="46"/>
        <v>009</v>
      </c>
      <c r="F1468" s="49" t="s">
        <v>356</v>
      </c>
      <c r="G1468" s="50">
        <v>54953.46</v>
      </c>
      <c r="H1468" s="4">
        <v>68.040000000000006</v>
      </c>
      <c r="I1468" s="4">
        <f t="shared" si="45"/>
        <v>54885.42</v>
      </c>
    </row>
    <row r="1469" spans="1:9">
      <c r="A1469" s="45">
        <v>43191</v>
      </c>
      <c r="B1469" s="49" t="s">
        <v>510</v>
      </c>
      <c r="C1469" s="49" t="s">
        <v>220</v>
      </c>
      <c r="D1469" s="49" t="s">
        <v>34</v>
      </c>
      <c r="E1469" s="1" t="str">
        <f t="shared" si="46"/>
        <v>009</v>
      </c>
      <c r="F1469" s="49" t="s">
        <v>626</v>
      </c>
      <c r="G1469" s="50">
        <v>6231.89</v>
      </c>
      <c r="H1469" s="4">
        <v>7.72</v>
      </c>
      <c r="I1469" s="4">
        <f t="shared" si="45"/>
        <v>6224.17</v>
      </c>
    </row>
    <row r="1470" spans="1:9">
      <c r="A1470" s="45">
        <v>43191</v>
      </c>
      <c r="B1470" s="49" t="s">
        <v>510</v>
      </c>
      <c r="C1470" s="49" t="s">
        <v>220</v>
      </c>
      <c r="D1470" s="49" t="s">
        <v>34</v>
      </c>
      <c r="E1470" s="1" t="str">
        <f t="shared" si="46"/>
        <v>009</v>
      </c>
      <c r="F1470" s="49" t="s">
        <v>620</v>
      </c>
      <c r="G1470" s="50">
        <v>1172.44</v>
      </c>
      <c r="H1470" s="4">
        <v>4.13</v>
      </c>
      <c r="I1470" s="4">
        <f t="shared" si="45"/>
        <v>1168.31</v>
      </c>
    </row>
    <row r="1471" spans="1:9">
      <c r="A1471" s="45">
        <v>43191</v>
      </c>
      <c r="B1471" s="49" t="s">
        <v>510</v>
      </c>
      <c r="C1471" s="49" t="s">
        <v>220</v>
      </c>
      <c r="D1471" s="49" t="s">
        <v>34</v>
      </c>
      <c r="E1471" s="1" t="str">
        <f t="shared" si="46"/>
        <v>009</v>
      </c>
      <c r="F1471" s="49" t="s">
        <v>359</v>
      </c>
      <c r="G1471" s="50">
        <v>-1775.86</v>
      </c>
      <c r="H1471" s="4">
        <v>0</v>
      </c>
      <c r="I1471" s="4">
        <f t="shared" si="45"/>
        <v>-1775.86</v>
      </c>
    </row>
    <row r="1472" spans="1:9">
      <c r="A1472" s="45">
        <v>43191</v>
      </c>
      <c r="B1472" s="49" t="s">
        <v>510</v>
      </c>
      <c r="C1472" s="49" t="s">
        <v>220</v>
      </c>
      <c r="D1472" s="49" t="s">
        <v>34</v>
      </c>
      <c r="E1472" s="1" t="str">
        <f t="shared" si="46"/>
        <v>009</v>
      </c>
      <c r="F1472" s="49" t="s">
        <v>365</v>
      </c>
      <c r="G1472" s="50">
        <v>195462.97</v>
      </c>
      <c r="H1472" s="4">
        <v>241.99</v>
      </c>
      <c r="I1472" s="4">
        <f t="shared" si="45"/>
        <v>195220.98</v>
      </c>
    </row>
    <row r="1473" spans="1:9">
      <c r="A1473" s="45">
        <v>43191</v>
      </c>
      <c r="B1473" s="49" t="s">
        <v>510</v>
      </c>
      <c r="C1473" s="49" t="s">
        <v>220</v>
      </c>
      <c r="D1473" s="49" t="s">
        <v>34</v>
      </c>
      <c r="E1473" s="1" t="str">
        <f t="shared" si="46"/>
        <v>009</v>
      </c>
      <c r="F1473" s="49" t="s">
        <v>366</v>
      </c>
      <c r="G1473" s="50">
        <v>5690.38</v>
      </c>
      <c r="H1473" s="4">
        <v>7.04</v>
      </c>
      <c r="I1473" s="4">
        <f t="shared" si="45"/>
        <v>5683.34</v>
      </c>
    </row>
    <row r="1474" spans="1:9">
      <c r="A1474" s="45">
        <v>43191</v>
      </c>
      <c r="B1474" s="49" t="s">
        <v>510</v>
      </c>
      <c r="C1474" s="49" t="s">
        <v>220</v>
      </c>
      <c r="D1474" s="49" t="s">
        <v>34</v>
      </c>
      <c r="E1474" s="1" t="str">
        <f t="shared" si="46"/>
        <v>009</v>
      </c>
      <c r="F1474" s="49" t="s">
        <v>367</v>
      </c>
      <c r="G1474" s="50">
        <v>-1963.78</v>
      </c>
      <c r="H1474" s="4">
        <v>0</v>
      </c>
      <c r="I1474" s="4">
        <f t="shared" ref="I1474:I1537" si="47">+G1474-H1474</f>
        <v>-1963.78</v>
      </c>
    </row>
    <row r="1475" spans="1:9">
      <c r="A1475" s="45">
        <v>43191</v>
      </c>
      <c r="B1475" s="49" t="s">
        <v>510</v>
      </c>
      <c r="C1475" s="49" t="s">
        <v>220</v>
      </c>
      <c r="D1475" s="49" t="s">
        <v>34</v>
      </c>
      <c r="E1475" s="1" t="str">
        <f t="shared" si="46"/>
        <v>009</v>
      </c>
      <c r="F1475" s="49" t="s">
        <v>396</v>
      </c>
      <c r="G1475" s="50">
        <v>28664.89</v>
      </c>
      <c r="H1475" s="4">
        <v>0</v>
      </c>
      <c r="I1475" s="4">
        <f t="shared" si="47"/>
        <v>28664.89</v>
      </c>
    </row>
    <row r="1476" spans="1:9">
      <c r="A1476" s="45">
        <v>43191</v>
      </c>
      <c r="B1476" s="49" t="s">
        <v>510</v>
      </c>
      <c r="C1476" s="49" t="s">
        <v>220</v>
      </c>
      <c r="D1476" s="49" t="s">
        <v>34</v>
      </c>
      <c r="E1476" s="1" t="str">
        <f t="shared" si="46"/>
        <v>009</v>
      </c>
      <c r="F1476" s="49" t="s">
        <v>395</v>
      </c>
      <c r="G1476" s="50">
        <v>30302.40000000014</v>
      </c>
      <c r="H1476" s="4">
        <v>0</v>
      </c>
      <c r="I1476" s="4">
        <f t="shared" si="47"/>
        <v>30302.40000000014</v>
      </c>
    </row>
    <row r="1477" spans="1:9">
      <c r="A1477" s="45">
        <v>43191</v>
      </c>
      <c r="B1477" s="49" t="s">
        <v>510</v>
      </c>
      <c r="C1477" s="49" t="s">
        <v>220</v>
      </c>
      <c r="D1477" s="49" t="s">
        <v>68</v>
      </c>
      <c r="E1477" s="1" t="str">
        <f t="shared" si="46"/>
        <v>091</v>
      </c>
      <c r="F1477" s="49" t="s">
        <v>621</v>
      </c>
      <c r="G1477" s="50">
        <v>7301.11</v>
      </c>
      <c r="H1477" s="4">
        <v>0</v>
      </c>
      <c r="I1477" s="4">
        <f t="shared" si="47"/>
        <v>7301.11</v>
      </c>
    </row>
    <row r="1478" spans="1:9">
      <c r="A1478" s="45">
        <v>43191</v>
      </c>
      <c r="B1478" s="49" t="s">
        <v>510</v>
      </c>
      <c r="C1478" s="49" t="s">
        <v>220</v>
      </c>
      <c r="D1478" s="49" t="s">
        <v>68</v>
      </c>
      <c r="E1478" s="1" t="str">
        <f t="shared" si="46"/>
        <v>091</v>
      </c>
      <c r="F1478" s="49" t="s">
        <v>396</v>
      </c>
      <c r="G1478" s="50">
        <v>8433.0500000000466</v>
      </c>
      <c r="H1478" s="4">
        <v>0</v>
      </c>
      <c r="I1478" s="4">
        <f t="shared" si="47"/>
        <v>8433.0500000000466</v>
      </c>
    </row>
    <row r="1479" spans="1:9">
      <c r="A1479" s="45">
        <v>43191</v>
      </c>
      <c r="B1479" s="49" t="s">
        <v>510</v>
      </c>
      <c r="C1479" s="49" t="s">
        <v>220</v>
      </c>
      <c r="D1479" s="49" t="s">
        <v>68</v>
      </c>
      <c r="E1479" s="1" t="str">
        <f t="shared" si="46"/>
        <v>091</v>
      </c>
      <c r="F1479" s="49" t="s">
        <v>397</v>
      </c>
      <c r="G1479" s="50">
        <v>20375.13</v>
      </c>
      <c r="H1479" s="4">
        <v>0</v>
      </c>
      <c r="I1479" s="4">
        <f t="shared" si="47"/>
        <v>20375.13</v>
      </c>
    </row>
    <row r="1480" spans="1:9">
      <c r="A1480" s="45">
        <v>43221</v>
      </c>
      <c r="B1480" s="49" t="s">
        <v>492</v>
      </c>
      <c r="C1480" s="49" t="s">
        <v>220</v>
      </c>
      <c r="D1480" s="49" t="s">
        <v>17</v>
      </c>
      <c r="E1480" s="1" t="str">
        <f t="shared" si="46"/>
        <v>002</v>
      </c>
      <c r="F1480" s="49" t="s">
        <v>221</v>
      </c>
      <c r="G1480" s="50">
        <v>77081.34</v>
      </c>
      <c r="H1480" s="4">
        <v>0</v>
      </c>
      <c r="I1480" s="4">
        <f t="shared" si="47"/>
        <v>77081.34</v>
      </c>
    </row>
    <row r="1481" spans="1:9">
      <c r="A1481" s="45">
        <v>43221</v>
      </c>
      <c r="B1481" s="49" t="s">
        <v>492</v>
      </c>
      <c r="C1481" s="49" t="s">
        <v>220</v>
      </c>
      <c r="D1481" s="49" t="s">
        <v>17</v>
      </c>
      <c r="E1481" s="1" t="str">
        <f t="shared" si="46"/>
        <v>002</v>
      </c>
      <c r="F1481" s="49" t="s">
        <v>222</v>
      </c>
      <c r="G1481" s="50">
        <v>2353731.6</v>
      </c>
      <c r="H1481" s="4">
        <v>0</v>
      </c>
      <c r="I1481" s="4">
        <f t="shared" si="47"/>
        <v>2353731.6</v>
      </c>
    </row>
    <row r="1482" spans="1:9">
      <c r="A1482" s="45">
        <v>43221</v>
      </c>
      <c r="B1482" s="49" t="s">
        <v>492</v>
      </c>
      <c r="C1482" s="49" t="s">
        <v>220</v>
      </c>
      <c r="D1482" s="49" t="s">
        <v>17</v>
      </c>
      <c r="E1482" s="1" t="str">
        <f t="shared" si="46"/>
        <v>002</v>
      </c>
      <c r="F1482" s="49" t="s">
        <v>223</v>
      </c>
      <c r="G1482" s="50">
        <v>973166.56</v>
      </c>
      <c r="H1482" s="4">
        <v>0</v>
      </c>
      <c r="I1482" s="4">
        <f t="shared" si="47"/>
        <v>973166.56</v>
      </c>
    </row>
    <row r="1483" spans="1:9">
      <c r="A1483" s="45">
        <v>43221</v>
      </c>
      <c r="B1483" s="49" t="s">
        <v>492</v>
      </c>
      <c r="C1483" s="49" t="s">
        <v>220</v>
      </c>
      <c r="D1483" s="49" t="s">
        <v>17</v>
      </c>
      <c r="E1483" s="1" t="str">
        <f t="shared" si="46"/>
        <v>002</v>
      </c>
      <c r="F1483" s="49" t="s">
        <v>224</v>
      </c>
      <c r="G1483" s="50">
        <v>296829.98</v>
      </c>
      <c r="H1483" s="4">
        <v>0</v>
      </c>
      <c r="I1483" s="4">
        <f t="shared" si="47"/>
        <v>296829.98</v>
      </c>
    </row>
    <row r="1484" spans="1:9">
      <c r="A1484" s="45">
        <v>43221</v>
      </c>
      <c r="B1484" s="49" t="s">
        <v>492</v>
      </c>
      <c r="C1484" s="49" t="s">
        <v>220</v>
      </c>
      <c r="D1484" s="49" t="s">
        <v>17</v>
      </c>
      <c r="E1484" s="1" t="str">
        <f t="shared" si="46"/>
        <v>002</v>
      </c>
      <c r="F1484" s="49" t="s">
        <v>225</v>
      </c>
      <c r="G1484" s="50">
        <v>355834.06</v>
      </c>
      <c r="H1484" s="4">
        <v>0</v>
      </c>
      <c r="I1484" s="4">
        <f t="shared" si="47"/>
        <v>355834.06</v>
      </c>
    </row>
    <row r="1485" spans="1:9">
      <c r="A1485" s="45">
        <v>43221</v>
      </c>
      <c r="B1485" s="49" t="s">
        <v>492</v>
      </c>
      <c r="C1485" s="49" t="s">
        <v>220</v>
      </c>
      <c r="D1485" s="49" t="s">
        <v>17</v>
      </c>
      <c r="E1485" s="1" t="str">
        <f t="shared" si="46"/>
        <v>002</v>
      </c>
      <c r="F1485" s="49" t="s">
        <v>495</v>
      </c>
      <c r="G1485" s="50">
        <v>44328.04</v>
      </c>
      <c r="H1485" s="4">
        <v>0</v>
      </c>
      <c r="I1485" s="4">
        <f t="shared" si="47"/>
        <v>44328.04</v>
      </c>
    </row>
    <row r="1486" spans="1:9">
      <c r="A1486" s="45">
        <v>43221</v>
      </c>
      <c r="B1486" s="49" t="s">
        <v>492</v>
      </c>
      <c r="C1486" s="49" t="s">
        <v>220</v>
      </c>
      <c r="D1486" s="49" t="s">
        <v>17</v>
      </c>
      <c r="E1486" s="1" t="str">
        <f t="shared" si="46"/>
        <v>002</v>
      </c>
      <c r="F1486" s="49" t="s">
        <v>496</v>
      </c>
      <c r="G1486" s="50">
        <v>880453.46</v>
      </c>
      <c r="H1486" s="4">
        <v>0</v>
      </c>
      <c r="I1486" s="4">
        <f t="shared" si="47"/>
        <v>880453.46</v>
      </c>
    </row>
    <row r="1487" spans="1:9">
      <c r="A1487" s="45">
        <v>43221</v>
      </c>
      <c r="B1487" s="49" t="s">
        <v>492</v>
      </c>
      <c r="C1487" s="49" t="s">
        <v>220</v>
      </c>
      <c r="D1487" s="49" t="s">
        <v>17</v>
      </c>
      <c r="E1487" s="1" t="str">
        <f t="shared" si="46"/>
        <v>002</v>
      </c>
      <c r="F1487" s="49" t="s">
        <v>226</v>
      </c>
      <c r="G1487" s="50">
        <v>140669.79</v>
      </c>
      <c r="H1487" s="4">
        <v>0</v>
      </c>
      <c r="I1487" s="4">
        <f t="shared" si="47"/>
        <v>140669.79</v>
      </c>
    </row>
    <row r="1488" spans="1:9">
      <c r="A1488" s="45">
        <v>43221</v>
      </c>
      <c r="B1488" s="49" t="s">
        <v>492</v>
      </c>
      <c r="C1488" s="49" t="s">
        <v>220</v>
      </c>
      <c r="D1488" s="49" t="s">
        <v>17</v>
      </c>
      <c r="E1488" s="1" t="str">
        <f t="shared" si="46"/>
        <v>002</v>
      </c>
      <c r="F1488" s="49" t="s">
        <v>227</v>
      </c>
      <c r="G1488" s="50">
        <v>869438.99</v>
      </c>
      <c r="H1488" s="4">
        <v>0</v>
      </c>
      <c r="I1488" s="4">
        <f t="shared" si="47"/>
        <v>869438.99</v>
      </c>
    </row>
    <row r="1489" spans="1:9">
      <c r="A1489" s="45">
        <v>43221</v>
      </c>
      <c r="B1489" s="49" t="s">
        <v>492</v>
      </c>
      <c r="C1489" s="49" t="s">
        <v>220</v>
      </c>
      <c r="D1489" s="49" t="s">
        <v>17</v>
      </c>
      <c r="E1489" s="1" t="str">
        <f t="shared" si="46"/>
        <v>002</v>
      </c>
      <c r="F1489" s="49" t="s">
        <v>499</v>
      </c>
      <c r="G1489" s="50">
        <v>747612.89</v>
      </c>
      <c r="H1489" s="4">
        <v>0</v>
      </c>
      <c r="I1489" s="4">
        <f t="shared" si="47"/>
        <v>747612.89</v>
      </c>
    </row>
    <row r="1490" spans="1:9">
      <c r="A1490" s="45">
        <v>43221</v>
      </c>
      <c r="B1490" s="49" t="s">
        <v>492</v>
      </c>
      <c r="C1490" s="49" t="s">
        <v>220</v>
      </c>
      <c r="D1490" s="49" t="s">
        <v>17</v>
      </c>
      <c r="E1490" s="1" t="str">
        <f t="shared" si="46"/>
        <v>002</v>
      </c>
      <c r="F1490" s="49" t="s">
        <v>228</v>
      </c>
      <c r="G1490" s="50">
        <v>1667.37</v>
      </c>
      <c r="H1490" s="4">
        <v>0</v>
      </c>
      <c r="I1490" s="4">
        <f t="shared" si="47"/>
        <v>1667.37</v>
      </c>
    </row>
    <row r="1491" spans="1:9">
      <c r="A1491" s="45">
        <v>43221</v>
      </c>
      <c r="B1491" s="49" t="s">
        <v>492</v>
      </c>
      <c r="C1491" s="49" t="s">
        <v>220</v>
      </c>
      <c r="D1491" s="49" t="s">
        <v>17</v>
      </c>
      <c r="E1491" s="1" t="str">
        <f t="shared" si="46"/>
        <v>002</v>
      </c>
      <c r="F1491" s="49" t="s">
        <v>501</v>
      </c>
      <c r="G1491" s="50">
        <v>1060904.1200000001</v>
      </c>
      <c r="H1491" s="4">
        <v>0</v>
      </c>
      <c r="I1491" s="4">
        <f t="shared" si="47"/>
        <v>1060904.1200000001</v>
      </c>
    </row>
    <row r="1492" spans="1:9">
      <c r="A1492" s="45">
        <v>43221</v>
      </c>
      <c r="B1492" s="49" t="s">
        <v>492</v>
      </c>
      <c r="C1492" s="49" t="s">
        <v>220</v>
      </c>
      <c r="D1492" s="49" t="s">
        <v>17</v>
      </c>
      <c r="E1492" s="1" t="str">
        <f t="shared" si="46"/>
        <v>002</v>
      </c>
      <c r="F1492" s="49" t="s">
        <v>229</v>
      </c>
      <c r="G1492" s="50">
        <v>46375.24</v>
      </c>
      <c r="H1492" s="4">
        <v>0</v>
      </c>
      <c r="I1492" s="4">
        <f t="shared" si="47"/>
        <v>46375.24</v>
      </c>
    </row>
    <row r="1493" spans="1:9">
      <c r="A1493" s="45">
        <v>43221</v>
      </c>
      <c r="B1493" s="49" t="s">
        <v>492</v>
      </c>
      <c r="C1493" s="49" t="s">
        <v>220</v>
      </c>
      <c r="D1493" s="49" t="s">
        <v>17</v>
      </c>
      <c r="E1493" s="1" t="str">
        <f t="shared" si="46"/>
        <v>002</v>
      </c>
      <c r="F1493" s="49" t="s">
        <v>230</v>
      </c>
      <c r="G1493" s="50">
        <v>328236.12</v>
      </c>
      <c r="H1493" s="4">
        <v>0</v>
      </c>
      <c r="I1493" s="4">
        <f t="shared" si="47"/>
        <v>328236.12</v>
      </c>
    </row>
    <row r="1494" spans="1:9">
      <c r="A1494" s="45">
        <v>43221</v>
      </c>
      <c r="B1494" s="49" t="s">
        <v>492</v>
      </c>
      <c r="C1494" s="49" t="s">
        <v>220</v>
      </c>
      <c r="D1494" s="49" t="s">
        <v>17</v>
      </c>
      <c r="E1494" s="1" t="str">
        <f t="shared" si="46"/>
        <v>002</v>
      </c>
      <c r="F1494" s="49" t="s">
        <v>231</v>
      </c>
      <c r="G1494" s="50">
        <v>213390.27</v>
      </c>
      <c r="H1494" s="4">
        <v>0</v>
      </c>
      <c r="I1494" s="4">
        <f t="shared" si="47"/>
        <v>213390.27</v>
      </c>
    </row>
    <row r="1495" spans="1:9">
      <c r="A1495" s="45">
        <v>43221</v>
      </c>
      <c r="B1495" s="49" t="s">
        <v>492</v>
      </c>
      <c r="C1495" s="49" t="s">
        <v>220</v>
      </c>
      <c r="D1495" s="49" t="s">
        <v>17</v>
      </c>
      <c r="E1495" s="1" t="str">
        <f t="shared" si="46"/>
        <v>002</v>
      </c>
      <c r="F1495" s="49" t="s">
        <v>232</v>
      </c>
      <c r="G1495" s="50">
        <v>17047.91</v>
      </c>
      <c r="H1495" s="4">
        <v>0</v>
      </c>
      <c r="I1495" s="4">
        <f t="shared" si="47"/>
        <v>17047.91</v>
      </c>
    </row>
    <row r="1496" spans="1:9">
      <c r="A1496" s="45">
        <v>43221</v>
      </c>
      <c r="B1496" s="49" t="s">
        <v>492</v>
      </c>
      <c r="C1496" s="49" t="s">
        <v>220</v>
      </c>
      <c r="D1496" s="49" t="s">
        <v>17</v>
      </c>
      <c r="E1496" s="1" t="str">
        <f t="shared" si="46"/>
        <v>002</v>
      </c>
      <c r="F1496" s="49" t="s">
        <v>233</v>
      </c>
      <c r="G1496" s="50">
        <v>41232.81</v>
      </c>
      <c r="H1496" s="4">
        <v>0</v>
      </c>
      <c r="I1496" s="4">
        <f t="shared" si="47"/>
        <v>41232.81</v>
      </c>
    </row>
    <row r="1497" spans="1:9">
      <c r="A1497" s="45">
        <v>43221</v>
      </c>
      <c r="B1497" s="49" t="s">
        <v>492</v>
      </c>
      <c r="C1497" s="49" t="s">
        <v>220</v>
      </c>
      <c r="D1497" s="49" t="s">
        <v>17</v>
      </c>
      <c r="E1497" s="1" t="str">
        <f t="shared" si="46"/>
        <v>002</v>
      </c>
      <c r="F1497" s="49" t="s">
        <v>234</v>
      </c>
      <c r="G1497" s="50">
        <v>32929.29</v>
      </c>
      <c r="H1497" s="4">
        <v>0</v>
      </c>
      <c r="I1497" s="4">
        <f t="shared" si="47"/>
        <v>32929.29</v>
      </c>
    </row>
    <row r="1498" spans="1:9">
      <c r="A1498" s="45">
        <v>43221</v>
      </c>
      <c r="B1498" s="49" t="s">
        <v>492</v>
      </c>
      <c r="C1498" s="49" t="s">
        <v>220</v>
      </c>
      <c r="D1498" s="49" t="s">
        <v>17</v>
      </c>
      <c r="E1498" s="1" t="str">
        <f t="shared" si="46"/>
        <v>002</v>
      </c>
      <c r="F1498" s="49" t="s">
        <v>235</v>
      </c>
      <c r="G1498" s="50">
        <v>188950.66</v>
      </c>
      <c r="H1498" s="4">
        <v>0</v>
      </c>
      <c r="I1498" s="4">
        <f t="shared" si="47"/>
        <v>188950.66</v>
      </c>
    </row>
    <row r="1499" spans="1:9">
      <c r="A1499" s="45">
        <v>43221</v>
      </c>
      <c r="B1499" s="49" t="s">
        <v>492</v>
      </c>
      <c r="C1499" s="49" t="s">
        <v>220</v>
      </c>
      <c r="D1499" s="49" t="s">
        <v>17</v>
      </c>
      <c r="E1499" s="1" t="str">
        <f t="shared" si="46"/>
        <v>002</v>
      </c>
      <c r="F1499" s="49" t="s">
        <v>505</v>
      </c>
      <c r="G1499" s="50">
        <v>236656.62</v>
      </c>
      <c r="H1499" s="4">
        <v>0</v>
      </c>
      <c r="I1499" s="4">
        <f t="shared" si="47"/>
        <v>236656.62</v>
      </c>
    </row>
    <row r="1500" spans="1:9">
      <c r="A1500" s="45">
        <v>43221</v>
      </c>
      <c r="B1500" s="49" t="s">
        <v>492</v>
      </c>
      <c r="C1500" s="49" t="s">
        <v>220</v>
      </c>
      <c r="D1500" s="49" t="s">
        <v>17</v>
      </c>
      <c r="E1500" s="1" t="str">
        <f t="shared" si="46"/>
        <v>002</v>
      </c>
      <c r="F1500" s="49" t="s">
        <v>236</v>
      </c>
      <c r="G1500" s="50">
        <v>417533.11</v>
      </c>
      <c r="H1500" s="4">
        <v>0</v>
      </c>
      <c r="I1500" s="4">
        <f t="shared" si="47"/>
        <v>417533.11</v>
      </c>
    </row>
    <row r="1501" spans="1:9">
      <c r="A1501" s="45">
        <v>43221</v>
      </c>
      <c r="B1501" s="49" t="s">
        <v>492</v>
      </c>
      <c r="C1501" s="49" t="s">
        <v>220</v>
      </c>
      <c r="D1501" s="49" t="s">
        <v>17</v>
      </c>
      <c r="E1501" s="1" t="str">
        <f t="shared" si="46"/>
        <v>002</v>
      </c>
      <c r="F1501" s="49" t="s">
        <v>237</v>
      </c>
      <c r="G1501" s="50">
        <v>754335.96</v>
      </c>
      <c r="H1501" s="4">
        <v>0</v>
      </c>
      <c r="I1501" s="4">
        <f t="shared" si="47"/>
        <v>754335.96</v>
      </c>
    </row>
    <row r="1502" spans="1:9">
      <c r="A1502" s="45">
        <v>43221</v>
      </c>
      <c r="B1502" s="49" t="s">
        <v>492</v>
      </c>
      <c r="C1502" s="49" t="s">
        <v>220</v>
      </c>
      <c r="D1502" s="49" t="s">
        <v>17</v>
      </c>
      <c r="E1502" s="1" t="str">
        <f t="shared" si="46"/>
        <v>002</v>
      </c>
      <c r="F1502" s="49" t="s">
        <v>238</v>
      </c>
      <c r="G1502" s="50">
        <v>147572.67000000001</v>
      </c>
      <c r="H1502" s="4">
        <v>0</v>
      </c>
      <c r="I1502" s="4">
        <f t="shared" si="47"/>
        <v>147572.67000000001</v>
      </c>
    </row>
    <row r="1503" spans="1:9">
      <c r="A1503" s="45">
        <v>43221</v>
      </c>
      <c r="B1503" s="49" t="s">
        <v>492</v>
      </c>
      <c r="C1503" s="49" t="s">
        <v>220</v>
      </c>
      <c r="D1503" s="49" t="s">
        <v>17</v>
      </c>
      <c r="E1503" s="1" t="str">
        <f t="shared" si="46"/>
        <v>002</v>
      </c>
      <c r="F1503" s="49" t="s">
        <v>239</v>
      </c>
      <c r="G1503" s="50">
        <v>64624.77</v>
      </c>
      <c r="H1503" s="4">
        <v>0</v>
      </c>
      <c r="I1503" s="4">
        <f t="shared" si="47"/>
        <v>64624.77</v>
      </c>
    </row>
    <row r="1504" spans="1:9">
      <c r="A1504" s="45">
        <v>43221</v>
      </c>
      <c r="B1504" s="49" t="s">
        <v>492</v>
      </c>
      <c r="C1504" s="49" t="s">
        <v>220</v>
      </c>
      <c r="D1504" s="49" t="s">
        <v>17</v>
      </c>
      <c r="E1504" s="1" t="str">
        <f t="shared" si="46"/>
        <v>002</v>
      </c>
      <c r="F1504" s="49" t="s">
        <v>240</v>
      </c>
      <c r="G1504" s="50">
        <v>8609.31</v>
      </c>
      <c r="H1504" s="4">
        <v>0</v>
      </c>
      <c r="I1504" s="4">
        <f t="shared" si="47"/>
        <v>8609.31</v>
      </c>
    </row>
    <row r="1505" spans="1:9">
      <c r="A1505" s="45">
        <v>43221</v>
      </c>
      <c r="B1505" s="49" t="s">
        <v>492</v>
      </c>
      <c r="C1505" s="49" t="s">
        <v>220</v>
      </c>
      <c r="D1505" s="49" t="s">
        <v>17</v>
      </c>
      <c r="E1505" s="1" t="str">
        <f t="shared" si="46"/>
        <v>002</v>
      </c>
      <c r="F1505" s="49" t="s">
        <v>241</v>
      </c>
      <c r="G1505" s="50">
        <v>183998.81</v>
      </c>
      <c r="H1505" s="4">
        <v>0</v>
      </c>
      <c r="I1505" s="4">
        <f t="shared" si="47"/>
        <v>183998.81</v>
      </c>
    </row>
    <row r="1506" spans="1:9">
      <c r="A1506" s="45">
        <v>43221</v>
      </c>
      <c r="B1506" s="49" t="s">
        <v>492</v>
      </c>
      <c r="C1506" s="49" t="s">
        <v>220</v>
      </c>
      <c r="D1506" s="49" t="s">
        <v>17</v>
      </c>
      <c r="E1506" s="1" t="str">
        <f t="shared" si="46"/>
        <v>002</v>
      </c>
      <c r="F1506" s="49" t="s">
        <v>242</v>
      </c>
      <c r="G1506" s="50">
        <v>285555.58</v>
      </c>
      <c r="H1506" s="4">
        <v>0</v>
      </c>
      <c r="I1506" s="4">
        <f t="shared" si="47"/>
        <v>285555.58</v>
      </c>
    </row>
    <row r="1507" spans="1:9">
      <c r="A1507" s="45">
        <v>43221</v>
      </c>
      <c r="B1507" s="49" t="s">
        <v>492</v>
      </c>
      <c r="C1507" s="49" t="s">
        <v>220</v>
      </c>
      <c r="D1507" s="49" t="s">
        <v>17</v>
      </c>
      <c r="E1507" s="1" t="str">
        <f t="shared" si="46"/>
        <v>002</v>
      </c>
      <c r="F1507" s="49" t="s">
        <v>243</v>
      </c>
      <c r="G1507" s="50">
        <v>393.30999999999801</v>
      </c>
      <c r="H1507" s="4">
        <v>0</v>
      </c>
      <c r="I1507" s="4">
        <f t="shared" si="47"/>
        <v>393.30999999999801</v>
      </c>
    </row>
    <row r="1508" spans="1:9">
      <c r="A1508" s="45">
        <v>43221</v>
      </c>
      <c r="B1508" s="49" t="s">
        <v>492</v>
      </c>
      <c r="C1508" s="49" t="s">
        <v>220</v>
      </c>
      <c r="D1508" s="49" t="s">
        <v>17</v>
      </c>
      <c r="E1508" s="1" t="str">
        <f t="shared" si="46"/>
        <v>002</v>
      </c>
      <c r="F1508" s="49" t="s">
        <v>244</v>
      </c>
      <c r="G1508" s="50">
        <v>424377.06</v>
      </c>
      <c r="H1508" s="4">
        <v>0</v>
      </c>
      <c r="I1508" s="4">
        <f t="shared" si="47"/>
        <v>424377.06</v>
      </c>
    </row>
    <row r="1509" spans="1:9">
      <c r="A1509" s="45">
        <v>43221</v>
      </c>
      <c r="B1509" s="49" t="s">
        <v>492</v>
      </c>
      <c r="C1509" s="49" t="s">
        <v>220</v>
      </c>
      <c r="D1509" s="49" t="s">
        <v>17</v>
      </c>
      <c r="E1509" s="1" t="str">
        <f t="shared" si="46"/>
        <v>002</v>
      </c>
      <c r="F1509" s="49" t="s">
        <v>245</v>
      </c>
      <c r="G1509" s="50">
        <v>32470.38</v>
      </c>
      <c r="H1509" s="4">
        <v>0</v>
      </c>
      <c r="I1509" s="4">
        <f t="shared" si="47"/>
        <v>32470.38</v>
      </c>
    </row>
    <row r="1510" spans="1:9">
      <c r="A1510" s="45">
        <v>43221</v>
      </c>
      <c r="B1510" s="49" t="s">
        <v>492</v>
      </c>
      <c r="C1510" s="49" t="s">
        <v>220</v>
      </c>
      <c r="D1510" s="49" t="s">
        <v>17</v>
      </c>
      <c r="E1510" s="1" t="str">
        <f t="shared" si="46"/>
        <v>002</v>
      </c>
      <c r="F1510" s="49" t="s">
        <v>246</v>
      </c>
      <c r="G1510" s="50">
        <v>1072979.2</v>
      </c>
      <c r="H1510" s="4">
        <v>0</v>
      </c>
      <c r="I1510" s="4">
        <f t="shared" si="47"/>
        <v>1072979.2</v>
      </c>
    </row>
    <row r="1511" spans="1:9">
      <c r="A1511" s="45">
        <v>43221</v>
      </c>
      <c r="B1511" s="49" t="s">
        <v>492</v>
      </c>
      <c r="C1511" s="49" t="s">
        <v>220</v>
      </c>
      <c r="D1511" s="49" t="s">
        <v>17</v>
      </c>
      <c r="E1511" s="1" t="str">
        <f t="shared" si="46"/>
        <v>002</v>
      </c>
      <c r="F1511" s="49" t="s">
        <v>247</v>
      </c>
      <c r="G1511" s="50">
        <v>665350.42000000004</v>
      </c>
      <c r="H1511" s="4">
        <v>0</v>
      </c>
      <c r="I1511" s="4">
        <f t="shared" si="47"/>
        <v>665350.42000000004</v>
      </c>
    </row>
    <row r="1512" spans="1:9">
      <c r="A1512" s="45">
        <v>43221</v>
      </c>
      <c r="B1512" s="49" t="s">
        <v>492</v>
      </c>
      <c r="C1512" s="49" t="s">
        <v>220</v>
      </c>
      <c r="D1512" s="49" t="s">
        <v>17</v>
      </c>
      <c r="E1512" s="1" t="str">
        <f t="shared" si="46"/>
        <v>002</v>
      </c>
      <c r="F1512" s="49" t="s">
        <v>248</v>
      </c>
      <c r="G1512" s="50">
        <v>560837.9</v>
      </c>
      <c r="H1512" s="4">
        <v>0</v>
      </c>
      <c r="I1512" s="4">
        <f t="shared" si="47"/>
        <v>560837.9</v>
      </c>
    </row>
    <row r="1513" spans="1:9">
      <c r="A1513" s="45">
        <v>43221</v>
      </c>
      <c r="B1513" s="49" t="s">
        <v>492</v>
      </c>
      <c r="C1513" s="49" t="s">
        <v>220</v>
      </c>
      <c r="D1513" s="49" t="s">
        <v>17</v>
      </c>
      <c r="E1513" s="1" t="str">
        <f t="shared" si="46"/>
        <v>002</v>
      </c>
      <c r="F1513" s="49" t="s">
        <v>249</v>
      </c>
      <c r="G1513" s="50">
        <v>477617.62</v>
      </c>
      <c r="H1513" s="4">
        <v>0</v>
      </c>
      <c r="I1513" s="4">
        <f t="shared" si="47"/>
        <v>477617.62</v>
      </c>
    </row>
    <row r="1514" spans="1:9">
      <c r="A1514" s="45">
        <v>43221</v>
      </c>
      <c r="B1514" s="49" t="s">
        <v>492</v>
      </c>
      <c r="C1514" s="49" t="s">
        <v>220</v>
      </c>
      <c r="D1514" s="49" t="s">
        <v>17</v>
      </c>
      <c r="E1514" s="1" t="str">
        <f t="shared" si="46"/>
        <v>002</v>
      </c>
      <c r="F1514" s="49" t="s">
        <v>250</v>
      </c>
      <c r="G1514" s="50">
        <v>151765.17000000001</v>
      </c>
      <c r="H1514" s="4">
        <v>0</v>
      </c>
      <c r="I1514" s="4">
        <f t="shared" si="47"/>
        <v>151765.17000000001</v>
      </c>
    </row>
    <row r="1515" spans="1:9">
      <c r="A1515" s="45">
        <v>43221</v>
      </c>
      <c r="B1515" s="49" t="s">
        <v>492</v>
      </c>
      <c r="C1515" s="49" t="s">
        <v>220</v>
      </c>
      <c r="D1515" s="49" t="s">
        <v>17</v>
      </c>
      <c r="E1515" s="1" t="str">
        <f t="shared" si="46"/>
        <v>002</v>
      </c>
      <c r="F1515" s="49" t="s">
        <v>251</v>
      </c>
      <c r="G1515" s="50">
        <v>11214.25</v>
      </c>
      <c r="H1515" s="4">
        <v>0</v>
      </c>
      <c r="I1515" s="4">
        <f t="shared" si="47"/>
        <v>11214.25</v>
      </c>
    </row>
    <row r="1516" spans="1:9">
      <c r="A1516" s="45">
        <v>43221</v>
      </c>
      <c r="B1516" s="49" t="s">
        <v>492</v>
      </c>
      <c r="C1516" s="49" t="s">
        <v>220</v>
      </c>
      <c r="D1516" s="49" t="s">
        <v>17</v>
      </c>
      <c r="E1516" s="1" t="str">
        <f t="shared" ref="E1516:E1579" si="48">LEFT(D1516,3)</f>
        <v>002</v>
      </c>
      <c r="F1516" s="49" t="s">
        <v>252</v>
      </c>
      <c r="G1516" s="50">
        <v>4951.7299999999996</v>
      </c>
      <c r="H1516" s="4">
        <v>0</v>
      </c>
      <c r="I1516" s="4">
        <f t="shared" si="47"/>
        <v>4951.7299999999996</v>
      </c>
    </row>
    <row r="1517" spans="1:9">
      <c r="A1517" s="45">
        <v>43221</v>
      </c>
      <c r="B1517" s="49" t="s">
        <v>492</v>
      </c>
      <c r="C1517" s="49" t="s">
        <v>220</v>
      </c>
      <c r="D1517" s="49" t="s">
        <v>17</v>
      </c>
      <c r="E1517" s="1" t="str">
        <f t="shared" si="48"/>
        <v>002</v>
      </c>
      <c r="F1517" s="49" t="s">
        <v>253</v>
      </c>
      <c r="G1517" s="50">
        <v>68728.52</v>
      </c>
      <c r="H1517" s="4">
        <v>0</v>
      </c>
      <c r="I1517" s="4">
        <f t="shared" si="47"/>
        <v>68728.52</v>
      </c>
    </row>
    <row r="1518" spans="1:9">
      <c r="A1518" s="45">
        <v>43221</v>
      </c>
      <c r="B1518" s="49" t="s">
        <v>492</v>
      </c>
      <c r="C1518" s="49" t="s">
        <v>220</v>
      </c>
      <c r="D1518" s="49" t="s">
        <v>17</v>
      </c>
      <c r="E1518" s="1" t="str">
        <f t="shared" si="48"/>
        <v>002</v>
      </c>
      <c r="F1518" s="49" t="s">
        <v>254</v>
      </c>
      <c r="G1518" s="50">
        <v>399036.69</v>
      </c>
      <c r="H1518" s="4">
        <v>0</v>
      </c>
      <c r="I1518" s="4">
        <f t="shared" si="47"/>
        <v>399036.69</v>
      </c>
    </row>
    <row r="1519" spans="1:9">
      <c r="A1519" s="45">
        <v>43221</v>
      </c>
      <c r="B1519" s="49" t="s">
        <v>492</v>
      </c>
      <c r="C1519" s="49" t="s">
        <v>220</v>
      </c>
      <c r="D1519" s="49" t="s">
        <v>17</v>
      </c>
      <c r="E1519" s="1" t="str">
        <f t="shared" si="48"/>
        <v>002</v>
      </c>
      <c r="F1519" s="49" t="s">
        <v>255</v>
      </c>
      <c r="G1519" s="50">
        <v>11792.67</v>
      </c>
      <c r="H1519" s="4">
        <v>0</v>
      </c>
      <c r="I1519" s="4">
        <f t="shared" si="47"/>
        <v>11792.67</v>
      </c>
    </row>
    <row r="1520" spans="1:9">
      <c r="A1520" s="45">
        <v>43221</v>
      </c>
      <c r="B1520" s="49" t="s">
        <v>492</v>
      </c>
      <c r="C1520" s="49" t="s">
        <v>220</v>
      </c>
      <c r="D1520" s="49" t="s">
        <v>17</v>
      </c>
      <c r="E1520" s="1" t="str">
        <f t="shared" si="48"/>
        <v>002</v>
      </c>
      <c r="F1520" s="49" t="s">
        <v>256</v>
      </c>
      <c r="G1520" s="50">
        <v>160098.54999999999</v>
      </c>
      <c r="H1520" s="4">
        <v>0</v>
      </c>
      <c r="I1520" s="4">
        <f t="shared" si="47"/>
        <v>160098.54999999999</v>
      </c>
    </row>
    <row r="1521" spans="1:9">
      <c r="A1521" s="45">
        <v>43221</v>
      </c>
      <c r="B1521" s="49" t="s">
        <v>492</v>
      </c>
      <c r="C1521" s="49" t="s">
        <v>220</v>
      </c>
      <c r="D1521" s="49" t="s">
        <v>17</v>
      </c>
      <c r="E1521" s="1" t="str">
        <f t="shared" si="48"/>
        <v>002</v>
      </c>
      <c r="F1521" s="49" t="s">
        <v>261</v>
      </c>
      <c r="G1521" s="50">
        <v>-3328148.62</v>
      </c>
      <c r="H1521" s="4">
        <v>0</v>
      </c>
      <c r="I1521" s="4">
        <f t="shared" si="47"/>
        <v>-3328148.62</v>
      </c>
    </row>
    <row r="1522" spans="1:9">
      <c r="A1522" s="45">
        <v>43221</v>
      </c>
      <c r="B1522" s="49" t="s">
        <v>492</v>
      </c>
      <c r="C1522" s="49" t="s">
        <v>220</v>
      </c>
      <c r="D1522" s="49" t="s">
        <v>60</v>
      </c>
      <c r="E1522" s="1" t="str">
        <f t="shared" si="48"/>
        <v>012</v>
      </c>
      <c r="F1522" s="49" t="s">
        <v>262</v>
      </c>
      <c r="G1522" s="50">
        <v>1668575.83</v>
      </c>
      <c r="H1522" s="4">
        <v>0</v>
      </c>
      <c r="I1522" s="4">
        <f t="shared" si="47"/>
        <v>1668575.83</v>
      </c>
    </row>
    <row r="1523" spans="1:9">
      <c r="A1523" s="45">
        <v>43221</v>
      </c>
      <c r="B1523" s="49" t="s">
        <v>492</v>
      </c>
      <c r="C1523" s="49" t="s">
        <v>220</v>
      </c>
      <c r="D1523" s="49" t="s">
        <v>60</v>
      </c>
      <c r="E1523" s="1" t="str">
        <f t="shared" si="48"/>
        <v>012</v>
      </c>
      <c r="F1523" s="49" t="s">
        <v>507</v>
      </c>
      <c r="G1523" s="50">
        <v>102722.86</v>
      </c>
      <c r="H1523" s="4">
        <v>0</v>
      </c>
      <c r="I1523" s="4">
        <f t="shared" si="47"/>
        <v>102722.86</v>
      </c>
    </row>
    <row r="1524" spans="1:9">
      <c r="A1524" s="45">
        <v>43221</v>
      </c>
      <c r="B1524" s="49" t="s">
        <v>492</v>
      </c>
      <c r="C1524" s="49" t="s">
        <v>220</v>
      </c>
      <c r="D1524" s="49" t="s">
        <v>60</v>
      </c>
      <c r="E1524" s="1" t="str">
        <f t="shared" si="48"/>
        <v>012</v>
      </c>
      <c r="F1524" s="49" t="s">
        <v>263</v>
      </c>
      <c r="G1524" s="50">
        <v>39232.550000000003</v>
      </c>
      <c r="H1524" s="4">
        <v>0</v>
      </c>
      <c r="I1524" s="4">
        <f t="shared" si="47"/>
        <v>39232.550000000003</v>
      </c>
    </row>
    <row r="1525" spans="1:9">
      <c r="A1525" s="45">
        <v>43221</v>
      </c>
      <c r="B1525" s="49" t="s">
        <v>492</v>
      </c>
      <c r="C1525" s="49" t="s">
        <v>220</v>
      </c>
      <c r="D1525" s="49" t="s">
        <v>60</v>
      </c>
      <c r="E1525" s="1" t="str">
        <f t="shared" si="48"/>
        <v>012</v>
      </c>
      <c r="F1525" s="49" t="s">
        <v>264</v>
      </c>
      <c r="G1525" s="50">
        <v>1886.25</v>
      </c>
      <c r="H1525" s="4">
        <v>0</v>
      </c>
      <c r="I1525" s="4">
        <f t="shared" si="47"/>
        <v>1886.25</v>
      </c>
    </row>
    <row r="1526" spans="1:9">
      <c r="A1526" s="45">
        <v>43221</v>
      </c>
      <c r="B1526" s="49" t="s">
        <v>492</v>
      </c>
      <c r="C1526" s="49" t="s">
        <v>220</v>
      </c>
      <c r="D1526" s="49" t="s">
        <v>60</v>
      </c>
      <c r="E1526" s="1" t="str">
        <f t="shared" si="48"/>
        <v>012</v>
      </c>
      <c r="F1526" s="49" t="s">
        <v>265</v>
      </c>
      <c r="G1526" s="50">
        <v>3702.05</v>
      </c>
      <c r="H1526" s="4">
        <v>0</v>
      </c>
      <c r="I1526" s="4">
        <f t="shared" si="47"/>
        <v>3702.05</v>
      </c>
    </row>
    <row r="1527" spans="1:9">
      <c r="A1527" s="45">
        <v>43221</v>
      </c>
      <c r="B1527" s="49" t="s">
        <v>492</v>
      </c>
      <c r="C1527" s="49" t="s">
        <v>220</v>
      </c>
      <c r="D1527" s="49" t="s">
        <v>60</v>
      </c>
      <c r="E1527" s="1" t="str">
        <f t="shared" si="48"/>
        <v>012</v>
      </c>
      <c r="F1527" s="49" t="s">
        <v>266</v>
      </c>
      <c r="G1527" s="50">
        <v>60990.17</v>
      </c>
      <c r="H1527" s="4">
        <v>0</v>
      </c>
      <c r="I1527" s="4">
        <f t="shared" si="47"/>
        <v>60990.17</v>
      </c>
    </row>
    <row r="1528" spans="1:9">
      <c r="A1528" s="45">
        <v>43221</v>
      </c>
      <c r="B1528" s="49" t="s">
        <v>492</v>
      </c>
      <c r="C1528" s="49" t="s">
        <v>220</v>
      </c>
      <c r="D1528" s="49" t="s">
        <v>60</v>
      </c>
      <c r="E1528" s="1" t="str">
        <f t="shared" si="48"/>
        <v>012</v>
      </c>
      <c r="F1528" s="49" t="s">
        <v>267</v>
      </c>
      <c r="G1528" s="50">
        <v>8780.4500000000007</v>
      </c>
      <c r="H1528" s="4">
        <v>0</v>
      </c>
      <c r="I1528" s="4">
        <f t="shared" si="47"/>
        <v>8780.4500000000007</v>
      </c>
    </row>
    <row r="1529" spans="1:9">
      <c r="A1529" s="45">
        <v>43221</v>
      </c>
      <c r="B1529" s="49" t="s">
        <v>492</v>
      </c>
      <c r="C1529" s="49" t="s">
        <v>220</v>
      </c>
      <c r="D1529" s="49" t="s">
        <v>60</v>
      </c>
      <c r="E1529" s="1" t="str">
        <f t="shared" si="48"/>
        <v>012</v>
      </c>
      <c r="F1529" s="49" t="s">
        <v>268</v>
      </c>
      <c r="G1529" s="50">
        <v>6759.27</v>
      </c>
      <c r="H1529" s="4">
        <v>0</v>
      </c>
      <c r="I1529" s="4">
        <f t="shared" si="47"/>
        <v>6759.27</v>
      </c>
    </row>
    <row r="1530" spans="1:9">
      <c r="A1530" s="45">
        <v>43221</v>
      </c>
      <c r="B1530" s="49" t="s">
        <v>492</v>
      </c>
      <c r="C1530" s="49" t="s">
        <v>220</v>
      </c>
      <c r="D1530" s="49" t="s">
        <v>60</v>
      </c>
      <c r="E1530" s="1" t="str">
        <f t="shared" si="48"/>
        <v>012</v>
      </c>
      <c r="F1530" s="49" t="s">
        <v>269</v>
      </c>
      <c r="G1530" s="50">
        <v>3703.44</v>
      </c>
      <c r="H1530" s="4">
        <v>0</v>
      </c>
      <c r="I1530" s="4">
        <f t="shared" si="47"/>
        <v>3703.44</v>
      </c>
    </row>
    <row r="1531" spans="1:9">
      <c r="A1531" s="45">
        <v>43221</v>
      </c>
      <c r="B1531" s="49" t="s">
        <v>492</v>
      </c>
      <c r="C1531" s="49" t="s">
        <v>220</v>
      </c>
      <c r="D1531" s="49" t="s">
        <v>60</v>
      </c>
      <c r="E1531" s="1" t="str">
        <f t="shared" si="48"/>
        <v>012</v>
      </c>
      <c r="F1531" s="49" t="s">
        <v>270</v>
      </c>
      <c r="G1531" s="50">
        <v>20716.740000000002</v>
      </c>
      <c r="H1531" s="4">
        <v>0</v>
      </c>
      <c r="I1531" s="4">
        <f t="shared" si="47"/>
        <v>20716.740000000002</v>
      </c>
    </row>
    <row r="1532" spans="1:9">
      <c r="A1532" s="45">
        <v>43221</v>
      </c>
      <c r="B1532" s="49" t="s">
        <v>492</v>
      </c>
      <c r="C1532" s="49" t="s">
        <v>220</v>
      </c>
      <c r="D1532" s="49" t="s">
        <v>60</v>
      </c>
      <c r="E1532" s="1" t="str">
        <f t="shared" si="48"/>
        <v>012</v>
      </c>
      <c r="F1532" s="49" t="s">
        <v>271</v>
      </c>
      <c r="G1532" s="50">
        <v>1361.07</v>
      </c>
      <c r="H1532" s="4">
        <v>0</v>
      </c>
      <c r="I1532" s="4">
        <f t="shared" si="47"/>
        <v>1361.07</v>
      </c>
    </row>
    <row r="1533" spans="1:9">
      <c r="A1533" s="45">
        <v>43221</v>
      </c>
      <c r="B1533" s="49" t="s">
        <v>492</v>
      </c>
      <c r="C1533" s="49" t="s">
        <v>220</v>
      </c>
      <c r="D1533" s="49" t="s">
        <v>60</v>
      </c>
      <c r="E1533" s="1" t="str">
        <f t="shared" si="48"/>
        <v>012</v>
      </c>
      <c r="F1533" s="49" t="s">
        <v>272</v>
      </c>
      <c r="G1533" s="50">
        <v>21339.96</v>
      </c>
      <c r="H1533" s="4">
        <v>0</v>
      </c>
      <c r="I1533" s="4">
        <f t="shared" si="47"/>
        <v>21339.96</v>
      </c>
    </row>
    <row r="1534" spans="1:9">
      <c r="A1534" s="45">
        <v>43221</v>
      </c>
      <c r="B1534" s="49" t="s">
        <v>492</v>
      </c>
      <c r="C1534" s="49" t="s">
        <v>220</v>
      </c>
      <c r="D1534" s="49" t="s">
        <v>60</v>
      </c>
      <c r="E1534" s="1" t="str">
        <f t="shared" si="48"/>
        <v>012</v>
      </c>
      <c r="F1534" s="49" t="s">
        <v>273</v>
      </c>
      <c r="G1534" s="50">
        <v>40519.25</v>
      </c>
      <c r="H1534" s="4">
        <v>0</v>
      </c>
      <c r="I1534" s="4">
        <f t="shared" si="47"/>
        <v>40519.25</v>
      </c>
    </row>
    <row r="1535" spans="1:9">
      <c r="A1535" s="45">
        <v>43221</v>
      </c>
      <c r="B1535" s="49" t="s">
        <v>492</v>
      </c>
      <c r="C1535" s="49" t="s">
        <v>220</v>
      </c>
      <c r="D1535" s="49" t="s">
        <v>60</v>
      </c>
      <c r="E1535" s="1" t="str">
        <f t="shared" si="48"/>
        <v>012</v>
      </c>
      <c r="F1535" s="49" t="s">
        <v>276</v>
      </c>
      <c r="G1535" s="50">
        <v>51457.9</v>
      </c>
      <c r="H1535" s="4">
        <v>0</v>
      </c>
      <c r="I1535" s="4">
        <f t="shared" si="47"/>
        <v>51457.9</v>
      </c>
    </row>
    <row r="1536" spans="1:9">
      <c r="A1536" s="45">
        <v>43221</v>
      </c>
      <c r="B1536" s="49" t="s">
        <v>492</v>
      </c>
      <c r="C1536" s="49" t="s">
        <v>220</v>
      </c>
      <c r="D1536" s="49" t="s">
        <v>60</v>
      </c>
      <c r="E1536" s="1" t="str">
        <f t="shared" si="48"/>
        <v>012</v>
      </c>
      <c r="F1536" s="49" t="s">
        <v>277</v>
      </c>
      <c r="G1536" s="50">
        <v>59853.45</v>
      </c>
      <c r="H1536" s="4">
        <v>0</v>
      </c>
      <c r="I1536" s="4">
        <f t="shared" si="47"/>
        <v>59853.45</v>
      </c>
    </row>
    <row r="1537" spans="1:9">
      <c r="A1537" s="45">
        <v>43221</v>
      </c>
      <c r="B1537" s="49" t="s">
        <v>492</v>
      </c>
      <c r="C1537" s="49" t="s">
        <v>220</v>
      </c>
      <c r="D1537" s="49" t="s">
        <v>60</v>
      </c>
      <c r="E1537" s="1" t="str">
        <f t="shared" si="48"/>
        <v>012</v>
      </c>
      <c r="F1537" s="49" t="s">
        <v>278</v>
      </c>
      <c r="G1537" s="50">
        <v>647318.24</v>
      </c>
      <c r="H1537" s="4">
        <v>0</v>
      </c>
      <c r="I1537" s="4">
        <f t="shared" si="47"/>
        <v>647318.24</v>
      </c>
    </row>
    <row r="1538" spans="1:9">
      <c r="A1538" s="45">
        <v>43221</v>
      </c>
      <c r="B1538" s="49" t="s">
        <v>492</v>
      </c>
      <c r="C1538" s="49" t="s">
        <v>220</v>
      </c>
      <c r="D1538" s="49" t="s">
        <v>60</v>
      </c>
      <c r="E1538" s="1" t="str">
        <f t="shared" si="48"/>
        <v>012</v>
      </c>
      <c r="F1538" s="49" t="s">
        <v>279</v>
      </c>
      <c r="G1538" s="50">
        <v>573724.18999999994</v>
      </c>
      <c r="H1538" s="4">
        <v>0</v>
      </c>
      <c r="I1538" s="4">
        <f t="shared" ref="I1538:I1601" si="49">+G1538-H1538</f>
        <v>573724.18999999994</v>
      </c>
    </row>
    <row r="1539" spans="1:9">
      <c r="A1539" s="45">
        <v>43221</v>
      </c>
      <c r="B1539" s="49" t="s">
        <v>492</v>
      </c>
      <c r="C1539" s="49" t="s">
        <v>220</v>
      </c>
      <c r="D1539" s="49" t="s">
        <v>60</v>
      </c>
      <c r="E1539" s="1" t="str">
        <f t="shared" si="48"/>
        <v>012</v>
      </c>
      <c r="F1539" s="49" t="s">
        <v>280</v>
      </c>
      <c r="G1539" s="50">
        <v>253937.1</v>
      </c>
      <c r="H1539" s="4">
        <v>0</v>
      </c>
      <c r="I1539" s="4">
        <f t="shared" si="49"/>
        <v>253937.1</v>
      </c>
    </row>
    <row r="1540" spans="1:9">
      <c r="A1540" s="45">
        <v>43221</v>
      </c>
      <c r="B1540" s="49" t="s">
        <v>492</v>
      </c>
      <c r="C1540" s="49" t="s">
        <v>220</v>
      </c>
      <c r="D1540" s="49" t="s">
        <v>60</v>
      </c>
      <c r="E1540" s="1" t="str">
        <f t="shared" si="48"/>
        <v>012</v>
      </c>
      <c r="F1540" s="49" t="s">
        <v>281</v>
      </c>
      <c r="G1540" s="50">
        <v>22609.84</v>
      </c>
      <c r="H1540" s="4">
        <v>0</v>
      </c>
      <c r="I1540" s="4">
        <f t="shared" si="49"/>
        <v>22609.84</v>
      </c>
    </row>
    <row r="1541" spans="1:9">
      <c r="A1541" s="45">
        <v>43221</v>
      </c>
      <c r="B1541" s="49" t="s">
        <v>492</v>
      </c>
      <c r="C1541" s="49" t="s">
        <v>220</v>
      </c>
      <c r="D1541" s="49" t="s">
        <v>60</v>
      </c>
      <c r="E1541" s="1" t="str">
        <f t="shared" si="48"/>
        <v>012</v>
      </c>
      <c r="F1541" s="49" t="s">
        <v>282</v>
      </c>
      <c r="G1541" s="50">
        <v>24726.7</v>
      </c>
      <c r="H1541" s="4">
        <v>0</v>
      </c>
      <c r="I1541" s="4">
        <f t="shared" si="49"/>
        <v>24726.7</v>
      </c>
    </row>
    <row r="1542" spans="1:9">
      <c r="A1542" s="45">
        <v>43221</v>
      </c>
      <c r="B1542" s="49" t="s">
        <v>492</v>
      </c>
      <c r="C1542" s="49" t="s">
        <v>220</v>
      </c>
      <c r="D1542" s="49" t="s">
        <v>60</v>
      </c>
      <c r="E1542" s="1" t="str">
        <f t="shared" si="48"/>
        <v>012</v>
      </c>
      <c r="F1542" s="49" t="s">
        <v>283</v>
      </c>
      <c r="G1542" s="50">
        <v>42180.46</v>
      </c>
      <c r="H1542" s="4">
        <v>0</v>
      </c>
      <c r="I1542" s="4">
        <f t="shared" si="49"/>
        <v>42180.46</v>
      </c>
    </row>
    <row r="1543" spans="1:9">
      <c r="A1543" s="45">
        <v>43221</v>
      </c>
      <c r="B1543" s="49" t="s">
        <v>492</v>
      </c>
      <c r="C1543" s="49" t="s">
        <v>220</v>
      </c>
      <c r="D1543" s="49" t="s">
        <v>60</v>
      </c>
      <c r="E1543" s="1" t="str">
        <f t="shared" si="48"/>
        <v>012</v>
      </c>
      <c r="F1543" s="49" t="s">
        <v>627</v>
      </c>
      <c r="G1543" s="50">
        <v>2423.52</v>
      </c>
      <c r="H1543" s="4">
        <v>0</v>
      </c>
      <c r="I1543" s="4">
        <f t="shared" si="49"/>
        <v>2423.52</v>
      </c>
    </row>
    <row r="1544" spans="1:9">
      <c r="A1544" s="45">
        <v>43221</v>
      </c>
      <c r="B1544" s="49" t="s">
        <v>510</v>
      </c>
      <c r="C1544" s="49" t="s">
        <v>220</v>
      </c>
      <c r="D1544" s="49" t="s">
        <v>34</v>
      </c>
      <c r="E1544" s="1" t="str">
        <f t="shared" si="48"/>
        <v>009</v>
      </c>
      <c r="F1544" s="49" t="s">
        <v>287</v>
      </c>
      <c r="G1544" s="50">
        <v>8.9499999999998181</v>
      </c>
      <c r="H1544" s="4">
        <v>8.9499999999999993</v>
      </c>
      <c r="I1544" s="4">
        <f t="shared" si="49"/>
        <v>-1.8118839761882555E-13</v>
      </c>
    </row>
    <row r="1545" spans="1:9">
      <c r="A1545" s="45">
        <v>43221</v>
      </c>
      <c r="B1545" s="49" t="s">
        <v>510</v>
      </c>
      <c r="C1545" s="49" t="s">
        <v>220</v>
      </c>
      <c r="D1545" s="49" t="s">
        <v>34</v>
      </c>
      <c r="E1545" s="1" t="str">
        <f t="shared" si="48"/>
        <v>009</v>
      </c>
      <c r="F1545" s="49" t="s">
        <v>288</v>
      </c>
      <c r="G1545" s="50">
        <v>0.12000000000000501</v>
      </c>
      <c r="H1545" s="4">
        <v>0.12</v>
      </c>
      <c r="I1545" s="4">
        <f t="shared" si="49"/>
        <v>5.0098813986210189E-15</v>
      </c>
    </row>
    <row r="1546" spans="1:9">
      <c r="A1546" s="45">
        <v>43221</v>
      </c>
      <c r="B1546" s="49" t="s">
        <v>510</v>
      </c>
      <c r="C1546" s="49" t="s">
        <v>220</v>
      </c>
      <c r="D1546" s="49" t="s">
        <v>34</v>
      </c>
      <c r="E1546" s="1" t="str">
        <f t="shared" si="48"/>
        <v>009</v>
      </c>
      <c r="F1546" s="49" t="s">
        <v>425</v>
      </c>
      <c r="G1546" s="50">
        <v>436.59</v>
      </c>
      <c r="H1546" s="4">
        <v>1.3</v>
      </c>
      <c r="I1546" s="4">
        <f t="shared" si="49"/>
        <v>435.28999999999996</v>
      </c>
    </row>
    <row r="1547" spans="1:9">
      <c r="A1547" s="45">
        <v>43221</v>
      </c>
      <c r="B1547" s="49" t="s">
        <v>510</v>
      </c>
      <c r="C1547" s="49" t="s">
        <v>220</v>
      </c>
      <c r="D1547" s="49" t="s">
        <v>34</v>
      </c>
      <c r="E1547" s="1" t="str">
        <f t="shared" si="48"/>
        <v>009</v>
      </c>
      <c r="F1547" s="49" t="s">
        <v>289</v>
      </c>
      <c r="G1547" s="50">
        <v>81638.33</v>
      </c>
      <c r="H1547" s="4">
        <v>483.16</v>
      </c>
      <c r="I1547" s="4">
        <f t="shared" si="49"/>
        <v>81155.17</v>
      </c>
    </row>
    <row r="1548" spans="1:9">
      <c r="A1548" s="45">
        <v>43221</v>
      </c>
      <c r="B1548" s="49" t="s">
        <v>510</v>
      </c>
      <c r="C1548" s="49" t="s">
        <v>220</v>
      </c>
      <c r="D1548" s="49" t="s">
        <v>34</v>
      </c>
      <c r="E1548" s="1" t="str">
        <f t="shared" si="48"/>
        <v>009</v>
      </c>
      <c r="F1548" s="49" t="s">
        <v>290</v>
      </c>
      <c r="G1548" s="50">
        <v>197695.81</v>
      </c>
      <c r="H1548" s="4">
        <v>2092.19</v>
      </c>
      <c r="I1548" s="4">
        <f t="shared" si="49"/>
        <v>195603.62</v>
      </c>
    </row>
    <row r="1549" spans="1:9">
      <c r="A1549" s="45">
        <v>43221</v>
      </c>
      <c r="B1549" s="49" t="s">
        <v>510</v>
      </c>
      <c r="C1549" s="49" t="s">
        <v>220</v>
      </c>
      <c r="D1549" s="49" t="s">
        <v>34</v>
      </c>
      <c r="E1549" s="1" t="str">
        <f t="shared" si="48"/>
        <v>009</v>
      </c>
      <c r="F1549" s="49" t="s">
        <v>291</v>
      </c>
      <c r="G1549" s="50">
        <v>176839.61</v>
      </c>
      <c r="H1549" s="4">
        <v>3557.32</v>
      </c>
      <c r="I1549" s="4">
        <f t="shared" si="49"/>
        <v>173282.28999999998</v>
      </c>
    </row>
    <row r="1550" spans="1:9">
      <c r="A1550" s="45">
        <v>43221</v>
      </c>
      <c r="B1550" s="49" t="s">
        <v>510</v>
      </c>
      <c r="C1550" s="49" t="s">
        <v>220</v>
      </c>
      <c r="D1550" s="49" t="s">
        <v>34</v>
      </c>
      <c r="E1550" s="1" t="str">
        <f t="shared" si="48"/>
        <v>009</v>
      </c>
      <c r="F1550" s="49" t="s">
        <v>292</v>
      </c>
      <c r="G1550" s="50">
        <v>64165.36</v>
      </c>
      <c r="H1550" s="4">
        <v>349.27</v>
      </c>
      <c r="I1550" s="4">
        <f t="shared" si="49"/>
        <v>63816.090000000004</v>
      </c>
    </row>
    <row r="1551" spans="1:9">
      <c r="A1551" s="45">
        <v>43221</v>
      </c>
      <c r="B1551" s="49" t="s">
        <v>510</v>
      </c>
      <c r="C1551" s="49" t="s">
        <v>220</v>
      </c>
      <c r="D1551" s="49" t="s">
        <v>34</v>
      </c>
      <c r="E1551" s="1" t="str">
        <f t="shared" si="48"/>
        <v>009</v>
      </c>
      <c r="F1551" s="49" t="s">
        <v>293</v>
      </c>
      <c r="G1551" s="50">
        <v>16016767.51</v>
      </c>
      <c r="H1551" s="4">
        <v>230317.78</v>
      </c>
      <c r="I1551" s="4">
        <f t="shared" si="49"/>
        <v>15786449.73</v>
      </c>
    </row>
    <row r="1552" spans="1:9">
      <c r="A1552" s="45">
        <v>43221</v>
      </c>
      <c r="B1552" s="49" t="s">
        <v>510</v>
      </c>
      <c r="C1552" s="49" t="s">
        <v>220</v>
      </c>
      <c r="D1552" s="49" t="s">
        <v>34</v>
      </c>
      <c r="E1552" s="1" t="str">
        <f t="shared" si="48"/>
        <v>009</v>
      </c>
      <c r="F1552" s="49" t="s">
        <v>294</v>
      </c>
      <c r="G1552" s="50">
        <v>6015205.2300000004</v>
      </c>
      <c r="H1552" s="4">
        <v>123003.03</v>
      </c>
      <c r="I1552" s="4">
        <f t="shared" si="49"/>
        <v>5892202.2000000002</v>
      </c>
    </row>
    <row r="1553" spans="1:9">
      <c r="A1553" s="45">
        <v>43221</v>
      </c>
      <c r="B1553" s="49" t="s">
        <v>510</v>
      </c>
      <c r="C1553" s="49" t="s">
        <v>220</v>
      </c>
      <c r="D1553" s="49" t="s">
        <v>34</v>
      </c>
      <c r="E1553" s="1" t="str">
        <f t="shared" si="48"/>
        <v>009</v>
      </c>
      <c r="F1553" s="49" t="s">
        <v>529</v>
      </c>
      <c r="G1553" s="50">
        <v>21005.75</v>
      </c>
      <c r="H1553" s="4">
        <v>84.02</v>
      </c>
      <c r="I1553" s="4">
        <f t="shared" si="49"/>
        <v>20921.73</v>
      </c>
    </row>
    <row r="1554" spans="1:9">
      <c r="A1554" s="45">
        <v>43221</v>
      </c>
      <c r="B1554" s="49" t="s">
        <v>510</v>
      </c>
      <c r="C1554" s="49" t="s">
        <v>220</v>
      </c>
      <c r="D1554" s="49" t="s">
        <v>34</v>
      </c>
      <c r="E1554" s="1" t="str">
        <f t="shared" si="48"/>
        <v>009</v>
      </c>
      <c r="F1554" s="49" t="s">
        <v>295</v>
      </c>
      <c r="G1554" s="50">
        <v>819.9</v>
      </c>
      <c r="H1554" s="4">
        <v>1.63</v>
      </c>
      <c r="I1554" s="4">
        <f t="shared" si="49"/>
        <v>818.27</v>
      </c>
    </row>
    <row r="1555" spans="1:9">
      <c r="A1555" s="45">
        <v>43221</v>
      </c>
      <c r="B1555" s="49" t="s">
        <v>510</v>
      </c>
      <c r="C1555" s="49" t="s">
        <v>220</v>
      </c>
      <c r="D1555" s="49" t="s">
        <v>34</v>
      </c>
      <c r="E1555" s="1" t="str">
        <f t="shared" si="48"/>
        <v>009</v>
      </c>
      <c r="F1555" s="49" t="s">
        <v>296</v>
      </c>
      <c r="G1555" s="50">
        <v>1588330.7</v>
      </c>
      <c r="H1555" s="4">
        <v>30197.87</v>
      </c>
      <c r="I1555" s="4">
        <f t="shared" si="49"/>
        <v>1558132.8299999998</v>
      </c>
    </row>
    <row r="1556" spans="1:9">
      <c r="A1556" s="45">
        <v>43221</v>
      </c>
      <c r="B1556" s="49" t="s">
        <v>510</v>
      </c>
      <c r="C1556" s="49" t="s">
        <v>220</v>
      </c>
      <c r="D1556" s="49" t="s">
        <v>34</v>
      </c>
      <c r="E1556" s="1" t="str">
        <f t="shared" si="48"/>
        <v>009</v>
      </c>
      <c r="F1556" s="49" t="s">
        <v>297</v>
      </c>
      <c r="G1556" s="50">
        <v>-7.3399999999658201</v>
      </c>
      <c r="H1556" s="4">
        <v>0</v>
      </c>
      <c r="I1556" s="4">
        <f t="shared" si="49"/>
        <v>-7.3399999999658201</v>
      </c>
    </row>
    <row r="1557" spans="1:9">
      <c r="A1557" s="45">
        <v>43221</v>
      </c>
      <c r="B1557" s="49" t="s">
        <v>510</v>
      </c>
      <c r="C1557" s="49" t="s">
        <v>220</v>
      </c>
      <c r="D1557" s="49" t="s">
        <v>34</v>
      </c>
      <c r="E1557" s="1" t="str">
        <f t="shared" si="48"/>
        <v>009</v>
      </c>
      <c r="F1557" s="49" t="s">
        <v>298</v>
      </c>
      <c r="G1557" s="50">
        <v>35533.370000000003</v>
      </c>
      <c r="H1557" s="4">
        <v>402.49</v>
      </c>
      <c r="I1557" s="4">
        <f t="shared" si="49"/>
        <v>35130.880000000005</v>
      </c>
    </row>
    <row r="1558" spans="1:9">
      <c r="A1558" s="45">
        <v>43221</v>
      </c>
      <c r="B1558" s="49" t="s">
        <v>510</v>
      </c>
      <c r="C1558" s="49" t="s">
        <v>220</v>
      </c>
      <c r="D1558" s="49" t="s">
        <v>34</v>
      </c>
      <c r="E1558" s="1" t="str">
        <f t="shared" si="48"/>
        <v>009</v>
      </c>
      <c r="F1558" s="49" t="s">
        <v>533</v>
      </c>
      <c r="G1558" s="50">
        <v>320379.15000000002</v>
      </c>
      <c r="H1558" s="4">
        <v>3861.61</v>
      </c>
      <c r="I1558" s="4">
        <f t="shared" si="49"/>
        <v>316517.54000000004</v>
      </c>
    </row>
    <row r="1559" spans="1:9">
      <c r="A1559" s="45">
        <v>43221</v>
      </c>
      <c r="B1559" s="49" t="s">
        <v>510</v>
      </c>
      <c r="C1559" s="49" t="s">
        <v>220</v>
      </c>
      <c r="D1559" s="49" t="s">
        <v>34</v>
      </c>
      <c r="E1559" s="1" t="str">
        <f t="shared" si="48"/>
        <v>009</v>
      </c>
      <c r="F1559" s="49" t="s">
        <v>534</v>
      </c>
      <c r="G1559" s="50">
        <v>344374.13</v>
      </c>
      <c r="H1559" s="4">
        <v>3773.08</v>
      </c>
      <c r="I1559" s="4">
        <f t="shared" si="49"/>
        <v>340601.05</v>
      </c>
    </row>
    <row r="1560" spans="1:9">
      <c r="A1560" s="45">
        <v>43221</v>
      </c>
      <c r="B1560" s="49" t="s">
        <v>510</v>
      </c>
      <c r="C1560" s="49" t="s">
        <v>220</v>
      </c>
      <c r="D1560" s="49" t="s">
        <v>34</v>
      </c>
      <c r="E1560" s="1" t="str">
        <f t="shared" si="48"/>
        <v>009</v>
      </c>
      <c r="F1560" s="49" t="s">
        <v>299</v>
      </c>
      <c r="G1560" s="50">
        <v>36503.85</v>
      </c>
      <c r="H1560" s="4">
        <v>179.56</v>
      </c>
      <c r="I1560" s="4">
        <f t="shared" si="49"/>
        <v>36324.29</v>
      </c>
    </row>
    <row r="1561" spans="1:9">
      <c r="A1561" s="45">
        <v>43221</v>
      </c>
      <c r="B1561" s="49" t="s">
        <v>510</v>
      </c>
      <c r="C1561" s="49" t="s">
        <v>220</v>
      </c>
      <c r="D1561" s="49" t="s">
        <v>34</v>
      </c>
      <c r="E1561" s="1" t="str">
        <f t="shared" si="48"/>
        <v>009</v>
      </c>
      <c r="F1561" s="49" t="s">
        <v>300</v>
      </c>
      <c r="G1561" s="50">
        <v>-25.980000000000199</v>
      </c>
      <c r="H1561" s="4">
        <v>12.17</v>
      </c>
      <c r="I1561" s="4">
        <f t="shared" si="49"/>
        <v>-38.150000000000198</v>
      </c>
    </row>
    <row r="1562" spans="1:9">
      <c r="A1562" s="45">
        <v>43221</v>
      </c>
      <c r="B1562" s="49" t="s">
        <v>510</v>
      </c>
      <c r="C1562" s="49" t="s">
        <v>220</v>
      </c>
      <c r="D1562" s="49" t="s">
        <v>34</v>
      </c>
      <c r="E1562" s="1" t="str">
        <f t="shared" si="48"/>
        <v>009</v>
      </c>
      <c r="F1562" s="49" t="s">
        <v>301</v>
      </c>
      <c r="G1562" s="50">
        <v>26197.97</v>
      </c>
      <c r="H1562" s="4">
        <v>379.5</v>
      </c>
      <c r="I1562" s="4">
        <f t="shared" si="49"/>
        <v>25818.47</v>
      </c>
    </row>
    <row r="1563" spans="1:9">
      <c r="A1563" s="45">
        <v>43221</v>
      </c>
      <c r="B1563" s="49" t="s">
        <v>510</v>
      </c>
      <c r="C1563" s="49" t="s">
        <v>220</v>
      </c>
      <c r="D1563" s="49" t="s">
        <v>34</v>
      </c>
      <c r="E1563" s="1" t="str">
        <f t="shared" si="48"/>
        <v>009</v>
      </c>
      <c r="F1563" s="49" t="s">
        <v>302</v>
      </c>
      <c r="G1563" s="50">
        <v>1.08</v>
      </c>
      <c r="H1563" s="4">
        <v>0.01</v>
      </c>
      <c r="I1563" s="4">
        <f t="shared" si="49"/>
        <v>1.07</v>
      </c>
    </row>
    <row r="1564" spans="1:9">
      <c r="A1564" s="45">
        <v>43221</v>
      </c>
      <c r="B1564" s="49" t="s">
        <v>510</v>
      </c>
      <c r="C1564" s="49" t="s">
        <v>220</v>
      </c>
      <c r="D1564" s="49" t="s">
        <v>34</v>
      </c>
      <c r="E1564" s="1" t="str">
        <f t="shared" si="48"/>
        <v>009</v>
      </c>
      <c r="F1564" s="49" t="s">
        <v>303</v>
      </c>
      <c r="G1564" s="50">
        <v>514278.58</v>
      </c>
      <c r="H1564" s="4">
        <v>5748.01</v>
      </c>
      <c r="I1564" s="4">
        <f t="shared" si="49"/>
        <v>508530.57</v>
      </c>
    </row>
    <row r="1565" spans="1:9">
      <c r="A1565" s="45">
        <v>43221</v>
      </c>
      <c r="B1565" s="49" t="s">
        <v>510</v>
      </c>
      <c r="C1565" s="49" t="s">
        <v>220</v>
      </c>
      <c r="D1565" s="49" t="s">
        <v>34</v>
      </c>
      <c r="E1565" s="1" t="str">
        <f t="shared" si="48"/>
        <v>009</v>
      </c>
      <c r="F1565" s="49" t="s">
        <v>304</v>
      </c>
      <c r="G1565" s="50">
        <v>620486.99</v>
      </c>
      <c r="H1565" s="4">
        <v>8820.0499999999993</v>
      </c>
      <c r="I1565" s="4">
        <f t="shared" si="49"/>
        <v>611666.93999999994</v>
      </c>
    </row>
    <row r="1566" spans="1:9">
      <c r="A1566" s="45">
        <v>43221</v>
      </c>
      <c r="B1566" s="49" t="s">
        <v>510</v>
      </c>
      <c r="C1566" s="49" t="s">
        <v>220</v>
      </c>
      <c r="D1566" s="49" t="s">
        <v>34</v>
      </c>
      <c r="E1566" s="1" t="str">
        <f t="shared" si="48"/>
        <v>009</v>
      </c>
      <c r="F1566" s="49" t="s">
        <v>305</v>
      </c>
      <c r="G1566" s="50">
        <v>201730.15</v>
      </c>
      <c r="H1566" s="4">
        <v>2387.1799999999998</v>
      </c>
      <c r="I1566" s="4">
        <f t="shared" si="49"/>
        <v>199342.97</v>
      </c>
    </row>
    <row r="1567" spans="1:9">
      <c r="A1567" s="45">
        <v>43221</v>
      </c>
      <c r="B1567" s="49" t="s">
        <v>510</v>
      </c>
      <c r="C1567" s="49" t="s">
        <v>220</v>
      </c>
      <c r="D1567" s="49" t="s">
        <v>34</v>
      </c>
      <c r="E1567" s="1" t="str">
        <f t="shared" si="48"/>
        <v>009</v>
      </c>
      <c r="F1567" s="49" t="s">
        <v>306</v>
      </c>
      <c r="G1567" s="50">
        <v>199302.16</v>
      </c>
      <c r="H1567" s="4">
        <v>2951.81</v>
      </c>
      <c r="I1567" s="4">
        <f t="shared" si="49"/>
        <v>196350.35</v>
      </c>
    </row>
    <row r="1568" spans="1:9">
      <c r="A1568" s="45">
        <v>43221</v>
      </c>
      <c r="B1568" s="49" t="s">
        <v>510</v>
      </c>
      <c r="C1568" s="49" t="s">
        <v>220</v>
      </c>
      <c r="D1568" s="49" t="s">
        <v>34</v>
      </c>
      <c r="E1568" s="1" t="str">
        <f t="shared" si="48"/>
        <v>009</v>
      </c>
      <c r="F1568" s="49" t="s">
        <v>307</v>
      </c>
      <c r="G1568" s="50">
        <v>38214.44</v>
      </c>
      <c r="H1568" s="4">
        <v>119.81</v>
      </c>
      <c r="I1568" s="4">
        <f t="shared" si="49"/>
        <v>38094.630000000005</v>
      </c>
    </row>
    <row r="1569" spans="1:9">
      <c r="A1569" s="45">
        <v>43221</v>
      </c>
      <c r="B1569" s="49" t="s">
        <v>510</v>
      </c>
      <c r="C1569" s="49" t="s">
        <v>220</v>
      </c>
      <c r="D1569" s="49" t="s">
        <v>34</v>
      </c>
      <c r="E1569" s="1" t="str">
        <f t="shared" si="48"/>
        <v>009</v>
      </c>
      <c r="F1569" s="49" t="s">
        <v>308</v>
      </c>
      <c r="G1569" s="50">
        <v>43610.22</v>
      </c>
      <c r="H1569" s="4">
        <v>160.76</v>
      </c>
      <c r="I1569" s="4">
        <f t="shared" si="49"/>
        <v>43449.46</v>
      </c>
    </row>
    <row r="1570" spans="1:9">
      <c r="A1570" s="45">
        <v>43221</v>
      </c>
      <c r="B1570" s="49" t="s">
        <v>510</v>
      </c>
      <c r="C1570" s="49" t="s">
        <v>220</v>
      </c>
      <c r="D1570" s="49" t="s">
        <v>34</v>
      </c>
      <c r="E1570" s="1" t="str">
        <f t="shared" si="48"/>
        <v>009</v>
      </c>
      <c r="F1570" s="49" t="s">
        <v>309</v>
      </c>
      <c r="G1570" s="50">
        <v>66531.3</v>
      </c>
      <c r="H1570" s="4">
        <v>516.07000000000005</v>
      </c>
      <c r="I1570" s="4">
        <f t="shared" si="49"/>
        <v>66015.23</v>
      </c>
    </row>
    <row r="1571" spans="1:9">
      <c r="A1571" s="45">
        <v>43221</v>
      </c>
      <c r="B1571" s="49" t="s">
        <v>510</v>
      </c>
      <c r="C1571" s="49" t="s">
        <v>220</v>
      </c>
      <c r="D1571" s="49" t="s">
        <v>34</v>
      </c>
      <c r="E1571" s="1" t="str">
        <f t="shared" si="48"/>
        <v>009</v>
      </c>
      <c r="F1571" s="49" t="s">
        <v>310</v>
      </c>
      <c r="G1571" s="50">
        <v>990962.58</v>
      </c>
      <c r="H1571" s="4">
        <v>10295.68</v>
      </c>
      <c r="I1571" s="4">
        <f t="shared" si="49"/>
        <v>980666.89999999991</v>
      </c>
    </row>
    <row r="1572" spans="1:9">
      <c r="A1572" s="45">
        <v>43221</v>
      </c>
      <c r="B1572" s="49" t="s">
        <v>510</v>
      </c>
      <c r="C1572" s="49" t="s">
        <v>220</v>
      </c>
      <c r="D1572" s="49" t="s">
        <v>34</v>
      </c>
      <c r="E1572" s="1" t="str">
        <f t="shared" si="48"/>
        <v>009</v>
      </c>
      <c r="F1572" s="49" t="s">
        <v>311</v>
      </c>
      <c r="G1572" s="50">
        <v>460247.86</v>
      </c>
      <c r="H1572" s="4">
        <v>2867.04</v>
      </c>
      <c r="I1572" s="4">
        <f t="shared" si="49"/>
        <v>457380.82</v>
      </c>
    </row>
    <row r="1573" spans="1:9">
      <c r="A1573" s="45">
        <v>43221</v>
      </c>
      <c r="B1573" s="49" t="s">
        <v>510</v>
      </c>
      <c r="C1573" s="49" t="s">
        <v>220</v>
      </c>
      <c r="D1573" s="49" t="s">
        <v>34</v>
      </c>
      <c r="E1573" s="1" t="str">
        <f t="shared" si="48"/>
        <v>009</v>
      </c>
      <c r="F1573" s="49" t="s">
        <v>312</v>
      </c>
      <c r="G1573" s="50">
        <v>3381366.23</v>
      </c>
      <c r="H1573" s="4">
        <v>36921.269999999997</v>
      </c>
      <c r="I1573" s="4">
        <f t="shared" si="49"/>
        <v>3344444.96</v>
      </c>
    </row>
    <row r="1574" spans="1:9">
      <c r="A1574" s="45">
        <v>43221</v>
      </c>
      <c r="B1574" s="49" t="s">
        <v>510</v>
      </c>
      <c r="C1574" s="49" t="s">
        <v>220</v>
      </c>
      <c r="D1574" s="49" t="s">
        <v>34</v>
      </c>
      <c r="E1574" s="1" t="str">
        <f t="shared" si="48"/>
        <v>009</v>
      </c>
      <c r="F1574" s="49" t="s">
        <v>313</v>
      </c>
      <c r="G1574" s="50">
        <v>565454.22</v>
      </c>
      <c r="H1574" s="4">
        <v>6413.29</v>
      </c>
      <c r="I1574" s="4">
        <f t="shared" si="49"/>
        <v>559040.92999999993</v>
      </c>
    </row>
    <row r="1575" spans="1:9">
      <c r="A1575" s="45">
        <v>43221</v>
      </c>
      <c r="B1575" s="49" t="s">
        <v>510</v>
      </c>
      <c r="C1575" s="49" t="s">
        <v>220</v>
      </c>
      <c r="D1575" s="49" t="s">
        <v>34</v>
      </c>
      <c r="E1575" s="1" t="str">
        <f t="shared" si="48"/>
        <v>009</v>
      </c>
      <c r="F1575" s="49" t="s">
        <v>314</v>
      </c>
      <c r="G1575" s="50">
        <v>525894.29</v>
      </c>
      <c r="H1575" s="4">
        <v>5819.44</v>
      </c>
      <c r="I1575" s="4">
        <f t="shared" si="49"/>
        <v>520074.85000000003</v>
      </c>
    </row>
    <row r="1576" spans="1:9">
      <c r="A1576" s="45">
        <v>43221</v>
      </c>
      <c r="B1576" s="49" t="s">
        <v>510</v>
      </c>
      <c r="C1576" s="49" t="s">
        <v>220</v>
      </c>
      <c r="D1576" s="49" t="s">
        <v>34</v>
      </c>
      <c r="E1576" s="1" t="str">
        <f t="shared" si="48"/>
        <v>009</v>
      </c>
      <c r="F1576" s="49" t="s">
        <v>315</v>
      </c>
      <c r="G1576" s="50">
        <v>177761.29</v>
      </c>
      <c r="H1576" s="4">
        <v>2497.96</v>
      </c>
      <c r="I1576" s="4">
        <f t="shared" si="49"/>
        <v>175263.33000000002</v>
      </c>
    </row>
    <row r="1577" spans="1:9">
      <c r="A1577" s="45">
        <v>43221</v>
      </c>
      <c r="B1577" s="49" t="s">
        <v>510</v>
      </c>
      <c r="C1577" s="49" t="s">
        <v>220</v>
      </c>
      <c r="D1577" s="49" t="s">
        <v>34</v>
      </c>
      <c r="E1577" s="1" t="str">
        <f t="shared" si="48"/>
        <v>009</v>
      </c>
      <c r="F1577" s="49" t="s">
        <v>316</v>
      </c>
      <c r="G1577" s="50">
        <v>597408.42000000004</v>
      </c>
      <c r="H1577" s="4">
        <v>6878.62</v>
      </c>
      <c r="I1577" s="4">
        <f t="shared" si="49"/>
        <v>590529.80000000005</v>
      </c>
    </row>
    <row r="1578" spans="1:9">
      <c r="A1578" s="45">
        <v>43221</v>
      </c>
      <c r="B1578" s="49" t="s">
        <v>510</v>
      </c>
      <c r="C1578" s="49" t="s">
        <v>220</v>
      </c>
      <c r="D1578" s="49" t="s">
        <v>34</v>
      </c>
      <c r="E1578" s="1" t="str">
        <f t="shared" si="48"/>
        <v>009</v>
      </c>
      <c r="F1578" s="49" t="s">
        <v>317</v>
      </c>
      <c r="G1578" s="50">
        <v>110668.87</v>
      </c>
      <c r="H1578" s="4">
        <v>1265.1500000000001</v>
      </c>
      <c r="I1578" s="4">
        <f t="shared" si="49"/>
        <v>109403.72</v>
      </c>
    </row>
    <row r="1579" spans="1:9">
      <c r="A1579" s="45">
        <v>43221</v>
      </c>
      <c r="B1579" s="49" t="s">
        <v>510</v>
      </c>
      <c r="C1579" s="49" t="s">
        <v>220</v>
      </c>
      <c r="D1579" s="49" t="s">
        <v>34</v>
      </c>
      <c r="E1579" s="1" t="str">
        <f t="shared" si="48"/>
        <v>009</v>
      </c>
      <c r="F1579" s="49" t="s">
        <v>551</v>
      </c>
      <c r="G1579" s="50">
        <v>157656.57999999999</v>
      </c>
      <c r="H1579" s="4">
        <v>1630.85</v>
      </c>
      <c r="I1579" s="4">
        <f t="shared" si="49"/>
        <v>156025.72999999998</v>
      </c>
    </row>
    <row r="1580" spans="1:9">
      <c r="A1580" s="45">
        <v>43221</v>
      </c>
      <c r="B1580" s="49" t="s">
        <v>510</v>
      </c>
      <c r="C1580" s="49" t="s">
        <v>220</v>
      </c>
      <c r="D1580" s="49" t="s">
        <v>34</v>
      </c>
      <c r="E1580" s="1" t="str">
        <f t="shared" ref="E1580:E1643" si="50">LEFT(D1580,3)</f>
        <v>009</v>
      </c>
      <c r="F1580" s="49" t="s">
        <v>318</v>
      </c>
      <c r="G1580" s="50">
        <v>108091.51</v>
      </c>
      <c r="H1580" s="4">
        <v>687.27</v>
      </c>
      <c r="I1580" s="4">
        <f t="shared" si="49"/>
        <v>107404.23999999999</v>
      </c>
    </row>
    <row r="1581" spans="1:9">
      <c r="A1581" s="45">
        <v>43221</v>
      </c>
      <c r="B1581" s="49" t="s">
        <v>510</v>
      </c>
      <c r="C1581" s="49" t="s">
        <v>220</v>
      </c>
      <c r="D1581" s="49" t="s">
        <v>34</v>
      </c>
      <c r="E1581" s="1" t="str">
        <f t="shared" si="50"/>
        <v>009</v>
      </c>
      <c r="F1581" s="49" t="s">
        <v>319</v>
      </c>
      <c r="G1581" s="50">
        <v>219877.23</v>
      </c>
      <c r="H1581" s="4">
        <v>3232.88</v>
      </c>
      <c r="I1581" s="4">
        <f t="shared" si="49"/>
        <v>216644.35</v>
      </c>
    </row>
    <row r="1582" spans="1:9">
      <c r="A1582" s="45">
        <v>43221</v>
      </c>
      <c r="B1582" s="49" t="s">
        <v>510</v>
      </c>
      <c r="C1582" s="49" t="s">
        <v>220</v>
      </c>
      <c r="D1582" s="49" t="s">
        <v>34</v>
      </c>
      <c r="E1582" s="1" t="str">
        <f t="shared" si="50"/>
        <v>009</v>
      </c>
      <c r="F1582" s="49" t="s">
        <v>320</v>
      </c>
      <c r="G1582" s="50">
        <v>1492.59</v>
      </c>
      <c r="H1582" s="4">
        <v>0</v>
      </c>
      <c r="I1582" s="4">
        <f t="shared" si="49"/>
        <v>1492.59</v>
      </c>
    </row>
    <row r="1583" spans="1:9">
      <c r="A1583" s="45">
        <v>43221</v>
      </c>
      <c r="B1583" s="49" t="s">
        <v>510</v>
      </c>
      <c r="C1583" s="49" t="s">
        <v>220</v>
      </c>
      <c r="D1583" s="49" t="s">
        <v>34</v>
      </c>
      <c r="E1583" s="1" t="str">
        <f t="shared" si="50"/>
        <v>009</v>
      </c>
      <c r="F1583" s="49" t="s">
        <v>321</v>
      </c>
      <c r="G1583" s="50">
        <v>224.34</v>
      </c>
      <c r="H1583" s="4">
        <v>0.82</v>
      </c>
      <c r="I1583" s="4">
        <f t="shared" si="49"/>
        <v>223.52</v>
      </c>
    </row>
    <row r="1584" spans="1:9">
      <c r="A1584" s="45">
        <v>43221</v>
      </c>
      <c r="B1584" s="49" t="s">
        <v>510</v>
      </c>
      <c r="C1584" s="49" t="s">
        <v>220</v>
      </c>
      <c r="D1584" s="49" t="s">
        <v>34</v>
      </c>
      <c r="E1584" s="1" t="str">
        <f t="shared" si="50"/>
        <v>009</v>
      </c>
      <c r="F1584" s="49" t="s">
        <v>322</v>
      </c>
      <c r="G1584" s="50">
        <v>83286.16</v>
      </c>
      <c r="H1584" s="4">
        <v>0</v>
      </c>
      <c r="I1584" s="4">
        <f t="shared" si="49"/>
        <v>83286.16</v>
      </c>
    </row>
    <row r="1585" spans="1:9">
      <c r="A1585" s="45">
        <v>43221</v>
      </c>
      <c r="B1585" s="49" t="s">
        <v>510</v>
      </c>
      <c r="C1585" s="49" t="s">
        <v>220</v>
      </c>
      <c r="D1585" s="49" t="s">
        <v>34</v>
      </c>
      <c r="E1585" s="1" t="str">
        <f t="shared" si="50"/>
        <v>009</v>
      </c>
      <c r="F1585" s="49" t="s">
        <v>323</v>
      </c>
      <c r="G1585" s="50">
        <v>14698.92</v>
      </c>
      <c r="H1585" s="4">
        <v>52.94</v>
      </c>
      <c r="I1585" s="4">
        <f t="shared" si="49"/>
        <v>14645.98</v>
      </c>
    </row>
    <row r="1586" spans="1:9">
      <c r="A1586" s="45">
        <v>43221</v>
      </c>
      <c r="B1586" s="49" t="s">
        <v>510</v>
      </c>
      <c r="C1586" s="49" t="s">
        <v>220</v>
      </c>
      <c r="D1586" s="49" t="s">
        <v>34</v>
      </c>
      <c r="E1586" s="1" t="str">
        <f t="shared" si="50"/>
        <v>009</v>
      </c>
      <c r="F1586" s="49" t="s">
        <v>556</v>
      </c>
      <c r="G1586" s="50">
        <v>-247.99</v>
      </c>
      <c r="H1586" s="4">
        <v>0.55000000000000004</v>
      </c>
      <c r="I1586" s="4">
        <f t="shared" si="49"/>
        <v>-248.54000000000002</v>
      </c>
    </row>
    <row r="1587" spans="1:9">
      <c r="A1587" s="45">
        <v>43221</v>
      </c>
      <c r="B1587" s="49" t="s">
        <v>510</v>
      </c>
      <c r="C1587" s="49" t="s">
        <v>220</v>
      </c>
      <c r="D1587" s="49" t="s">
        <v>34</v>
      </c>
      <c r="E1587" s="1" t="str">
        <f t="shared" si="50"/>
        <v>009</v>
      </c>
      <c r="F1587" s="49" t="s">
        <v>557</v>
      </c>
      <c r="G1587" s="50">
        <v>405947.42</v>
      </c>
      <c r="H1587" s="4">
        <v>4285.3599999999997</v>
      </c>
      <c r="I1587" s="4">
        <f t="shared" si="49"/>
        <v>401662.06</v>
      </c>
    </row>
    <row r="1588" spans="1:9">
      <c r="A1588" s="45">
        <v>43221</v>
      </c>
      <c r="B1588" s="49" t="s">
        <v>510</v>
      </c>
      <c r="C1588" s="49" t="s">
        <v>220</v>
      </c>
      <c r="D1588" s="49" t="s">
        <v>34</v>
      </c>
      <c r="E1588" s="1" t="str">
        <f t="shared" si="50"/>
        <v>009</v>
      </c>
      <c r="F1588" s="49" t="s">
        <v>559</v>
      </c>
      <c r="G1588" s="50">
        <v>-2026.45</v>
      </c>
      <c r="H1588" s="4">
        <v>2.92</v>
      </c>
      <c r="I1588" s="4">
        <f t="shared" si="49"/>
        <v>-2029.3700000000001</v>
      </c>
    </row>
    <row r="1589" spans="1:9">
      <c r="A1589" s="45">
        <v>43221</v>
      </c>
      <c r="B1589" s="49" t="s">
        <v>510</v>
      </c>
      <c r="C1589" s="49" t="s">
        <v>220</v>
      </c>
      <c r="D1589" s="49" t="s">
        <v>34</v>
      </c>
      <c r="E1589" s="1" t="str">
        <f t="shared" si="50"/>
        <v>009</v>
      </c>
      <c r="F1589" s="49" t="s">
        <v>324</v>
      </c>
      <c r="G1589" s="50">
        <v>16517.8</v>
      </c>
      <c r="H1589" s="4">
        <v>0</v>
      </c>
      <c r="I1589" s="4">
        <f t="shared" si="49"/>
        <v>16517.8</v>
      </c>
    </row>
    <row r="1590" spans="1:9">
      <c r="A1590" s="45">
        <v>43221</v>
      </c>
      <c r="B1590" s="49" t="s">
        <v>510</v>
      </c>
      <c r="C1590" s="49" t="s">
        <v>220</v>
      </c>
      <c r="D1590" s="49" t="s">
        <v>34</v>
      </c>
      <c r="E1590" s="1" t="str">
        <f t="shared" si="50"/>
        <v>009</v>
      </c>
      <c r="F1590" s="49" t="s">
        <v>325</v>
      </c>
      <c r="G1590" s="50">
        <v>63802.47</v>
      </c>
      <c r="H1590" s="4">
        <v>0</v>
      </c>
      <c r="I1590" s="4">
        <f t="shared" si="49"/>
        <v>63802.47</v>
      </c>
    </row>
    <row r="1591" spans="1:9">
      <c r="A1591" s="45">
        <v>43221</v>
      </c>
      <c r="B1591" s="49" t="s">
        <v>510</v>
      </c>
      <c r="C1591" s="49" t="s">
        <v>220</v>
      </c>
      <c r="D1591" s="49" t="s">
        <v>34</v>
      </c>
      <c r="E1591" s="1" t="str">
        <f t="shared" si="50"/>
        <v>009</v>
      </c>
      <c r="F1591" s="49" t="s">
        <v>326</v>
      </c>
      <c r="G1591" s="50">
        <v>63944.12</v>
      </c>
      <c r="H1591" s="4">
        <v>616.70000000000005</v>
      </c>
      <c r="I1591" s="4">
        <f t="shared" si="49"/>
        <v>63327.420000000006</v>
      </c>
    </row>
    <row r="1592" spans="1:9">
      <c r="A1592" s="45">
        <v>43221</v>
      </c>
      <c r="B1592" s="49" t="s">
        <v>510</v>
      </c>
      <c r="C1592" s="49" t="s">
        <v>220</v>
      </c>
      <c r="D1592" s="49" t="s">
        <v>34</v>
      </c>
      <c r="E1592" s="1" t="str">
        <f t="shared" si="50"/>
        <v>009</v>
      </c>
      <c r="F1592" s="49" t="s">
        <v>327</v>
      </c>
      <c r="G1592" s="50">
        <v>13797.06</v>
      </c>
      <c r="H1592" s="4">
        <v>124.12</v>
      </c>
      <c r="I1592" s="4">
        <f t="shared" si="49"/>
        <v>13672.939999999999</v>
      </c>
    </row>
    <row r="1593" spans="1:9">
      <c r="A1593" s="45">
        <v>43221</v>
      </c>
      <c r="B1593" s="49" t="s">
        <v>510</v>
      </c>
      <c r="C1593" s="49" t="s">
        <v>220</v>
      </c>
      <c r="D1593" s="49" t="s">
        <v>34</v>
      </c>
      <c r="E1593" s="1" t="str">
        <f t="shared" si="50"/>
        <v>009</v>
      </c>
      <c r="F1593" s="49" t="s">
        <v>328</v>
      </c>
      <c r="G1593" s="50">
        <v>7435.9</v>
      </c>
      <c r="H1593" s="4">
        <v>42.36</v>
      </c>
      <c r="I1593" s="4">
        <f t="shared" si="49"/>
        <v>7393.54</v>
      </c>
    </row>
    <row r="1594" spans="1:9">
      <c r="A1594" s="45">
        <v>43221</v>
      </c>
      <c r="B1594" s="49" t="s">
        <v>510</v>
      </c>
      <c r="C1594" s="49" t="s">
        <v>220</v>
      </c>
      <c r="D1594" s="49" t="s">
        <v>34</v>
      </c>
      <c r="E1594" s="1" t="str">
        <f t="shared" si="50"/>
        <v>009</v>
      </c>
      <c r="F1594" s="49" t="s">
        <v>329</v>
      </c>
      <c r="G1594" s="50">
        <v>4864.32</v>
      </c>
      <c r="H1594" s="4">
        <v>28.65</v>
      </c>
      <c r="I1594" s="4">
        <f t="shared" si="49"/>
        <v>4835.67</v>
      </c>
    </row>
    <row r="1595" spans="1:9">
      <c r="A1595" s="45">
        <v>43221</v>
      </c>
      <c r="B1595" s="49" t="s">
        <v>510</v>
      </c>
      <c r="C1595" s="49" t="s">
        <v>220</v>
      </c>
      <c r="D1595" s="49" t="s">
        <v>34</v>
      </c>
      <c r="E1595" s="1" t="str">
        <f t="shared" si="50"/>
        <v>009</v>
      </c>
      <c r="F1595" s="49" t="s">
        <v>330</v>
      </c>
      <c r="G1595" s="50">
        <v>42793.54</v>
      </c>
      <c r="H1595" s="4">
        <v>79.989999999999995</v>
      </c>
      <c r="I1595" s="4">
        <f t="shared" si="49"/>
        <v>42713.55</v>
      </c>
    </row>
    <row r="1596" spans="1:9">
      <c r="A1596" s="45">
        <v>43221</v>
      </c>
      <c r="B1596" s="49" t="s">
        <v>510</v>
      </c>
      <c r="C1596" s="49" t="s">
        <v>220</v>
      </c>
      <c r="D1596" s="49" t="s">
        <v>34</v>
      </c>
      <c r="E1596" s="1" t="str">
        <f t="shared" si="50"/>
        <v>009</v>
      </c>
      <c r="F1596" s="49" t="s">
        <v>331</v>
      </c>
      <c r="G1596" s="50">
        <v>151689.44</v>
      </c>
      <c r="H1596" s="4">
        <v>718.74</v>
      </c>
      <c r="I1596" s="4">
        <f t="shared" si="49"/>
        <v>150970.70000000001</v>
      </c>
    </row>
    <row r="1597" spans="1:9">
      <c r="A1597" s="45">
        <v>43221</v>
      </c>
      <c r="B1597" s="49" t="s">
        <v>510</v>
      </c>
      <c r="C1597" s="49" t="s">
        <v>220</v>
      </c>
      <c r="D1597" s="49" t="s">
        <v>34</v>
      </c>
      <c r="E1597" s="1" t="str">
        <f t="shared" si="50"/>
        <v>009</v>
      </c>
      <c r="F1597" s="49" t="s">
        <v>624</v>
      </c>
      <c r="G1597" s="50">
        <v>147232.82999999999</v>
      </c>
      <c r="H1597" s="4">
        <v>337.22</v>
      </c>
      <c r="I1597" s="4">
        <f t="shared" si="49"/>
        <v>146895.60999999999</v>
      </c>
    </row>
    <row r="1598" spans="1:9">
      <c r="A1598" s="45">
        <v>43221</v>
      </c>
      <c r="B1598" s="49" t="s">
        <v>510</v>
      </c>
      <c r="C1598" s="49" t="s">
        <v>220</v>
      </c>
      <c r="D1598" s="49" t="s">
        <v>34</v>
      </c>
      <c r="E1598" s="1" t="str">
        <f t="shared" si="50"/>
        <v>009</v>
      </c>
      <c r="F1598" s="49" t="s">
        <v>332</v>
      </c>
      <c r="G1598" s="50">
        <v>3285.25</v>
      </c>
      <c r="H1598" s="4">
        <v>0</v>
      </c>
      <c r="I1598" s="4">
        <f t="shared" si="49"/>
        <v>3285.25</v>
      </c>
    </row>
    <row r="1599" spans="1:9">
      <c r="A1599" s="45">
        <v>43221</v>
      </c>
      <c r="B1599" s="49" t="s">
        <v>510</v>
      </c>
      <c r="C1599" s="49" t="s">
        <v>220</v>
      </c>
      <c r="D1599" s="49" t="s">
        <v>34</v>
      </c>
      <c r="E1599" s="1" t="str">
        <f t="shared" si="50"/>
        <v>009</v>
      </c>
      <c r="F1599" s="49" t="s">
        <v>333</v>
      </c>
      <c r="G1599" s="50">
        <v>3568.23</v>
      </c>
      <c r="H1599" s="4">
        <v>0</v>
      </c>
      <c r="I1599" s="4">
        <f t="shared" si="49"/>
        <v>3568.23</v>
      </c>
    </row>
    <row r="1600" spans="1:9">
      <c r="A1600" s="45">
        <v>43221</v>
      </c>
      <c r="B1600" s="49" t="s">
        <v>510</v>
      </c>
      <c r="C1600" s="49" t="s">
        <v>220</v>
      </c>
      <c r="D1600" s="49" t="s">
        <v>34</v>
      </c>
      <c r="E1600" s="1" t="str">
        <f t="shared" si="50"/>
        <v>009</v>
      </c>
      <c r="F1600" s="49" t="s">
        <v>334</v>
      </c>
      <c r="G1600" s="50">
        <v>66887.850000000006</v>
      </c>
      <c r="H1600" s="4">
        <v>0</v>
      </c>
      <c r="I1600" s="4">
        <f t="shared" si="49"/>
        <v>66887.850000000006</v>
      </c>
    </row>
    <row r="1601" spans="1:9">
      <c r="A1601" s="45">
        <v>43221</v>
      </c>
      <c r="B1601" s="49" t="s">
        <v>510</v>
      </c>
      <c r="C1601" s="49" t="s">
        <v>220</v>
      </c>
      <c r="D1601" s="49" t="s">
        <v>34</v>
      </c>
      <c r="E1601" s="1" t="str">
        <f t="shared" si="50"/>
        <v>009</v>
      </c>
      <c r="F1601" s="49" t="s">
        <v>575</v>
      </c>
      <c r="G1601" s="50">
        <v>131913.72</v>
      </c>
      <c r="H1601" s="4">
        <v>571.79</v>
      </c>
      <c r="I1601" s="4">
        <f t="shared" si="49"/>
        <v>131341.93</v>
      </c>
    </row>
    <row r="1602" spans="1:9">
      <c r="A1602" s="45">
        <v>43221</v>
      </c>
      <c r="B1602" s="49" t="s">
        <v>510</v>
      </c>
      <c r="C1602" s="49" t="s">
        <v>220</v>
      </c>
      <c r="D1602" s="49" t="s">
        <v>34</v>
      </c>
      <c r="E1602" s="1" t="str">
        <f t="shared" si="50"/>
        <v>009</v>
      </c>
      <c r="F1602" s="49" t="s">
        <v>335</v>
      </c>
      <c r="G1602" s="50">
        <v>7142.66</v>
      </c>
      <c r="H1602" s="4">
        <v>8.8699999999999992</v>
      </c>
      <c r="I1602" s="4">
        <f t="shared" ref="I1602:I1665" si="51">+G1602-H1602</f>
        <v>7133.79</v>
      </c>
    </row>
    <row r="1603" spans="1:9">
      <c r="A1603" s="45">
        <v>43221</v>
      </c>
      <c r="B1603" s="49" t="s">
        <v>510</v>
      </c>
      <c r="C1603" s="49" t="s">
        <v>220</v>
      </c>
      <c r="D1603" s="49" t="s">
        <v>34</v>
      </c>
      <c r="E1603" s="1" t="str">
        <f t="shared" si="50"/>
        <v>009</v>
      </c>
      <c r="F1603" s="49" t="s">
        <v>336</v>
      </c>
      <c r="G1603" s="50">
        <v>384321.67</v>
      </c>
      <c r="H1603" s="4">
        <v>1010.93</v>
      </c>
      <c r="I1603" s="4">
        <f t="shared" si="51"/>
        <v>383310.74</v>
      </c>
    </row>
    <row r="1604" spans="1:9">
      <c r="A1604" s="45">
        <v>43221</v>
      </c>
      <c r="B1604" s="49" t="s">
        <v>510</v>
      </c>
      <c r="C1604" s="49" t="s">
        <v>220</v>
      </c>
      <c r="D1604" s="49" t="s">
        <v>34</v>
      </c>
      <c r="E1604" s="1" t="str">
        <f t="shared" si="50"/>
        <v>009</v>
      </c>
      <c r="F1604" s="49" t="s">
        <v>579</v>
      </c>
      <c r="G1604" s="50">
        <v>113100.69</v>
      </c>
      <c r="H1604" s="4">
        <v>625.76</v>
      </c>
      <c r="I1604" s="4">
        <f t="shared" si="51"/>
        <v>112474.93000000001</v>
      </c>
    </row>
    <row r="1605" spans="1:9">
      <c r="A1605" s="45">
        <v>43221</v>
      </c>
      <c r="B1605" s="49" t="s">
        <v>510</v>
      </c>
      <c r="C1605" s="49" t="s">
        <v>220</v>
      </c>
      <c r="D1605" s="49" t="s">
        <v>34</v>
      </c>
      <c r="E1605" s="1" t="str">
        <f t="shared" si="50"/>
        <v>009</v>
      </c>
      <c r="F1605" s="49" t="s">
        <v>337</v>
      </c>
      <c r="G1605" s="50">
        <v>135299.49</v>
      </c>
      <c r="H1605" s="4">
        <v>192.43</v>
      </c>
      <c r="I1605" s="4">
        <f t="shared" si="51"/>
        <v>135107.06</v>
      </c>
    </row>
    <row r="1606" spans="1:9">
      <c r="A1606" s="45">
        <v>43221</v>
      </c>
      <c r="B1606" s="49" t="s">
        <v>510</v>
      </c>
      <c r="C1606" s="49" t="s">
        <v>220</v>
      </c>
      <c r="D1606" s="49" t="s">
        <v>34</v>
      </c>
      <c r="E1606" s="1" t="str">
        <f t="shared" si="50"/>
        <v>009</v>
      </c>
      <c r="F1606" s="49" t="s">
        <v>338</v>
      </c>
      <c r="G1606" s="50">
        <v>154979.76999999999</v>
      </c>
      <c r="H1606" s="4">
        <v>699.37</v>
      </c>
      <c r="I1606" s="4">
        <f t="shared" si="51"/>
        <v>154280.4</v>
      </c>
    </row>
    <row r="1607" spans="1:9">
      <c r="A1607" s="45">
        <v>43221</v>
      </c>
      <c r="B1607" s="49" t="s">
        <v>510</v>
      </c>
      <c r="C1607" s="49" t="s">
        <v>220</v>
      </c>
      <c r="D1607" s="49" t="s">
        <v>34</v>
      </c>
      <c r="E1607" s="1" t="str">
        <f t="shared" si="50"/>
        <v>009</v>
      </c>
      <c r="F1607" s="49" t="s">
        <v>607</v>
      </c>
      <c r="G1607" s="50">
        <v>123200.39</v>
      </c>
      <c r="H1607" s="4">
        <v>404</v>
      </c>
      <c r="I1607" s="4">
        <f t="shared" si="51"/>
        <v>122796.39</v>
      </c>
    </row>
    <row r="1608" spans="1:9">
      <c r="A1608" s="45">
        <v>43221</v>
      </c>
      <c r="B1608" s="49" t="s">
        <v>510</v>
      </c>
      <c r="C1608" s="49" t="s">
        <v>220</v>
      </c>
      <c r="D1608" s="49" t="s">
        <v>34</v>
      </c>
      <c r="E1608" s="1" t="str">
        <f t="shared" si="50"/>
        <v>009</v>
      </c>
      <c r="F1608" s="49" t="s">
        <v>339</v>
      </c>
      <c r="G1608" s="50">
        <v>5072.17</v>
      </c>
      <c r="H1608" s="4">
        <v>32.71</v>
      </c>
      <c r="I1608" s="4">
        <f t="shared" si="51"/>
        <v>5039.46</v>
      </c>
    </row>
    <row r="1609" spans="1:9">
      <c r="A1609" s="45">
        <v>43221</v>
      </c>
      <c r="B1609" s="49" t="s">
        <v>510</v>
      </c>
      <c r="C1609" s="49" t="s">
        <v>220</v>
      </c>
      <c r="D1609" s="49" t="s">
        <v>34</v>
      </c>
      <c r="E1609" s="1" t="str">
        <f t="shared" si="50"/>
        <v>009</v>
      </c>
      <c r="F1609" s="49" t="s">
        <v>340</v>
      </c>
      <c r="G1609" s="50">
        <v>43610.22</v>
      </c>
      <c r="H1609" s="4">
        <v>160.76</v>
      </c>
      <c r="I1609" s="4">
        <f t="shared" si="51"/>
        <v>43449.46</v>
      </c>
    </row>
    <row r="1610" spans="1:9">
      <c r="A1610" s="45">
        <v>43221</v>
      </c>
      <c r="B1610" s="49" t="s">
        <v>510</v>
      </c>
      <c r="C1610" s="49" t="s">
        <v>220</v>
      </c>
      <c r="D1610" s="49" t="s">
        <v>34</v>
      </c>
      <c r="E1610" s="1" t="str">
        <f t="shared" si="50"/>
        <v>009</v>
      </c>
      <c r="F1610" s="49" t="s">
        <v>341</v>
      </c>
      <c r="G1610" s="50">
        <v>-183028.07</v>
      </c>
      <c r="H1610" s="4">
        <v>0</v>
      </c>
      <c r="I1610" s="4">
        <f t="shared" si="51"/>
        <v>-183028.07</v>
      </c>
    </row>
    <row r="1611" spans="1:9">
      <c r="A1611" s="45">
        <v>43221</v>
      </c>
      <c r="B1611" s="49" t="s">
        <v>510</v>
      </c>
      <c r="C1611" s="49" t="s">
        <v>220</v>
      </c>
      <c r="D1611" s="49" t="s">
        <v>34</v>
      </c>
      <c r="E1611" s="1" t="str">
        <f t="shared" si="50"/>
        <v>009</v>
      </c>
      <c r="F1611" s="49" t="s">
        <v>342</v>
      </c>
      <c r="G1611" s="50">
        <v>18190.36</v>
      </c>
      <c r="H1611" s="4">
        <v>103.05</v>
      </c>
      <c r="I1611" s="4">
        <f t="shared" si="51"/>
        <v>18087.310000000001</v>
      </c>
    </row>
    <row r="1612" spans="1:9">
      <c r="A1612" s="45">
        <v>43221</v>
      </c>
      <c r="B1612" s="49" t="s">
        <v>510</v>
      </c>
      <c r="C1612" s="49" t="s">
        <v>220</v>
      </c>
      <c r="D1612" s="49" t="s">
        <v>34</v>
      </c>
      <c r="E1612" s="1" t="str">
        <f t="shared" si="50"/>
        <v>009</v>
      </c>
      <c r="F1612" s="49" t="s">
        <v>343</v>
      </c>
      <c r="G1612" s="50">
        <v>5533.46</v>
      </c>
      <c r="H1612" s="4">
        <v>7.7</v>
      </c>
      <c r="I1612" s="4">
        <f t="shared" si="51"/>
        <v>5525.76</v>
      </c>
    </row>
    <row r="1613" spans="1:9">
      <c r="A1613" s="45">
        <v>43221</v>
      </c>
      <c r="B1613" s="49" t="s">
        <v>510</v>
      </c>
      <c r="C1613" s="49" t="s">
        <v>220</v>
      </c>
      <c r="D1613" s="49" t="s">
        <v>34</v>
      </c>
      <c r="E1613" s="1" t="str">
        <f t="shared" si="50"/>
        <v>009</v>
      </c>
      <c r="F1613" s="49" t="s">
        <v>344</v>
      </c>
      <c r="G1613" s="50">
        <v>47758.43</v>
      </c>
      <c r="H1613" s="4">
        <v>244.29</v>
      </c>
      <c r="I1613" s="4">
        <f t="shared" si="51"/>
        <v>47514.14</v>
      </c>
    </row>
    <row r="1614" spans="1:9">
      <c r="A1614" s="45">
        <v>43221</v>
      </c>
      <c r="B1614" s="49" t="s">
        <v>510</v>
      </c>
      <c r="C1614" s="49" t="s">
        <v>220</v>
      </c>
      <c r="D1614" s="49" t="s">
        <v>34</v>
      </c>
      <c r="E1614" s="1" t="str">
        <f t="shared" si="50"/>
        <v>009</v>
      </c>
      <c r="F1614" s="49" t="s">
        <v>345</v>
      </c>
      <c r="G1614" s="50">
        <v>-5018.1099999999997</v>
      </c>
      <c r="H1614" s="4">
        <v>0</v>
      </c>
      <c r="I1614" s="4">
        <f t="shared" si="51"/>
        <v>-5018.1099999999997</v>
      </c>
    </row>
    <row r="1615" spans="1:9">
      <c r="A1615" s="45">
        <v>43221</v>
      </c>
      <c r="B1615" s="49" t="s">
        <v>510</v>
      </c>
      <c r="C1615" s="49" t="s">
        <v>220</v>
      </c>
      <c r="D1615" s="49" t="s">
        <v>34</v>
      </c>
      <c r="E1615" s="1" t="str">
        <f t="shared" si="50"/>
        <v>009</v>
      </c>
      <c r="F1615" s="49" t="s">
        <v>346</v>
      </c>
      <c r="G1615" s="50">
        <v>3377.82</v>
      </c>
      <c r="H1615" s="4">
        <v>12.45</v>
      </c>
      <c r="I1615" s="4">
        <f t="shared" si="51"/>
        <v>3365.3700000000003</v>
      </c>
    </row>
    <row r="1616" spans="1:9">
      <c r="A1616" s="45">
        <v>43221</v>
      </c>
      <c r="B1616" s="49" t="s">
        <v>510</v>
      </c>
      <c r="C1616" s="49" t="s">
        <v>220</v>
      </c>
      <c r="D1616" s="49" t="s">
        <v>34</v>
      </c>
      <c r="E1616" s="1" t="str">
        <f t="shared" si="50"/>
        <v>009</v>
      </c>
      <c r="F1616" s="49" t="s">
        <v>347</v>
      </c>
      <c r="G1616" s="50">
        <v>60888.28</v>
      </c>
      <c r="H1616" s="4">
        <v>75.59</v>
      </c>
      <c r="I1616" s="4">
        <f t="shared" si="51"/>
        <v>60812.69</v>
      </c>
    </row>
    <row r="1617" spans="1:9">
      <c r="A1617" s="45">
        <v>43221</v>
      </c>
      <c r="B1617" s="49" t="s">
        <v>510</v>
      </c>
      <c r="C1617" s="49" t="s">
        <v>220</v>
      </c>
      <c r="D1617" s="49" t="s">
        <v>34</v>
      </c>
      <c r="E1617" s="1" t="str">
        <f t="shared" si="50"/>
        <v>009</v>
      </c>
      <c r="F1617" s="49" t="s">
        <v>348</v>
      </c>
      <c r="G1617" s="50">
        <v>19611.7</v>
      </c>
      <c r="H1617" s="4">
        <v>72.290000000000006</v>
      </c>
      <c r="I1617" s="4">
        <f t="shared" si="51"/>
        <v>19539.41</v>
      </c>
    </row>
    <row r="1618" spans="1:9">
      <c r="A1618" s="45">
        <v>43221</v>
      </c>
      <c r="B1618" s="49" t="s">
        <v>510</v>
      </c>
      <c r="C1618" s="49" t="s">
        <v>220</v>
      </c>
      <c r="D1618" s="49" t="s">
        <v>34</v>
      </c>
      <c r="E1618" s="1" t="str">
        <f t="shared" si="50"/>
        <v>009</v>
      </c>
      <c r="F1618" s="49" t="s">
        <v>349</v>
      </c>
      <c r="G1618" s="50">
        <v>55420.17</v>
      </c>
      <c r="H1618" s="4">
        <v>157.58000000000001</v>
      </c>
      <c r="I1618" s="4">
        <f t="shared" si="51"/>
        <v>55262.59</v>
      </c>
    </row>
    <row r="1619" spans="1:9">
      <c r="A1619" s="45">
        <v>43221</v>
      </c>
      <c r="B1619" s="49" t="s">
        <v>510</v>
      </c>
      <c r="C1619" s="49" t="s">
        <v>220</v>
      </c>
      <c r="D1619" s="49" t="s">
        <v>34</v>
      </c>
      <c r="E1619" s="1" t="str">
        <f t="shared" si="50"/>
        <v>009</v>
      </c>
      <c r="F1619" s="49" t="s">
        <v>610</v>
      </c>
      <c r="G1619" s="50">
        <v>833.49</v>
      </c>
      <c r="H1619" s="4">
        <v>3.07</v>
      </c>
      <c r="I1619" s="4">
        <f t="shared" si="51"/>
        <v>830.42</v>
      </c>
    </row>
    <row r="1620" spans="1:9">
      <c r="A1620" s="45">
        <v>43221</v>
      </c>
      <c r="B1620" s="49" t="s">
        <v>510</v>
      </c>
      <c r="C1620" s="49" t="s">
        <v>220</v>
      </c>
      <c r="D1620" s="49" t="s">
        <v>34</v>
      </c>
      <c r="E1620" s="1" t="str">
        <f t="shared" si="50"/>
        <v>009</v>
      </c>
      <c r="F1620" s="49" t="s">
        <v>350</v>
      </c>
      <c r="G1620" s="50">
        <v>1582.71</v>
      </c>
      <c r="H1620" s="4">
        <v>5.84</v>
      </c>
      <c r="I1620" s="4">
        <f t="shared" si="51"/>
        <v>1576.8700000000001</v>
      </c>
    </row>
    <row r="1621" spans="1:9">
      <c r="A1621" s="45">
        <v>43221</v>
      </c>
      <c r="B1621" s="49" t="s">
        <v>510</v>
      </c>
      <c r="C1621" s="49" t="s">
        <v>220</v>
      </c>
      <c r="D1621" s="49" t="s">
        <v>34</v>
      </c>
      <c r="E1621" s="1" t="str">
        <f t="shared" si="50"/>
        <v>009</v>
      </c>
      <c r="F1621" s="49" t="s">
        <v>351</v>
      </c>
      <c r="G1621" s="50">
        <v>79009.98</v>
      </c>
      <c r="H1621" s="4">
        <v>98.08</v>
      </c>
      <c r="I1621" s="4">
        <f t="shared" si="51"/>
        <v>78911.899999999994</v>
      </c>
    </row>
    <row r="1622" spans="1:9">
      <c r="A1622" s="45">
        <v>43221</v>
      </c>
      <c r="B1622" s="49" t="s">
        <v>510</v>
      </c>
      <c r="C1622" s="49" t="s">
        <v>220</v>
      </c>
      <c r="D1622" s="49" t="s">
        <v>34</v>
      </c>
      <c r="E1622" s="1" t="str">
        <f t="shared" si="50"/>
        <v>009</v>
      </c>
      <c r="F1622" s="49" t="s">
        <v>352</v>
      </c>
      <c r="G1622" s="50">
        <v>45890.54</v>
      </c>
      <c r="H1622" s="4">
        <v>56.97</v>
      </c>
      <c r="I1622" s="4">
        <f t="shared" si="51"/>
        <v>45833.57</v>
      </c>
    </row>
    <row r="1623" spans="1:9">
      <c r="A1623" s="45">
        <v>43221</v>
      </c>
      <c r="B1623" s="49" t="s">
        <v>510</v>
      </c>
      <c r="C1623" s="49" t="s">
        <v>220</v>
      </c>
      <c r="D1623" s="49" t="s">
        <v>34</v>
      </c>
      <c r="E1623" s="1" t="str">
        <f t="shared" si="50"/>
        <v>009</v>
      </c>
      <c r="F1623" s="49" t="s">
        <v>614</v>
      </c>
      <c r="G1623" s="50">
        <v>86655.74</v>
      </c>
      <c r="H1623" s="4">
        <v>277.95</v>
      </c>
      <c r="I1623" s="4">
        <f t="shared" si="51"/>
        <v>86377.790000000008</v>
      </c>
    </row>
    <row r="1624" spans="1:9">
      <c r="A1624" s="45">
        <v>43221</v>
      </c>
      <c r="B1624" s="49" t="s">
        <v>510</v>
      </c>
      <c r="C1624" s="49" t="s">
        <v>220</v>
      </c>
      <c r="D1624" s="49" t="s">
        <v>34</v>
      </c>
      <c r="E1624" s="1" t="str">
        <f t="shared" si="50"/>
        <v>009</v>
      </c>
      <c r="F1624" s="49" t="s">
        <v>353</v>
      </c>
      <c r="G1624" s="50">
        <v>6027.29</v>
      </c>
      <c r="H1624" s="4">
        <v>0</v>
      </c>
      <c r="I1624" s="4">
        <f t="shared" si="51"/>
        <v>6027.29</v>
      </c>
    </row>
    <row r="1625" spans="1:9">
      <c r="A1625" s="45">
        <v>43221</v>
      </c>
      <c r="B1625" s="49" t="s">
        <v>510</v>
      </c>
      <c r="C1625" s="49" t="s">
        <v>220</v>
      </c>
      <c r="D1625" s="49" t="s">
        <v>34</v>
      </c>
      <c r="E1625" s="1" t="str">
        <f t="shared" si="50"/>
        <v>009</v>
      </c>
      <c r="F1625" s="49" t="s">
        <v>354</v>
      </c>
      <c r="G1625" s="50">
        <v>384.76</v>
      </c>
      <c r="H1625" s="4">
        <v>0.95</v>
      </c>
      <c r="I1625" s="4">
        <f t="shared" si="51"/>
        <v>383.81</v>
      </c>
    </row>
    <row r="1626" spans="1:9">
      <c r="A1626" s="45">
        <v>43221</v>
      </c>
      <c r="B1626" s="49" t="s">
        <v>510</v>
      </c>
      <c r="C1626" s="49" t="s">
        <v>220</v>
      </c>
      <c r="D1626" s="49" t="s">
        <v>34</v>
      </c>
      <c r="E1626" s="1" t="str">
        <f t="shared" si="50"/>
        <v>009</v>
      </c>
      <c r="F1626" s="49" t="s">
        <v>355</v>
      </c>
      <c r="G1626" s="50">
        <v>12130.45</v>
      </c>
      <c r="H1626" s="4">
        <v>54.45</v>
      </c>
      <c r="I1626" s="4">
        <f t="shared" si="51"/>
        <v>12076</v>
      </c>
    </row>
    <row r="1627" spans="1:9">
      <c r="A1627" s="45">
        <v>43221</v>
      </c>
      <c r="B1627" s="49" t="s">
        <v>510</v>
      </c>
      <c r="C1627" s="49" t="s">
        <v>220</v>
      </c>
      <c r="D1627" s="49" t="s">
        <v>34</v>
      </c>
      <c r="E1627" s="1" t="str">
        <f t="shared" si="50"/>
        <v>009</v>
      </c>
      <c r="F1627" s="49" t="s">
        <v>356</v>
      </c>
      <c r="G1627" s="50">
        <v>175594.02</v>
      </c>
      <c r="H1627" s="4">
        <v>354.08</v>
      </c>
      <c r="I1627" s="4">
        <f t="shared" si="51"/>
        <v>175239.94</v>
      </c>
    </row>
    <row r="1628" spans="1:9">
      <c r="A1628" s="45">
        <v>43221</v>
      </c>
      <c r="B1628" s="49" t="s">
        <v>510</v>
      </c>
      <c r="C1628" s="49" t="s">
        <v>220</v>
      </c>
      <c r="D1628" s="49" t="s">
        <v>34</v>
      </c>
      <c r="E1628" s="1" t="str">
        <f t="shared" si="50"/>
        <v>009</v>
      </c>
      <c r="F1628" s="49" t="s">
        <v>357</v>
      </c>
      <c r="G1628" s="50">
        <v>-6608.58</v>
      </c>
      <c r="H1628" s="4">
        <v>0</v>
      </c>
      <c r="I1628" s="4">
        <f t="shared" si="51"/>
        <v>-6608.58</v>
      </c>
    </row>
    <row r="1629" spans="1:9">
      <c r="A1629" s="45">
        <v>43221</v>
      </c>
      <c r="B1629" s="49" t="s">
        <v>510</v>
      </c>
      <c r="C1629" s="49" t="s">
        <v>220</v>
      </c>
      <c r="D1629" s="49" t="s">
        <v>34</v>
      </c>
      <c r="E1629" s="1" t="str">
        <f t="shared" si="50"/>
        <v>009</v>
      </c>
      <c r="F1629" s="49" t="s">
        <v>626</v>
      </c>
      <c r="G1629" s="50">
        <v>6330.78</v>
      </c>
      <c r="H1629" s="4">
        <v>23.3</v>
      </c>
      <c r="I1629" s="4">
        <f t="shared" si="51"/>
        <v>6307.48</v>
      </c>
    </row>
    <row r="1630" spans="1:9">
      <c r="A1630" s="45">
        <v>43221</v>
      </c>
      <c r="B1630" s="49" t="s">
        <v>510</v>
      </c>
      <c r="C1630" s="49" t="s">
        <v>220</v>
      </c>
      <c r="D1630" s="49" t="s">
        <v>34</v>
      </c>
      <c r="E1630" s="1" t="str">
        <f t="shared" si="50"/>
        <v>009</v>
      </c>
      <c r="F1630" s="49" t="s">
        <v>620</v>
      </c>
      <c r="G1630" s="50">
        <v>-1299.27</v>
      </c>
      <c r="H1630" s="4">
        <v>4.13</v>
      </c>
      <c r="I1630" s="4">
        <f t="shared" si="51"/>
        <v>-1303.4000000000001</v>
      </c>
    </row>
    <row r="1631" spans="1:9">
      <c r="A1631" s="45">
        <v>43221</v>
      </c>
      <c r="B1631" s="49" t="s">
        <v>510</v>
      </c>
      <c r="C1631" s="49" t="s">
        <v>220</v>
      </c>
      <c r="D1631" s="49" t="s">
        <v>34</v>
      </c>
      <c r="E1631" s="1" t="str">
        <f t="shared" si="50"/>
        <v>009</v>
      </c>
      <c r="F1631" s="49" t="s">
        <v>358</v>
      </c>
      <c r="G1631" s="50">
        <v>10982.7</v>
      </c>
      <c r="H1631" s="4">
        <v>13.63</v>
      </c>
      <c r="I1631" s="4">
        <f t="shared" si="51"/>
        <v>10969.070000000002</v>
      </c>
    </row>
    <row r="1632" spans="1:9">
      <c r="A1632" s="45">
        <v>43221</v>
      </c>
      <c r="B1632" s="49" t="s">
        <v>510</v>
      </c>
      <c r="C1632" s="49" t="s">
        <v>220</v>
      </c>
      <c r="D1632" s="49" t="s">
        <v>34</v>
      </c>
      <c r="E1632" s="1" t="str">
        <f t="shared" si="50"/>
        <v>009</v>
      </c>
      <c r="F1632" s="49" t="s">
        <v>359</v>
      </c>
      <c r="G1632" s="50">
        <v>-1775.86</v>
      </c>
      <c r="H1632" s="4">
        <v>0</v>
      </c>
      <c r="I1632" s="4">
        <f t="shared" si="51"/>
        <v>-1775.86</v>
      </c>
    </row>
    <row r="1633" spans="1:9">
      <c r="A1633" s="45">
        <v>43221</v>
      </c>
      <c r="B1633" s="49" t="s">
        <v>510</v>
      </c>
      <c r="C1633" s="49" t="s">
        <v>220</v>
      </c>
      <c r="D1633" s="49" t="s">
        <v>34</v>
      </c>
      <c r="E1633" s="1" t="str">
        <f t="shared" si="50"/>
        <v>009</v>
      </c>
      <c r="F1633" s="49" t="s">
        <v>363</v>
      </c>
      <c r="G1633" s="50">
        <v>14447.01</v>
      </c>
      <c r="H1633" s="4">
        <v>17.93</v>
      </c>
      <c r="I1633" s="4">
        <f t="shared" si="51"/>
        <v>14429.08</v>
      </c>
    </row>
    <row r="1634" spans="1:9">
      <c r="A1634" s="45">
        <v>43221</v>
      </c>
      <c r="B1634" s="49" t="s">
        <v>510</v>
      </c>
      <c r="C1634" s="49" t="s">
        <v>220</v>
      </c>
      <c r="D1634" s="49" t="s">
        <v>34</v>
      </c>
      <c r="E1634" s="1" t="str">
        <f t="shared" si="50"/>
        <v>009</v>
      </c>
      <c r="F1634" s="49" t="s">
        <v>364</v>
      </c>
      <c r="G1634" s="50">
        <v>2521.92</v>
      </c>
      <c r="H1634" s="4">
        <v>3.13</v>
      </c>
      <c r="I1634" s="4">
        <f t="shared" si="51"/>
        <v>2518.79</v>
      </c>
    </row>
    <row r="1635" spans="1:9">
      <c r="A1635" s="45">
        <v>43221</v>
      </c>
      <c r="B1635" s="49" t="s">
        <v>510</v>
      </c>
      <c r="C1635" s="49" t="s">
        <v>220</v>
      </c>
      <c r="D1635" s="49" t="s">
        <v>34</v>
      </c>
      <c r="E1635" s="1" t="str">
        <f t="shared" si="50"/>
        <v>009</v>
      </c>
      <c r="F1635" s="49" t="s">
        <v>365</v>
      </c>
      <c r="G1635" s="50">
        <v>195948.27</v>
      </c>
      <c r="H1635" s="4">
        <v>727.29</v>
      </c>
      <c r="I1635" s="4">
        <f t="shared" si="51"/>
        <v>195220.97999999998</v>
      </c>
    </row>
    <row r="1636" spans="1:9">
      <c r="A1636" s="45">
        <v>43221</v>
      </c>
      <c r="B1636" s="49" t="s">
        <v>510</v>
      </c>
      <c r="C1636" s="49" t="s">
        <v>220</v>
      </c>
      <c r="D1636" s="49" t="s">
        <v>34</v>
      </c>
      <c r="E1636" s="1" t="str">
        <f t="shared" si="50"/>
        <v>009</v>
      </c>
      <c r="F1636" s="49" t="s">
        <v>628</v>
      </c>
      <c r="G1636" s="50">
        <v>-118.18</v>
      </c>
      <c r="H1636" s="4">
        <v>0</v>
      </c>
      <c r="I1636" s="4">
        <f t="shared" si="51"/>
        <v>-118.18</v>
      </c>
    </row>
    <row r="1637" spans="1:9">
      <c r="A1637" s="45">
        <v>43221</v>
      </c>
      <c r="B1637" s="49" t="s">
        <v>510</v>
      </c>
      <c r="C1637" s="49" t="s">
        <v>220</v>
      </c>
      <c r="D1637" s="49" t="s">
        <v>34</v>
      </c>
      <c r="E1637" s="1" t="str">
        <f t="shared" si="50"/>
        <v>009</v>
      </c>
      <c r="F1637" s="49" t="s">
        <v>366</v>
      </c>
      <c r="G1637" s="50">
        <v>120293.91</v>
      </c>
      <c r="H1637" s="4">
        <v>163.41999999999999</v>
      </c>
      <c r="I1637" s="4">
        <f t="shared" si="51"/>
        <v>120130.49</v>
      </c>
    </row>
    <row r="1638" spans="1:9">
      <c r="A1638" s="45">
        <v>43221</v>
      </c>
      <c r="B1638" s="49" t="s">
        <v>510</v>
      </c>
      <c r="C1638" s="49" t="s">
        <v>220</v>
      </c>
      <c r="D1638" s="49" t="s">
        <v>34</v>
      </c>
      <c r="E1638" s="1" t="str">
        <f t="shared" si="50"/>
        <v>009</v>
      </c>
      <c r="F1638" s="49" t="s">
        <v>367</v>
      </c>
      <c r="G1638" s="50">
        <v>-1963.78</v>
      </c>
      <c r="H1638" s="4">
        <v>0</v>
      </c>
      <c r="I1638" s="4">
        <f t="shared" si="51"/>
        <v>-1963.78</v>
      </c>
    </row>
    <row r="1639" spans="1:9">
      <c r="A1639" s="45">
        <v>43221</v>
      </c>
      <c r="B1639" s="49" t="s">
        <v>510</v>
      </c>
      <c r="C1639" s="49" t="s">
        <v>220</v>
      </c>
      <c r="D1639" s="49" t="s">
        <v>34</v>
      </c>
      <c r="E1639" s="1" t="str">
        <f t="shared" si="50"/>
        <v>009</v>
      </c>
      <c r="F1639" s="49" t="s">
        <v>368</v>
      </c>
      <c r="G1639" s="50">
        <v>435.78</v>
      </c>
      <c r="H1639" s="4">
        <v>0.54</v>
      </c>
      <c r="I1639" s="4">
        <f t="shared" si="51"/>
        <v>435.23999999999995</v>
      </c>
    </row>
    <row r="1640" spans="1:9">
      <c r="A1640" s="45">
        <v>43221</v>
      </c>
      <c r="B1640" s="49" t="s">
        <v>510</v>
      </c>
      <c r="C1640" s="49" t="s">
        <v>220</v>
      </c>
      <c r="D1640" s="49" t="s">
        <v>34</v>
      </c>
      <c r="E1640" s="1" t="str">
        <f t="shared" si="50"/>
        <v>009</v>
      </c>
      <c r="F1640" s="49" t="s">
        <v>629</v>
      </c>
      <c r="G1640" s="50">
        <v>56227.519999999997</v>
      </c>
      <c r="H1640" s="4">
        <v>0</v>
      </c>
      <c r="I1640" s="4">
        <f t="shared" si="51"/>
        <v>56227.519999999997</v>
      </c>
    </row>
    <row r="1641" spans="1:9">
      <c r="A1641" s="45">
        <v>43221</v>
      </c>
      <c r="B1641" s="49" t="s">
        <v>510</v>
      </c>
      <c r="C1641" s="49" t="s">
        <v>220</v>
      </c>
      <c r="D1641" s="49" t="s">
        <v>34</v>
      </c>
      <c r="E1641" s="1" t="str">
        <f t="shared" si="50"/>
        <v>009</v>
      </c>
      <c r="F1641" s="49" t="s">
        <v>630</v>
      </c>
      <c r="G1641" s="50">
        <v>-1028.96</v>
      </c>
      <c r="H1641" s="4">
        <v>0</v>
      </c>
      <c r="I1641" s="4">
        <f t="shared" si="51"/>
        <v>-1028.96</v>
      </c>
    </row>
    <row r="1642" spans="1:9">
      <c r="A1642" s="45">
        <v>43221</v>
      </c>
      <c r="B1642" s="49" t="s">
        <v>510</v>
      </c>
      <c r="C1642" s="49" t="s">
        <v>220</v>
      </c>
      <c r="D1642" s="49" t="s">
        <v>34</v>
      </c>
      <c r="E1642" s="1" t="str">
        <f t="shared" si="50"/>
        <v>009</v>
      </c>
      <c r="F1642" s="49" t="s">
        <v>370</v>
      </c>
      <c r="G1642" s="50">
        <v>-480.53</v>
      </c>
      <c r="H1642" s="4">
        <v>0</v>
      </c>
      <c r="I1642" s="4">
        <f t="shared" si="51"/>
        <v>-480.53</v>
      </c>
    </row>
    <row r="1643" spans="1:9">
      <c r="A1643" s="45">
        <v>43221</v>
      </c>
      <c r="B1643" s="49" t="s">
        <v>510</v>
      </c>
      <c r="C1643" s="49" t="s">
        <v>220</v>
      </c>
      <c r="D1643" s="49" t="s">
        <v>34</v>
      </c>
      <c r="E1643" s="1" t="str">
        <f t="shared" si="50"/>
        <v>009</v>
      </c>
      <c r="F1643" s="49" t="s">
        <v>373</v>
      </c>
      <c r="G1643" s="50">
        <v>12431.47</v>
      </c>
      <c r="H1643" s="4">
        <v>0</v>
      </c>
      <c r="I1643" s="4">
        <f t="shared" si="51"/>
        <v>12431.47</v>
      </c>
    </row>
    <row r="1644" spans="1:9">
      <c r="A1644" s="45">
        <v>43221</v>
      </c>
      <c r="B1644" s="49" t="s">
        <v>510</v>
      </c>
      <c r="C1644" s="49" t="s">
        <v>220</v>
      </c>
      <c r="D1644" s="49" t="s">
        <v>34</v>
      </c>
      <c r="E1644" s="1" t="str">
        <f t="shared" ref="E1644:E1707" si="52">LEFT(D1644,3)</f>
        <v>009</v>
      </c>
      <c r="F1644" s="49" t="s">
        <v>374</v>
      </c>
      <c r="G1644" s="50">
        <v>-3861.2</v>
      </c>
      <c r="H1644" s="4">
        <v>0</v>
      </c>
      <c r="I1644" s="4">
        <f t="shared" si="51"/>
        <v>-3861.2</v>
      </c>
    </row>
    <row r="1645" spans="1:9">
      <c r="A1645" s="45">
        <v>43221</v>
      </c>
      <c r="B1645" s="49" t="s">
        <v>510</v>
      </c>
      <c r="C1645" s="49" t="s">
        <v>220</v>
      </c>
      <c r="D1645" s="49" t="s">
        <v>34</v>
      </c>
      <c r="E1645" s="1" t="str">
        <f t="shared" si="52"/>
        <v>009</v>
      </c>
      <c r="F1645" s="49" t="s">
        <v>396</v>
      </c>
      <c r="G1645" s="50">
        <v>28664.89</v>
      </c>
      <c r="H1645" s="4">
        <v>0</v>
      </c>
      <c r="I1645" s="4">
        <f t="shared" si="51"/>
        <v>28664.89</v>
      </c>
    </row>
    <row r="1646" spans="1:9">
      <c r="A1646" s="45">
        <v>43221</v>
      </c>
      <c r="B1646" s="49" t="s">
        <v>510</v>
      </c>
      <c r="C1646" s="49" t="s">
        <v>220</v>
      </c>
      <c r="D1646" s="49" t="s">
        <v>34</v>
      </c>
      <c r="E1646" s="1" t="str">
        <f t="shared" si="52"/>
        <v>009</v>
      </c>
      <c r="F1646" s="49" t="s">
        <v>395</v>
      </c>
      <c r="G1646" s="50">
        <v>-15313.899999999907</v>
      </c>
      <c r="H1646" s="4">
        <v>0</v>
      </c>
      <c r="I1646" s="4">
        <f t="shared" si="51"/>
        <v>-15313.899999999907</v>
      </c>
    </row>
    <row r="1647" spans="1:9">
      <c r="A1647" s="45">
        <v>43221</v>
      </c>
      <c r="B1647" s="49" t="s">
        <v>510</v>
      </c>
      <c r="C1647" s="49" t="s">
        <v>220</v>
      </c>
      <c r="D1647" s="49" t="s">
        <v>68</v>
      </c>
      <c r="E1647" s="1" t="str">
        <f t="shared" si="52"/>
        <v>091</v>
      </c>
      <c r="F1647" s="49" t="s">
        <v>621</v>
      </c>
      <c r="G1647" s="50">
        <v>14895.83</v>
      </c>
      <c r="H1647" s="4">
        <v>0</v>
      </c>
      <c r="I1647" s="4">
        <f t="shared" si="51"/>
        <v>14895.83</v>
      </c>
    </row>
    <row r="1648" spans="1:9">
      <c r="A1648" s="45">
        <v>43221</v>
      </c>
      <c r="B1648" s="49" t="s">
        <v>510</v>
      </c>
      <c r="C1648" s="49" t="s">
        <v>220</v>
      </c>
      <c r="D1648" s="49" t="s">
        <v>68</v>
      </c>
      <c r="E1648" s="1" t="str">
        <f t="shared" si="52"/>
        <v>091</v>
      </c>
      <c r="F1648" s="49" t="s">
        <v>396</v>
      </c>
      <c r="G1648" s="50">
        <v>-102847.04999999981</v>
      </c>
      <c r="H1648" s="4">
        <v>0</v>
      </c>
      <c r="I1648" s="4">
        <f t="shared" si="51"/>
        <v>-102847.04999999981</v>
      </c>
    </row>
    <row r="1649" spans="1:9">
      <c r="A1649" s="45">
        <v>43221</v>
      </c>
      <c r="B1649" s="49" t="s">
        <v>510</v>
      </c>
      <c r="C1649" s="49" t="s">
        <v>220</v>
      </c>
      <c r="D1649" s="49" t="s">
        <v>68</v>
      </c>
      <c r="E1649" s="1" t="str">
        <f t="shared" si="52"/>
        <v>091</v>
      </c>
      <c r="F1649" s="49" t="s">
        <v>397</v>
      </c>
      <c r="G1649" s="50">
        <v>20375.13</v>
      </c>
      <c r="H1649" s="4">
        <v>0</v>
      </c>
      <c r="I1649" s="4">
        <f t="shared" si="51"/>
        <v>20375.13</v>
      </c>
    </row>
    <row r="1650" spans="1:9">
      <c r="A1650" s="45">
        <v>43252</v>
      </c>
      <c r="B1650" s="1" t="s">
        <v>492</v>
      </c>
      <c r="C1650" s="1" t="s">
        <v>220</v>
      </c>
      <c r="D1650" s="2" t="s">
        <v>17</v>
      </c>
      <c r="E1650" s="1" t="str">
        <f t="shared" si="52"/>
        <v>002</v>
      </c>
      <c r="F1650" s="1" t="s">
        <v>221</v>
      </c>
      <c r="G1650" s="4">
        <v>77081.34</v>
      </c>
      <c r="H1650" s="4">
        <v>0</v>
      </c>
      <c r="I1650" s="4">
        <f t="shared" si="51"/>
        <v>77081.34</v>
      </c>
    </row>
    <row r="1651" spans="1:9">
      <c r="A1651" s="45">
        <v>43252</v>
      </c>
      <c r="B1651" s="1" t="s">
        <v>492</v>
      </c>
      <c r="C1651" s="1" t="s">
        <v>220</v>
      </c>
      <c r="D1651" s="2" t="s">
        <v>17</v>
      </c>
      <c r="E1651" s="1" t="str">
        <f t="shared" si="52"/>
        <v>002</v>
      </c>
      <c r="F1651" s="1" t="s">
        <v>222</v>
      </c>
      <c r="G1651" s="4">
        <v>2419468.8499999996</v>
      </c>
      <c r="H1651" s="4">
        <v>0</v>
      </c>
      <c r="I1651" s="4">
        <f t="shared" si="51"/>
        <v>2419468.8499999996</v>
      </c>
    </row>
    <row r="1652" spans="1:9">
      <c r="A1652" s="45">
        <v>43252</v>
      </c>
      <c r="B1652" s="1" t="s">
        <v>492</v>
      </c>
      <c r="C1652" s="1" t="s">
        <v>220</v>
      </c>
      <c r="D1652" s="2" t="s">
        <v>17</v>
      </c>
      <c r="E1652" s="1" t="str">
        <f t="shared" si="52"/>
        <v>002</v>
      </c>
      <c r="F1652" s="1" t="s">
        <v>223</v>
      </c>
      <c r="G1652" s="4">
        <v>973166.56</v>
      </c>
      <c r="H1652" s="4">
        <v>0</v>
      </c>
      <c r="I1652" s="4">
        <f t="shared" si="51"/>
        <v>973166.56</v>
      </c>
    </row>
    <row r="1653" spans="1:9">
      <c r="A1653" s="45">
        <v>43252</v>
      </c>
      <c r="B1653" s="1" t="s">
        <v>492</v>
      </c>
      <c r="C1653" s="1" t="s">
        <v>220</v>
      </c>
      <c r="D1653" s="2" t="s">
        <v>17</v>
      </c>
      <c r="E1653" s="1" t="str">
        <f t="shared" si="52"/>
        <v>002</v>
      </c>
      <c r="F1653" s="1" t="s">
        <v>224</v>
      </c>
      <c r="G1653" s="4">
        <v>296829.98</v>
      </c>
      <c r="H1653" s="4">
        <v>0</v>
      </c>
      <c r="I1653" s="4">
        <f t="shared" si="51"/>
        <v>296829.98</v>
      </c>
    </row>
    <row r="1654" spans="1:9">
      <c r="A1654" s="45">
        <v>43252</v>
      </c>
      <c r="B1654" s="1" t="s">
        <v>492</v>
      </c>
      <c r="C1654" s="1" t="s">
        <v>220</v>
      </c>
      <c r="D1654" s="2" t="s">
        <v>17</v>
      </c>
      <c r="E1654" s="1" t="str">
        <f t="shared" si="52"/>
        <v>002</v>
      </c>
      <c r="F1654" s="1" t="s">
        <v>225</v>
      </c>
      <c r="G1654" s="4">
        <v>355834.06</v>
      </c>
      <c r="H1654" s="4">
        <v>0</v>
      </c>
      <c r="I1654" s="4">
        <f t="shared" si="51"/>
        <v>355834.06</v>
      </c>
    </row>
    <row r="1655" spans="1:9">
      <c r="A1655" s="45">
        <v>43252</v>
      </c>
      <c r="B1655" s="1" t="s">
        <v>492</v>
      </c>
      <c r="C1655" s="1" t="s">
        <v>220</v>
      </c>
      <c r="D1655" s="2" t="s">
        <v>17</v>
      </c>
      <c r="E1655" s="1" t="str">
        <f t="shared" si="52"/>
        <v>002</v>
      </c>
      <c r="F1655" s="1" t="s">
        <v>495</v>
      </c>
      <c r="G1655" s="4">
        <v>44328.04</v>
      </c>
      <c r="H1655" s="4">
        <v>0</v>
      </c>
      <c r="I1655" s="4">
        <f t="shared" si="51"/>
        <v>44328.04</v>
      </c>
    </row>
    <row r="1656" spans="1:9">
      <c r="A1656" s="45">
        <v>43252</v>
      </c>
      <c r="B1656" s="1" t="s">
        <v>492</v>
      </c>
      <c r="C1656" s="1" t="s">
        <v>220</v>
      </c>
      <c r="D1656" s="2" t="s">
        <v>17</v>
      </c>
      <c r="E1656" s="1" t="str">
        <f t="shared" si="52"/>
        <v>002</v>
      </c>
      <c r="F1656" s="1" t="s">
        <v>496</v>
      </c>
      <c r="G1656" s="4">
        <v>908124.13</v>
      </c>
      <c r="H1656" s="4">
        <v>0</v>
      </c>
      <c r="I1656" s="4">
        <f t="shared" si="51"/>
        <v>908124.13</v>
      </c>
    </row>
    <row r="1657" spans="1:9">
      <c r="A1657" s="45">
        <v>43252</v>
      </c>
      <c r="B1657" s="1" t="s">
        <v>492</v>
      </c>
      <c r="C1657" s="1" t="s">
        <v>220</v>
      </c>
      <c r="D1657" s="2" t="s">
        <v>17</v>
      </c>
      <c r="E1657" s="1" t="str">
        <f t="shared" si="52"/>
        <v>002</v>
      </c>
      <c r="F1657" s="1" t="s">
        <v>226</v>
      </c>
      <c r="G1657" s="4">
        <v>140669.79</v>
      </c>
      <c r="H1657" s="4">
        <v>0</v>
      </c>
      <c r="I1657" s="4">
        <f t="shared" si="51"/>
        <v>140669.79</v>
      </c>
    </row>
    <row r="1658" spans="1:9">
      <c r="A1658" s="45">
        <v>43252</v>
      </c>
      <c r="B1658" s="1" t="s">
        <v>492</v>
      </c>
      <c r="C1658" s="1" t="s">
        <v>220</v>
      </c>
      <c r="D1658" s="2" t="s">
        <v>17</v>
      </c>
      <c r="E1658" s="1" t="str">
        <f t="shared" si="52"/>
        <v>002</v>
      </c>
      <c r="F1658" s="1" t="s">
        <v>227</v>
      </c>
      <c r="G1658" s="4">
        <v>871467.24</v>
      </c>
      <c r="H1658" s="4">
        <v>0</v>
      </c>
      <c r="I1658" s="4">
        <f t="shared" si="51"/>
        <v>871467.24</v>
      </c>
    </row>
    <row r="1659" spans="1:9">
      <c r="A1659" s="45">
        <v>43252</v>
      </c>
      <c r="B1659" s="1" t="s">
        <v>492</v>
      </c>
      <c r="C1659" s="1" t="s">
        <v>220</v>
      </c>
      <c r="D1659" s="2" t="s">
        <v>17</v>
      </c>
      <c r="E1659" s="1" t="str">
        <f t="shared" si="52"/>
        <v>002</v>
      </c>
      <c r="F1659" s="1" t="s">
        <v>228</v>
      </c>
      <c r="G1659" s="4">
        <v>1667.37</v>
      </c>
      <c r="H1659" s="4">
        <v>0</v>
      </c>
      <c r="I1659" s="4">
        <f t="shared" si="51"/>
        <v>1667.37</v>
      </c>
    </row>
    <row r="1660" spans="1:9">
      <c r="A1660" s="45">
        <v>43252</v>
      </c>
      <c r="B1660" s="1" t="s">
        <v>492</v>
      </c>
      <c r="C1660" s="1" t="s">
        <v>220</v>
      </c>
      <c r="D1660" s="2" t="s">
        <v>17</v>
      </c>
      <c r="E1660" s="1" t="str">
        <f t="shared" si="52"/>
        <v>002</v>
      </c>
      <c r="F1660" s="1" t="s">
        <v>229</v>
      </c>
      <c r="G1660" s="4">
        <v>44632.65</v>
      </c>
      <c r="H1660" s="4">
        <v>0</v>
      </c>
      <c r="I1660" s="4">
        <f t="shared" si="51"/>
        <v>44632.65</v>
      </c>
    </row>
    <row r="1661" spans="1:9">
      <c r="A1661" s="45">
        <v>43252</v>
      </c>
      <c r="B1661" s="1" t="s">
        <v>492</v>
      </c>
      <c r="C1661" s="1" t="s">
        <v>220</v>
      </c>
      <c r="D1661" s="2" t="s">
        <v>17</v>
      </c>
      <c r="E1661" s="1" t="str">
        <f t="shared" si="52"/>
        <v>002</v>
      </c>
      <c r="F1661" s="1" t="s">
        <v>230</v>
      </c>
      <c r="G1661" s="4">
        <v>331467.12</v>
      </c>
      <c r="H1661" s="4">
        <v>0</v>
      </c>
      <c r="I1661" s="4">
        <f t="shared" si="51"/>
        <v>331467.12</v>
      </c>
    </row>
    <row r="1662" spans="1:9">
      <c r="A1662" s="45">
        <v>43252</v>
      </c>
      <c r="B1662" s="1" t="s">
        <v>492</v>
      </c>
      <c r="C1662" s="1" t="s">
        <v>220</v>
      </c>
      <c r="D1662" s="2" t="s">
        <v>17</v>
      </c>
      <c r="E1662" s="1" t="str">
        <f t="shared" si="52"/>
        <v>002</v>
      </c>
      <c r="F1662" s="1" t="s">
        <v>231</v>
      </c>
      <c r="G1662" s="4">
        <v>311058.27</v>
      </c>
      <c r="H1662" s="4">
        <v>0</v>
      </c>
      <c r="I1662" s="4">
        <f t="shared" si="51"/>
        <v>311058.27</v>
      </c>
    </row>
    <row r="1663" spans="1:9">
      <c r="A1663" s="45">
        <v>43252</v>
      </c>
      <c r="B1663" s="1" t="s">
        <v>492</v>
      </c>
      <c r="C1663" s="1" t="s">
        <v>220</v>
      </c>
      <c r="D1663" s="2" t="s">
        <v>17</v>
      </c>
      <c r="E1663" s="1" t="str">
        <f t="shared" si="52"/>
        <v>002</v>
      </c>
      <c r="F1663" s="1" t="s">
        <v>232</v>
      </c>
      <c r="G1663" s="4">
        <v>13474.21</v>
      </c>
      <c r="H1663" s="4">
        <v>0</v>
      </c>
      <c r="I1663" s="4">
        <f t="shared" si="51"/>
        <v>13474.21</v>
      </c>
    </row>
    <row r="1664" spans="1:9">
      <c r="A1664" s="45">
        <v>43252</v>
      </c>
      <c r="B1664" s="1" t="s">
        <v>492</v>
      </c>
      <c r="C1664" s="1" t="s">
        <v>220</v>
      </c>
      <c r="D1664" s="2" t="s">
        <v>17</v>
      </c>
      <c r="E1664" s="1" t="str">
        <f t="shared" si="52"/>
        <v>002</v>
      </c>
      <c r="F1664" s="1" t="s">
        <v>233</v>
      </c>
      <c r="G1664" s="4">
        <v>50105.919999999998</v>
      </c>
      <c r="H1664" s="4">
        <v>0</v>
      </c>
      <c r="I1664" s="4">
        <f t="shared" si="51"/>
        <v>50105.919999999998</v>
      </c>
    </row>
    <row r="1665" spans="1:9">
      <c r="A1665" s="45">
        <v>43252</v>
      </c>
      <c r="B1665" s="1" t="s">
        <v>492</v>
      </c>
      <c r="C1665" s="1" t="s">
        <v>220</v>
      </c>
      <c r="D1665" s="2" t="s">
        <v>17</v>
      </c>
      <c r="E1665" s="1" t="str">
        <f t="shared" si="52"/>
        <v>002</v>
      </c>
      <c r="F1665" s="1" t="s">
        <v>234</v>
      </c>
      <c r="G1665" s="4">
        <v>50865.599999999999</v>
      </c>
      <c r="H1665" s="4">
        <v>0</v>
      </c>
      <c r="I1665" s="4">
        <f t="shared" si="51"/>
        <v>50865.599999999999</v>
      </c>
    </row>
    <row r="1666" spans="1:9">
      <c r="A1666" s="45">
        <v>43252</v>
      </c>
      <c r="B1666" s="1" t="s">
        <v>492</v>
      </c>
      <c r="C1666" s="1" t="s">
        <v>220</v>
      </c>
      <c r="D1666" s="2" t="s">
        <v>17</v>
      </c>
      <c r="E1666" s="1" t="str">
        <f t="shared" si="52"/>
        <v>002</v>
      </c>
      <c r="F1666" s="1" t="s">
        <v>235</v>
      </c>
      <c r="G1666" s="4">
        <v>277339.69</v>
      </c>
      <c r="H1666" s="4">
        <v>0</v>
      </c>
      <c r="I1666" s="4">
        <f t="shared" ref="I1666:I1729" si="53">+G1666-H1666</f>
        <v>277339.69</v>
      </c>
    </row>
    <row r="1667" spans="1:9">
      <c r="A1667" s="45">
        <v>43252</v>
      </c>
      <c r="B1667" s="1" t="s">
        <v>492</v>
      </c>
      <c r="C1667" s="1" t="s">
        <v>220</v>
      </c>
      <c r="D1667" s="2" t="s">
        <v>17</v>
      </c>
      <c r="E1667" s="1" t="str">
        <f t="shared" si="52"/>
        <v>002</v>
      </c>
      <c r="F1667" s="1" t="s">
        <v>236</v>
      </c>
      <c r="G1667" s="4">
        <v>461253.02</v>
      </c>
      <c r="H1667" s="4">
        <v>0</v>
      </c>
      <c r="I1667" s="4">
        <f t="shared" si="53"/>
        <v>461253.02</v>
      </c>
    </row>
    <row r="1668" spans="1:9">
      <c r="A1668" s="45">
        <v>43252</v>
      </c>
      <c r="B1668" s="1" t="s">
        <v>492</v>
      </c>
      <c r="C1668" s="1" t="s">
        <v>220</v>
      </c>
      <c r="D1668" s="2" t="s">
        <v>17</v>
      </c>
      <c r="E1668" s="1" t="str">
        <f t="shared" si="52"/>
        <v>002</v>
      </c>
      <c r="F1668" s="1" t="s">
        <v>237</v>
      </c>
      <c r="G1668" s="4">
        <v>753905.19</v>
      </c>
      <c r="H1668" s="4">
        <v>0</v>
      </c>
      <c r="I1668" s="4">
        <f t="shared" si="53"/>
        <v>753905.19</v>
      </c>
    </row>
    <row r="1669" spans="1:9">
      <c r="A1669" s="45">
        <v>43252</v>
      </c>
      <c r="B1669" s="1" t="s">
        <v>492</v>
      </c>
      <c r="C1669" s="1" t="s">
        <v>220</v>
      </c>
      <c r="D1669" s="2" t="s">
        <v>17</v>
      </c>
      <c r="E1669" s="1" t="str">
        <f t="shared" si="52"/>
        <v>002</v>
      </c>
      <c r="F1669" s="1" t="s">
        <v>238</v>
      </c>
      <c r="G1669" s="4">
        <v>147572.67000000001</v>
      </c>
      <c r="H1669" s="4">
        <v>0</v>
      </c>
      <c r="I1669" s="4">
        <f t="shared" si="53"/>
        <v>147572.67000000001</v>
      </c>
    </row>
    <row r="1670" spans="1:9">
      <c r="A1670" s="45">
        <v>43252</v>
      </c>
      <c r="B1670" s="1" t="s">
        <v>492</v>
      </c>
      <c r="C1670" s="1" t="s">
        <v>220</v>
      </c>
      <c r="D1670" s="2" t="s">
        <v>17</v>
      </c>
      <c r="E1670" s="1" t="str">
        <f t="shared" si="52"/>
        <v>002</v>
      </c>
      <c r="F1670" s="1" t="s">
        <v>239</v>
      </c>
      <c r="G1670" s="4">
        <v>76788.78</v>
      </c>
      <c r="H1670" s="4">
        <v>0</v>
      </c>
      <c r="I1670" s="4">
        <f t="shared" si="53"/>
        <v>76788.78</v>
      </c>
    </row>
    <row r="1671" spans="1:9">
      <c r="A1671" s="45">
        <v>43252</v>
      </c>
      <c r="B1671" s="1" t="s">
        <v>492</v>
      </c>
      <c r="C1671" s="1" t="s">
        <v>220</v>
      </c>
      <c r="D1671" s="2" t="s">
        <v>17</v>
      </c>
      <c r="E1671" s="1" t="str">
        <f t="shared" si="52"/>
        <v>002</v>
      </c>
      <c r="F1671" s="1" t="s">
        <v>240</v>
      </c>
      <c r="G1671" s="4">
        <v>13250.36</v>
      </c>
      <c r="H1671" s="4">
        <v>0</v>
      </c>
      <c r="I1671" s="4">
        <f t="shared" si="53"/>
        <v>13250.36</v>
      </c>
    </row>
    <row r="1672" spans="1:9">
      <c r="A1672" s="45">
        <v>43252</v>
      </c>
      <c r="B1672" s="1" t="s">
        <v>492</v>
      </c>
      <c r="C1672" s="1" t="s">
        <v>220</v>
      </c>
      <c r="D1672" s="2" t="s">
        <v>17</v>
      </c>
      <c r="E1672" s="1" t="str">
        <f t="shared" si="52"/>
        <v>002</v>
      </c>
      <c r="F1672" s="1" t="s">
        <v>241</v>
      </c>
      <c r="G1672" s="4">
        <v>321219.5</v>
      </c>
      <c r="H1672" s="4">
        <v>0</v>
      </c>
      <c r="I1672" s="4">
        <f t="shared" si="53"/>
        <v>321219.5</v>
      </c>
    </row>
    <row r="1673" spans="1:9">
      <c r="A1673" s="45">
        <v>43252</v>
      </c>
      <c r="B1673" s="1" t="s">
        <v>492</v>
      </c>
      <c r="C1673" s="1" t="s">
        <v>220</v>
      </c>
      <c r="D1673" s="2" t="s">
        <v>17</v>
      </c>
      <c r="E1673" s="1" t="str">
        <f t="shared" si="52"/>
        <v>002</v>
      </c>
      <c r="F1673" s="1" t="s">
        <v>242</v>
      </c>
      <c r="G1673" s="4">
        <v>297600.95</v>
      </c>
      <c r="H1673" s="4">
        <v>0</v>
      </c>
      <c r="I1673" s="4">
        <f t="shared" si="53"/>
        <v>297600.95</v>
      </c>
    </row>
    <row r="1674" spans="1:9">
      <c r="A1674" s="45">
        <v>43252</v>
      </c>
      <c r="B1674" s="1" t="s">
        <v>492</v>
      </c>
      <c r="C1674" s="1" t="s">
        <v>220</v>
      </c>
      <c r="D1674" s="2" t="s">
        <v>17</v>
      </c>
      <c r="E1674" s="1" t="str">
        <f t="shared" si="52"/>
        <v>002</v>
      </c>
      <c r="F1674" s="1" t="s">
        <v>243</v>
      </c>
      <c r="G1674" s="4">
        <v>415.699999999993</v>
      </c>
      <c r="H1674" s="4">
        <v>0</v>
      </c>
      <c r="I1674" s="4">
        <f t="shared" si="53"/>
        <v>415.699999999993</v>
      </c>
    </row>
    <row r="1675" spans="1:9">
      <c r="A1675" s="45">
        <v>43252</v>
      </c>
      <c r="B1675" s="1" t="s">
        <v>492</v>
      </c>
      <c r="C1675" s="1" t="s">
        <v>220</v>
      </c>
      <c r="D1675" s="2" t="s">
        <v>17</v>
      </c>
      <c r="E1675" s="1" t="str">
        <f t="shared" si="52"/>
        <v>002</v>
      </c>
      <c r="F1675" s="1" t="s">
        <v>244</v>
      </c>
      <c r="G1675" s="4">
        <v>423636.11</v>
      </c>
      <c r="H1675" s="4">
        <v>0</v>
      </c>
      <c r="I1675" s="4">
        <f t="shared" si="53"/>
        <v>423636.11</v>
      </c>
    </row>
    <row r="1676" spans="1:9">
      <c r="A1676" s="45">
        <v>43252</v>
      </c>
      <c r="B1676" s="1" t="s">
        <v>492</v>
      </c>
      <c r="C1676" s="1" t="s">
        <v>220</v>
      </c>
      <c r="D1676" s="2" t="s">
        <v>17</v>
      </c>
      <c r="E1676" s="1" t="str">
        <f t="shared" si="52"/>
        <v>002</v>
      </c>
      <c r="F1676" s="1" t="s">
        <v>245</v>
      </c>
      <c r="G1676" s="4">
        <v>32470.38</v>
      </c>
      <c r="H1676" s="4">
        <v>0</v>
      </c>
      <c r="I1676" s="4">
        <f t="shared" si="53"/>
        <v>32470.38</v>
      </c>
    </row>
    <row r="1677" spans="1:9">
      <c r="A1677" s="45">
        <v>43252</v>
      </c>
      <c r="B1677" s="1" t="s">
        <v>492</v>
      </c>
      <c r="C1677" s="1" t="s">
        <v>220</v>
      </c>
      <c r="D1677" s="2" t="s">
        <v>17</v>
      </c>
      <c r="E1677" s="1" t="str">
        <f t="shared" si="52"/>
        <v>002</v>
      </c>
      <c r="F1677" s="1" t="s">
        <v>246</v>
      </c>
      <c r="G1677" s="4">
        <v>1361630.44</v>
      </c>
      <c r="H1677" s="4">
        <v>0</v>
      </c>
      <c r="I1677" s="4">
        <f t="shared" si="53"/>
        <v>1361630.44</v>
      </c>
    </row>
    <row r="1678" spans="1:9">
      <c r="A1678" s="45">
        <v>43252</v>
      </c>
      <c r="B1678" s="1" t="s">
        <v>492</v>
      </c>
      <c r="C1678" s="1" t="s">
        <v>220</v>
      </c>
      <c r="D1678" s="2" t="s">
        <v>17</v>
      </c>
      <c r="E1678" s="1" t="str">
        <f t="shared" si="52"/>
        <v>002</v>
      </c>
      <c r="F1678" s="1" t="s">
        <v>247</v>
      </c>
      <c r="G1678" s="4">
        <v>942242.46</v>
      </c>
      <c r="H1678" s="4">
        <v>0</v>
      </c>
      <c r="I1678" s="4">
        <f t="shared" si="53"/>
        <v>942242.46</v>
      </c>
    </row>
    <row r="1679" spans="1:9">
      <c r="A1679" s="45">
        <v>43252</v>
      </c>
      <c r="B1679" s="1" t="s">
        <v>492</v>
      </c>
      <c r="C1679" s="1" t="s">
        <v>220</v>
      </c>
      <c r="D1679" s="2" t="s">
        <v>17</v>
      </c>
      <c r="E1679" s="1" t="str">
        <f t="shared" si="52"/>
        <v>002</v>
      </c>
      <c r="F1679" s="1" t="s">
        <v>248</v>
      </c>
      <c r="G1679" s="4">
        <v>559040.66</v>
      </c>
      <c r="H1679" s="4">
        <v>0</v>
      </c>
      <c r="I1679" s="4">
        <f t="shared" si="53"/>
        <v>559040.66</v>
      </c>
    </row>
    <row r="1680" spans="1:9">
      <c r="A1680" s="45">
        <v>43252</v>
      </c>
      <c r="B1680" s="1" t="s">
        <v>492</v>
      </c>
      <c r="C1680" s="1" t="s">
        <v>220</v>
      </c>
      <c r="D1680" s="2" t="s">
        <v>17</v>
      </c>
      <c r="E1680" s="1" t="str">
        <f t="shared" si="52"/>
        <v>002</v>
      </c>
      <c r="F1680" s="1" t="s">
        <v>249</v>
      </c>
      <c r="G1680" s="4">
        <v>477617.62</v>
      </c>
      <c r="H1680" s="4">
        <v>0</v>
      </c>
      <c r="I1680" s="4">
        <f t="shared" si="53"/>
        <v>477617.62</v>
      </c>
    </row>
    <row r="1681" spans="1:9">
      <c r="A1681" s="45">
        <v>43252</v>
      </c>
      <c r="B1681" s="1" t="s">
        <v>492</v>
      </c>
      <c r="C1681" s="1" t="s">
        <v>220</v>
      </c>
      <c r="D1681" s="2" t="s">
        <v>17</v>
      </c>
      <c r="E1681" s="1" t="str">
        <f t="shared" si="52"/>
        <v>002</v>
      </c>
      <c r="F1681" s="1" t="s">
        <v>250</v>
      </c>
      <c r="G1681" s="4">
        <v>197192.25</v>
      </c>
      <c r="H1681" s="4">
        <v>0</v>
      </c>
      <c r="I1681" s="4">
        <f t="shared" si="53"/>
        <v>197192.25</v>
      </c>
    </row>
    <row r="1682" spans="1:9">
      <c r="A1682" s="45">
        <v>43252</v>
      </c>
      <c r="B1682" s="1" t="s">
        <v>492</v>
      </c>
      <c r="C1682" s="1" t="s">
        <v>220</v>
      </c>
      <c r="D1682" s="2" t="s">
        <v>17</v>
      </c>
      <c r="E1682" s="1" t="str">
        <f t="shared" si="52"/>
        <v>002</v>
      </c>
      <c r="F1682" s="1" t="s">
        <v>251</v>
      </c>
      <c r="G1682" s="4">
        <v>10737.37</v>
      </c>
      <c r="H1682" s="4">
        <v>0</v>
      </c>
      <c r="I1682" s="4">
        <f t="shared" si="53"/>
        <v>10737.37</v>
      </c>
    </row>
    <row r="1683" spans="1:9">
      <c r="A1683" s="45">
        <v>43252</v>
      </c>
      <c r="B1683" s="1" t="s">
        <v>492</v>
      </c>
      <c r="C1683" s="1" t="s">
        <v>220</v>
      </c>
      <c r="D1683" s="2" t="s">
        <v>17</v>
      </c>
      <c r="E1683" s="1" t="str">
        <f t="shared" si="52"/>
        <v>002</v>
      </c>
      <c r="F1683" s="1" t="s">
        <v>252</v>
      </c>
      <c r="G1683" s="4">
        <v>4951.7299999999996</v>
      </c>
      <c r="H1683" s="4">
        <v>0</v>
      </c>
      <c r="I1683" s="4">
        <f t="shared" si="53"/>
        <v>4951.7299999999996</v>
      </c>
    </row>
    <row r="1684" spans="1:9">
      <c r="A1684" s="45">
        <v>43252</v>
      </c>
      <c r="B1684" s="1" t="s">
        <v>492</v>
      </c>
      <c r="C1684" s="1" t="s">
        <v>220</v>
      </c>
      <c r="D1684" s="2" t="s">
        <v>17</v>
      </c>
      <c r="E1684" s="1" t="str">
        <f t="shared" si="52"/>
        <v>002</v>
      </c>
      <c r="F1684" s="1" t="s">
        <v>253</v>
      </c>
      <c r="G1684" s="4">
        <v>68369.83</v>
      </c>
      <c r="H1684" s="4">
        <v>0</v>
      </c>
      <c r="I1684" s="4">
        <f t="shared" si="53"/>
        <v>68369.83</v>
      </c>
    </row>
    <row r="1685" spans="1:9">
      <c r="A1685" s="45">
        <v>43252</v>
      </c>
      <c r="B1685" s="1" t="s">
        <v>492</v>
      </c>
      <c r="C1685" s="1" t="s">
        <v>220</v>
      </c>
      <c r="D1685" s="2" t="s">
        <v>17</v>
      </c>
      <c r="E1685" s="1" t="str">
        <f t="shared" si="52"/>
        <v>002</v>
      </c>
      <c r="F1685" s="1" t="s">
        <v>254</v>
      </c>
      <c r="G1685" s="4">
        <v>783972.23</v>
      </c>
      <c r="H1685" s="4">
        <v>0</v>
      </c>
      <c r="I1685" s="4">
        <f t="shared" si="53"/>
        <v>783972.23</v>
      </c>
    </row>
    <row r="1686" spans="1:9">
      <c r="A1686" s="45">
        <v>43252</v>
      </c>
      <c r="B1686" s="1" t="s">
        <v>492</v>
      </c>
      <c r="C1686" s="1" t="s">
        <v>220</v>
      </c>
      <c r="D1686" s="2" t="s">
        <v>17</v>
      </c>
      <c r="E1686" s="1" t="str">
        <f t="shared" si="52"/>
        <v>002</v>
      </c>
      <c r="F1686" s="1" t="s">
        <v>255</v>
      </c>
      <c r="G1686" s="4">
        <v>66126.61</v>
      </c>
      <c r="H1686" s="4">
        <v>0</v>
      </c>
      <c r="I1686" s="4">
        <f t="shared" si="53"/>
        <v>66126.61</v>
      </c>
    </row>
    <row r="1687" spans="1:9">
      <c r="A1687" s="45">
        <v>43252</v>
      </c>
      <c r="B1687" s="1" t="s">
        <v>492</v>
      </c>
      <c r="C1687" s="1" t="s">
        <v>220</v>
      </c>
      <c r="D1687" s="2" t="s">
        <v>17</v>
      </c>
      <c r="E1687" s="1" t="str">
        <f t="shared" si="52"/>
        <v>002</v>
      </c>
      <c r="F1687" s="1" t="s">
        <v>256</v>
      </c>
      <c r="G1687" s="4">
        <v>159263.01</v>
      </c>
      <c r="H1687" s="4">
        <v>0</v>
      </c>
      <c r="I1687" s="4">
        <f t="shared" si="53"/>
        <v>159263.01</v>
      </c>
    </row>
    <row r="1688" spans="1:9">
      <c r="A1688" s="45">
        <v>43252</v>
      </c>
      <c r="B1688" s="1" t="s">
        <v>492</v>
      </c>
      <c r="C1688" s="1" t="s">
        <v>220</v>
      </c>
      <c r="D1688" s="2" t="s">
        <v>17</v>
      </c>
      <c r="E1688" s="1" t="str">
        <f t="shared" si="52"/>
        <v>002</v>
      </c>
      <c r="F1688" s="1" t="s">
        <v>257</v>
      </c>
      <c r="G1688" s="4">
        <v>123839.94</v>
      </c>
      <c r="H1688" s="4">
        <v>0</v>
      </c>
      <c r="I1688" s="4">
        <f t="shared" si="53"/>
        <v>123839.94</v>
      </c>
    </row>
    <row r="1689" spans="1:9">
      <c r="A1689" s="45">
        <v>43252</v>
      </c>
      <c r="B1689" s="1" t="s">
        <v>492</v>
      </c>
      <c r="C1689" s="1" t="s">
        <v>220</v>
      </c>
      <c r="D1689" s="2" t="s">
        <v>17</v>
      </c>
      <c r="E1689" s="1" t="str">
        <f t="shared" si="52"/>
        <v>002</v>
      </c>
      <c r="F1689" s="1" t="s">
        <v>258</v>
      </c>
      <c r="G1689" s="4">
        <v>3959.04</v>
      </c>
      <c r="H1689" s="4">
        <v>0</v>
      </c>
      <c r="I1689" s="4">
        <f t="shared" si="53"/>
        <v>3959.04</v>
      </c>
    </row>
    <row r="1690" spans="1:9">
      <c r="A1690" s="45">
        <v>43252</v>
      </c>
      <c r="B1690" s="1" t="s">
        <v>492</v>
      </c>
      <c r="C1690" s="1" t="s">
        <v>220</v>
      </c>
      <c r="D1690" s="2" t="s">
        <v>17</v>
      </c>
      <c r="E1690" s="1" t="str">
        <f t="shared" si="52"/>
        <v>002</v>
      </c>
      <c r="F1690" s="1" t="s">
        <v>261</v>
      </c>
      <c r="G1690" s="4">
        <v>204.29000000049928</v>
      </c>
      <c r="H1690" s="4">
        <v>0</v>
      </c>
      <c r="I1690" s="4">
        <f t="shared" si="53"/>
        <v>204.29000000049928</v>
      </c>
    </row>
    <row r="1691" spans="1:9">
      <c r="A1691" s="45">
        <v>43252</v>
      </c>
      <c r="B1691" s="1" t="s">
        <v>492</v>
      </c>
      <c r="C1691" s="1" t="s">
        <v>220</v>
      </c>
      <c r="D1691" s="1" t="s">
        <v>60</v>
      </c>
      <c r="E1691" s="1" t="str">
        <f t="shared" si="52"/>
        <v>012</v>
      </c>
      <c r="F1691" s="1" t="s">
        <v>262</v>
      </c>
      <c r="G1691" s="4">
        <v>1668578.3</v>
      </c>
      <c r="H1691" s="4">
        <v>0</v>
      </c>
      <c r="I1691" s="4">
        <f t="shared" si="53"/>
        <v>1668578.3</v>
      </c>
    </row>
    <row r="1692" spans="1:9">
      <c r="A1692" s="45">
        <v>43252</v>
      </c>
      <c r="B1692" s="1" t="s">
        <v>492</v>
      </c>
      <c r="C1692" s="1" t="s">
        <v>220</v>
      </c>
      <c r="D1692" s="1" t="s">
        <v>60</v>
      </c>
      <c r="E1692" s="1" t="str">
        <f t="shared" si="52"/>
        <v>012</v>
      </c>
      <c r="F1692" s="1" t="s">
        <v>263</v>
      </c>
      <c r="G1692" s="4">
        <v>39159.99</v>
      </c>
      <c r="H1692" s="4">
        <v>0</v>
      </c>
      <c r="I1692" s="4">
        <f t="shared" si="53"/>
        <v>39159.99</v>
      </c>
    </row>
    <row r="1693" spans="1:9">
      <c r="A1693" s="45">
        <v>43252</v>
      </c>
      <c r="B1693" s="1" t="s">
        <v>492</v>
      </c>
      <c r="C1693" s="1" t="s">
        <v>220</v>
      </c>
      <c r="D1693" s="1" t="s">
        <v>60</v>
      </c>
      <c r="E1693" s="1" t="str">
        <f t="shared" si="52"/>
        <v>012</v>
      </c>
      <c r="F1693" s="1" t="s">
        <v>264</v>
      </c>
      <c r="G1693" s="4">
        <v>1885.83</v>
      </c>
      <c r="H1693" s="4">
        <v>0</v>
      </c>
      <c r="I1693" s="4">
        <f t="shared" si="53"/>
        <v>1885.83</v>
      </c>
    </row>
    <row r="1694" spans="1:9">
      <c r="A1694" s="45">
        <v>43252</v>
      </c>
      <c r="B1694" s="1" t="s">
        <v>492</v>
      </c>
      <c r="C1694" s="1" t="s">
        <v>220</v>
      </c>
      <c r="D1694" s="1" t="s">
        <v>60</v>
      </c>
      <c r="E1694" s="1" t="str">
        <f t="shared" si="52"/>
        <v>012</v>
      </c>
      <c r="F1694" s="1" t="s">
        <v>265</v>
      </c>
      <c r="G1694" s="4">
        <v>3702.05</v>
      </c>
      <c r="H1694" s="4">
        <v>0</v>
      </c>
      <c r="I1694" s="4">
        <f t="shared" si="53"/>
        <v>3702.05</v>
      </c>
    </row>
    <row r="1695" spans="1:9">
      <c r="A1695" s="45">
        <v>43252</v>
      </c>
      <c r="B1695" s="1" t="s">
        <v>492</v>
      </c>
      <c r="C1695" s="1" t="s">
        <v>220</v>
      </c>
      <c r="D1695" s="1" t="s">
        <v>60</v>
      </c>
      <c r="E1695" s="1" t="str">
        <f t="shared" si="52"/>
        <v>012</v>
      </c>
      <c r="F1695" s="1" t="s">
        <v>266</v>
      </c>
      <c r="G1695" s="4">
        <v>60931.86</v>
      </c>
      <c r="H1695" s="4">
        <v>0</v>
      </c>
      <c r="I1695" s="4">
        <f t="shared" si="53"/>
        <v>60931.86</v>
      </c>
    </row>
    <row r="1696" spans="1:9">
      <c r="A1696" s="45">
        <v>43252</v>
      </c>
      <c r="B1696" s="1" t="s">
        <v>492</v>
      </c>
      <c r="C1696" s="1" t="s">
        <v>220</v>
      </c>
      <c r="D1696" s="1" t="s">
        <v>60</v>
      </c>
      <c r="E1696" s="1" t="str">
        <f t="shared" si="52"/>
        <v>012</v>
      </c>
      <c r="F1696" s="1" t="s">
        <v>267</v>
      </c>
      <c r="G1696" s="4">
        <v>8780.4500000000007</v>
      </c>
      <c r="H1696" s="4">
        <v>0</v>
      </c>
      <c r="I1696" s="4">
        <f t="shared" si="53"/>
        <v>8780.4500000000007</v>
      </c>
    </row>
    <row r="1697" spans="1:9">
      <c r="A1697" s="45">
        <v>43252</v>
      </c>
      <c r="B1697" s="1" t="s">
        <v>492</v>
      </c>
      <c r="C1697" s="1" t="s">
        <v>220</v>
      </c>
      <c r="D1697" s="1" t="s">
        <v>60</v>
      </c>
      <c r="E1697" s="1" t="str">
        <f t="shared" si="52"/>
        <v>012</v>
      </c>
      <c r="F1697" s="1" t="s">
        <v>268</v>
      </c>
      <c r="G1697" s="4">
        <v>6759.27</v>
      </c>
      <c r="H1697" s="4">
        <v>0</v>
      </c>
      <c r="I1697" s="4">
        <f t="shared" si="53"/>
        <v>6759.27</v>
      </c>
    </row>
    <row r="1698" spans="1:9">
      <c r="A1698" s="45">
        <v>43252</v>
      </c>
      <c r="B1698" s="1" t="s">
        <v>492</v>
      </c>
      <c r="C1698" s="1" t="s">
        <v>220</v>
      </c>
      <c r="D1698" s="1" t="s">
        <v>60</v>
      </c>
      <c r="E1698" s="1" t="str">
        <f t="shared" si="52"/>
        <v>012</v>
      </c>
      <c r="F1698" s="1" t="s">
        <v>269</v>
      </c>
      <c r="G1698" s="4">
        <v>3703.44</v>
      </c>
      <c r="H1698" s="4">
        <v>0</v>
      </c>
      <c r="I1698" s="4">
        <f t="shared" si="53"/>
        <v>3703.44</v>
      </c>
    </row>
    <row r="1699" spans="1:9">
      <c r="A1699" s="45">
        <v>43252</v>
      </c>
      <c r="B1699" s="1" t="s">
        <v>492</v>
      </c>
      <c r="C1699" s="1" t="s">
        <v>220</v>
      </c>
      <c r="D1699" s="1" t="s">
        <v>60</v>
      </c>
      <c r="E1699" s="1" t="str">
        <f t="shared" si="52"/>
        <v>012</v>
      </c>
      <c r="F1699" s="1" t="s">
        <v>270</v>
      </c>
      <c r="G1699" s="4">
        <v>20620.3</v>
      </c>
      <c r="H1699" s="4">
        <v>0</v>
      </c>
      <c r="I1699" s="4">
        <f t="shared" si="53"/>
        <v>20620.3</v>
      </c>
    </row>
    <row r="1700" spans="1:9">
      <c r="A1700" s="45">
        <v>43252</v>
      </c>
      <c r="B1700" s="1" t="s">
        <v>492</v>
      </c>
      <c r="C1700" s="1" t="s">
        <v>220</v>
      </c>
      <c r="D1700" s="1" t="s">
        <v>60</v>
      </c>
      <c r="E1700" s="1" t="str">
        <f t="shared" si="52"/>
        <v>012</v>
      </c>
      <c r="F1700" s="1" t="s">
        <v>271</v>
      </c>
      <c r="G1700" s="4">
        <v>1361.07</v>
      </c>
      <c r="H1700" s="4">
        <v>0</v>
      </c>
      <c r="I1700" s="4">
        <f t="shared" si="53"/>
        <v>1361.07</v>
      </c>
    </row>
    <row r="1701" spans="1:9">
      <c r="A1701" s="45">
        <v>43252</v>
      </c>
      <c r="B1701" s="1" t="s">
        <v>492</v>
      </c>
      <c r="C1701" s="1" t="s">
        <v>220</v>
      </c>
      <c r="D1701" s="1" t="s">
        <v>60</v>
      </c>
      <c r="E1701" s="1" t="str">
        <f t="shared" si="52"/>
        <v>012</v>
      </c>
      <c r="F1701" s="1" t="s">
        <v>272</v>
      </c>
      <c r="G1701" s="4">
        <v>24028.91</v>
      </c>
      <c r="H1701" s="4">
        <v>0</v>
      </c>
      <c r="I1701" s="4">
        <f t="shared" si="53"/>
        <v>24028.91</v>
      </c>
    </row>
    <row r="1702" spans="1:9">
      <c r="A1702" s="45">
        <v>43252</v>
      </c>
      <c r="B1702" s="1" t="s">
        <v>492</v>
      </c>
      <c r="C1702" s="1" t="s">
        <v>220</v>
      </c>
      <c r="D1702" s="1" t="s">
        <v>60</v>
      </c>
      <c r="E1702" s="1" t="str">
        <f t="shared" si="52"/>
        <v>012</v>
      </c>
      <c r="F1702" s="1" t="s">
        <v>273</v>
      </c>
      <c r="G1702" s="4">
        <v>40519.25</v>
      </c>
      <c r="H1702" s="4">
        <v>0</v>
      </c>
      <c r="I1702" s="4">
        <f t="shared" si="53"/>
        <v>40519.25</v>
      </c>
    </row>
    <row r="1703" spans="1:9">
      <c r="A1703" s="45">
        <v>43252</v>
      </c>
      <c r="B1703" s="1" t="s">
        <v>492</v>
      </c>
      <c r="C1703" s="1" t="s">
        <v>220</v>
      </c>
      <c r="D1703" s="1" t="s">
        <v>60</v>
      </c>
      <c r="E1703" s="1" t="str">
        <f t="shared" si="52"/>
        <v>012</v>
      </c>
      <c r="F1703" s="1" t="s">
        <v>275</v>
      </c>
      <c r="G1703" s="4">
        <v>51027.89</v>
      </c>
      <c r="H1703" s="4">
        <v>0</v>
      </c>
      <c r="I1703" s="4">
        <f t="shared" si="53"/>
        <v>51027.89</v>
      </c>
    </row>
    <row r="1704" spans="1:9">
      <c r="A1704" s="45">
        <v>43252</v>
      </c>
      <c r="B1704" s="1" t="s">
        <v>492</v>
      </c>
      <c r="C1704" s="1" t="s">
        <v>220</v>
      </c>
      <c r="D1704" s="1" t="s">
        <v>60</v>
      </c>
      <c r="E1704" s="1" t="str">
        <f t="shared" si="52"/>
        <v>012</v>
      </c>
      <c r="F1704" s="1" t="s">
        <v>276</v>
      </c>
      <c r="G1704" s="4">
        <v>53722.14</v>
      </c>
      <c r="H1704" s="4">
        <v>0</v>
      </c>
      <c r="I1704" s="4">
        <f t="shared" si="53"/>
        <v>53722.14</v>
      </c>
    </row>
    <row r="1705" spans="1:9">
      <c r="A1705" s="45">
        <v>43252</v>
      </c>
      <c r="B1705" s="1" t="s">
        <v>492</v>
      </c>
      <c r="C1705" s="1" t="s">
        <v>220</v>
      </c>
      <c r="D1705" s="1" t="s">
        <v>60</v>
      </c>
      <c r="E1705" s="1" t="str">
        <f t="shared" si="52"/>
        <v>012</v>
      </c>
      <c r="F1705" s="1" t="s">
        <v>277</v>
      </c>
      <c r="G1705" s="4">
        <v>90980.65</v>
      </c>
      <c r="H1705" s="4">
        <v>0</v>
      </c>
      <c r="I1705" s="4">
        <f t="shared" si="53"/>
        <v>90980.65</v>
      </c>
    </row>
    <row r="1706" spans="1:9">
      <c r="A1706" s="45">
        <v>43252</v>
      </c>
      <c r="B1706" s="1" t="s">
        <v>492</v>
      </c>
      <c r="C1706" s="1" t="s">
        <v>220</v>
      </c>
      <c r="D1706" s="1" t="s">
        <v>60</v>
      </c>
      <c r="E1706" s="1" t="str">
        <f t="shared" si="52"/>
        <v>012</v>
      </c>
      <c r="F1706" s="1" t="s">
        <v>278</v>
      </c>
      <c r="G1706" s="4">
        <v>954297.42</v>
      </c>
      <c r="H1706" s="4">
        <v>0</v>
      </c>
      <c r="I1706" s="4">
        <f t="shared" si="53"/>
        <v>954297.42</v>
      </c>
    </row>
    <row r="1707" spans="1:9">
      <c r="A1707" s="45">
        <v>43252</v>
      </c>
      <c r="B1707" s="1" t="s">
        <v>492</v>
      </c>
      <c r="C1707" s="1" t="s">
        <v>220</v>
      </c>
      <c r="D1707" s="1" t="s">
        <v>60</v>
      </c>
      <c r="E1707" s="1" t="str">
        <f t="shared" si="52"/>
        <v>012</v>
      </c>
      <c r="F1707" s="1" t="s">
        <v>279</v>
      </c>
      <c r="G1707" s="4">
        <v>592351.18999999994</v>
      </c>
      <c r="H1707" s="4">
        <v>0</v>
      </c>
      <c r="I1707" s="4">
        <f t="shared" si="53"/>
        <v>592351.18999999994</v>
      </c>
    </row>
    <row r="1708" spans="1:9">
      <c r="A1708" s="45">
        <v>43252</v>
      </c>
      <c r="B1708" s="1" t="s">
        <v>492</v>
      </c>
      <c r="C1708" s="1" t="s">
        <v>220</v>
      </c>
      <c r="D1708" s="1" t="s">
        <v>60</v>
      </c>
      <c r="E1708" s="1" t="str">
        <f t="shared" ref="E1708:E1771" si="54">LEFT(D1708,3)</f>
        <v>012</v>
      </c>
      <c r="F1708" s="1" t="s">
        <v>280</v>
      </c>
      <c r="G1708" s="4">
        <v>252611.82</v>
      </c>
      <c r="H1708" s="4">
        <v>0</v>
      </c>
      <c r="I1708" s="4">
        <f t="shared" si="53"/>
        <v>252611.82</v>
      </c>
    </row>
    <row r="1709" spans="1:9">
      <c r="A1709" s="45">
        <v>43252</v>
      </c>
      <c r="B1709" s="1" t="s">
        <v>492</v>
      </c>
      <c r="C1709" s="1" t="s">
        <v>220</v>
      </c>
      <c r="D1709" s="1" t="s">
        <v>60</v>
      </c>
      <c r="E1709" s="1" t="str">
        <f t="shared" si="54"/>
        <v>012</v>
      </c>
      <c r="F1709" s="1" t="s">
        <v>281</v>
      </c>
      <c r="G1709" s="4">
        <v>22491.84</v>
      </c>
      <c r="H1709" s="4">
        <v>0</v>
      </c>
      <c r="I1709" s="4">
        <f t="shared" si="53"/>
        <v>22491.84</v>
      </c>
    </row>
    <row r="1710" spans="1:9">
      <c r="A1710" s="45">
        <v>43252</v>
      </c>
      <c r="B1710" s="1" t="s">
        <v>492</v>
      </c>
      <c r="C1710" s="1" t="s">
        <v>220</v>
      </c>
      <c r="D1710" s="1" t="s">
        <v>60</v>
      </c>
      <c r="E1710" s="1" t="str">
        <f t="shared" si="54"/>
        <v>012</v>
      </c>
      <c r="F1710" s="1" t="s">
        <v>282</v>
      </c>
      <c r="G1710" s="4">
        <v>24597.65</v>
      </c>
      <c r="H1710" s="4">
        <v>0</v>
      </c>
      <c r="I1710" s="4">
        <f t="shared" si="53"/>
        <v>24597.65</v>
      </c>
    </row>
    <row r="1711" spans="1:9">
      <c r="A1711" s="45">
        <v>43252</v>
      </c>
      <c r="B1711" s="1" t="s">
        <v>492</v>
      </c>
      <c r="C1711" s="1" t="s">
        <v>220</v>
      </c>
      <c r="D1711" s="1" t="s">
        <v>60</v>
      </c>
      <c r="E1711" s="1" t="str">
        <f t="shared" si="54"/>
        <v>012</v>
      </c>
      <c r="F1711" s="1" t="s">
        <v>283</v>
      </c>
      <c r="G1711" s="4">
        <v>48216.31</v>
      </c>
      <c r="H1711" s="4">
        <v>0</v>
      </c>
      <c r="I1711" s="4">
        <f t="shared" si="53"/>
        <v>48216.31</v>
      </c>
    </row>
    <row r="1712" spans="1:9">
      <c r="A1712" s="45">
        <v>43252</v>
      </c>
      <c r="B1712" s="1" t="s">
        <v>492</v>
      </c>
      <c r="C1712" s="1" t="s">
        <v>220</v>
      </c>
      <c r="D1712" s="1" t="s">
        <v>60</v>
      </c>
      <c r="E1712" s="1" t="str">
        <f t="shared" si="54"/>
        <v>012</v>
      </c>
      <c r="F1712" s="1" t="s">
        <v>284</v>
      </c>
      <c r="G1712" s="4">
        <v>4957.0600000000004</v>
      </c>
      <c r="H1712" s="4">
        <v>0</v>
      </c>
      <c r="I1712" s="4">
        <f t="shared" si="53"/>
        <v>4957.0600000000004</v>
      </c>
    </row>
    <row r="1713" spans="1:9">
      <c r="A1713" s="45">
        <v>43252</v>
      </c>
      <c r="B1713" s="1" t="s">
        <v>492</v>
      </c>
      <c r="C1713" s="1" t="s">
        <v>220</v>
      </c>
      <c r="D1713" s="1" t="s">
        <v>60</v>
      </c>
      <c r="E1713" s="1" t="str">
        <f t="shared" si="54"/>
        <v>012</v>
      </c>
      <c r="F1713" s="1" t="s">
        <v>285</v>
      </c>
      <c r="G1713" s="4">
        <v>5348.43</v>
      </c>
      <c r="H1713" s="4">
        <v>0</v>
      </c>
      <c r="I1713" s="4">
        <f t="shared" si="53"/>
        <v>5348.43</v>
      </c>
    </row>
    <row r="1714" spans="1:9">
      <c r="A1714" s="45">
        <v>43252</v>
      </c>
      <c r="B1714" s="1" t="s">
        <v>492</v>
      </c>
      <c r="C1714" s="1" t="s">
        <v>220</v>
      </c>
      <c r="D1714" s="1" t="s">
        <v>60</v>
      </c>
      <c r="E1714" s="1" t="str">
        <f t="shared" si="54"/>
        <v>012</v>
      </c>
      <c r="F1714" s="1" t="s">
        <v>286</v>
      </c>
      <c r="G1714" s="4">
        <v>3160.82</v>
      </c>
      <c r="H1714" s="4">
        <v>0</v>
      </c>
      <c r="I1714" s="4">
        <f t="shared" si="53"/>
        <v>3160.82</v>
      </c>
    </row>
    <row r="1715" spans="1:9">
      <c r="A1715" s="45">
        <v>43252</v>
      </c>
      <c r="B1715" s="1" t="s">
        <v>510</v>
      </c>
      <c r="C1715" s="1" t="s">
        <v>220</v>
      </c>
      <c r="D1715" s="1" t="s">
        <v>34</v>
      </c>
      <c r="E1715" s="1" t="str">
        <f t="shared" si="54"/>
        <v>009</v>
      </c>
      <c r="F1715" s="1" t="s">
        <v>287</v>
      </c>
      <c r="G1715" s="4">
        <v>8.9499999999998181</v>
      </c>
      <c r="H1715" s="4">
        <v>8.9499999999999993</v>
      </c>
      <c r="I1715" s="4">
        <f t="shared" si="53"/>
        <v>-1.8118839761882555E-13</v>
      </c>
    </row>
    <row r="1716" spans="1:9">
      <c r="A1716" s="45">
        <v>43252</v>
      </c>
      <c r="B1716" s="1" t="s">
        <v>510</v>
      </c>
      <c r="C1716" s="1" t="s">
        <v>220</v>
      </c>
      <c r="D1716" s="1" t="s">
        <v>34</v>
      </c>
      <c r="E1716" s="1" t="str">
        <f t="shared" si="54"/>
        <v>009</v>
      </c>
      <c r="F1716" s="1" t="s">
        <v>288</v>
      </c>
      <c r="G1716" s="4">
        <v>0.12000000000000501</v>
      </c>
      <c r="H1716" s="4">
        <v>0.12</v>
      </c>
      <c r="I1716" s="4">
        <f t="shared" si="53"/>
        <v>5.0098813986210189E-15</v>
      </c>
    </row>
    <row r="1717" spans="1:9">
      <c r="A1717" s="45">
        <v>43252</v>
      </c>
      <c r="B1717" s="1" t="s">
        <v>510</v>
      </c>
      <c r="C1717" s="1" t="s">
        <v>220</v>
      </c>
      <c r="D1717" s="1" t="s">
        <v>34</v>
      </c>
      <c r="E1717" s="1" t="str">
        <f t="shared" si="54"/>
        <v>009</v>
      </c>
      <c r="F1717" s="1" t="s">
        <v>425</v>
      </c>
      <c r="G1717" s="4">
        <v>436.59</v>
      </c>
      <c r="H1717" s="4">
        <v>1.3</v>
      </c>
      <c r="I1717" s="4">
        <f t="shared" si="53"/>
        <v>435.28999999999996</v>
      </c>
    </row>
    <row r="1718" spans="1:9">
      <c r="A1718" s="45">
        <v>43252</v>
      </c>
      <c r="B1718" s="1" t="s">
        <v>510</v>
      </c>
      <c r="C1718" s="1" t="s">
        <v>220</v>
      </c>
      <c r="D1718" s="1" t="s">
        <v>34</v>
      </c>
      <c r="E1718" s="1" t="str">
        <f t="shared" si="54"/>
        <v>009</v>
      </c>
      <c r="F1718" s="1" t="s">
        <v>289</v>
      </c>
      <c r="G1718" s="4">
        <v>81638.329999999987</v>
      </c>
      <c r="H1718" s="4">
        <v>483.16</v>
      </c>
      <c r="I1718" s="4">
        <f t="shared" si="53"/>
        <v>81155.169999999984</v>
      </c>
    </row>
    <row r="1719" spans="1:9">
      <c r="A1719" s="45">
        <v>43252</v>
      </c>
      <c r="B1719" s="1" t="s">
        <v>510</v>
      </c>
      <c r="C1719" s="1" t="s">
        <v>220</v>
      </c>
      <c r="D1719" s="1" t="s">
        <v>34</v>
      </c>
      <c r="E1719" s="1" t="str">
        <f t="shared" si="54"/>
        <v>009</v>
      </c>
      <c r="F1719" s="1" t="s">
        <v>290</v>
      </c>
      <c r="G1719" s="4">
        <v>208720.89</v>
      </c>
      <c r="H1719" s="4">
        <v>2592.6799999999998</v>
      </c>
      <c r="I1719" s="4">
        <f t="shared" si="53"/>
        <v>206128.21000000002</v>
      </c>
    </row>
    <row r="1720" spans="1:9">
      <c r="A1720" s="45">
        <v>43252</v>
      </c>
      <c r="B1720" s="1" t="s">
        <v>510</v>
      </c>
      <c r="C1720" s="1" t="s">
        <v>220</v>
      </c>
      <c r="D1720" s="1" t="s">
        <v>34</v>
      </c>
      <c r="E1720" s="1" t="str">
        <f t="shared" si="54"/>
        <v>009</v>
      </c>
      <c r="F1720" s="1" t="s">
        <v>291</v>
      </c>
      <c r="G1720" s="4">
        <v>176839.61</v>
      </c>
      <c r="H1720" s="4">
        <v>3557.32</v>
      </c>
      <c r="I1720" s="4">
        <f t="shared" si="53"/>
        <v>173282.28999999998</v>
      </c>
    </row>
    <row r="1721" spans="1:9">
      <c r="A1721" s="45">
        <v>43252</v>
      </c>
      <c r="B1721" s="1" t="s">
        <v>510</v>
      </c>
      <c r="C1721" s="1" t="s">
        <v>220</v>
      </c>
      <c r="D1721" s="1" t="s">
        <v>34</v>
      </c>
      <c r="E1721" s="1" t="str">
        <f t="shared" si="54"/>
        <v>009</v>
      </c>
      <c r="F1721" s="1" t="s">
        <v>292</v>
      </c>
      <c r="G1721" s="4">
        <v>64165.36</v>
      </c>
      <c r="H1721" s="4">
        <v>349.27</v>
      </c>
      <c r="I1721" s="4">
        <f t="shared" si="53"/>
        <v>63816.090000000004</v>
      </c>
    </row>
    <row r="1722" spans="1:9">
      <c r="A1722" s="45">
        <v>43252</v>
      </c>
      <c r="B1722" s="1" t="s">
        <v>510</v>
      </c>
      <c r="C1722" s="1" t="s">
        <v>220</v>
      </c>
      <c r="D1722" s="1" t="s">
        <v>34</v>
      </c>
      <c r="E1722" s="1" t="str">
        <f t="shared" si="54"/>
        <v>009</v>
      </c>
      <c r="F1722" s="1" t="s">
        <v>293</v>
      </c>
      <c r="G1722" s="4">
        <v>16468674.189999999</v>
      </c>
      <c r="H1722" s="4">
        <v>270042.40000000002</v>
      </c>
      <c r="I1722" s="4">
        <f t="shared" si="53"/>
        <v>16198631.789999999</v>
      </c>
    </row>
    <row r="1723" spans="1:9">
      <c r="A1723" s="45">
        <v>43252</v>
      </c>
      <c r="B1723" s="1" t="s">
        <v>510</v>
      </c>
      <c r="C1723" s="1" t="s">
        <v>220</v>
      </c>
      <c r="D1723" s="1" t="s">
        <v>34</v>
      </c>
      <c r="E1723" s="1" t="str">
        <f t="shared" si="54"/>
        <v>009</v>
      </c>
      <c r="F1723" s="1" t="s">
        <v>294</v>
      </c>
      <c r="G1723" s="4">
        <v>6659859.4199999999</v>
      </c>
      <c r="H1723" s="4">
        <v>138453.48000000001</v>
      </c>
      <c r="I1723" s="4">
        <f t="shared" si="53"/>
        <v>6521405.9399999995</v>
      </c>
    </row>
    <row r="1724" spans="1:9">
      <c r="A1724" s="45">
        <v>43252</v>
      </c>
      <c r="B1724" s="1" t="s">
        <v>510</v>
      </c>
      <c r="C1724" s="1" t="s">
        <v>220</v>
      </c>
      <c r="D1724" s="1" t="s">
        <v>34</v>
      </c>
      <c r="E1724" s="1" t="str">
        <f t="shared" si="54"/>
        <v>009</v>
      </c>
      <c r="F1724" s="1" t="s">
        <v>295</v>
      </c>
      <c r="G1724" s="4">
        <v>819.9</v>
      </c>
      <c r="H1724" s="4">
        <v>1.63</v>
      </c>
      <c r="I1724" s="4">
        <f t="shared" si="53"/>
        <v>818.27</v>
      </c>
    </row>
    <row r="1725" spans="1:9">
      <c r="A1725" s="45">
        <v>43252</v>
      </c>
      <c r="B1725" s="1" t="s">
        <v>510</v>
      </c>
      <c r="C1725" s="1" t="s">
        <v>220</v>
      </c>
      <c r="D1725" s="1" t="s">
        <v>34</v>
      </c>
      <c r="E1725" s="1" t="str">
        <f t="shared" si="54"/>
        <v>009</v>
      </c>
      <c r="F1725" s="1" t="s">
        <v>296</v>
      </c>
      <c r="G1725" s="4">
        <v>1612528.84</v>
      </c>
      <c r="H1725" s="4">
        <v>34093.74</v>
      </c>
      <c r="I1725" s="4">
        <f t="shared" si="53"/>
        <v>1578435.1</v>
      </c>
    </row>
    <row r="1726" spans="1:9">
      <c r="A1726" s="45">
        <v>43252</v>
      </c>
      <c r="B1726" s="1" t="s">
        <v>510</v>
      </c>
      <c r="C1726" s="1" t="s">
        <v>220</v>
      </c>
      <c r="D1726" s="1" t="s">
        <v>34</v>
      </c>
      <c r="E1726" s="1" t="str">
        <f t="shared" si="54"/>
        <v>009</v>
      </c>
      <c r="F1726" s="1" t="s">
        <v>297</v>
      </c>
      <c r="G1726" s="4">
        <v>-7.3399999999658201</v>
      </c>
      <c r="H1726" s="4">
        <v>0</v>
      </c>
      <c r="I1726" s="4">
        <f t="shared" si="53"/>
        <v>-7.3399999999658201</v>
      </c>
    </row>
    <row r="1727" spans="1:9">
      <c r="A1727" s="45">
        <v>43252</v>
      </c>
      <c r="B1727" s="1" t="s">
        <v>510</v>
      </c>
      <c r="C1727" s="1" t="s">
        <v>220</v>
      </c>
      <c r="D1727" s="1" t="s">
        <v>34</v>
      </c>
      <c r="E1727" s="1" t="str">
        <f t="shared" si="54"/>
        <v>009</v>
      </c>
      <c r="F1727" s="1" t="s">
        <v>298</v>
      </c>
      <c r="G1727" s="4">
        <v>35621.49</v>
      </c>
      <c r="H1727" s="4">
        <v>489.78</v>
      </c>
      <c r="I1727" s="4">
        <f t="shared" si="53"/>
        <v>35131.71</v>
      </c>
    </row>
    <row r="1728" spans="1:9">
      <c r="A1728" s="45">
        <v>43252</v>
      </c>
      <c r="B1728" s="1" t="s">
        <v>510</v>
      </c>
      <c r="C1728" s="1" t="s">
        <v>220</v>
      </c>
      <c r="D1728" s="1" t="s">
        <v>34</v>
      </c>
      <c r="E1728" s="1" t="str">
        <f t="shared" si="54"/>
        <v>009</v>
      </c>
      <c r="F1728" s="1" t="s">
        <v>299</v>
      </c>
      <c r="G1728" s="4">
        <v>36503.85</v>
      </c>
      <c r="H1728" s="4">
        <v>179.56</v>
      </c>
      <c r="I1728" s="4">
        <f t="shared" si="53"/>
        <v>36324.29</v>
      </c>
    </row>
    <row r="1729" spans="1:9">
      <c r="A1729" s="45">
        <v>43252</v>
      </c>
      <c r="B1729" s="1" t="s">
        <v>510</v>
      </c>
      <c r="C1729" s="1" t="s">
        <v>220</v>
      </c>
      <c r="D1729" s="1" t="s">
        <v>34</v>
      </c>
      <c r="E1729" s="1" t="str">
        <f t="shared" si="54"/>
        <v>009</v>
      </c>
      <c r="F1729" s="1" t="s">
        <v>300</v>
      </c>
      <c r="G1729" s="4">
        <v>-25.980000000000199</v>
      </c>
      <c r="H1729" s="4">
        <v>12.17</v>
      </c>
      <c r="I1729" s="4">
        <f t="shared" si="53"/>
        <v>-38.150000000000198</v>
      </c>
    </row>
    <row r="1730" spans="1:9">
      <c r="A1730" s="45">
        <v>43252</v>
      </c>
      <c r="B1730" s="1" t="s">
        <v>510</v>
      </c>
      <c r="C1730" s="1" t="s">
        <v>220</v>
      </c>
      <c r="D1730" s="1" t="s">
        <v>34</v>
      </c>
      <c r="E1730" s="1" t="str">
        <f t="shared" si="54"/>
        <v>009</v>
      </c>
      <c r="F1730" s="1" t="s">
        <v>301</v>
      </c>
      <c r="G1730" s="4">
        <v>26213</v>
      </c>
      <c r="H1730" s="4">
        <v>443.53</v>
      </c>
      <c r="I1730" s="4">
        <f t="shared" ref="I1730:I1793" si="55">+G1730-H1730</f>
        <v>25769.47</v>
      </c>
    </row>
    <row r="1731" spans="1:9">
      <c r="A1731" s="45">
        <v>43252</v>
      </c>
      <c r="B1731" s="1" t="s">
        <v>510</v>
      </c>
      <c r="C1731" s="1" t="s">
        <v>220</v>
      </c>
      <c r="D1731" s="1" t="s">
        <v>34</v>
      </c>
      <c r="E1731" s="1" t="str">
        <f t="shared" si="54"/>
        <v>009</v>
      </c>
      <c r="F1731" s="1" t="s">
        <v>302</v>
      </c>
      <c r="G1731" s="4">
        <v>1.08</v>
      </c>
      <c r="H1731" s="4">
        <v>0.01</v>
      </c>
      <c r="I1731" s="4">
        <f t="shared" si="55"/>
        <v>1.07</v>
      </c>
    </row>
    <row r="1732" spans="1:9">
      <c r="A1732" s="45">
        <v>43252</v>
      </c>
      <c r="B1732" s="1" t="s">
        <v>510</v>
      </c>
      <c r="C1732" s="1" t="s">
        <v>220</v>
      </c>
      <c r="D1732" s="1" t="s">
        <v>34</v>
      </c>
      <c r="E1732" s="1" t="str">
        <f t="shared" si="54"/>
        <v>009</v>
      </c>
      <c r="F1732" s="1" t="s">
        <v>303</v>
      </c>
      <c r="G1732" s="4">
        <v>562025.23</v>
      </c>
      <c r="H1732" s="4">
        <v>7066.6</v>
      </c>
      <c r="I1732" s="4">
        <f t="shared" si="55"/>
        <v>554958.63</v>
      </c>
    </row>
    <row r="1733" spans="1:9">
      <c r="A1733" s="45">
        <v>43252</v>
      </c>
      <c r="B1733" s="1" t="s">
        <v>510</v>
      </c>
      <c r="C1733" s="1" t="s">
        <v>220</v>
      </c>
      <c r="D1733" s="1" t="s">
        <v>34</v>
      </c>
      <c r="E1733" s="1" t="str">
        <f t="shared" si="54"/>
        <v>009</v>
      </c>
      <c r="F1733" s="1" t="s">
        <v>304</v>
      </c>
      <c r="G1733" s="4">
        <v>620488.32999999996</v>
      </c>
      <c r="H1733" s="4">
        <v>8820.0499999999993</v>
      </c>
      <c r="I1733" s="4">
        <f t="shared" si="55"/>
        <v>611668.27999999991</v>
      </c>
    </row>
    <row r="1734" spans="1:9">
      <c r="A1734" s="45">
        <v>43252</v>
      </c>
      <c r="B1734" s="1" t="s">
        <v>510</v>
      </c>
      <c r="C1734" s="1" t="s">
        <v>220</v>
      </c>
      <c r="D1734" s="1" t="s">
        <v>34</v>
      </c>
      <c r="E1734" s="1" t="str">
        <f t="shared" si="54"/>
        <v>009</v>
      </c>
      <c r="F1734" s="1" t="s">
        <v>305</v>
      </c>
      <c r="G1734" s="4">
        <v>212256.63</v>
      </c>
      <c r="H1734" s="4">
        <v>2893.92</v>
      </c>
      <c r="I1734" s="4">
        <f t="shared" si="55"/>
        <v>209362.71</v>
      </c>
    </row>
    <row r="1735" spans="1:9">
      <c r="A1735" s="45">
        <v>43252</v>
      </c>
      <c r="B1735" s="1" t="s">
        <v>510</v>
      </c>
      <c r="C1735" s="1" t="s">
        <v>220</v>
      </c>
      <c r="D1735" s="1" t="s">
        <v>34</v>
      </c>
      <c r="E1735" s="1" t="str">
        <f t="shared" si="54"/>
        <v>009</v>
      </c>
      <c r="F1735" s="1" t="s">
        <v>306</v>
      </c>
      <c r="G1735" s="4">
        <v>200047.32</v>
      </c>
      <c r="H1735" s="4">
        <v>3439.03</v>
      </c>
      <c r="I1735" s="4">
        <f t="shared" si="55"/>
        <v>196608.29</v>
      </c>
    </row>
    <row r="1736" spans="1:9">
      <c r="A1736" s="45">
        <v>43252</v>
      </c>
      <c r="B1736" s="1" t="s">
        <v>510</v>
      </c>
      <c r="C1736" s="1" t="s">
        <v>220</v>
      </c>
      <c r="D1736" s="1" t="s">
        <v>34</v>
      </c>
      <c r="E1736" s="1" t="str">
        <f t="shared" si="54"/>
        <v>009</v>
      </c>
      <c r="F1736" s="1" t="s">
        <v>307</v>
      </c>
      <c r="G1736" s="4">
        <v>38214.44</v>
      </c>
      <c r="H1736" s="4">
        <v>119.81</v>
      </c>
      <c r="I1736" s="4">
        <f t="shared" si="55"/>
        <v>38094.630000000005</v>
      </c>
    </row>
    <row r="1737" spans="1:9">
      <c r="A1737" s="45">
        <v>43252</v>
      </c>
      <c r="B1737" s="1" t="s">
        <v>510</v>
      </c>
      <c r="C1737" s="1" t="s">
        <v>220</v>
      </c>
      <c r="D1737" s="1" t="s">
        <v>34</v>
      </c>
      <c r="E1737" s="1" t="str">
        <f t="shared" si="54"/>
        <v>009</v>
      </c>
      <c r="F1737" s="1" t="s">
        <v>308</v>
      </c>
      <c r="G1737" s="4">
        <v>43610.22</v>
      </c>
      <c r="H1737" s="4">
        <v>160.76</v>
      </c>
      <c r="I1737" s="4">
        <f t="shared" si="55"/>
        <v>43449.46</v>
      </c>
    </row>
    <row r="1738" spans="1:9">
      <c r="A1738" s="45">
        <v>43252</v>
      </c>
      <c r="B1738" s="1" t="s">
        <v>510</v>
      </c>
      <c r="C1738" s="1" t="s">
        <v>220</v>
      </c>
      <c r="D1738" s="1" t="s">
        <v>34</v>
      </c>
      <c r="E1738" s="1" t="str">
        <f t="shared" si="54"/>
        <v>009</v>
      </c>
      <c r="F1738" s="1" t="s">
        <v>309</v>
      </c>
      <c r="G1738" s="4">
        <v>66531.3</v>
      </c>
      <c r="H1738" s="4">
        <v>516.07000000000005</v>
      </c>
      <c r="I1738" s="4">
        <f t="shared" si="55"/>
        <v>66015.23</v>
      </c>
    </row>
    <row r="1739" spans="1:9">
      <c r="A1739" s="45">
        <v>43252</v>
      </c>
      <c r="B1739" s="1" t="s">
        <v>510</v>
      </c>
      <c r="C1739" s="1" t="s">
        <v>220</v>
      </c>
      <c r="D1739" s="1" t="s">
        <v>34</v>
      </c>
      <c r="E1739" s="1" t="str">
        <f t="shared" si="54"/>
        <v>009</v>
      </c>
      <c r="F1739" s="1" t="s">
        <v>310</v>
      </c>
      <c r="G1739" s="4">
        <v>1028952.07</v>
      </c>
      <c r="H1739" s="4">
        <v>12771.51</v>
      </c>
      <c r="I1739" s="4">
        <f t="shared" si="55"/>
        <v>1016180.5599999999</v>
      </c>
    </row>
    <row r="1740" spans="1:9">
      <c r="A1740" s="45">
        <v>43252</v>
      </c>
      <c r="B1740" s="1" t="s">
        <v>510</v>
      </c>
      <c r="C1740" s="1" t="s">
        <v>220</v>
      </c>
      <c r="D1740" s="1" t="s">
        <v>34</v>
      </c>
      <c r="E1740" s="1" t="str">
        <f t="shared" si="54"/>
        <v>009</v>
      </c>
      <c r="F1740" s="1" t="s">
        <v>311</v>
      </c>
      <c r="G1740" s="4">
        <v>554457.64</v>
      </c>
      <c r="H1740" s="4">
        <v>4116.4799999999996</v>
      </c>
      <c r="I1740" s="4">
        <f t="shared" si="55"/>
        <v>550341.16</v>
      </c>
    </row>
    <row r="1741" spans="1:9">
      <c r="A1741" s="45">
        <v>43252</v>
      </c>
      <c r="B1741" s="1" t="s">
        <v>510</v>
      </c>
      <c r="C1741" s="1" t="s">
        <v>220</v>
      </c>
      <c r="D1741" s="1" t="s">
        <v>34</v>
      </c>
      <c r="E1741" s="1" t="str">
        <f t="shared" si="54"/>
        <v>009</v>
      </c>
      <c r="F1741" s="1" t="s">
        <v>312</v>
      </c>
      <c r="G1741" s="4">
        <v>3987661.71</v>
      </c>
      <c r="H1741" s="4">
        <v>45955.91</v>
      </c>
      <c r="I1741" s="4">
        <f t="shared" si="55"/>
        <v>3941705.8</v>
      </c>
    </row>
    <row r="1742" spans="1:9">
      <c r="A1742" s="45">
        <v>43252</v>
      </c>
      <c r="B1742" s="1" t="s">
        <v>510</v>
      </c>
      <c r="C1742" s="1" t="s">
        <v>220</v>
      </c>
      <c r="D1742" s="1" t="s">
        <v>34</v>
      </c>
      <c r="E1742" s="1" t="str">
        <f t="shared" si="54"/>
        <v>009</v>
      </c>
      <c r="F1742" s="1" t="s">
        <v>313</v>
      </c>
      <c r="G1742" s="4">
        <v>582062.4</v>
      </c>
      <c r="H1742" s="4">
        <v>7818.42</v>
      </c>
      <c r="I1742" s="4">
        <f t="shared" si="55"/>
        <v>574243.98</v>
      </c>
    </row>
    <row r="1743" spans="1:9">
      <c r="A1743" s="45">
        <v>43252</v>
      </c>
      <c r="B1743" s="1" t="s">
        <v>510</v>
      </c>
      <c r="C1743" s="1" t="s">
        <v>220</v>
      </c>
      <c r="D1743" s="1" t="s">
        <v>34</v>
      </c>
      <c r="E1743" s="1" t="str">
        <f t="shared" si="54"/>
        <v>009</v>
      </c>
      <c r="F1743" s="1" t="s">
        <v>314</v>
      </c>
      <c r="G1743" s="4">
        <v>578245.52</v>
      </c>
      <c r="H1743" s="4">
        <v>7172.32</v>
      </c>
      <c r="I1743" s="4">
        <f t="shared" si="55"/>
        <v>571073.20000000007</v>
      </c>
    </row>
    <row r="1744" spans="1:9">
      <c r="A1744" s="45">
        <v>43252</v>
      </c>
      <c r="B1744" s="1" t="s">
        <v>510</v>
      </c>
      <c r="C1744" s="1" t="s">
        <v>220</v>
      </c>
      <c r="D1744" s="1" t="s">
        <v>34</v>
      </c>
      <c r="E1744" s="1" t="str">
        <f t="shared" si="54"/>
        <v>009</v>
      </c>
      <c r="F1744" s="1" t="s">
        <v>315</v>
      </c>
      <c r="G1744" s="4">
        <v>253273.29</v>
      </c>
      <c r="H1744" s="4">
        <v>3025.54</v>
      </c>
      <c r="I1744" s="4">
        <f t="shared" si="55"/>
        <v>250247.75</v>
      </c>
    </row>
    <row r="1745" spans="1:9">
      <c r="A1745" s="45">
        <v>43252</v>
      </c>
      <c r="B1745" s="1" t="s">
        <v>510</v>
      </c>
      <c r="C1745" s="1" t="s">
        <v>220</v>
      </c>
      <c r="D1745" s="1" t="s">
        <v>34</v>
      </c>
      <c r="E1745" s="1" t="str">
        <f t="shared" si="54"/>
        <v>009</v>
      </c>
      <c r="F1745" s="1" t="s">
        <v>316</v>
      </c>
      <c r="G1745" s="4">
        <v>629756.43000000005</v>
      </c>
      <c r="H1745" s="4">
        <v>8381.2199999999993</v>
      </c>
      <c r="I1745" s="4">
        <f t="shared" si="55"/>
        <v>621375.21000000008</v>
      </c>
    </row>
    <row r="1746" spans="1:9">
      <c r="A1746" s="45">
        <v>43252</v>
      </c>
      <c r="B1746" s="1" t="s">
        <v>510</v>
      </c>
      <c r="C1746" s="1" t="s">
        <v>220</v>
      </c>
      <c r="D1746" s="1" t="s">
        <v>34</v>
      </c>
      <c r="E1746" s="1" t="str">
        <f t="shared" si="54"/>
        <v>009</v>
      </c>
      <c r="F1746" s="1" t="s">
        <v>317</v>
      </c>
      <c r="G1746" s="4">
        <v>110354.52</v>
      </c>
      <c r="H1746" s="4">
        <v>1535.72</v>
      </c>
      <c r="I1746" s="4">
        <f t="shared" si="55"/>
        <v>108818.8</v>
      </c>
    </row>
    <row r="1747" spans="1:9">
      <c r="A1747" s="45">
        <v>43252</v>
      </c>
      <c r="B1747" s="1" t="s">
        <v>510</v>
      </c>
      <c r="C1747" s="1" t="s">
        <v>220</v>
      </c>
      <c r="D1747" s="1" t="s">
        <v>34</v>
      </c>
      <c r="E1747" s="1" t="str">
        <f t="shared" si="54"/>
        <v>009</v>
      </c>
      <c r="F1747" s="1" t="s">
        <v>318</v>
      </c>
      <c r="G1747" s="4">
        <v>131499.71</v>
      </c>
      <c r="H1747" s="4">
        <v>982.26</v>
      </c>
      <c r="I1747" s="4">
        <f t="shared" si="55"/>
        <v>130517.45</v>
      </c>
    </row>
    <row r="1748" spans="1:9">
      <c r="A1748" s="45">
        <v>43252</v>
      </c>
      <c r="B1748" s="1" t="s">
        <v>510</v>
      </c>
      <c r="C1748" s="1" t="s">
        <v>220</v>
      </c>
      <c r="D1748" s="1" t="s">
        <v>34</v>
      </c>
      <c r="E1748" s="1" t="str">
        <f t="shared" si="54"/>
        <v>009</v>
      </c>
      <c r="F1748" s="1" t="s">
        <v>319</v>
      </c>
      <c r="G1748" s="4">
        <v>220187.9</v>
      </c>
      <c r="H1748" s="4">
        <v>3769.82</v>
      </c>
      <c r="I1748" s="4">
        <f t="shared" si="55"/>
        <v>216418.08</v>
      </c>
    </row>
    <row r="1749" spans="1:9">
      <c r="A1749" s="45">
        <v>43252</v>
      </c>
      <c r="B1749" s="1" t="s">
        <v>510</v>
      </c>
      <c r="C1749" s="1" t="s">
        <v>220</v>
      </c>
      <c r="D1749" s="1" t="s">
        <v>34</v>
      </c>
      <c r="E1749" s="1" t="str">
        <f t="shared" si="54"/>
        <v>009</v>
      </c>
      <c r="F1749" s="1" t="s">
        <v>320</v>
      </c>
      <c r="G1749" s="4">
        <v>1492.59</v>
      </c>
      <c r="H1749" s="4">
        <v>0</v>
      </c>
      <c r="I1749" s="4">
        <f t="shared" si="55"/>
        <v>1492.59</v>
      </c>
    </row>
    <row r="1750" spans="1:9">
      <c r="A1750" s="45">
        <v>43252</v>
      </c>
      <c r="B1750" s="1" t="s">
        <v>510</v>
      </c>
      <c r="C1750" s="1" t="s">
        <v>220</v>
      </c>
      <c r="D1750" s="1" t="s">
        <v>34</v>
      </c>
      <c r="E1750" s="1" t="str">
        <f t="shared" si="54"/>
        <v>009</v>
      </c>
      <c r="F1750" s="1" t="s">
        <v>321</v>
      </c>
      <c r="G1750" s="4">
        <v>224.34</v>
      </c>
      <c r="H1750" s="4">
        <v>0.82</v>
      </c>
      <c r="I1750" s="4">
        <f t="shared" si="55"/>
        <v>223.52</v>
      </c>
    </row>
    <row r="1751" spans="1:9">
      <c r="A1751" s="45">
        <v>43252</v>
      </c>
      <c r="B1751" s="1" t="s">
        <v>510</v>
      </c>
      <c r="C1751" s="1" t="s">
        <v>220</v>
      </c>
      <c r="D1751" s="1" t="s">
        <v>34</v>
      </c>
      <c r="E1751" s="1" t="str">
        <f t="shared" si="54"/>
        <v>009</v>
      </c>
      <c r="F1751" s="1" t="s">
        <v>322</v>
      </c>
      <c r="G1751" s="4">
        <v>83291.27</v>
      </c>
      <c r="H1751" s="4">
        <v>0</v>
      </c>
      <c r="I1751" s="4">
        <f t="shared" si="55"/>
        <v>83291.27</v>
      </c>
    </row>
    <row r="1752" spans="1:9">
      <c r="A1752" s="45">
        <v>43252</v>
      </c>
      <c r="B1752" s="1" t="s">
        <v>510</v>
      </c>
      <c r="C1752" s="1" t="s">
        <v>220</v>
      </c>
      <c r="D1752" s="1" t="s">
        <v>34</v>
      </c>
      <c r="E1752" s="1" t="str">
        <f t="shared" si="54"/>
        <v>009</v>
      </c>
      <c r="F1752" s="1" t="s">
        <v>323</v>
      </c>
      <c r="G1752" s="4">
        <v>19355.8</v>
      </c>
      <c r="H1752" s="4">
        <v>94.98</v>
      </c>
      <c r="I1752" s="4">
        <f t="shared" si="55"/>
        <v>19260.82</v>
      </c>
    </row>
    <row r="1753" spans="1:9">
      <c r="A1753" s="45">
        <v>43252</v>
      </c>
      <c r="B1753" s="1" t="s">
        <v>510</v>
      </c>
      <c r="C1753" s="1" t="s">
        <v>220</v>
      </c>
      <c r="D1753" s="1" t="s">
        <v>34</v>
      </c>
      <c r="E1753" s="1" t="str">
        <f t="shared" si="54"/>
        <v>009</v>
      </c>
      <c r="F1753" s="1" t="s">
        <v>556</v>
      </c>
      <c r="G1753" s="4">
        <v>3090.57</v>
      </c>
      <c r="H1753" s="4">
        <v>4.07</v>
      </c>
      <c r="I1753" s="4">
        <f t="shared" si="55"/>
        <v>3086.5</v>
      </c>
    </row>
    <row r="1754" spans="1:9">
      <c r="A1754" s="45">
        <v>43252</v>
      </c>
      <c r="B1754" s="1" t="s">
        <v>510</v>
      </c>
      <c r="C1754" s="1" t="s">
        <v>220</v>
      </c>
      <c r="D1754" s="1" t="s">
        <v>34</v>
      </c>
      <c r="E1754" s="1" t="str">
        <f t="shared" si="54"/>
        <v>009</v>
      </c>
      <c r="F1754" s="1" t="s">
        <v>559</v>
      </c>
      <c r="G1754" s="4">
        <v>9679.94</v>
      </c>
      <c r="H1754" s="4">
        <v>12.39</v>
      </c>
      <c r="I1754" s="4">
        <f t="shared" si="55"/>
        <v>9667.5500000000011</v>
      </c>
    </row>
    <row r="1755" spans="1:9">
      <c r="A1755" s="45">
        <v>43252</v>
      </c>
      <c r="B1755" s="1" t="s">
        <v>510</v>
      </c>
      <c r="C1755" s="1" t="s">
        <v>220</v>
      </c>
      <c r="D1755" s="1" t="s">
        <v>34</v>
      </c>
      <c r="E1755" s="1" t="str">
        <f t="shared" si="54"/>
        <v>009</v>
      </c>
      <c r="F1755" s="1" t="s">
        <v>324</v>
      </c>
      <c r="G1755" s="4">
        <v>16517.8</v>
      </c>
      <c r="H1755" s="4">
        <v>0</v>
      </c>
      <c r="I1755" s="4">
        <f t="shared" si="55"/>
        <v>16517.8</v>
      </c>
    </row>
    <row r="1756" spans="1:9">
      <c r="A1756" s="45">
        <v>43252</v>
      </c>
      <c r="B1756" s="1" t="s">
        <v>510</v>
      </c>
      <c r="C1756" s="1" t="s">
        <v>220</v>
      </c>
      <c r="D1756" s="1" t="s">
        <v>34</v>
      </c>
      <c r="E1756" s="1" t="str">
        <f t="shared" si="54"/>
        <v>009</v>
      </c>
      <c r="F1756" s="1" t="s">
        <v>325</v>
      </c>
      <c r="G1756" s="4">
        <v>63804.95</v>
      </c>
      <c r="H1756" s="4">
        <v>0</v>
      </c>
      <c r="I1756" s="4">
        <f t="shared" si="55"/>
        <v>63804.95</v>
      </c>
    </row>
    <row r="1757" spans="1:9">
      <c r="A1757" s="45">
        <v>43252</v>
      </c>
      <c r="B1757" s="1" t="s">
        <v>510</v>
      </c>
      <c r="C1757" s="1" t="s">
        <v>220</v>
      </c>
      <c r="D1757" s="1" t="s">
        <v>34</v>
      </c>
      <c r="E1757" s="1" t="str">
        <f t="shared" si="54"/>
        <v>009</v>
      </c>
      <c r="F1757" s="1" t="s">
        <v>326</v>
      </c>
      <c r="G1757" s="4">
        <v>64954.15</v>
      </c>
      <c r="H1757" s="4">
        <v>774.79</v>
      </c>
      <c r="I1757" s="4">
        <f t="shared" si="55"/>
        <v>64179.360000000001</v>
      </c>
    </row>
    <row r="1758" spans="1:9">
      <c r="A1758" s="45">
        <v>43252</v>
      </c>
      <c r="B1758" s="1" t="s">
        <v>510</v>
      </c>
      <c r="C1758" s="1" t="s">
        <v>220</v>
      </c>
      <c r="D1758" s="1" t="s">
        <v>34</v>
      </c>
      <c r="E1758" s="1" t="str">
        <f t="shared" si="54"/>
        <v>009</v>
      </c>
      <c r="F1758" s="1" t="s">
        <v>327</v>
      </c>
      <c r="G1758" s="4">
        <v>13837.67</v>
      </c>
      <c r="H1758" s="4">
        <v>158.03</v>
      </c>
      <c r="I1758" s="4">
        <f t="shared" si="55"/>
        <v>13679.64</v>
      </c>
    </row>
    <row r="1759" spans="1:9">
      <c r="A1759" s="45">
        <v>43252</v>
      </c>
      <c r="B1759" s="1" t="s">
        <v>510</v>
      </c>
      <c r="C1759" s="1" t="s">
        <v>220</v>
      </c>
      <c r="D1759" s="1" t="s">
        <v>34</v>
      </c>
      <c r="E1759" s="1" t="str">
        <f t="shared" si="54"/>
        <v>009</v>
      </c>
      <c r="F1759" s="1" t="s">
        <v>328</v>
      </c>
      <c r="G1759" s="4">
        <v>7415.56</v>
      </c>
      <c r="H1759" s="4">
        <v>60.65</v>
      </c>
      <c r="I1759" s="4">
        <f t="shared" si="55"/>
        <v>7354.9100000000008</v>
      </c>
    </row>
    <row r="1760" spans="1:9">
      <c r="A1760" s="45">
        <v>43252</v>
      </c>
      <c r="B1760" s="1" t="s">
        <v>510</v>
      </c>
      <c r="C1760" s="1" t="s">
        <v>220</v>
      </c>
      <c r="D1760" s="1" t="s">
        <v>34</v>
      </c>
      <c r="E1760" s="1" t="str">
        <f t="shared" si="54"/>
        <v>009</v>
      </c>
      <c r="F1760" s="1" t="s">
        <v>329</v>
      </c>
      <c r="G1760" s="4">
        <v>4864.32</v>
      </c>
      <c r="H1760" s="4">
        <v>28.65</v>
      </c>
      <c r="I1760" s="4">
        <f t="shared" si="55"/>
        <v>4835.67</v>
      </c>
    </row>
    <row r="1761" spans="1:9">
      <c r="A1761" s="45">
        <v>43252</v>
      </c>
      <c r="B1761" s="1" t="s">
        <v>510</v>
      </c>
      <c r="C1761" s="1" t="s">
        <v>220</v>
      </c>
      <c r="D1761" s="1" t="s">
        <v>34</v>
      </c>
      <c r="E1761" s="1" t="str">
        <f t="shared" si="54"/>
        <v>009</v>
      </c>
      <c r="F1761" s="1" t="s">
        <v>330</v>
      </c>
      <c r="G1761" s="4">
        <v>73790.649999999994</v>
      </c>
      <c r="H1761" s="4">
        <v>224.16</v>
      </c>
      <c r="I1761" s="4">
        <f t="shared" si="55"/>
        <v>73566.489999999991</v>
      </c>
    </row>
    <row r="1762" spans="1:9">
      <c r="A1762" s="45">
        <v>43252</v>
      </c>
      <c r="B1762" s="1" t="s">
        <v>510</v>
      </c>
      <c r="C1762" s="1" t="s">
        <v>220</v>
      </c>
      <c r="D1762" s="1" t="s">
        <v>34</v>
      </c>
      <c r="E1762" s="1" t="str">
        <f t="shared" si="54"/>
        <v>009</v>
      </c>
      <c r="F1762" s="1" t="s">
        <v>331</v>
      </c>
      <c r="G1762" s="4">
        <v>310611.88</v>
      </c>
      <c r="H1762" s="4">
        <v>1289.44</v>
      </c>
      <c r="I1762" s="4">
        <f t="shared" si="55"/>
        <v>309322.44</v>
      </c>
    </row>
    <row r="1763" spans="1:9">
      <c r="A1763" s="45">
        <v>43252</v>
      </c>
      <c r="B1763" s="1" t="s">
        <v>510</v>
      </c>
      <c r="C1763" s="1" t="s">
        <v>220</v>
      </c>
      <c r="D1763" s="1" t="s">
        <v>34</v>
      </c>
      <c r="E1763" s="1" t="str">
        <f t="shared" si="54"/>
        <v>009</v>
      </c>
      <c r="F1763" s="1" t="s">
        <v>624</v>
      </c>
      <c r="G1763" s="4">
        <v>279669.14</v>
      </c>
      <c r="H1763" s="4">
        <v>865.03</v>
      </c>
      <c r="I1763" s="4">
        <f t="shared" si="55"/>
        <v>278804.11</v>
      </c>
    </row>
    <row r="1764" spans="1:9">
      <c r="A1764" s="45">
        <v>43252</v>
      </c>
      <c r="B1764" s="1" t="s">
        <v>510</v>
      </c>
      <c r="C1764" s="1" t="s">
        <v>220</v>
      </c>
      <c r="D1764" s="1" t="s">
        <v>34</v>
      </c>
      <c r="E1764" s="1" t="str">
        <f t="shared" si="54"/>
        <v>009</v>
      </c>
      <c r="F1764" s="1" t="s">
        <v>332</v>
      </c>
      <c r="G1764" s="4">
        <v>3285.72</v>
      </c>
      <c r="H1764" s="4">
        <v>0</v>
      </c>
      <c r="I1764" s="4">
        <f t="shared" si="55"/>
        <v>3285.72</v>
      </c>
    </row>
    <row r="1765" spans="1:9">
      <c r="A1765" s="45">
        <v>43252</v>
      </c>
      <c r="B1765" s="1" t="s">
        <v>510</v>
      </c>
      <c r="C1765" s="1" t="s">
        <v>220</v>
      </c>
      <c r="D1765" s="1" t="s">
        <v>34</v>
      </c>
      <c r="E1765" s="1" t="str">
        <f t="shared" si="54"/>
        <v>009</v>
      </c>
      <c r="F1765" s="1" t="s">
        <v>333</v>
      </c>
      <c r="G1765" s="4">
        <v>3568.73</v>
      </c>
      <c r="H1765" s="4">
        <v>0</v>
      </c>
      <c r="I1765" s="4">
        <f t="shared" si="55"/>
        <v>3568.73</v>
      </c>
    </row>
    <row r="1766" spans="1:9">
      <c r="A1766" s="45">
        <v>43252</v>
      </c>
      <c r="B1766" s="1" t="s">
        <v>510</v>
      </c>
      <c r="C1766" s="1" t="s">
        <v>220</v>
      </c>
      <c r="D1766" s="1" t="s">
        <v>34</v>
      </c>
      <c r="E1766" s="1" t="str">
        <f t="shared" si="54"/>
        <v>009</v>
      </c>
      <c r="F1766" s="1" t="s">
        <v>334</v>
      </c>
      <c r="G1766" s="4">
        <v>75255.14</v>
      </c>
      <c r="H1766" s="4">
        <v>0</v>
      </c>
      <c r="I1766" s="4">
        <f t="shared" si="55"/>
        <v>75255.14</v>
      </c>
    </row>
    <row r="1767" spans="1:9">
      <c r="A1767" s="45">
        <v>43252</v>
      </c>
      <c r="B1767" s="1" t="s">
        <v>510</v>
      </c>
      <c r="C1767" s="1" t="s">
        <v>220</v>
      </c>
      <c r="D1767" s="1" t="s">
        <v>34</v>
      </c>
      <c r="E1767" s="1" t="str">
        <f t="shared" si="54"/>
        <v>009</v>
      </c>
      <c r="F1767" s="1" t="s">
        <v>335</v>
      </c>
      <c r="G1767" s="4">
        <v>7606.94</v>
      </c>
      <c r="H1767" s="4">
        <v>27.11</v>
      </c>
      <c r="I1767" s="4">
        <f t="shared" si="55"/>
        <v>7579.83</v>
      </c>
    </row>
    <row r="1768" spans="1:9">
      <c r="A1768" s="45">
        <v>43252</v>
      </c>
      <c r="B1768" s="1" t="s">
        <v>510</v>
      </c>
      <c r="C1768" s="1" t="s">
        <v>220</v>
      </c>
      <c r="D1768" s="1" t="s">
        <v>34</v>
      </c>
      <c r="E1768" s="1" t="str">
        <f t="shared" si="54"/>
        <v>009</v>
      </c>
      <c r="F1768" s="1" t="s">
        <v>336</v>
      </c>
      <c r="G1768" s="4">
        <v>420812.99</v>
      </c>
      <c r="H1768" s="4">
        <v>2005.45</v>
      </c>
      <c r="I1768" s="4">
        <f t="shared" si="55"/>
        <v>418807.54</v>
      </c>
    </row>
    <row r="1769" spans="1:9">
      <c r="A1769" s="45">
        <v>43252</v>
      </c>
      <c r="B1769" s="1" t="s">
        <v>510</v>
      </c>
      <c r="C1769" s="1" t="s">
        <v>220</v>
      </c>
      <c r="D1769" s="1" t="s">
        <v>34</v>
      </c>
      <c r="E1769" s="1" t="str">
        <f t="shared" si="54"/>
        <v>009</v>
      </c>
      <c r="F1769" s="1" t="s">
        <v>337</v>
      </c>
      <c r="G1769" s="4">
        <v>138541.57</v>
      </c>
      <c r="H1769" s="4">
        <v>531.05999999999995</v>
      </c>
      <c r="I1769" s="4">
        <f t="shared" si="55"/>
        <v>138010.51</v>
      </c>
    </row>
    <row r="1770" spans="1:9">
      <c r="A1770" s="45">
        <v>43252</v>
      </c>
      <c r="B1770" s="1" t="s">
        <v>510</v>
      </c>
      <c r="C1770" s="1" t="s">
        <v>220</v>
      </c>
      <c r="D1770" s="1" t="s">
        <v>34</v>
      </c>
      <c r="E1770" s="1" t="str">
        <f t="shared" si="54"/>
        <v>009</v>
      </c>
      <c r="F1770" s="1" t="s">
        <v>338</v>
      </c>
      <c r="G1770" s="4">
        <v>191896.86</v>
      </c>
      <c r="H1770" s="4">
        <v>1127.19</v>
      </c>
      <c r="I1770" s="4">
        <f t="shared" si="55"/>
        <v>190769.66999999998</v>
      </c>
    </row>
    <row r="1771" spans="1:9">
      <c r="A1771" s="45">
        <v>43252</v>
      </c>
      <c r="B1771" s="1" t="s">
        <v>510</v>
      </c>
      <c r="C1771" s="1" t="s">
        <v>220</v>
      </c>
      <c r="D1771" s="1" t="s">
        <v>34</v>
      </c>
      <c r="E1771" s="1" t="str">
        <f t="shared" si="54"/>
        <v>009</v>
      </c>
      <c r="F1771" s="1" t="s">
        <v>339</v>
      </c>
      <c r="G1771" s="4">
        <v>5021.51</v>
      </c>
      <c r="H1771" s="4">
        <v>45.13</v>
      </c>
      <c r="I1771" s="4">
        <f t="shared" si="55"/>
        <v>4976.38</v>
      </c>
    </row>
    <row r="1772" spans="1:9">
      <c r="A1772" s="45">
        <v>43252</v>
      </c>
      <c r="B1772" s="1" t="s">
        <v>510</v>
      </c>
      <c r="C1772" s="1" t="s">
        <v>220</v>
      </c>
      <c r="D1772" s="1" t="s">
        <v>34</v>
      </c>
      <c r="E1772" s="1" t="str">
        <f t="shared" ref="E1772:E1835" si="56">LEFT(D1772,3)</f>
        <v>009</v>
      </c>
      <c r="F1772" s="1" t="s">
        <v>340</v>
      </c>
      <c r="G1772" s="4">
        <v>43610.22</v>
      </c>
      <c r="H1772" s="4">
        <v>160.76</v>
      </c>
      <c r="I1772" s="4">
        <f t="shared" si="55"/>
        <v>43449.46</v>
      </c>
    </row>
    <row r="1773" spans="1:9">
      <c r="A1773" s="45">
        <v>43252</v>
      </c>
      <c r="B1773" s="1" t="s">
        <v>510</v>
      </c>
      <c r="C1773" s="1" t="s">
        <v>220</v>
      </c>
      <c r="D1773" s="1" t="s">
        <v>34</v>
      </c>
      <c r="E1773" s="1" t="str">
        <f t="shared" si="56"/>
        <v>009</v>
      </c>
      <c r="F1773" s="1" t="s">
        <v>341</v>
      </c>
      <c r="G1773" s="4">
        <v>-121203.21</v>
      </c>
      <c r="H1773" s="4">
        <v>0</v>
      </c>
      <c r="I1773" s="4">
        <f t="shared" si="55"/>
        <v>-121203.21</v>
      </c>
    </row>
    <row r="1774" spans="1:9">
      <c r="A1774" s="45">
        <v>43252</v>
      </c>
      <c r="B1774" s="1" t="s">
        <v>510</v>
      </c>
      <c r="C1774" s="1" t="s">
        <v>220</v>
      </c>
      <c r="D1774" s="1" t="s">
        <v>34</v>
      </c>
      <c r="E1774" s="1" t="str">
        <f t="shared" si="56"/>
        <v>009</v>
      </c>
      <c r="F1774" s="1" t="s">
        <v>342</v>
      </c>
      <c r="G1774" s="4">
        <v>18143.07</v>
      </c>
      <c r="H1774" s="4">
        <v>147.79</v>
      </c>
      <c r="I1774" s="4">
        <f t="shared" si="55"/>
        <v>17995.28</v>
      </c>
    </row>
    <row r="1775" spans="1:9">
      <c r="A1775" s="45">
        <v>43252</v>
      </c>
      <c r="B1775" s="1" t="s">
        <v>510</v>
      </c>
      <c r="C1775" s="1" t="s">
        <v>220</v>
      </c>
      <c r="D1775" s="1" t="s">
        <v>34</v>
      </c>
      <c r="E1775" s="1" t="str">
        <f t="shared" si="56"/>
        <v>009</v>
      </c>
      <c r="F1775" s="1" t="s">
        <v>343</v>
      </c>
      <c r="G1775" s="4">
        <v>37009.42</v>
      </c>
      <c r="H1775" s="4">
        <v>60.36</v>
      </c>
      <c r="I1775" s="4">
        <f t="shared" si="55"/>
        <v>36949.06</v>
      </c>
    </row>
    <row r="1776" spans="1:9">
      <c r="A1776" s="45">
        <v>43252</v>
      </c>
      <c r="B1776" s="1" t="s">
        <v>510</v>
      </c>
      <c r="C1776" s="1" t="s">
        <v>220</v>
      </c>
      <c r="D1776" s="1" t="s">
        <v>34</v>
      </c>
      <c r="E1776" s="1" t="str">
        <f t="shared" si="56"/>
        <v>009</v>
      </c>
      <c r="F1776" s="1" t="s">
        <v>344</v>
      </c>
      <c r="G1776" s="4">
        <v>250080.73</v>
      </c>
      <c r="H1776" s="4">
        <v>612.51</v>
      </c>
      <c r="I1776" s="4">
        <f t="shared" si="55"/>
        <v>249468.22</v>
      </c>
    </row>
    <row r="1777" spans="1:9">
      <c r="A1777" s="45">
        <v>43252</v>
      </c>
      <c r="B1777" s="1" t="s">
        <v>510</v>
      </c>
      <c r="C1777" s="1" t="s">
        <v>220</v>
      </c>
      <c r="D1777" s="1" t="s">
        <v>34</v>
      </c>
      <c r="E1777" s="1" t="str">
        <f t="shared" si="56"/>
        <v>009</v>
      </c>
      <c r="F1777" s="1" t="s">
        <v>345</v>
      </c>
      <c r="G1777" s="4">
        <v>-5018.1099999999997</v>
      </c>
      <c r="H1777" s="4">
        <v>0</v>
      </c>
      <c r="I1777" s="4">
        <f t="shared" si="55"/>
        <v>-5018.1099999999997</v>
      </c>
    </row>
    <row r="1778" spans="1:9">
      <c r="A1778" s="45">
        <v>43252</v>
      </c>
      <c r="B1778" s="1" t="s">
        <v>510</v>
      </c>
      <c r="C1778" s="1" t="s">
        <v>220</v>
      </c>
      <c r="D1778" s="1" t="s">
        <v>34</v>
      </c>
      <c r="E1778" s="1" t="str">
        <f t="shared" si="56"/>
        <v>009</v>
      </c>
      <c r="F1778" s="1" t="s">
        <v>346</v>
      </c>
      <c r="G1778" s="4">
        <v>3377.82</v>
      </c>
      <c r="H1778" s="4">
        <v>12.45</v>
      </c>
      <c r="I1778" s="4">
        <f t="shared" si="55"/>
        <v>3365.3700000000003</v>
      </c>
    </row>
    <row r="1779" spans="1:9">
      <c r="A1779" s="45">
        <v>43252</v>
      </c>
      <c r="B1779" s="1" t="s">
        <v>510</v>
      </c>
      <c r="C1779" s="1" t="s">
        <v>220</v>
      </c>
      <c r="D1779" s="1" t="s">
        <v>34</v>
      </c>
      <c r="E1779" s="1" t="str">
        <f t="shared" si="56"/>
        <v>009</v>
      </c>
      <c r="F1779" s="1" t="s">
        <v>347</v>
      </c>
      <c r="G1779" s="4">
        <v>154566.6</v>
      </c>
      <c r="H1779" s="4">
        <v>342.21</v>
      </c>
      <c r="I1779" s="4">
        <f t="shared" si="55"/>
        <v>154224.39000000001</v>
      </c>
    </row>
    <row r="1780" spans="1:9">
      <c r="A1780" s="45">
        <v>43252</v>
      </c>
      <c r="B1780" s="1" t="s">
        <v>510</v>
      </c>
      <c r="C1780" s="1" t="s">
        <v>220</v>
      </c>
      <c r="D1780" s="1" t="s">
        <v>34</v>
      </c>
      <c r="E1780" s="1" t="str">
        <f t="shared" si="56"/>
        <v>009</v>
      </c>
      <c r="F1780" s="1" t="s">
        <v>348</v>
      </c>
      <c r="G1780" s="4">
        <v>19611.7</v>
      </c>
      <c r="H1780" s="4">
        <v>72.290000000000006</v>
      </c>
      <c r="I1780" s="4">
        <f t="shared" si="55"/>
        <v>19539.41</v>
      </c>
    </row>
    <row r="1781" spans="1:9">
      <c r="A1781" s="45">
        <v>43252</v>
      </c>
      <c r="B1781" s="1" t="s">
        <v>510</v>
      </c>
      <c r="C1781" s="1" t="s">
        <v>220</v>
      </c>
      <c r="D1781" s="1" t="s">
        <v>34</v>
      </c>
      <c r="E1781" s="1" t="str">
        <f t="shared" si="56"/>
        <v>009</v>
      </c>
      <c r="F1781" s="1" t="s">
        <v>349</v>
      </c>
      <c r="G1781" s="4">
        <v>120819.72</v>
      </c>
      <c r="H1781" s="4">
        <v>375.43</v>
      </c>
      <c r="I1781" s="4">
        <f t="shared" si="55"/>
        <v>120444.29000000001</v>
      </c>
    </row>
    <row r="1782" spans="1:9">
      <c r="A1782" s="45">
        <v>43252</v>
      </c>
      <c r="B1782" s="1" t="s">
        <v>510</v>
      </c>
      <c r="C1782" s="1" t="s">
        <v>220</v>
      </c>
      <c r="D1782" s="1" t="s">
        <v>34</v>
      </c>
      <c r="E1782" s="1" t="str">
        <f t="shared" si="56"/>
        <v>009</v>
      </c>
      <c r="F1782" s="1" t="s">
        <v>610</v>
      </c>
      <c r="G1782" s="4">
        <v>833.49</v>
      </c>
      <c r="H1782" s="4">
        <v>3.07</v>
      </c>
      <c r="I1782" s="4">
        <f t="shared" si="55"/>
        <v>830.42</v>
      </c>
    </row>
    <row r="1783" spans="1:9">
      <c r="A1783" s="45">
        <v>43252</v>
      </c>
      <c r="B1783" s="1" t="s">
        <v>510</v>
      </c>
      <c r="C1783" s="1" t="s">
        <v>220</v>
      </c>
      <c r="D1783" s="1" t="s">
        <v>34</v>
      </c>
      <c r="E1783" s="1" t="str">
        <f t="shared" si="56"/>
        <v>009</v>
      </c>
      <c r="F1783" s="1" t="s">
        <v>350</v>
      </c>
      <c r="G1783" s="4">
        <v>1582.71</v>
      </c>
      <c r="H1783" s="4">
        <v>5.84</v>
      </c>
      <c r="I1783" s="4">
        <f t="shared" si="55"/>
        <v>1576.8700000000001</v>
      </c>
    </row>
    <row r="1784" spans="1:9">
      <c r="A1784" s="45">
        <v>43252</v>
      </c>
      <c r="B1784" s="1" t="s">
        <v>510</v>
      </c>
      <c r="C1784" s="1" t="s">
        <v>220</v>
      </c>
      <c r="D1784" s="1" t="s">
        <v>34</v>
      </c>
      <c r="E1784" s="1" t="str">
        <f t="shared" si="56"/>
        <v>009</v>
      </c>
      <c r="F1784" s="1" t="s">
        <v>351</v>
      </c>
      <c r="G1784" s="4">
        <v>85707.39</v>
      </c>
      <c r="H1784" s="4">
        <v>301.81</v>
      </c>
      <c r="I1784" s="4">
        <f t="shared" si="55"/>
        <v>85405.58</v>
      </c>
    </row>
    <row r="1785" spans="1:9">
      <c r="A1785" s="45">
        <v>43252</v>
      </c>
      <c r="B1785" s="1" t="s">
        <v>510</v>
      </c>
      <c r="C1785" s="1" t="s">
        <v>220</v>
      </c>
      <c r="D1785" s="1" t="s">
        <v>34</v>
      </c>
      <c r="E1785" s="1" t="str">
        <f t="shared" si="56"/>
        <v>009</v>
      </c>
      <c r="F1785" s="1" t="s">
        <v>352</v>
      </c>
      <c r="G1785" s="4">
        <v>55429.01</v>
      </c>
      <c r="H1785" s="4">
        <v>182.3</v>
      </c>
      <c r="I1785" s="4">
        <f t="shared" si="55"/>
        <v>55246.71</v>
      </c>
    </row>
    <row r="1786" spans="1:9">
      <c r="A1786" s="45">
        <v>43252</v>
      </c>
      <c r="B1786" s="1" t="s">
        <v>510</v>
      </c>
      <c r="C1786" s="1" t="s">
        <v>220</v>
      </c>
      <c r="D1786" s="1" t="s">
        <v>34</v>
      </c>
      <c r="E1786" s="1" t="str">
        <f t="shared" si="56"/>
        <v>009</v>
      </c>
      <c r="F1786" s="1" t="s">
        <v>353</v>
      </c>
      <c r="G1786" s="4">
        <v>14719.15</v>
      </c>
      <c r="H1786" s="4">
        <v>0</v>
      </c>
      <c r="I1786" s="4">
        <f t="shared" si="55"/>
        <v>14719.15</v>
      </c>
    </row>
    <row r="1787" spans="1:9">
      <c r="A1787" s="45">
        <v>43252</v>
      </c>
      <c r="B1787" s="1" t="s">
        <v>510</v>
      </c>
      <c r="C1787" s="1" t="s">
        <v>220</v>
      </c>
      <c r="D1787" s="1" t="s">
        <v>34</v>
      </c>
      <c r="E1787" s="1" t="str">
        <f t="shared" si="56"/>
        <v>009</v>
      </c>
      <c r="F1787" s="1" t="s">
        <v>354</v>
      </c>
      <c r="G1787" s="4">
        <v>384.76</v>
      </c>
      <c r="H1787" s="4">
        <v>0.95</v>
      </c>
      <c r="I1787" s="4">
        <f t="shared" si="55"/>
        <v>383.81</v>
      </c>
    </row>
    <row r="1788" spans="1:9">
      <c r="A1788" s="45">
        <v>43252</v>
      </c>
      <c r="B1788" s="1" t="s">
        <v>510</v>
      </c>
      <c r="C1788" s="1" t="s">
        <v>220</v>
      </c>
      <c r="D1788" s="1" t="s">
        <v>34</v>
      </c>
      <c r="E1788" s="1" t="str">
        <f t="shared" si="56"/>
        <v>009</v>
      </c>
      <c r="F1788" s="1" t="s">
        <v>355</v>
      </c>
      <c r="G1788" s="4">
        <v>27825.65</v>
      </c>
      <c r="H1788" s="4">
        <v>103.79</v>
      </c>
      <c r="I1788" s="4">
        <f t="shared" si="55"/>
        <v>27721.86</v>
      </c>
    </row>
    <row r="1789" spans="1:9">
      <c r="A1789" s="45">
        <v>43252</v>
      </c>
      <c r="B1789" s="1" t="s">
        <v>510</v>
      </c>
      <c r="C1789" s="1" t="s">
        <v>220</v>
      </c>
      <c r="D1789" s="1" t="s">
        <v>34</v>
      </c>
      <c r="E1789" s="1" t="str">
        <f t="shared" si="56"/>
        <v>009</v>
      </c>
      <c r="F1789" s="1" t="s">
        <v>356</v>
      </c>
      <c r="G1789" s="4">
        <v>248643.63</v>
      </c>
      <c r="H1789" s="4">
        <v>878.55</v>
      </c>
      <c r="I1789" s="4">
        <f t="shared" si="55"/>
        <v>247765.08000000002</v>
      </c>
    </row>
    <row r="1790" spans="1:9">
      <c r="A1790" s="45">
        <v>43252</v>
      </c>
      <c r="B1790" s="1" t="s">
        <v>510</v>
      </c>
      <c r="C1790" s="1" t="s">
        <v>220</v>
      </c>
      <c r="D1790" s="1" t="s">
        <v>34</v>
      </c>
      <c r="E1790" s="1" t="str">
        <f t="shared" si="56"/>
        <v>009</v>
      </c>
      <c r="F1790" s="1" t="s">
        <v>357</v>
      </c>
      <c r="G1790" s="4">
        <v>-6608.15</v>
      </c>
      <c r="H1790" s="4">
        <v>0</v>
      </c>
      <c r="I1790" s="4">
        <f t="shared" si="55"/>
        <v>-6608.15</v>
      </c>
    </row>
    <row r="1791" spans="1:9">
      <c r="A1791" s="45">
        <v>43252</v>
      </c>
      <c r="B1791" s="1" t="s">
        <v>510</v>
      </c>
      <c r="C1791" s="1" t="s">
        <v>220</v>
      </c>
      <c r="D1791" s="1" t="s">
        <v>34</v>
      </c>
      <c r="E1791" s="1" t="str">
        <f t="shared" si="56"/>
        <v>009</v>
      </c>
      <c r="F1791" s="1" t="s">
        <v>358</v>
      </c>
      <c r="G1791" s="4">
        <v>11012.75</v>
      </c>
      <c r="H1791" s="4">
        <v>40.83</v>
      </c>
      <c r="I1791" s="4">
        <f t="shared" si="55"/>
        <v>10971.92</v>
      </c>
    </row>
    <row r="1792" spans="1:9">
      <c r="A1792" s="45">
        <v>43252</v>
      </c>
      <c r="B1792" s="1" t="s">
        <v>510</v>
      </c>
      <c r="C1792" s="1" t="s">
        <v>220</v>
      </c>
      <c r="D1792" s="1" t="s">
        <v>34</v>
      </c>
      <c r="E1792" s="1" t="str">
        <f t="shared" si="56"/>
        <v>009</v>
      </c>
      <c r="F1792" s="1" t="s">
        <v>359</v>
      </c>
      <c r="G1792" s="4">
        <v>-1775.65</v>
      </c>
      <c r="H1792" s="4">
        <v>0</v>
      </c>
      <c r="I1792" s="4">
        <f t="shared" si="55"/>
        <v>-1775.65</v>
      </c>
    </row>
    <row r="1793" spans="1:9">
      <c r="A1793" s="45">
        <v>43252</v>
      </c>
      <c r="B1793" s="1" t="s">
        <v>510</v>
      </c>
      <c r="C1793" s="1" t="s">
        <v>220</v>
      </c>
      <c r="D1793" s="1" t="s">
        <v>34</v>
      </c>
      <c r="E1793" s="1" t="str">
        <f t="shared" si="56"/>
        <v>009</v>
      </c>
      <c r="F1793" s="1" t="s">
        <v>362</v>
      </c>
      <c r="G1793" s="4">
        <v>82054.720000000001</v>
      </c>
      <c r="H1793" s="4">
        <v>101.61</v>
      </c>
      <c r="I1793" s="4">
        <f t="shared" si="55"/>
        <v>81953.11</v>
      </c>
    </row>
    <row r="1794" spans="1:9">
      <c r="A1794" s="45">
        <v>43252</v>
      </c>
      <c r="B1794" s="1" t="s">
        <v>510</v>
      </c>
      <c r="C1794" s="1" t="s">
        <v>220</v>
      </c>
      <c r="D1794" s="1" t="s">
        <v>34</v>
      </c>
      <c r="E1794" s="1" t="str">
        <f t="shared" si="56"/>
        <v>009</v>
      </c>
      <c r="F1794" s="1" t="s">
        <v>631</v>
      </c>
      <c r="G1794" s="4">
        <v>1164.06</v>
      </c>
      <c r="H1794" s="4">
        <v>1.44</v>
      </c>
      <c r="I1794" s="4">
        <f t="shared" ref="I1794:I1823" si="57">+G1794-H1794</f>
        <v>1162.6199999999999</v>
      </c>
    </row>
    <row r="1795" spans="1:9">
      <c r="A1795" s="45">
        <v>43252</v>
      </c>
      <c r="B1795" s="1" t="s">
        <v>510</v>
      </c>
      <c r="C1795" s="1" t="s">
        <v>220</v>
      </c>
      <c r="D1795" s="1" t="s">
        <v>34</v>
      </c>
      <c r="E1795" s="1" t="str">
        <f t="shared" si="56"/>
        <v>009</v>
      </c>
      <c r="F1795" s="1" t="s">
        <v>363</v>
      </c>
      <c r="G1795" s="4">
        <v>14127.62</v>
      </c>
      <c r="H1795" s="4">
        <v>53.27</v>
      </c>
      <c r="I1795" s="4">
        <f t="shared" si="57"/>
        <v>14074.35</v>
      </c>
    </row>
    <row r="1796" spans="1:9">
      <c r="A1796" s="45">
        <v>43252</v>
      </c>
      <c r="B1796" s="1" t="s">
        <v>510</v>
      </c>
      <c r="C1796" s="1" t="s">
        <v>220</v>
      </c>
      <c r="D1796" s="1" t="s">
        <v>34</v>
      </c>
      <c r="E1796" s="1" t="str">
        <f t="shared" si="56"/>
        <v>009</v>
      </c>
      <c r="F1796" s="1" t="s">
        <v>364</v>
      </c>
      <c r="G1796" s="4">
        <v>2528.8200000000002</v>
      </c>
      <c r="H1796" s="4">
        <v>9.3800000000000008</v>
      </c>
      <c r="I1796" s="4">
        <f t="shared" si="57"/>
        <v>2519.44</v>
      </c>
    </row>
    <row r="1797" spans="1:9">
      <c r="A1797" s="45">
        <v>43252</v>
      </c>
      <c r="B1797" s="1" t="s">
        <v>510</v>
      </c>
      <c r="C1797" s="1" t="s">
        <v>220</v>
      </c>
      <c r="D1797" s="1" t="s">
        <v>34</v>
      </c>
      <c r="E1797" s="1" t="str">
        <f t="shared" si="56"/>
        <v>009</v>
      </c>
      <c r="F1797" s="1" t="s">
        <v>365</v>
      </c>
      <c r="G1797" s="4">
        <v>206622.75</v>
      </c>
      <c r="H1797" s="4">
        <v>1224.01</v>
      </c>
      <c r="I1797" s="4">
        <f t="shared" si="57"/>
        <v>205398.74</v>
      </c>
    </row>
    <row r="1798" spans="1:9">
      <c r="A1798" s="45">
        <v>43252</v>
      </c>
      <c r="B1798" s="1" t="s">
        <v>510</v>
      </c>
      <c r="C1798" s="1" t="s">
        <v>220</v>
      </c>
      <c r="D1798" s="1" t="s">
        <v>34</v>
      </c>
      <c r="E1798" s="1" t="str">
        <f t="shared" si="56"/>
        <v>009</v>
      </c>
      <c r="F1798" s="1" t="s">
        <v>366</v>
      </c>
      <c r="G1798" s="4">
        <v>219604.27</v>
      </c>
      <c r="H1798" s="4">
        <v>583.91999999999996</v>
      </c>
      <c r="I1798" s="4">
        <f t="shared" si="57"/>
        <v>219020.34999999998</v>
      </c>
    </row>
    <row r="1799" spans="1:9">
      <c r="A1799" s="45">
        <v>43252</v>
      </c>
      <c r="B1799" s="1" t="s">
        <v>510</v>
      </c>
      <c r="C1799" s="1" t="s">
        <v>220</v>
      </c>
      <c r="D1799" s="1" t="s">
        <v>34</v>
      </c>
      <c r="E1799" s="1" t="str">
        <f t="shared" si="56"/>
        <v>009</v>
      </c>
      <c r="F1799" s="1" t="s">
        <v>367</v>
      </c>
      <c r="G1799" s="4">
        <v>-1963.78</v>
      </c>
      <c r="H1799" s="4">
        <v>0</v>
      </c>
      <c r="I1799" s="4">
        <f t="shared" si="57"/>
        <v>-1963.78</v>
      </c>
    </row>
    <row r="1800" spans="1:9">
      <c r="A1800" s="45">
        <v>43252</v>
      </c>
      <c r="B1800" s="1" t="s">
        <v>510</v>
      </c>
      <c r="C1800" s="1" t="s">
        <v>220</v>
      </c>
      <c r="D1800" s="1" t="s">
        <v>34</v>
      </c>
      <c r="E1800" s="1" t="str">
        <f t="shared" si="56"/>
        <v>009</v>
      </c>
      <c r="F1800" s="1" t="s">
        <v>368</v>
      </c>
      <c r="G1800" s="4">
        <v>437.25</v>
      </c>
      <c r="H1800" s="4">
        <v>1.62</v>
      </c>
      <c r="I1800" s="4">
        <f t="shared" si="57"/>
        <v>435.63</v>
      </c>
    </row>
    <row r="1801" spans="1:9">
      <c r="A1801" s="45">
        <v>43252</v>
      </c>
      <c r="B1801" s="1" t="s">
        <v>510</v>
      </c>
      <c r="C1801" s="1" t="s">
        <v>220</v>
      </c>
      <c r="D1801" s="1" t="s">
        <v>34</v>
      </c>
      <c r="E1801" s="1" t="str">
        <f t="shared" si="56"/>
        <v>009</v>
      </c>
      <c r="F1801" s="1" t="s">
        <v>369</v>
      </c>
      <c r="G1801" s="4">
        <v>78305.41</v>
      </c>
      <c r="H1801" s="4">
        <v>96.97</v>
      </c>
      <c r="I1801" s="4">
        <f t="shared" si="57"/>
        <v>78208.44</v>
      </c>
    </row>
    <row r="1802" spans="1:9">
      <c r="A1802" s="45">
        <v>43252</v>
      </c>
      <c r="B1802" s="1" t="s">
        <v>510</v>
      </c>
      <c r="C1802" s="1" t="s">
        <v>220</v>
      </c>
      <c r="D1802" s="1" t="s">
        <v>34</v>
      </c>
      <c r="E1802" s="1" t="str">
        <f t="shared" si="56"/>
        <v>009</v>
      </c>
      <c r="F1802" s="1" t="s">
        <v>630</v>
      </c>
      <c r="G1802" s="4">
        <v>4429.9799999999996</v>
      </c>
      <c r="H1802" s="4">
        <v>4.21</v>
      </c>
      <c r="I1802" s="4">
        <f t="shared" si="57"/>
        <v>4425.7699999999995</v>
      </c>
    </row>
    <row r="1803" spans="1:9">
      <c r="A1803" s="45">
        <v>43252</v>
      </c>
      <c r="B1803" s="1" t="s">
        <v>510</v>
      </c>
      <c r="C1803" s="1" t="s">
        <v>220</v>
      </c>
      <c r="D1803" s="1" t="s">
        <v>34</v>
      </c>
      <c r="E1803" s="1" t="str">
        <f t="shared" si="56"/>
        <v>009</v>
      </c>
      <c r="F1803" s="1" t="s">
        <v>370</v>
      </c>
      <c r="G1803" s="4">
        <v>-480.53</v>
      </c>
      <c r="H1803" s="4">
        <v>0</v>
      </c>
      <c r="I1803" s="4">
        <f t="shared" si="57"/>
        <v>-480.53</v>
      </c>
    </row>
    <row r="1804" spans="1:9">
      <c r="A1804" s="45">
        <v>43252</v>
      </c>
      <c r="B1804" s="1" t="s">
        <v>510</v>
      </c>
      <c r="C1804" s="1" t="s">
        <v>220</v>
      </c>
      <c r="D1804" s="1" t="s">
        <v>34</v>
      </c>
      <c r="E1804" s="1" t="str">
        <f t="shared" si="56"/>
        <v>009</v>
      </c>
      <c r="F1804" s="1" t="s">
        <v>371</v>
      </c>
      <c r="G1804" s="4">
        <v>3323.73</v>
      </c>
      <c r="H1804" s="4">
        <v>4.12</v>
      </c>
      <c r="I1804" s="4">
        <f t="shared" si="57"/>
        <v>3319.61</v>
      </c>
    </row>
    <row r="1805" spans="1:9">
      <c r="A1805" s="45">
        <v>43252</v>
      </c>
      <c r="B1805" s="1" t="s">
        <v>510</v>
      </c>
      <c r="C1805" s="1" t="s">
        <v>220</v>
      </c>
      <c r="D1805" s="1" t="s">
        <v>34</v>
      </c>
      <c r="E1805" s="1" t="str">
        <f t="shared" si="56"/>
        <v>009</v>
      </c>
      <c r="F1805" s="1" t="s">
        <v>372</v>
      </c>
      <c r="G1805" s="4">
        <v>49193.9</v>
      </c>
      <c r="H1805" s="4">
        <v>0</v>
      </c>
      <c r="I1805" s="4">
        <f t="shared" si="57"/>
        <v>49193.9</v>
      </c>
    </row>
    <row r="1806" spans="1:9">
      <c r="A1806" s="45">
        <v>43252</v>
      </c>
      <c r="B1806" s="1" t="s">
        <v>510</v>
      </c>
      <c r="C1806" s="1" t="s">
        <v>220</v>
      </c>
      <c r="D1806" s="1" t="s">
        <v>34</v>
      </c>
      <c r="E1806" s="1" t="str">
        <f t="shared" si="56"/>
        <v>009</v>
      </c>
      <c r="F1806" s="1" t="s">
        <v>373</v>
      </c>
      <c r="G1806" s="4">
        <v>15956.8</v>
      </c>
      <c r="H1806" s="4">
        <v>0</v>
      </c>
      <c r="I1806" s="4">
        <f t="shared" si="57"/>
        <v>15956.8</v>
      </c>
    </row>
    <row r="1807" spans="1:9">
      <c r="A1807" s="45">
        <v>43252</v>
      </c>
      <c r="B1807" s="1" t="s">
        <v>510</v>
      </c>
      <c r="C1807" s="1" t="s">
        <v>220</v>
      </c>
      <c r="D1807" s="1" t="s">
        <v>34</v>
      </c>
      <c r="E1807" s="1" t="str">
        <f t="shared" si="56"/>
        <v>009</v>
      </c>
      <c r="F1807" s="1" t="s">
        <v>374</v>
      </c>
      <c r="G1807" s="4">
        <v>-3861.2</v>
      </c>
      <c r="H1807" s="4">
        <v>0</v>
      </c>
      <c r="I1807" s="4">
        <f t="shared" si="57"/>
        <v>-3861.2</v>
      </c>
    </row>
    <row r="1808" spans="1:9">
      <c r="A1808" s="45">
        <v>43252</v>
      </c>
      <c r="B1808" s="1" t="s">
        <v>510</v>
      </c>
      <c r="C1808" s="1" t="s">
        <v>220</v>
      </c>
      <c r="D1808" s="1" t="s">
        <v>34</v>
      </c>
      <c r="E1808" s="1" t="str">
        <f t="shared" si="56"/>
        <v>009</v>
      </c>
      <c r="F1808" s="1" t="s">
        <v>632</v>
      </c>
      <c r="G1808" s="4">
        <v>18816.84</v>
      </c>
      <c r="H1808" s="4">
        <v>23.3</v>
      </c>
      <c r="I1808" s="4">
        <f t="shared" si="57"/>
        <v>18793.54</v>
      </c>
    </row>
    <row r="1809" spans="1:9">
      <c r="A1809" s="45">
        <v>43252</v>
      </c>
      <c r="B1809" s="1" t="s">
        <v>510</v>
      </c>
      <c r="C1809" s="1" t="s">
        <v>220</v>
      </c>
      <c r="D1809" s="1" t="s">
        <v>34</v>
      </c>
      <c r="E1809" s="1" t="str">
        <f t="shared" si="56"/>
        <v>009</v>
      </c>
      <c r="F1809" s="1" t="s">
        <v>375</v>
      </c>
      <c r="G1809" s="4">
        <v>7499.24</v>
      </c>
      <c r="H1809" s="4">
        <v>9.2899999999999991</v>
      </c>
      <c r="I1809" s="4">
        <f t="shared" si="57"/>
        <v>7489.95</v>
      </c>
    </row>
    <row r="1810" spans="1:9">
      <c r="A1810" s="45">
        <v>43252</v>
      </c>
      <c r="B1810" s="1" t="s">
        <v>510</v>
      </c>
      <c r="C1810" s="1" t="s">
        <v>220</v>
      </c>
      <c r="D1810" s="1" t="s">
        <v>34</v>
      </c>
      <c r="E1810" s="1" t="str">
        <f t="shared" si="56"/>
        <v>009</v>
      </c>
      <c r="F1810" s="1" t="s">
        <v>376</v>
      </c>
      <c r="G1810" s="4">
        <v>12776.84</v>
      </c>
      <c r="H1810" s="4">
        <v>15.82</v>
      </c>
      <c r="I1810" s="4">
        <f t="shared" si="57"/>
        <v>12761.02</v>
      </c>
    </row>
    <row r="1811" spans="1:9">
      <c r="A1811" s="45">
        <v>43252</v>
      </c>
      <c r="B1811" s="1" t="s">
        <v>510</v>
      </c>
      <c r="C1811" s="1" t="s">
        <v>220</v>
      </c>
      <c r="D1811" s="1" t="s">
        <v>34</v>
      </c>
      <c r="E1811" s="1" t="str">
        <f t="shared" si="56"/>
        <v>009</v>
      </c>
      <c r="F1811" s="1" t="s">
        <v>377</v>
      </c>
      <c r="G1811" s="4">
        <v>2011.18</v>
      </c>
      <c r="H1811" s="4">
        <v>2.4900000000000002</v>
      </c>
      <c r="I1811" s="4">
        <f t="shared" si="57"/>
        <v>2008.69</v>
      </c>
    </row>
    <row r="1812" spans="1:9">
      <c r="A1812" s="45">
        <v>43252</v>
      </c>
      <c r="B1812" s="1" t="s">
        <v>510</v>
      </c>
      <c r="C1812" s="1" t="s">
        <v>220</v>
      </c>
      <c r="D1812" s="1" t="s">
        <v>34</v>
      </c>
      <c r="E1812" s="1" t="str">
        <f t="shared" si="56"/>
        <v>009</v>
      </c>
      <c r="F1812" s="1" t="s">
        <v>378</v>
      </c>
      <c r="G1812" s="4">
        <v>3077.02</v>
      </c>
      <c r="H1812" s="4">
        <v>3.81</v>
      </c>
      <c r="I1812" s="4">
        <f t="shared" si="57"/>
        <v>3073.21</v>
      </c>
    </row>
    <row r="1813" spans="1:9">
      <c r="A1813" s="45">
        <v>43252</v>
      </c>
      <c r="B1813" s="1" t="s">
        <v>510</v>
      </c>
      <c r="C1813" s="1" t="s">
        <v>220</v>
      </c>
      <c r="D1813" s="1" t="s">
        <v>34</v>
      </c>
      <c r="E1813" s="1" t="str">
        <f t="shared" si="56"/>
        <v>009</v>
      </c>
      <c r="F1813" s="1" t="s">
        <v>379</v>
      </c>
      <c r="G1813" s="4">
        <v>3955</v>
      </c>
      <c r="H1813" s="4">
        <v>4.9000000000000004</v>
      </c>
      <c r="I1813" s="4">
        <f t="shared" si="57"/>
        <v>3950.1</v>
      </c>
    </row>
    <row r="1814" spans="1:9">
      <c r="A1814" s="45">
        <v>43252</v>
      </c>
      <c r="B1814" s="1" t="s">
        <v>510</v>
      </c>
      <c r="C1814" s="1" t="s">
        <v>220</v>
      </c>
      <c r="D1814" s="1" t="s">
        <v>34</v>
      </c>
      <c r="E1814" s="1" t="str">
        <f t="shared" si="56"/>
        <v>009</v>
      </c>
      <c r="F1814" s="1" t="s">
        <v>380</v>
      </c>
      <c r="G1814" s="4">
        <v>791.3</v>
      </c>
      <c r="H1814" s="4">
        <v>0.98</v>
      </c>
      <c r="I1814" s="4">
        <f t="shared" si="57"/>
        <v>790.31999999999994</v>
      </c>
    </row>
    <row r="1815" spans="1:9">
      <c r="A1815" s="45">
        <v>43252</v>
      </c>
      <c r="B1815" s="1" t="s">
        <v>510</v>
      </c>
      <c r="C1815" s="1" t="s">
        <v>220</v>
      </c>
      <c r="D1815" s="1" t="s">
        <v>34</v>
      </c>
      <c r="E1815" s="1" t="str">
        <f t="shared" si="56"/>
        <v>009</v>
      </c>
      <c r="F1815" s="1" t="s">
        <v>633</v>
      </c>
      <c r="G1815" s="4">
        <v>809.76</v>
      </c>
      <c r="H1815" s="4">
        <v>1</v>
      </c>
      <c r="I1815" s="4">
        <f t="shared" si="57"/>
        <v>808.76</v>
      </c>
    </row>
    <row r="1816" spans="1:9">
      <c r="A1816" s="45">
        <v>43252</v>
      </c>
      <c r="B1816" s="1" t="s">
        <v>510</v>
      </c>
      <c r="C1816" s="1" t="s">
        <v>220</v>
      </c>
      <c r="D1816" s="1" t="s">
        <v>34</v>
      </c>
      <c r="E1816" s="1" t="str">
        <f t="shared" si="56"/>
        <v>009</v>
      </c>
      <c r="F1816" s="1" t="s">
        <v>383</v>
      </c>
      <c r="G1816" s="4">
        <v>30412.86</v>
      </c>
      <c r="H1816" s="4">
        <v>37.659999999999997</v>
      </c>
      <c r="I1816" s="4">
        <f t="shared" si="57"/>
        <v>30375.200000000001</v>
      </c>
    </row>
    <row r="1817" spans="1:9">
      <c r="A1817" s="45">
        <v>43252</v>
      </c>
      <c r="B1817" s="1" t="s">
        <v>510</v>
      </c>
      <c r="C1817" s="1" t="s">
        <v>220</v>
      </c>
      <c r="D1817" s="1" t="s">
        <v>34</v>
      </c>
      <c r="E1817" s="1" t="str">
        <f t="shared" si="56"/>
        <v>009</v>
      </c>
      <c r="F1817" s="1" t="s">
        <v>384</v>
      </c>
      <c r="G1817" s="4">
        <v>6208.1</v>
      </c>
      <c r="H1817" s="4">
        <v>7.69</v>
      </c>
      <c r="I1817" s="4">
        <f t="shared" si="57"/>
        <v>6200.4100000000008</v>
      </c>
    </row>
    <row r="1818" spans="1:9">
      <c r="A1818" s="45">
        <v>43252</v>
      </c>
      <c r="B1818" s="1" t="s">
        <v>510</v>
      </c>
      <c r="C1818" s="1" t="s">
        <v>220</v>
      </c>
      <c r="D1818" s="1" t="s">
        <v>34</v>
      </c>
      <c r="E1818" s="1" t="str">
        <f t="shared" si="56"/>
        <v>009</v>
      </c>
      <c r="F1818" s="1" t="s">
        <v>387</v>
      </c>
      <c r="G1818" s="4">
        <v>1750.28</v>
      </c>
      <c r="H1818" s="4">
        <v>2.17</v>
      </c>
      <c r="I1818" s="4">
        <f t="shared" si="57"/>
        <v>1748.11</v>
      </c>
    </row>
    <row r="1819" spans="1:9">
      <c r="A1819" s="45">
        <v>43252</v>
      </c>
      <c r="B1819" s="1" t="s">
        <v>510</v>
      </c>
      <c r="C1819" s="1" t="s">
        <v>220</v>
      </c>
      <c r="D1819" s="1" t="s">
        <v>34</v>
      </c>
      <c r="E1819" s="1" t="str">
        <f t="shared" si="56"/>
        <v>009</v>
      </c>
      <c r="F1819" s="1" t="s">
        <v>396</v>
      </c>
      <c r="G1819" s="4">
        <v>28664.89</v>
      </c>
      <c r="H1819" s="4">
        <v>0</v>
      </c>
      <c r="I1819" s="4">
        <f t="shared" si="57"/>
        <v>28664.89</v>
      </c>
    </row>
    <row r="1820" spans="1:9">
      <c r="A1820" s="45">
        <v>43252</v>
      </c>
      <c r="B1820" s="1" t="s">
        <v>510</v>
      </c>
      <c r="C1820" s="1" t="s">
        <v>220</v>
      </c>
      <c r="D1820" s="1" t="s">
        <v>34</v>
      </c>
      <c r="E1820" s="1" t="str">
        <f t="shared" si="56"/>
        <v>009</v>
      </c>
      <c r="F1820" s="1" t="s">
        <v>395</v>
      </c>
      <c r="G1820" s="4">
        <v>-380.20999999996275</v>
      </c>
      <c r="H1820" s="4">
        <v>0</v>
      </c>
      <c r="I1820" s="4">
        <f t="shared" si="57"/>
        <v>-380.20999999996275</v>
      </c>
    </row>
    <row r="1821" spans="1:9">
      <c r="A1821" s="45">
        <v>43252</v>
      </c>
      <c r="B1821" s="1" t="s">
        <v>510</v>
      </c>
      <c r="C1821" s="1" t="s">
        <v>220</v>
      </c>
      <c r="D1821" s="1" t="s">
        <v>68</v>
      </c>
      <c r="E1821" s="1" t="str">
        <f t="shared" si="56"/>
        <v>091</v>
      </c>
      <c r="F1821" s="1" t="s">
        <v>621</v>
      </c>
      <c r="G1821" s="4">
        <v>15143.8</v>
      </c>
      <c r="H1821" s="4">
        <v>0</v>
      </c>
      <c r="I1821" s="4">
        <f t="shared" si="57"/>
        <v>15143.8</v>
      </c>
    </row>
    <row r="1822" spans="1:9">
      <c r="A1822" s="45">
        <v>43252</v>
      </c>
      <c r="B1822" s="1" t="s">
        <v>510</v>
      </c>
      <c r="C1822" s="1" t="s">
        <v>220</v>
      </c>
      <c r="D1822" s="1" t="s">
        <v>68</v>
      </c>
      <c r="E1822" s="1" t="str">
        <f t="shared" si="56"/>
        <v>091</v>
      </c>
      <c r="F1822" s="1" t="s">
        <v>396</v>
      </c>
      <c r="G1822" s="4">
        <v>-30877.200000000008</v>
      </c>
      <c r="H1822" s="4">
        <v>0</v>
      </c>
      <c r="I1822" s="4">
        <f t="shared" si="57"/>
        <v>-30877.200000000008</v>
      </c>
    </row>
    <row r="1823" spans="1:9">
      <c r="A1823" s="45">
        <v>43252</v>
      </c>
      <c r="B1823" s="1" t="s">
        <v>510</v>
      </c>
      <c r="C1823" s="1" t="s">
        <v>220</v>
      </c>
      <c r="D1823" s="1" t="s">
        <v>68</v>
      </c>
      <c r="E1823" s="1" t="str">
        <f t="shared" si="56"/>
        <v>091</v>
      </c>
      <c r="F1823" s="1" t="s">
        <v>397</v>
      </c>
      <c r="G1823" s="4">
        <v>20375.13</v>
      </c>
      <c r="H1823" s="4">
        <v>0</v>
      </c>
      <c r="I1823" s="4">
        <f t="shared" si="57"/>
        <v>20375.13</v>
      </c>
    </row>
    <row r="1824" spans="1:9">
      <c r="A1824" s="45">
        <v>43405</v>
      </c>
      <c r="B1824" s="1" t="s">
        <v>16</v>
      </c>
      <c r="C1824" s="56" t="s">
        <v>220</v>
      </c>
      <c r="D1824" s="2" t="s">
        <v>17</v>
      </c>
      <c r="E1824" s="21" t="str">
        <f t="shared" si="56"/>
        <v>002</v>
      </c>
      <c r="F1824" s="57" t="s">
        <v>221</v>
      </c>
      <c r="G1824" s="58">
        <v>77081.34</v>
      </c>
      <c r="H1824" s="4">
        <v>0</v>
      </c>
      <c r="I1824" s="4">
        <f>+G1824-H1824</f>
        <v>77081.34</v>
      </c>
    </row>
    <row r="1825" spans="1:9">
      <c r="A1825" s="45">
        <v>43405</v>
      </c>
      <c r="B1825" s="1" t="s">
        <v>16</v>
      </c>
      <c r="C1825" s="56" t="s">
        <v>220</v>
      </c>
      <c r="D1825" s="2" t="s">
        <v>17</v>
      </c>
      <c r="E1825" s="21" t="str">
        <f t="shared" si="56"/>
        <v>002</v>
      </c>
      <c r="F1825" s="57" t="s">
        <v>223</v>
      </c>
      <c r="G1825" s="58">
        <v>973166.56</v>
      </c>
      <c r="H1825" s="4">
        <v>0</v>
      </c>
      <c r="I1825" s="4">
        <f t="shared" ref="I1825:I1888" si="58">+G1825-H1825</f>
        <v>973166.56</v>
      </c>
    </row>
    <row r="1826" spans="1:9">
      <c r="A1826" s="45">
        <v>43405</v>
      </c>
      <c r="B1826" s="1" t="s">
        <v>16</v>
      </c>
      <c r="C1826" s="56" t="s">
        <v>220</v>
      </c>
      <c r="D1826" s="2" t="s">
        <v>17</v>
      </c>
      <c r="E1826" s="21" t="str">
        <f t="shared" si="56"/>
        <v>002</v>
      </c>
      <c r="F1826" s="57" t="s">
        <v>224</v>
      </c>
      <c r="G1826" s="58">
        <v>296829.98</v>
      </c>
      <c r="H1826" s="4">
        <v>0</v>
      </c>
      <c r="I1826" s="4">
        <f t="shared" si="58"/>
        <v>296829.98</v>
      </c>
    </row>
    <row r="1827" spans="1:9">
      <c r="A1827" s="45">
        <v>43405</v>
      </c>
      <c r="B1827" s="1" t="s">
        <v>16</v>
      </c>
      <c r="C1827" s="56" t="s">
        <v>220</v>
      </c>
      <c r="D1827" s="2" t="s">
        <v>17</v>
      </c>
      <c r="E1827" s="21" t="str">
        <f t="shared" si="56"/>
        <v>002</v>
      </c>
      <c r="F1827" s="57" t="s">
        <v>225</v>
      </c>
      <c r="G1827" s="58">
        <v>355834.06</v>
      </c>
      <c r="H1827" s="4">
        <v>0</v>
      </c>
      <c r="I1827" s="4">
        <f t="shared" si="58"/>
        <v>355834.06</v>
      </c>
    </row>
    <row r="1828" spans="1:9">
      <c r="A1828" s="45">
        <v>43405</v>
      </c>
      <c r="B1828" s="1" t="s">
        <v>16</v>
      </c>
      <c r="C1828" s="56" t="s">
        <v>220</v>
      </c>
      <c r="D1828" s="2" t="s">
        <v>17</v>
      </c>
      <c r="E1828" s="21" t="str">
        <f t="shared" si="56"/>
        <v>002</v>
      </c>
      <c r="F1828" s="57" t="s">
        <v>227</v>
      </c>
      <c r="G1828" s="58">
        <v>1103644.18</v>
      </c>
      <c r="H1828" s="4">
        <v>0</v>
      </c>
      <c r="I1828" s="4">
        <f t="shared" si="58"/>
        <v>1103644.18</v>
      </c>
    </row>
    <row r="1829" spans="1:9">
      <c r="A1829" s="45">
        <v>43405</v>
      </c>
      <c r="B1829" s="1" t="s">
        <v>16</v>
      </c>
      <c r="C1829" s="56" t="s">
        <v>220</v>
      </c>
      <c r="D1829" s="2" t="s">
        <v>17</v>
      </c>
      <c r="E1829" s="21" t="str">
        <f t="shared" si="56"/>
        <v>002</v>
      </c>
      <c r="F1829" s="57" t="s">
        <v>228</v>
      </c>
      <c r="G1829" s="58">
        <v>1667.37</v>
      </c>
      <c r="H1829" s="4">
        <v>0</v>
      </c>
      <c r="I1829" s="4">
        <f t="shared" si="58"/>
        <v>1667.37</v>
      </c>
    </row>
    <row r="1830" spans="1:9">
      <c r="A1830" s="45">
        <v>43405</v>
      </c>
      <c r="B1830" s="1" t="s">
        <v>16</v>
      </c>
      <c r="C1830" s="56" t="s">
        <v>220</v>
      </c>
      <c r="D1830" s="2" t="s">
        <v>17</v>
      </c>
      <c r="E1830" s="21" t="str">
        <f t="shared" si="56"/>
        <v>002</v>
      </c>
      <c r="F1830" s="57" t="s">
        <v>229</v>
      </c>
      <c r="G1830" s="58">
        <v>69923.75</v>
      </c>
      <c r="H1830" s="4">
        <v>0</v>
      </c>
      <c r="I1830" s="4">
        <f t="shared" si="58"/>
        <v>69923.75</v>
      </c>
    </row>
    <row r="1831" spans="1:9">
      <c r="A1831" s="45">
        <v>43405</v>
      </c>
      <c r="B1831" s="1" t="s">
        <v>16</v>
      </c>
      <c r="C1831" s="56" t="s">
        <v>220</v>
      </c>
      <c r="D1831" s="2" t="s">
        <v>17</v>
      </c>
      <c r="E1831" s="21" t="str">
        <f t="shared" si="56"/>
        <v>002</v>
      </c>
      <c r="F1831" s="57" t="s">
        <v>231</v>
      </c>
      <c r="G1831" s="58">
        <v>723304.26</v>
      </c>
      <c r="H1831" s="4">
        <v>0</v>
      </c>
      <c r="I1831" s="4">
        <f t="shared" si="58"/>
        <v>723304.26</v>
      </c>
    </row>
    <row r="1832" spans="1:9">
      <c r="A1832" s="45">
        <v>43405</v>
      </c>
      <c r="B1832" s="1" t="s">
        <v>16</v>
      </c>
      <c r="C1832" s="56" t="s">
        <v>220</v>
      </c>
      <c r="D1832" s="2" t="s">
        <v>17</v>
      </c>
      <c r="E1832" s="21" t="str">
        <f t="shared" si="56"/>
        <v>002</v>
      </c>
      <c r="F1832" s="57" t="s">
        <v>232</v>
      </c>
      <c r="G1832" s="58">
        <v>362163.27</v>
      </c>
      <c r="H1832" s="4">
        <v>0</v>
      </c>
      <c r="I1832" s="4">
        <f t="shared" si="58"/>
        <v>362163.27</v>
      </c>
    </row>
    <row r="1833" spans="1:9">
      <c r="A1833" s="45">
        <v>43405</v>
      </c>
      <c r="B1833" s="1" t="s">
        <v>16</v>
      </c>
      <c r="C1833" s="56" t="s">
        <v>220</v>
      </c>
      <c r="D1833" s="2" t="s">
        <v>17</v>
      </c>
      <c r="E1833" s="21" t="str">
        <f t="shared" si="56"/>
        <v>002</v>
      </c>
      <c r="F1833" s="57" t="s">
        <v>234</v>
      </c>
      <c r="G1833" s="58">
        <v>682898.71</v>
      </c>
      <c r="H1833" s="4">
        <v>0</v>
      </c>
      <c r="I1833" s="4">
        <f t="shared" si="58"/>
        <v>682898.71</v>
      </c>
    </row>
    <row r="1834" spans="1:9">
      <c r="A1834" s="45">
        <v>43405</v>
      </c>
      <c r="B1834" s="1" t="s">
        <v>16</v>
      </c>
      <c r="C1834" s="56" t="s">
        <v>220</v>
      </c>
      <c r="D1834" s="2" t="s">
        <v>17</v>
      </c>
      <c r="E1834" s="21" t="str">
        <f t="shared" si="56"/>
        <v>002</v>
      </c>
      <c r="F1834" s="57" t="s">
        <v>235</v>
      </c>
      <c r="G1834" s="58">
        <v>1780299.18</v>
      </c>
      <c r="H1834" s="4">
        <v>0</v>
      </c>
      <c r="I1834" s="4">
        <f t="shared" si="58"/>
        <v>1780299.18</v>
      </c>
    </row>
    <row r="1835" spans="1:9">
      <c r="A1835" s="45">
        <v>43405</v>
      </c>
      <c r="B1835" s="1" t="s">
        <v>16</v>
      </c>
      <c r="C1835" s="56" t="s">
        <v>220</v>
      </c>
      <c r="D1835" s="2" t="s">
        <v>17</v>
      </c>
      <c r="E1835" s="21" t="str">
        <f t="shared" si="56"/>
        <v>002</v>
      </c>
      <c r="F1835" s="57" t="s">
        <v>237</v>
      </c>
      <c r="G1835" s="58">
        <v>753905.19</v>
      </c>
      <c r="H1835" s="4">
        <v>0</v>
      </c>
      <c r="I1835" s="4">
        <f t="shared" si="58"/>
        <v>753905.19</v>
      </c>
    </row>
    <row r="1836" spans="1:9">
      <c r="A1836" s="45">
        <v>43405</v>
      </c>
      <c r="B1836" s="1" t="s">
        <v>16</v>
      </c>
      <c r="C1836" s="56" t="s">
        <v>220</v>
      </c>
      <c r="D1836" s="2" t="s">
        <v>17</v>
      </c>
      <c r="E1836" s="21" t="str">
        <f t="shared" ref="E1836:E1888" si="59">LEFT(D1836,3)</f>
        <v>002</v>
      </c>
      <c r="F1836" s="57" t="s">
        <v>238</v>
      </c>
      <c r="G1836" s="58">
        <v>147572.67000000001</v>
      </c>
      <c r="H1836" s="4">
        <v>0</v>
      </c>
      <c r="I1836" s="4">
        <f t="shared" si="58"/>
        <v>147572.67000000001</v>
      </c>
    </row>
    <row r="1837" spans="1:9">
      <c r="A1837" s="45">
        <v>43405</v>
      </c>
      <c r="B1837" s="1" t="s">
        <v>16</v>
      </c>
      <c r="C1837" s="56" t="s">
        <v>220</v>
      </c>
      <c r="D1837" s="2" t="s">
        <v>17</v>
      </c>
      <c r="E1837" s="21" t="str">
        <f t="shared" si="59"/>
        <v>002</v>
      </c>
      <c r="F1837" s="57" t="s">
        <v>239</v>
      </c>
      <c r="G1837" s="58">
        <v>88822.63</v>
      </c>
      <c r="H1837" s="4">
        <v>0</v>
      </c>
      <c r="I1837" s="4">
        <f t="shared" si="58"/>
        <v>88822.63</v>
      </c>
    </row>
    <row r="1838" spans="1:9">
      <c r="A1838" s="45">
        <v>43405</v>
      </c>
      <c r="B1838" s="1" t="s">
        <v>16</v>
      </c>
      <c r="C1838" s="56" t="s">
        <v>220</v>
      </c>
      <c r="D1838" s="2" t="s">
        <v>17</v>
      </c>
      <c r="E1838" s="21" t="str">
        <f t="shared" si="59"/>
        <v>002</v>
      </c>
      <c r="F1838" s="57" t="s">
        <v>240</v>
      </c>
      <c r="G1838" s="58">
        <v>157567.73000000001</v>
      </c>
      <c r="H1838" s="4">
        <v>0</v>
      </c>
      <c r="I1838" s="4">
        <f t="shared" si="58"/>
        <v>157567.73000000001</v>
      </c>
    </row>
    <row r="1839" spans="1:9">
      <c r="A1839" s="45">
        <v>43405</v>
      </c>
      <c r="B1839" s="1" t="s">
        <v>16</v>
      </c>
      <c r="C1839" s="56" t="s">
        <v>220</v>
      </c>
      <c r="D1839" s="2" t="s">
        <v>17</v>
      </c>
      <c r="E1839" s="21" t="str">
        <f t="shared" si="59"/>
        <v>002</v>
      </c>
      <c r="F1839" s="57" t="s">
        <v>398</v>
      </c>
      <c r="G1839" s="58">
        <v>34535.089999999997</v>
      </c>
      <c r="H1839" s="4">
        <v>0</v>
      </c>
      <c r="I1839" s="4">
        <f t="shared" si="58"/>
        <v>34535.089999999997</v>
      </c>
    </row>
    <row r="1840" spans="1:9">
      <c r="A1840" s="45">
        <v>43405</v>
      </c>
      <c r="B1840" s="1" t="s">
        <v>16</v>
      </c>
      <c r="C1840" s="56" t="s">
        <v>220</v>
      </c>
      <c r="D1840" s="2" t="s">
        <v>17</v>
      </c>
      <c r="E1840" s="21" t="str">
        <f t="shared" si="59"/>
        <v>002</v>
      </c>
      <c r="F1840" s="57" t="s">
        <v>241</v>
      </c>
      <c r="G1840" s="58">
        <v>327592.08</v>
      </c>
      <c r="H1840" s="4">
        <v>0</v>
      </c>
      <c r="I1840" s="4">
        <f t="shared" si="58"/>
        <v>327592.08</v>
      </c>
    </row>
    <row r="1841" spans="1:9">
      <c r="A1841" s="45">
        <v>43405</v>
      </c>
      <c r="B1841" s="1" t="s">
        <v>16</v>
      </c>
      <c r="C1841" s="56" t="s">
        <v>220</v>
      </c>
      <c r="D1841" s="2" t="s">
        <v>17</v>
      </c>
      <c r="E1841" s="21" t="str">
        <f t="shared" si="59"/>
        <v>002</v>
      </c>
      <c r="F1841" s="57" t="s">
        <v>242</v>
      </c>
      <c r="G1841" s="58">
        <v>588528.16</v>
      </c>
      <c r="H1841" s="4">
        <v>0</v>
      </c>
      <c r="I1841" s="4">
        <f t="shared" si="58"/>
        <v>588528.16</v>
      </c>
    </row>
    <row r="1842" spans="1:9">
      <c r="A1842" s="45">
        <v>43405</v>
      </c>
      <c r="B1842" s="1" t="s">
        <v>16</v>
      </c>
      <c r="C1842" s="56" t="s">
        <v>220</v>
      </c>
      <c r="D1842" s="2" t="s">
        <v>17</v>
      </c>
      <c r="E1842" s="21" t="str">
        <f t="shared" si="59"/>
        <v>002</v>
      </c>
      <c r="F1842" s="57" t="s">
        <v>243</v>
      </c>
      <c r="G1842" s="58">
        <v>415.7</v>
      </c>
      <c r="H1842" s="4">
        <v>0</v>
      </c>
      <c r="I1842" s="4">
        <f t="shared" si="58"/>
        <v>415.7</v>
      </c>
    </row>
    <row r="1843" spans="1:9">
      <c r="A1843" s="45">
        <v>43405</v>
      </c>
      <c r="B1843" s="1" t="s">
        <v>16</v>
      </c>
      <c r="C1843" s="56" t="s">
        <v>220</v>
      </c>
      <c r="D1843" s="2" t="s">
        <v>17</v>
      </c>
      <c r="E1843" s="21" t="str">
        <f t="shared" si="59"/>
        <v>002</v>
      </c>
      <c r="F1843" s="57" t="s">
        <v>245</v>
      </c>
      <c r="G1843" s="58">
        <v>32470.38</v>
      </c>
      <c r="H1843" s="4">
        <v>0</v>
      </c>
      <c r="I1843" s="4">
        <f t="shared" si="58"/>
        <v>32470.38</v>
      </c>
    </row>
    <row r="1844" spans="1:9">
      <c r="A1844" s="45">
        <v>43405</v>
      </c>
      <c r="B1844" s="1" t="s">
        <v>16</v>
      </c>
      <c r="C1844" s="56" t="s">
        <v>220</v>
      </c>
      <c r="D1844" s="2" t="s">
        <v>17</v>
      </c>
      <c r="E1844" s="21" t="str">
        <f t="shared" si="59"/>
        <v>002</v>
      </c>
      <c r="F1844" s="57" t="s">
        <v>246</v>
      </c>
      <c r="G1844" s="58">
        <v>1403401.47</v>
      </c>
      <c r="H1844" s="4">
        <v>0</v>
      </c>
      <c r="I1844" s="4">
        <f t="shared" si="58"/>
        <v>1403401.47</v>
      </c>
    </row>
    <row r="1845" spans="1:9">
      <c r="A1845" s="45">
        <v>43405</v>
      </c>
      <c r="B1845" s="1" t="s">
        <v>16</v>
      </c>
      <c r="C1845" s="56" t="s">
        <v>220</v>
      </c>
      <c r="D1845" s="2" t="s">
        <v>17</v>
      </c>
      <c r="E1845" s="21" t="str">
        <f t="shared" si="59"/>
        <v>002</v>
      </c>
      <c r="F1845" s="57" t="s">
        <v>247</v>
      </c>
      <c r="G1845" s="58">
        <v>943369.29</v>
      </c>
      <c r="H1845" s="4">
        <v>0</v>
      </c>
      <c r="I1845" s="4">
        <f t="shared" si="58"/>
        <v>943369.29</v>
      </c>
    </row>
    <row r="1846" spans="1:9">
      <c r="A1846" s="45">
        <v>43405</v>
      </c>
      <c r="B1846" s="1" t="s">
        <v>16</v>
      </c>
      <c r="C1846" s="56" t="s">
        <v>220</v>
      </c>
      <c r="D1846" s="2" t="s">
        <v>17</v>
      </c>
      <c r="E1846" s="21" t="str">
        <f t="shared" si="59"/>
        <v>002</v>
      </c>
      <c r="F1846" s="57" t="s">
        <v>248</v>
      </c>
      <c r="G1846" s="58">
        <v>559040.66</v>
      </c>
      <c r="H1846" s="4">
        <v>0</v>
      </c>
      <c r="I1846" s="4">
        <f t="shared" si="58"/>
        <v>559040.66</v>
      </c>
    </row>
    <row r="1847" spans="1:9">
      <c r="A1847" s="45">
        <v>43405</v>
      </c>
      <c r="B1847" s="1" t="s">
        <v>16</v>
      </c>
      <c r="C1847" s="56" t="s">
        <v>220</v>
      </c>
      <c r="D1847" s="2" t="s">
        <v>17</v>
      </c>
      <c r="E1847" s="21" t="str">
        <f t="shared" si="59"/>
        <v>002</v>
      </c>
      <c r="F1847" s="57" t="s">
        <v>249</v>
      </c>
      <c r="G1847" s="58">
        <v>477617.62</v>
      </c>
      <c r="H1847" s="4">
        <v>0</v>
      </c>
      <c r="I1847" s="4">
        <f t="shared" si="58"/>
        <v>477617.62</v>
      </c>
    </row>
    <row r="1848" spans="1:9">
      <c r="A1848" s="45">
        <v>43405</v>
      </c>
      <c r="B1848" s="1" t="s">
        <v>16</v>
      </c>
      <c r="C1848" s="56" t="s">
        <v>220</v>
      </c>
      <c r="D1848" s="2" t="s">
        <v>17</v>
      </c>
      <c r="E1848" s="21" t="str">
        <f t="shared" si="59"/>
        <v>002</v>
      </c>
      <c r="F1848" s="57" t="s">
        <v>251</v>
      </c>
      <c r="G1848" s="58">
        <v>10737.37</v>
      </c>
      <c r="H1848" s="4">
        <v>0</v>
      </c>
      <c r="I1848" s="4">
        <f t="shared" si="58"/>
        <v>10737.37</v>
      </c>
    </row>
    <row r="1849" spans="1:9">
      <c r="A1849" s="45">
        <v>43405</v>
      </c>
      <c r="B1849" s="1" t="s">
        <v>16</v>
      </c>
      <c r="C1849" s="56" t="s">
        <v>220</v>
      </c>
      <c r="D1849" s="2" t="s">
        <v>17</v>
      </c>
      <c r="E1849" s="21" t="str">
        <f t="shared" si="59"/>
        <v>002</v>
      </c>
      <c r="F1849" s="57" t="s">
        <v>253</v>
      </c>
      <c r="G1849" s="58">
        <v>183575.3</v>
      </c>
      <c r="H1849" s="4">
        <v>0</v>
      </c>
      <c r="I1849" s="4">
        <f t="shared" si="58"/>
        <v>183575.3</v>
      </c>
    </row>
    <row r="1850" spans="1:9">
      <c r="A1850" s="45">
        <v>43405</v>
      </c>
      <c r="B1850" s="1" t="s">
        <v>16</v>
      </c>
      <c r="C1850" s="56" t="s">
        <v>220</v>
      </c>
      <c r="D1850" s="2" t="s">
        <v>17</v>
      </c>
      <c r="E1850" s="21" t="str">
        <f t="shared" si="59"/>
        <v>002</v>
      </c>
      <c r="F1850" s="57" t="s">
        <v>254</v>
      </c>
      <c r="G1850" s="58">
        <v>1507703.13</v>
      </c>
      <c r="H1850" s="4">
        <v>0</v>
      </c>
      <c r="I1850" s="4">
        <f t="shared" si="58"/>
        <v>1507703.13</v>
      </c>
    </row>
    <row r="1851" spans="1:9">
      <c r="A1851" s="45">
        <v>43405</v>
      </c>
      <c r="B1851" s="1" t="s">
        <v>16</v>
      </c>
      <c r="C1851" s="56" t="s">
        <v>220</v>
      </c>
      <c r="D1851" s="2" t="s">
        <v>17</v>
      </c>
      <c r="E1851" s="21" t="str">
        <f t="shared" si="59"/>
        <v>002</v>
      </c>
      <c r="F1851" s="57" t="s">
        <v>255</v>
      </c>
      <c r="G1851" s="58">
        <v>835925.35</v>
      </c>
      <c r="H1851" s="4">
        <v>0</v>
      </c>
      <c r="I1851" s="4">
        <f t="shared" si="58"/>
        <v>835925.35</v>
      </c>
    </row>
    <row r="1852" spans="1:9">
      <c r="A1852" s="45">
        <v>43405</v>
      </c>
      <c r="B1852" s="1" t="s">
        <v>16</v>
      </c>
      <c r="C1852" s="56" t="s">
        <v>220</v>
      </c>
      <c r="D1852" s="2" t="s">
        <v>17</v>
      </c>
      <c r="E1852" s="21" t="str">
        <f t="shared" si="59"/>
        <v>002</v>
      </c>
      <c r="F1852" s="57" t="s">
        <v>256</v>
      </c>
      <c r="G1852" s="58">
        <v>159263.01</v>
      </c>
      <c r="H1852" s="4">
        <v>0</v>
      </c>
      <c r="I1852" s="4">
        <f t="shared" si="58"/>
        <v>159263.01</v>
      </c>
    </row>
    <row r="1853" spans="1:9">
      <c r="A1853" s="45">
        <v>43405</v>
      </c>
      <c r="B1853" s="1" t="s">
        <v>16</v>
      </c>
      <c r="C1853" s="56" t="s">
        <v>220</v>
      </c>
      <c r="D1853" s="2" t="s">
        <v>17</v>
      </c>
      <c r="E1853" s="21" t="str">
        <f t="shared" si="59"/>
        <v>002</v>
      </c>
      <c r="F1853" s="57" t="s">
        <v>257</v>
      </c>
      <c r="G1853" s="58">
        <v>123839.94</v>
      </c>
      <c r="H1853" s="4">
        <v>0</v>
      </c>
      <c r="I1853" s="4">
        <f t="shared" si="58"/>
        <v>123839.94</v>
      </c>
    </row>
    <row r="1854" spans="1:9">
      <c r="A1854" s="45">
        <v>43405</v>
      </c>
      <c r="B1854" s="1" t="s">
        <v>16</v>
      </c>
      <c r="C1854" s="56" t="s">
        <v>220</v>
      </c>
      <c r="D1854" s="2" t="s">
        <v>17</v>
      </c>
      <c r="E1854" s="21" t="str">
        <f t="shared" si="59"/>
        <v>002</v>
      </c>
      <c r="F1854" s="57" t="s">
        <v>399</v>
      </c>
      <c r="G1854" s="58">
        <v>327697.58</v>
      </c>
      <c r="H1854" s="4">
        <v>0</v>
      </c>
      <c r="I1854" s="4">
        <f t="shared" si="58"/>
        <v>327697.58</v>
      </c>
    </row>
    <row r="1855" spans="1:9">
      <c r="A1855" s="45">
        <v>43405</v>
      </c>
      <c r="B1855" s="1" t="s">
        <v>16</v>
      </c>
      <c r="C1855" s="56" t="s">
        <v>220</v>
      </c>
      <c r="D1855" s="2" t="s">
        <v>17</v>
      </c>
      <c r="E1855" s="21" t="str">
        <f t="shared" si="59"/>
        <v>002</v>
      </c>
      <c r="F1855" s="57" t="s">
        <v>400</v>
      </c>
      <c r="G1855" s="58">
        <v>355929.41</v>
      </c>
      <c r="H1855" s="4">
        <v>0</v>
      </c>
      <c r="I1855" s="4">
        <f t="shared" si="58"/>
        <v>355929.41</v>
      </c>
    </row>
    <row r="1856" spans="1:9">
      <c r="A1856" s="45">
        <v>43405</v>
      </c>
      <c r="B1856" s="1" t="s">
        <v>16</v>
      </c>
      <c r="C1856" s="56" t="s">
        <v>220</v>
      </c>
      <c r="D1856" s="2" t="s">
        <v>17</v>
      </c>
      <c r="E1856" s="21" t="str">
        <f t="shared" si="59"/>
        <v>002</v>
      </c>
      <c r="F1856" s="57" t="s">
        <v>446</v>
      </c>
      <c r="G1856" s="58">
        <v>460.74</v>
      </c>
      <c r="H1856" s="4">
        <v>0</v>
      </c>
      <c r="I1856" s="4">
        <f t="shared" si="58"/>
        <v>460.74</v>
      </c>
    </row>
    <row r="1857" spans="1:9">
      <c r="A1857" s="45">
        <v>43405</v>
      </c>
      <c r="B1857" s="1" t="s">
        <v>16</v>
      </c>
      <c r="C1857" s="56" t="s">
        <v>220</v>
      </c>
      <c r="D1857" s="2" t="s">
        <v>17</v>
      </c>
      <c r="E1857" s="21" t="str">
        <f t="shared" si="59"/>
        <v>002</v>
      </c>
      <c r="F1857" s="57" t="s">
        <v>259</v>
      </c>
      <c r="G1857" s="58">
        <v>695111.81</v>
      </c>
      <c r="H1857" s="4">
        <v>0</v>
      </c>
      <c r="I1857" s="4">
        <f t="shared" si="58"/>
        <v>695111.81</v>
      </c>
    </row>
    <row r="1858" spans="1:9">
      <c r="A1858" s="45">
        <v>43405</v>
      </c>
      <c r="B1858" s="1" t="s">
        <v>16</v>
      </c>
      <c r="C1858" s="56" t="s">
        <v>220</v>
      </c>
      <c r="D1858" s="2" t="s">
        <v>17</v>
      </c>
      <c r="E1858" s="21" t="str">
        <f t="shared" si="59"/>
        <v>002</v>
      </c>
      <c r="F1858" s="57" t="s">
        <v>418</v>
      </c>
      <c r="G1858" s="58">
        <v>379744.91</v>
      </c>
      <c r="H1858" s="4">
        <v>0</v>
      </c>
      <c r="I1858" s="4">
        <f t="shared" si="58"/>
        <v>379744.91</v>
      </c>
    </row>
    <row r="1859" spans="1:9">
      <c r="A1859" s="45">
        <v>43405</v>
      </c>
      <c r="B1859" s="1" t="s">
        <v>16</v>
      </c>
      <c r="C1859" s="56" t="s">
        <v>220</v>
      </c>
      <c r="D1859" s="2" t="s">
        <v>17</v>
      </c>
      <c r="E1859" s="21" t="str">
        <f t="shared" si="59"/>
        <v>002</v>
      </c>
      <c r="F1859" s="57" t="s">
        <v>260</v>
      </c>
      <c r="G1859" s="58">
        <v>338977.81</v>
      </c>
      <c r="H1859" s="4">
        <v>0</v>
      </c>
      <c r="I1859" s="4">
        <f t="shared" si="58"/>
        <v>338977.81</v>
      </c>
    </row>
    <row r="1860" spans="1:9">
      <c r="A1860" s="45">
        <v>43405</v>
      </c>
      <c r="B1860" s="1" t="s">
        <v>16</v>
      </c>
      <c r="C1860" s="56" t="s">
        <v>220</v>
      </c>
      <c r="D1860" s="2" t="s">
        <v>17</v>
      </c>
      <c r="E1860" s="21" t="str">
        <f t="shared" si="59"/>
        <v>002</v>
      </c>
      <c r="F1860" s="57" t="s">
        <v>419</v>
      </c>
      <c r="G1860" s="58">
        <v>50072.17</v>
      </c>
      <c r="H1860" s="4">
        <v>0</v>
      </c>
      <c r="I1860" s="4">
        <f t="shared" si="58"/>
        <v>50072.17</v>
      </c>
    </row>
    <row r="1861" spans="1:9">
      <c r="A1861" s="45">
        <v>43405</v>
      </c>
      <c r="B1861" s="1" t="s">
        <v>16</v>
      </c>
      <c r="C1861" s="56" t="s">
        <v>220</v>
      </c>
      <c r="D1861" s="2" t="s">
        <v>17</v>
      </c>
      <c r="E1861" s="21" t="str">
        <f t="shared" si="59"/>
        <v>002</v>
      </c>
      <c r="F1861" s="57" t="s">
        <v>401</v>
      </c>
      <c r="G1861" s="58">
        <v>68956.850000000006</v>
      </c>
      <c r="H1861" s="4">
        <v>0</v>
      </c>
      <c r="I1861" s="4">
        <f t="shared" si="58"/>
        <v>68956.850000000006</v>
      </c>
    </row>
    <row r="1862" spans="1:9">
      <c r="A1862" s="45">
        <v>43405</v>
      </c>
      <c r="B1862" s="1" t="s">
        <v>16</v>
      </c>
      <c r="C1862" s="56" t="s">
        <v>220</v>
      </c>
      <c r="D1862" s="2" t="s">
        <v>17</v>
      </c>
      <c r="E1862" s="21" t="str">
        <f t="shared" si="59"/>
        <v>002</v>
      </c>
      <c r="F1862" s="57" t="s">
        <v>421</v>
      </c>
      <c r="G1862" s="58">
        <v>406376.38</v>
      </c>
      <c r="H1862" s="4">
        <v>0</v>
      </c>
      <c r="I1862" s="4">
        <f t="shared" si="58"/>
        <v>406376.38</v>
      </c>
    </row>
    <row r="1863" spans="1:9">
      <c r="A1863" s="45">
        <v>43405</v>
      </c>
      <c r="B1863" s="1" t="s">
        <v>16</v>
      </c>
      <c r="C1863" s="56" t="s">
        <v>220</v>
      </c>
      <c r="D1863" s="2" t="s">
        <v>17</v>
      </c>
      <c r="E1863" s="21" t="str">
        <f t="shared" si="59"/>
        <v>002</v>
      </c>
      <c r="F1863" s="57" t="s">
        <v>422</v>
      </c>
      <c r="G1863" s="58">
        <v>881415.46</v>
      </c>
      <c r="H1863" s="4">
        <v>0</v>
      </c>
      <c r="I1863" s="4">
        <f t="shared" si="58"/>
        <v>881415.46</v>
      </c>
    </row>
    <row r="1864" spans="1:9">
      <c r="A1864" s="45">
        <v>43405</v>
      </c>
      <c r="B1864" s="1" t="s">
        <v>16</v>
      </c>
      <c r="C1864" s="56" t="s">
        <v>220</v>
      </c>
      <c r="D1864" s="2" t="s">
        <v>17</v>
      </c>
      <c r="E1864" s="21" t="str">
        <f t="shared" si="59"/>
        <v>002</v>
      </c>
      <c r="F1864" s="57" t="s">
        <v>645</v>
      </c>
      <c r="G1864" s="58">
        <v>8202.8799999999992</v>
      </c>
      <c r="H1864" s="4">
        <v>0</v>
      </c>
      <c r="I1864" s="4">
        <f t="shared" si="58"/>
        <v>8202.8799999999992</v>
      </c>
    </row>
    <row r="1865" spans="1:9">
      <c r="A1865" s="45">
        <v>43405</v>
      </c>
      <c r="B1865" s="1" t="s">
        <v>16</v>
      </c>
      <c r="C1865" s="56" t="s">
        <v>220</v>
      </c>
      <c r="D1865" s="2" t="s">
        <v>17</v>
      </c>
      <c r="E1865" s="21" t="str">
        <f t="shared" si="59"/>
        <v>002</v>
      </c>
      <c r="F1865" s="57" t="s">
        <v>447</v>
      </c>
      <c r="G1865" s="58">
        <v>158624.24</v>
      </c>
      <c r="H1865" s="4">
        <v>0</v>
      </c>
      <c r="I1865" s="4">
        <f t="shared" si="58"/>
        <v>158624.24</v>
      </c>
    </row>
    <row r="1866" spans="1:9">
      <c r="A1866" s="45">
        <v>43405</v>
      </c>
      <c r="B1866" s="1" t="s">
        <v>16</v>
      </c>
      <c r="C1866" s="56" t="s">
        <v>220</v>
      </c>
      <c r="D1866" s="2" t="s">
        <v>17</v>
      </c>
      <c r="E1866" s="21" t="str">
        <f t="shared" si="59"/>
        <v>002</v>
      </c>
      <c r="F1866" s="57" t="s">
        <v>448</v>
      </c>
      <c r="G1866" s="58">
        <v>24028.68</v>
      </c>
      <c r="H1866" s="4">
        <v>0</v>
      </c>
      <c r="I1866" s="4">
        <f t="shared" si="58"/>
        <v>24028.68</v>
      </c>
    </row>
    <row r="1867" spans="1:9">
      <c r="A1867" s="45">
        <v>43405</v>
      </c>
      <c r="B1867" s="1" t="s">
        <v>16</v>
      </c>
      <c r="C1867" s="56" t="s">
        <v>220</v>
      </c>
      <c r="D1867" s="2" t="s">
        <v>17</v>
      </c>
      <c r="E1867" s="21" t="str">
        <f t="shared" si="59"/>
        <v>002</v>
      </c>
      <c r="F1867" s="57" t="s">
        <v>646</v>
      </c>
      <c r="G1867" s="58">
        <v>19809.36</v>
      </c>
      <c r="H1867" s="4">
        <v>0</v>
      </c>
      <c r="I1867" s="4">
        <f t="shared" si="58"/>
        <v>19809.36</v>
      </c>
    </row>
    <row r="1868" spans="1:9">
      <c r="A1868" s="45">
        <v>43405</v>
      </c>
      <c r="B1868" s="1" t="s">
        <v>16</v>
      </c>
      <c r="C1868" s="56" t="s">
        <v>220</v>
      </c>
      <c r="D1868" s="2" t="s">
        <v>17</v>
      </c>
      <c r="E1868" s="21" t="str">
        <f t="shared" si="59"/>
        <v>002</v>
      </c>
      <c r="F1868" s="57" t="s">
        <v>647</v>
      </c>
      <c r="G1868" s="58">
        <v>2394977.06</v>
      </c>
      <c r="H1868" s="4">
        <v>0</v>
      </c>
      <c r="I1868" s="4">
        <f t="shared" si="58"/>
        <v>2394977.06</v>
      </c>
    </row>
    <row r="1869" spans="1:9">
      <c r="A1869" s="45">
        <v>43405</v>
      </c>
      <c r="B1869" s="1" t="s">
        <v>16</v>
      </c>
      <c r="C1869" s="56" t="s">
        <v>220</v>
      </c>
      <c r="D1869" s="2" t="s">
        <v>17</v>
      </c>
      <c r="E1869" s="21" t="str">
        <f t="shared" si="59"/>
        <v>002</v>
      </c>
      <c r="F1869" s="57" t="s">
        <v>648</v>
      </c>
      <c r="G1869" s="58">
        <v>12039.83</v>
      </c>
      <c r="H1869" s="4">
        <v>0</v>
      </c>
      <c r="I1869" s="4">
        <f t="shared" si="58"/>
        <v>12039.83</v>
      </c>
    </row>
    <row r="1870" spans="1:9">
      <c r="A1870" s="45">
        <v>43405</v>
      </c>
      <c r="B1870" s="1" t="s">
        <v>16</v>
      </c>
      <c r="C1870" s="56" t="s">
        <v>220</v>
      </c>
      <c r="D1870" s="2" t="s">
        <v>17</v>
      </c>
      <c r="E1870" s="21" t="str">
        <f t="shared" si="59"/>
        <v>002</v>
      </c>
      <c r="F1870" s="57" t="s">
        <v>261</v>
      </c>
      <c r="G1870" s="58">
        <v>713410.82</v>
      </c>
      <c r="H1870" s="4">
        <v>0</v>
      </c>
      <c r="I1870" s="4">
        <f t="shared" si="58"/>
        <v>713410.82</v>
      </c>
    </row>
    <row r="1871" spans="1:9">
      <c r="A1871" s="45">
        <v>43405</v>
      </c>
      <c r="B1871" s="1" t="s">
        <v>16</v>
      </c>
      <c r="C1871" s="56" t="s">
        <v>220</v>
      </c>
      <c r="D1871" s="1" t="s">
        <v>60</v>
      </c>
      <c r="E1871" s="21" t="str">
        <f t="shared" si="59"/>
        <v>012</v>
      </c>
      <c r="F1871" s="57" t="s">
        <v>262</v>
      </c>
      <c r="G1871" s="58">
        <v>1668578.3</v>
      </c>
      <c r="H1871" s="4">
        <v>0</v>
      </c>
      <c r="I1871" s="4">
        <f t="shared" si="58"/>
        <v>1668578.3</v>
      </c>
    </row>
    <row r="1872" spans="1:9">
      <c r="A1872" s="45">
        <v>43405</v>
      </c>
      <c r="B1872" s="1" t="s">
        <v>16</v>
      </c>
      <c r="C1872" s="56" t="s">
        <v>220</v>
      </c>
      <c r="D1872" s="1" t="s">
        <v>60</v>
      </c>
      <c r="E1872" s="21" t="str">
        <f t="shared" si="59"/>
        <v>012</v>
      </c>
      <c r="F1872" s="57" t="s">
        <v>263</v>
      </c>
      <c r="G1872" s="58">
        <v>39159.99</v>
      </c>
      <c r="H1872" s="4">
        <v>0</v>
      </c>
      <c r="I1872" s="4">
        <f t="shared" si="58"/>
        <v>39159.99</v>
      </c>
    </row>
    <row r="1873" spans="1:9">
      <c r="A1873" s="45">
        <v>43405</v>
      </c>
      <c r="B1873" s="1" t="s">
        <v>16</v>
      </c>
      <c r="C1873" s="56" t="s">
        <v>220</v>
      </c>
      <c r="D1873" s="1" t="s">
        <v>60</v>
      </c>
      <c r="E1873" s="21" t="str">
        <f t="shared" si="59"/>
        <v>012</v>
      </c>
      <c r="F1873" s="57" t="s">
        <v>264</v>
      </c>
      <c r="G1873" s="58">
        <v>1885.83</v>
      </c>
      <c r="H1873" s="4">
        <v>0</v>
      </c>
      <c r="I1873" s="4">
        <f t="shared" si="58"/>
        <v>1885.83</v>
      </c>
    </row>
    <row r="1874" spans="1:9">
      <c r="A1874" s="45">
        <v>43405</v>
      </c>
      <c r="B1874" s="1" t="s">
        <v>16</v>
      </c>
      <c r="C1874" s="56" t="s">
        <v>220</v>
      </c>
      <c r="D1874" s="1" t="s">
        <v>60</v>
      </c>
      <c r="E1874" s="21" t="str">
        <f t="shared" si="59"/>
        <v>012</v>
      </c>
      <c r="F1874" s="57" t="s">
        <v>265</v>
      </c>
      <c r="G1874" s="58">
        <v>3702.05</v>
      </c>
      <c r="H1874" s="4">
        <v>0</v>
      </c>
      <c r="I1874" s="4">
        <f t="shared" si="58"/>
        <v>3702.05</v>
      </c>
    </row>
    <row r="1875" spans="1:9">
      <c r="A1875" s="45">
        <v>43405</v>
      </c>
      <c r="B1875" s="1" t="s">
        <v>16</v>
      </c>
      <c r="C1875" s="56" t="s">
        <v>220</v>
      </c>
      <c r="D1875" s="1" t="s">
        <v>60</v>
      </c>
      <c r="E1875" s="21" t="str">
        <f t="shared" si="59"/>
        <v>012</v>
      </c>
      <c r="F1875" s="57" t="s">
        <v>266</v>
      </c>
      <c r="G1875" s="58">
        <v>180551.35</v>
      </c>
      <c r="H1875" s="4">
        <v>0</v>
      </c>
      <c r="I1875" s="4">
        <f t="shared" si="58"/>
        <v>180551.35</v>
      </c>
    </row>
    <row r="1876" spans="1:9">
      <c r="A1876" s="45">
        <v>43405</v>
      </c>
      <c r="B1876" s="1" t="s">
        <v>16</v>
      </c>
      <c r="C1876" s="56" t="s">
        <v>220</v>
      </c>
      <c r="D1876" s="1" t="s">
        <v>60</v>
      </c>
      <c r="E1876" s="21" t="str">
        <f t="shared" si="59"/>
        <v>012</v>
      </c>
      <c r="F1876" s="57" t="s">
        <v>270</v>
      </c>
      <c r="G1876" s="58">
        <v>20620.3</v>
      </c>
      <c r="H1876" s="4">
        <v>0</v>
      </c>
      <c r="I1876" s="4">
        <f t="shared" si="58"/>
        <v>20620.3</v>
      </c>
    </row>
    <row r="1877" spans="1:9">
      <c r="A1877" s="45">
        <v>43405</v>
      </c>
      <c r="B1877" s="1" t="s">
        <v>16</v>
      </c>
      <c r="C1877" s="56" t="s">
        <v>220</v>
      </c>
      <c r="D1877" s="1" t="s">
        <v>60</v>
      </c>
      <c r="E1877" s="21" t="str">
        <f t="shared" si="59"/>
        <v>012</v>
      </c>
      <c r="F1877" s="57" t="s">
        <v>271</v>
      </c>
      <c r="G1877" s="58">
        <v>1361.07</v>
      </c>
      <c r="H1877" s="4">
        <v>0</v>
      </c>
      <c r="I1877" s="4">
        <f t="shared" si="58"/>
        <v>1361.07</v>
      </c>
    </row>
    <row r="1878" spans="1:9">
      <c r="A1878" s="45">
        <v>43405</v>
      </c>
      <c r="B1878" s="1" t="s">
        <v>16</v>
      </c>
      <c r="C1878" s="56" t="s">
        <v>220</v>
      </c>
      <c r="D1878" s="1" t="s">
        <v>60</v>
      </c>
      <c r="E1878" s="21" t="str">
        <f t="shared" si="59"/>
        <v>012</v>
      </c>
      <c r="F1878" s="57" t="s">
        <v>272</v>
      </c>
      <c r="G1878" s="58">
        <v>38617.870000000003</v>
      </c>
      <c r="H1878" s="4">
        <v>0</v>
      </c>
      <c r="I1878" s="4">
        <f t="shared" si="58"/>
        <v>38617.870000000003</v>
      </c>
    </row>
    <row r="1879" spans="1:9">
      <c r="A1879" s="45">
        <v>43405</v>
      </c>
      <c r="B1879" s="1" t="s">
        <v>16</v>
      </c>
      <c r="C1879" s="56" t="s">
        <v>220</v>
      </c>
      <c r="D1879" s="1" t="s">
        <v>60</v>
      </c>
      <c r="E1879" s="21" t="str">
        <f t="shared" si="59"/>
        <v>012</v>
      </c>
      <c r="F1879" s="57" t="s">
        <v>276</v>
      </c>
      <c r="G1879" s="58">
        <v>64628.31</v>
      </c>
      <c r="H1879" s="4">
        <v>0</v>
      </c>
      <c r="I1879" s="4">
        <f t="shared" si="58"/>
        <v>64628.31</v>
      </c>
    </row>
    <row r="1880" spans="1:9">
      <c r="A1880" s="45">
        <v>43405</v>
      </c>
      <c r="B1880" s="1" t="s">
        <v>16</v>
      </c>
      <c r="C1880" s="56" t="s">
        <v>220</v>
      </c>
      <c r="D1880" s="1" t="s">
        <v>60</v>
      </c>
      <c r="E1880" s="21" t="str">
        <f t="shared" si="59"/>
        <v>012</v>
      </c>
      <c r="F1880" s="57" t="s">
        <v>277</v>
      </c>
      <c r="G1880" s="58">
        <v>99072.67</v>
      </c>
      <c r="H1880" s="4">
        <v>0</v>
      </c>
      <c r="I1880" s="4">
        <f t="shared" si="58"/>
        <v>99072.67</v>
      </c>
    </row>
    <row r="1881" spans="1:9">
      <c r="A1881" s="45">
        <v>43405</v>
      </c>
      <c r="B1881" s="1" t="s">
        <v>16</v>
      </c>
      <c r="C1881" s="56" t="s">
        <v>220</v>
      </c>
      <c r="D1881" s="1" t="s">
        <v>60</v>
      </c>
      <c r="E1881" s="21" t="str">
        <f t="shared" si="59"/>
        <v>012</v>
      </c>
      <c r="F1881" s="57" t="s">
        <v>278</v>
      </c>
      <c r="G1881" s="58">
        <v>1446850.01</v>
      </c>
      <c r="H1881" s="4">
        <v>0</v>
      </c>
      <c r="I1881" s="4">
        <f t="shared" si="58"/>
        <v>1446850.01</v>
      </c>
    </row>
    <row r="1882" spans="1:9">
      <c r="A1882" s="45">
        <v>43405</v>
      </c>
      <c r="B1882" s="1" t="s">
        <v>16</v>
      </c>
      <c r="C1882" s="56" t="s">
        <v>220</v>
      </c>
      <c r="D1882" s="1" t="s">
        <v>60</v>
      </c>
      <c r="E1882" s="21" t="str">
        <f t="shared" si="59"/>
        <v>012</v>
      </c>
      <c r="F1882" s="57" t="s">
        <v>279</v>
      </c>
      <c r="G1882" s="58">
        <v>1203940.6399999999</v>
      </c>
      <c r="H1882" s="4">
        <v>0</v>
      </c>
      <c r="I1882" s="4">
        <f t="shared" si="58"/>
        <v>1203940.6399999999</v>
      </c>
    </row>
    <row r="1883" spans="1:9">
      <c r="A1883" s="45">
        <v>43405</v>
      </c>
      <c r="B1883" s="1" t="s">
        <v>16</v>
      </c>
      <c r="C1883" s="56" t="s">
        <v>220</v>
      </c>
      <c r="D1883" s="1" t="s">
        <v>60</v>
      </c>
      <c r="E1883" s="21" t="str">
        <f t="shared" si="59"/>
        <v>012</v>
      </c>
      <c r="F1883" s="57" t="s">
        <v>280</v>
      </c>
      <c r="G1883" s="58">
        <v>252611.82</v>
      </c>
      <c r="H1883" s="4">
        <v>0</v>
      </c>
      <c r="I1883" s="4">
        <f t="shared" si="58"/>
        <v>252611.82</v>
      </c>
    </row>
    <row r="1884" spans="1:9">
      <c r="A1884" s="45">
        <v>43405</v>
      </c>
      <c r="B1884" s="1" t="s">
        <v>16</v>
      </c>
      <c r="C1884" s="56" t="s">
        <v>220</v>
      </c>
      <c r="D1884" s="1" t="s">
        <v>60</v>
      </c>
      <c r="E1884" s="21" t="str">
        <f t="shared" si="59"/>
        <v>012</v>
      </c>
      <c r="F1884" s="57" t="s">
        <v>281</v>
      </c>
      <c r="G1884" s="58">
        <v>22491.84</v>
      </c>
      <c r="H1884" s="4">
        <v>0</v>
      </c>
      <c r="I1884" s="4">
        <f t="shared" si="58"/>
        <v>22491.84</v>
      </c>
    </row>
    <row r="1885" spans="1:9">
      <c r="A1885" s="45">
        <v>43405</v>
      </c>
      <c r="B1885" s="1" t="s">
        <v>16</v>
      </c>
      <c r="C1885" s="56" t="s">
        <v>220</v>
      </c>
      <c r="D1885" s="1" t="s">
        <v>60</v>
      </c>
      <c r="E1885" s="21" t="str">
        <f t="shared" si="59"/>
        <v>012</v>
      </c>
      <c r="F1885" s="57" t="s">
        <v>283</v>
      </c>
      <c r="G1885" s="58">
        <v>231187.59</v>
      </c>
      <c r="H1885" s="4">
        <v>0</v>
      </c>
      <c r="I1885" s="4">
        <f t="shared" si="58"/>
        <v>231187.59</v>
      </c>
    </row>
    <row r="1886" spans="1:9">
      <c r="A1886" s="45">
        <v>43405</v>
      </c>
      <c r="B1886" s="1" t="s">
        <v>16</v>
      </c>
      <c r="C1886" s="56" t="s">
        <v>220</v>
      </c>
      <c r="D1886" s="1" t="s">
        <v>60</v>
      </c>
      <c r="E1886" s="21" t="str">
        <f t="shared" si="59"/>
        <v>012</v>
      </c>
      <c r="F1886" s="57" t="s">
        <v>284</v>
      </c>
      <c r="G1886" s="58">
        <v>42028.85</v>
      </c>
      <c r="H1886" s="4">
        <v>0</v>
      </c>
      <c r="I1886" s="4">
        <f t="shared" si="58"/>
        <v>42028.85</v>
      </c>
    </row>
    <row r="1887" spans="1:9">
      <c r="A1887" s="45">
        <v>43405</v>
      </c>
      <c r="B1887" s="1" t="s">
        <v>16</v>
      </c>
      <c r="C1887" s="56" t="s">
        <v>220</v>
      </c>
      <c r="D1887" s="1" t="s">
        <v>60</v>
      </c>
      <c r="E1887" s="21" t="str">
        <f t="shared" si="59"/>
        <v>012</v>
      </c>
      <c r="F1887" s="57" t="s">
        <v>423</v>
      </c>
      <c r="G1887" s="58">
        <v>40243.14</v>
      </c>
      <c r="H1887" s="4">
        <v>0</v>
      </c>
      <c r="I1887" s="4">
        <f t="shared" si="58"/>
        <v>40243.14</v>
      </c>
    </row>
    <row r="1888" spans="1:9">
      <c r="A1888" s="45">
        <v>43405</v>
      </c>
      <c r="B1888" s="1" t="s">
        <v>16</v>
      </c>
      <c r="C1888" s="56" t="s">
        <v>220</v>
      </c>
      <c r="D1888" s="1" t="s">
        <v>60</v>
      </c>
      <c r="E1888" s="21" t="str">
        <f t="shared" si="59"/>
        <v>012</v>
      </c>
      <c r="F1888" s="57" t="s">
        <v>403</v>
      </c>
      <c r="G1888" s="58">
        <v>48462.87</v>
      </c>
      <c r="H1888" s="4">
        <v>0</v>
      </c>
      <c r="I1888" s="4">
        <f t="shared" si="58"/>
        <v>48462.87</v>
      </c>
    </row>
    <row r="1889" spans="1:9">
      <c r="A1889" s="45">
        <v>43405</v>
      </c>
      <c r="B1889" s="1" t="s">
        <v>16</v>
      </c>
      <c r="C1889" s="56" t="s">
        <v>220</v>
      </c>
      <c r="D1889" s="1" t="s">
        <v>60</v>
      </c>
      <c r="E1889" s="21" t="str">
        <f>LEFT(D1889,3)</f>
        <v>012</v>
      </c>
      <c r="F1889" s="57" t="s">
        <v>405</v>
      </c>
      <c r="G1889" s="58">
        <v>54569.63</v>
      </c>
      <c r="H1889" s="4">
        <v>0</v>
      </c>
      <c r="I1889" s="4">
        <f t="shared" ref="I1889:I1952" si="60">+G1889-H1889</f>
        <v>54569.63</v>
      </c>
    </row>
    <row r="1890" spans="1:9">
      <c r="A1890" s="45">
        <v>43405</v>
      </c>
      <c r="B1890" s="1" t="s">
        <v>16</v>
      </c>
      <c r="C1890" s="56" t="s">
        <v>220</v>
      </c>
      <c r="D1890" s="1" t="s">
        <v>60</v>
      </c>
      <c r="E1890" s="21" t="str">
        <f>LEFT(D1890,3)</f>
        <v>012</v>
      </c>
      <c r="F1890" s="57" t="s">
        <v>449</v>
      </c>
      <c r="G1890" s="58">
        <v>2504.71</v>
      </c>
      <c r="H1890" s="4">
        <v>0</v>
      </c>
      <c r="I1890" s="4">
        <f t="shared" si="60"/>
        <v>2504.71</v>
      </c>
    </row>
    <row r="1891" spans="1:9">
      <c r="A1891" s="45">
        <v>43405</v>
      </c>
      <c r="B1891" s="1" t="s">
        <v>16</v>
      </c>
      <c r="C1891" s="56" t="s">
        <v>220</v>
      </c>
      <c r="D1891" s="1" t="s">
        <v>60</v>
      </c>
      <c r="E1891" s="21" t="str">
        <f t="shared" ref="E1891:E1954" si="61">LEFT(D1891,3)</f>
        <v>012</v>
      </c>
      <c r="F1891" s="57" t="s">
        <v>649</v>
      </c>
      <c r="G1891" s="58">
        <v>31128.31</v>
      </c>
      <c r="H1891" s="4">
        <v>0</v>
      </c>
      <c r="I1891" s="4">
        <f t="shared" si="60"/>
        <v>31128.31</v>
      </c>
    </row>
    <row r="1892" spans="1:9">
      <c r="A1892" s="45">
        <v>43405</v>
      </c>
      <c r="B1892" s="1" t="s">
        <v>16</v>
      </c>
      <c r="C1892" s="56" t="s">
        <v>220</v>
      </c>
      <c r="D1892" s="1" t="s">
        <v>60</v>
      </c>
      <c r="E1892" s="21" t="str">
        <f t="shared" si="61"/>
        <v>012</v>
      </c>
      <c r="F1892" s="57" t="s">
        <v>650</v>
      </c>
      <c r="G1892" s="58">
        <v>10131.81</v>
      </c>
      <c r="H1892" s="4">
        <v>0</v>
      </c>
      <c r="I1892" s="4">
        <f t="shared" si="60"/>
        <v>10131.81</v>
      </c>
    </row>
    <row r="1893" spans="1:9">
      <c r="A1893" s="45">
        <v>43405</v>
      </c>
      <c r="B1893" s="1" t="s">
        <v>16</v>
      </c>
      <c r="C1893" s="56" t="s">
        <v>220</v>
      </c>
      <c r="D1893" s="1" t="s">
        <v>60</v>
      </c>
      <c r="E1893" s="21" t="str">
        <f t="shared" si="61"/>
        <v>012</v>
      </c>
      <c r="F1893" s="57" t="s">
        <v>651</v>
      </c>
      <c r="G1893" s="58">
        <v>12544.46</v>
      </c>
      <c r="H1893" s="4">
        <v>0</v>
      </c>
      <c r="I1893" s="4">
        <f t="shared" si="60"/>
        <v>12544.46</v>
      </c>
    </row>
    <row r="1894" spans="1:9">
      <c r="A1894" s="45">
        <v>43405</v>
      </c>
      <c r="B1894" s="1" t="s">
        <v>16</v>
      </c>
      <c r="C1894" s="56" t="s">
        <v>220</v>
      </c>
      <c r="D1894" s="1" t="s">
        <v>60</v>
      </c>
      <c r="E1894" s="21" t="str">
        <f t="shared" si="61"/>
        <v>012</v>
      </c>
      <c r="F1894" s="57" t="s">
        <v>652</v>
      </c>
      <c r="G1894" s="58">
        <v>4814.92</v>
      </c>
      <c r="H1894" s="4">
        <v>0</v>
      </c>
      <c r="I1894" s="4">
        <f t="shared" si="60"/>
        <v>4814.92</v>
      </c>
    </row>
    <row r="1895" spans="1:9">
      <c r="A1895" s="45">
        <v>43405</v>
      </c>
      <c r="B1895" s="1" t="s">
        <v>16</v>
      </c>
      <c r="C1895" s="56" t="s">
        <v>220</v>
      </c>
      <c r="D1895" s="1" t="s">
        <v>60</v>
      </c>
      <c r="E1895" s="21" t="str">
        <f t="shared" si="61"/>
        <v>012</v>
      </c>
      <c r="F1895" s="57" t="s">
        <v>653</v>
      </c>
      <c r="G1895" s="58">
        <v>2438.88</v>
      </c>
      <c r="H1895" s="4">
        <v>0</v>
      </c>
      <c r="I1895" s="4">
        <f t="shared" si="60"/>
        <v>2438.88</v>
      </c>
    </row>
    <row r="1896" spans="1:9">
      <c r="A1896" s="45">
        <v>43405</v>
      </c>
      <c r="B1896" s="1" t="s">
        <v>16</v>
      </c>
      <c r="C1896" s="56" t="s">
        <v>220</v>
      </c>
      <c r="D1896" s="1" t="s">
        <v>60</v>
      </c>
      <c r="E1896" s="21" t="str">
        <f t="shared" si="61"/>
        <v>012</v>
      </c>
      <c r="F1896" s="57" t="s">
        <v>654</v>
      </c>
      <c r="G1896" s="58">
        <v>5744.9</v>
      </c>
      <c r="H1896" s="4">
        <v>0</v>
      </c>
      <c r="I1896" s="4">
        <f t="shared" si="60"/>
        <v>5744.9</v>
      </c>
    </row>
    <row r="1897" spans="1:9">
      <c r="A1897" s="45">
        <v>43405</v>
      </c>
      <c r="B1897" s="1" t="s">
        <v>33</v>
      </c>
      <c r="C1897" s="21" t="s">
        <v>220</v>
      </c>
      <c r="D1897" s="1" t="s">
        <v>34</v>
      </c>
      <c r="E1897" s="21" t="str">
        <f t="shared" si="61"/>
        <v>009</v>
      </c>
      <c r="F1897" s="57" t="s">
        <v>287</v>
      </c>
      <c r="G1897" s="58">
        <v>8.9499999999999993</v>
      </c>
      <c r="H1897" s="4">
        <v>8.9499999999999993</v>
      </c>
      <c r="I1897" s="4">
        <f t="shared" si="60"/>
        <v>0</v>
      </c>
    </row>
    <row r="1898" spans="1:9">
      <c r="A1898" s="45">
        <v>43405</v>
      </c>
      <c r="B1898" s="1" t="s">
        <v>33</v>
      </c>
      <c r="C1898" s="21" t="s">
        <v>220</v>
      </c>
      <c r="D1898" s="1" t="s">
        <v>34</v>
      </c>
      <c r="E1898" s="21" t="str">
        <f t="shared" si="61"/>
        <v>009</v>
      </c>
      <c r="F1898" s="1" t="s">
        <v>288</v>
      </c>
      <c r="G1898" s="59">
        <v>0.12</v>
      </c>
      <c r="H1898" s="4">
        <v>0.12</v>
      </c>
      <c r="I1898" s="4">
        <f t="shared" si="60"/>
        <v>0</v>
      </c>
    </row>
    <row r="1899" spans="1:9">
      <c r="A1899" s="45">
        <v>43405</v>
      </c>
      <c r="B1899" s="1" t="s">
        <v>33</v>
      </c>
      <c r="C1899" s="21" t="s">
        <v>220</v>
      </c>
      <c r="D1899" s="1" t="s">
        <v>34</v>
      </c>
      <c r="E1899" s="21" t="str">
        <f t="shared" si="61"/>
        <v>009</v>
      </c>
      <c r="F1899" s="1" t="s">
        <v>425</v>
      </c>
      <c r="G1899" s="59">
        <v>16.16</v>
      </c>
      <c r="H1899" s="4">
        <v>0</v>
      </c>
      <c r="I1899" s="4">
        <f t="shared" si="60"/>
        <v>16.16</v>
      </c>
    </row>
    <row r="1900" spans="1:9">
      <c r="A1900" s="45">
        <v>43405</v>
      </c>
      <c r="B1900" s="1" t="s">
        <v>33</v>
      </c>
      <c r="C1900" s="21" t="s">
        <v>220</v>
      </c>
      <c r="D1900" s="1" t="s">
        <v>34</v>
      </c>
      <c r="E1900" s="21" t="str">
        <f t="shared" si="61"/>
        <v>009</v>
      </c>
      <c r="F1900" s="1" t="s">
        <v>289</v>
      </c>
      <c r="G1900" s="59">
        <v>84388.92</v>
      </c>
      <c r="H1900" s="4">
        <v>1431.95</v>
      </c>
      <c r="I1900" s="4">
        <f t="shared" si="60"/>
        <v>82956.97</v>
      </c>
    </row>
    <row r="1901" spans="1:9">
      <c r="A1901" s="45">
        <v>43405</v>
      </c>
      <c r="B1901" s="1" t="s">
        <v>33</v>
      </c>
      <c r="C1901" s="21" t="s">
        <v>220</v>
      </c>
      <c r="D1901" s="1" t="s">
        <v>34</v>
      </c>
      <c r="E1901" s="21" t="str">
        <f t="shared" si="61"/>
        <v>009</v>
      </c>
      <c r="F1901" s="1" t="s">
        <v>291</v>
      </c>
      <c r="G1901" s="59">
        <v>179226.77</v>
      </c>
      <c r="H1901" s="4">
        <v>5944.48</v>
      </c>
      <c r="I1901" s="4">
        <f t="shared" si="60"/>
        <v>173282.28999999998</v>
      </c>
    </row>
    <row r="1902" spans="1:9">
      <c r="A1902" s="45">
        <v>43405</v>
      </c>
      <c r="B1902" s="1" t="s">
        <v>33</v>
      </c>
      <c r="C1902" s="21" t="s">
        <v>220</v>
      </c>
      <c r="D1902" s="1" t="s">
        <v>34</v>
      </c>
      <c r="E1902" s="21" t="str">
        <f t="shared" si="61"/>
        <v>009</v>
      </c>
      <c r="F1902" s="1" t="s">
        <v>292</v>
      </c>
      <c r="G1902" s="59">
        <v>64165.36</v>
      </c>
      <c r="H1902" s="4">
        <v>349.27</v>
      </c>
      <c r="I1902" s="4">
        <f t="shared" si="60"/>
        <v>63816.090000000004</v>
      </c>
    </row>
    <row r="1903" spans="1:9">
      <c r="A1903" s="45">
        <v>43405</v>
      </c>
      <c r="B1903" s="1" t="s">
        <v>33</v>
      </c>
      <c r="C1903" s="21" t="s">
        <v>220</v>
      </c>
      <c r="D1903" s="1" t="s">
        <v>34</v>
      </c>
      <c r="E1903" s="21" t="str">
        <f t="shared" si="61"/>
        <v>009</v>
      </c>
      <c r="F1903" s="1" t="s">
        <v>294</v>
      </c>
      <c r="G1903" s="59">
        <v>15915119.359999999</v>
      </c>
      <c r="H1903" s="4">
        <v>376220.05</v>
      </c>
      <c r="I1903" s="4">
        <f t="shared" si="60"/>
        <v>15538899.309999999</v>
      </c>
    </row>
    <row r="1904" spans="1:9">
      <c r="A1904" s="45">
        <v>43405</v>
      </c>
      <c r="B1904" s="1" t="s">
        <v>33</v>
      </c>
      <c r="C1904" s="21" t="s">
        <v>220</v>
      </c>
      <c r="D1904" s="1" t="s">
        <v>34</v>
      </c>
      <c r="E1904" s="21" t="str">
        <f t="shared" si="61"/>
        <v>009</v>
      </c>
      <c r="F1904" s="1" t="s">
        <v>296</v>
      </c>
      <c r="G1904" s="59">
        <v>1946255.12</v>
      </c>
      <c r="H1904" s="4">
        <v>69549.279999999999</v>
      </c>
      <c r="I1904" s="4">
        <f t="shared" si="60"/>
        <v>1876705.84</v>
      </c>
    </row>
    <row r="1905" spans="1:9">
      <c r="A1905" s="45">
        <v>43405</v>
      </c>
      <c r="B1905" s="1" t="s">
        <v>33</v>
      </c>
      <c r="C1905" s="21" t="s">
        <v>220</v>
      </c>
      <c r="D1905" s="1" t="s">
        <v>34</v>
      </c>
      <c r="E1905" s="21" t="str">
        <f t="shared" si="61"/>
        <v>009</v>
      </c>
      <c r="F1905" s="1" t="s">
        <v>297</v>
      </c>
      <c r="G1905" s="59">
        <v>-7.34</v>
      </c>
      <c r="H1905" s="4">
        <v>0</v>
      </c>
      <c r="I1905" s="4">
        <f t="shared" si="60"/>
        <v>-7.34</v>
      </c>
    </row>
    <row r="1906" spans="1:9">
      <c r="A1906" s="45">
        <v>43405</v>
      </c>
      <c r="B1906" s="1" t="s">
        <v>33</v>
      </c>
      <c r="C1906" s="21" t="s">
        <v>220</v>
      </c>
      <c r="D1906" s="1" t="s">
        <v>34</v>
      </c>
      <c r="E1906" s="21" t="str">
        <f t="shared" si="61"/>
        <v>009</v>
      </c>
      <c r="F1906" s="1" t="s">
        <v>298</v>
      </c>
      <c r="G1906" s="59">
        <v>59623.53</v>
      </c>
      <c r="H1906" s="4">
        <v>1218.1300000000001</v>
      </c>
      <c r="I1906" s="4">
        <f t="shared" si="60"/>
        <v>58405.4</v>
      </c>
    </row>
    <row r="1907" spans="1:9">
      <c r="A1907" s="45">
        <v>43405</v>
      </c>
      <c r="B1907" s="1" t="s">
        <v>33</v>
      </c>
      <c r="C1907" s="21" t="s">
        <v>220</v>
      </c>
      <c r="D1907" s="1" t="s">
        <v>34</v>
      </c>
      <c r="E1907" s="21" t="str">
        <f t="shared" si="61"/>
        <v>009</v>
      </c>
      <c r="F1907" s="1" t="s">
        <v>300</v>
      </c>
      <c r="G1907" s="59">
        <v>12.17</v>
      </c>
      <c r="H1907" s="4">
        <v>12.17</v>
      </c>
      <c r="I1907" s="4">
        <f t="shared" si="60"/>
        <v>0</v>
      </c>
    </row>
    <row r="1908" spans="1:9">
      <c r="A1908" s="45">
        <v>43405</v>
      </c>
      <c r="B1908" s="1" t="s">
        <v>33</v>
      </c>
      <c r="C1908" s="21" t="s">
        <v>220</v>
      </c>
      <c r="D1908" s="1" t="s">
        <v>34</v>
      </c>
      <c r="E1908" s="21" t="str">
        <f t="shared" si="61"/>
        <v>009</v>
      </c>
      <c r="F1908" s="1" t="s">
        <v>301</v>
      </c>
      <c r="G1908" s="59">
        <v>28940.33</v>
      </c>
      <c r="H1908" s="4">
        <v>1012.5</v>
      </c>
      <c r="I1908" s="4">
        <f t="shared" si="60"/>
        <v>27927.83</v>
      </c>
    </row>
    <row r="1909" spans="1:9">
      <c r="A1909" s="45">
        <v>43405</v>
      </c>
      <c r="B1909" s="1" t="s">
        <v>33</v>
      </c>
      <c r="C1909" s="21" t="s">
        <v>220</v>
      </c>
      <c r="D1909" s="1" t="s">
        <v>34</v>
      </c>
      <c r="E1909" s="21" t="str">
        <f t="shared" si="61"/>
        <v>009</v>
      </c>
      <c r="F1909" s="1" t="s">
        <v>302</v>
      </c>
      <c r="G1909" s="59">
        <v>1.08</v>
      </c>
      <c r="H1909" s="4">
        <v>0.01</v>
      </c>
      <c r="I1909" s="4">
        <f t="shared" si="60"/>
        <v>1.07</v>
      </c>
    </row>
    <row r="1910" spans="1:9">
      <c r="A1910" s="45">
        <v>43405</v>
      </c>
      <c r="B1910" s="1" t="s">
        <v>33</v>
      </c>
      <c r="C1910" s="21" t="s">
        <v>220</v>
      </c>
      <c r="D1910" s="1" t="s">
        <v>34</v>
      </c>
      <c r="E1910" s="21" t="str">
        <f t="shared" si="61"/>
        <v>009</v>
      </c>
      <c r="F1910" s="1" t="s">
        <v>303</v>
      </c>
      <c r="G1910" s="59">
        <v>774453.41</v>
      </c>
      <c r="H1910" s="4">
        <v>21564.400000000001</v>
      </c>
      <c r="I1910" s="4">
        <f t="shared" si="60"/>
        <v>752889.01</v>
      </c>
    </row>
    <row r="1911" spans="1:9">
      <c r="A1911" s="45">
        <v>43405</v>
      </c>
      <c r="B1911" s="1" t="s">
        <v>33</v>
      </c>
      <c r="C1911" s="21" t="s">
        <v>220</v>
      </c>
      <c r="D1911" s="1" t="s">
        <v>34</v>
      </c>
      <c r="E1911" s="21" t="str">
        <f t="shared" si="61"/>
        <v>009</v>
      </c>
      <c r="F1911" s="1" t="s">
        <v>312</v>
      </c>
      <c r="G1911" s="59">
        <v>9118958.7699999996</v>
      </c>
      <c r="H1911" s="4">
        <v>191953.97</v>
      </c>
      <c r="I1911" s="4">
        <f t="shared" si="60"/>
        <v>8927004.7999999989</v>
      </c>
    </row>
    <row r="1912" spans="1:9">
      <c r="A1912" s="45">
        <v>43405</v>
      </c>
      <c r="B1912" s="1" t="s">
        <v>33</v>
      </c>
      <c r="C1912" s="21" t="s">
        <v>220</v>
      </c>
      <c r="D1912" s="1" t="s">
        <v>34</v>
      </c>
      <c r="E1912" s="21" t="str">
        <f t="shared" si="61"/>
        <v>009</v>
      </c>
      <c r="F1912" s="1" t="s">
        <v>319</v>
      </c>
      <c r="G1912" s="59">
        <v>237808.27</v>
      </c>
      <c r="H1912" s="4">
        <v>6337.06</v>
      </c>
      <c r="I1912" s="4">
        <f t="shared" si="60"/>
        <v>231471.21</v>
      </c>
    </row>
    <row r="1913" spans="1:9">
      <c r="A1913" s="45">
        <v>43405</v>
      </c>
      <c r="B1913" s="1" t="s">
        <v>33</v>
      </c>
      <c r="C1913" s="21" t="s">
        <v>220</v>
      </c>
      <c r="D1913" s="1" t="s">
        <v>34</v>
      </c>
      <c r="E1913" s="21" t="str">
        <f t="shared" si="61"/>
        <v>009</v>
      </c>
      <c r="F1913" s="1" t="s">
        <v>320</v>
      </c>
      <c r="G1913" s="59">
        <v>1492.59</v>
      </c>
      <c r="H1913" s="4">
        <v>0</v>
      </c>
      <c r="I1913" s="4">
        <f t="shared" si="60"/>
        <v>1492.59</v>
      </c>
    </row>
    <row r="1914" spans="1:9">
      <c r="A1914" s="45">
        <v>43405</v>
      </c>
      <c r="B1914" s="1" t="s">
        <v>33</v>
      </c>
      <c r="C1914" s="21" t="s">
        <v>220</v>
      </c>
      <c r="D1914" s="1" t="s">
        <v>34</v>
      </c>
      <c r="E1914" s="21" t="str">
        <f t="shared" si="61"/>
        <v>009</v>
      </c>
      <c r="F1914" s="1" t="s">
        <v>322</v>
      </c>
      <c r="G1914" s="59">
        <v>107370.7</v>
      </c>
      <c r="H1914" s="4">
        <v>0</v>
      </c>
      <c r="I1914" s="4">
        <f t="shared" si="60"/>
        <v>107370.7</v>
      </c>
    </row>
    <row r="1915" spans="1:9">
      <c r="A1915" s="45">
        <v>43405</v>
      </c>
      <c r="B1915" s="1" t="s">
        <v>33</v>
      </c>
      <c r="C1915" s="21" t="s">
        <v>220</v>
      </c>
      <c r="D1915" s="1" t="s">
        <v>34</v>
      </c>
      <c r="E1915" s="21" t="str">
        <f t="shared" si="61"/>
        <v>009</v>
      </c>
      <c r="F1915" s="1" t="s">
        <v>328</v>
      </c>
      <c r="G1915" s="59">
        <v>12421.71</v>
      </c>
      <c r="H1915" s="4">
        <v>297.95999999999998</v>
      </c>
      <c r="I1915" s="4">
        <f t="shared" si="60"/>
        <v>12123.75</v>
      </c>
    </row>
    <row r="1916" spans="1:9">
      <c r="A1916" s="45">
        <v>43405</v>
      </c>
      <c r="B1916" s="1" t="s">
        <v>33</v>
      </c>
      <c r="C1916" s="21" t="s">
        <v>220</v>
      </c>
      <c r="D1916" s="1" t="s">
        <v>34</v>
      </c>
      <c r="E1916" s="21" t="str">
        <f t="shared" si="61"/>
        <v>009</v>
      </c>
      <c r="F1916" s="1" t="s">
        <v>426</v>
      </c>
      <c r="G1916" s="59">
        <v>21721.27</v>
      </c>
      <c r="H1916" s="4">
        <v>163.28</v>
      </c>
      <c r="I1916" s="4">
        <f t="shared" si="60"/>
        <v>21557.99</v>
      </c>
    </row>
    <row r="1917" spans="1:9">
      <c r="A1917" s="45">
        <v>43405</v>
      </c>
      <c r="B1917" s="1" t="s">
        <v>33</v>
      </c>
      <c r="C1917" s="21" t="s">
        <v>220</v>
      </c>
      <c r="D1917" s="1" t="s">
        <v>34</v>
      </c>
      <c r="E1917" s="21" t="str">
        <f t="shared" si="61"/>
        <v>009</v>
      </c>
      <c r="F1917" s="1" t="s">
        <v>337</v>
      </c>
      <c r="G1917" s="59">
        <v>140290.94</v>
      </c>
      <c r="H1917" s="4">
        <v>2418.34</v>
      </c>
      <c r="I1917" s="4">
        <f t="shared" si="60"/>
        <v>137872.6</v>
      </c>
    </row>
    <row r="1918" spans="1:9">
      <c r="A1918" s="45">
        <v>43405</v>
      </c>
      <c r="B1918" s="1" t="s">
        <v>33</v>
      </c>
      <c r="C1918" s="21" t="s">
        <v>220</v>
      </c>
      <c r="D1918" s="1" t="s">
        <v>34</v>
      </c>
      <c r="E1918" s="21" t="str">
        <f t="shared" si="61"/>
        <v>009</v>
      </c>
      <c r="F1918" s="1" t="s">
        <v>341</v>
      </c>
      <c r="G1918" s="59">
        <v>45388.59</v>
      </c>
      <c r="H1918" s="4">
        <v>685.27</v>
      </c>
      <c r="I1918" s="4">
        <f t="shared" si="60"/>
        <v>44703.32</v>
      </c>
    </row>
    <row r="1919" spans="1:9">
      <c r="A1919" s="45">
        <v>43405</v>
      </c>
      <c r="B1919" s="1" t="s">
        <v>33</v>
      </c>
      <c r="C1919" s="21" t="s">
        <v>220</v>
      </c>
      <c r="D1919" s="1" t="s">
        <v>34</v>
      </c>
      <c r="E1919" s="21" t="str">
        <f t="shared" si="61"/>
        <v>009</v>
      </c>
      <c r="F1919" s="1" t="s">
        <v>347</v>
      </c>
      <c r="G1919" s="59">
        <v>623692.01</v>
      </c>
      <c r="H1919" s="4">
        <v>11013.66</v>
      </c>
      <c r="I1919" s="4">
        <f t="shared" si="60"/>
        <v>612678.35</v>
      </c>
    </row>
    <row r="1920" spans="1:9">
      <c r="A1920" s="45">
        <v>43405</v>
      </c>
      <c r="B1920" s="1" t="s">
        <v>33</v>
      </c>
      <c r="C1920" s="21" t="s">
        <v>220</v>
      </c>
      <c r="D1920" s="1" t="s">
        <v>34</v>
      </c>
      <c r="E1920" s="21" t="str">
        <f t="shared" si="61"/>
        <v>009</v>
      </c>
      <c r="F1920" s="1" t="s">
        <v>349</v>
      </c>
      <c r="G1920" s="59">
        <v>191512.29</v>
      </c>
      <c r="H1920" s="4">
        <v>3500.12</v>
      </c>
      <c r="I1920" s="4">
        <f t="shared" si="60"/>
        <v>188012.17</v>
      </c>
    </row>
    <row r="1921" spans="1:9">
      <c r="A1921" s="45">
        <v>43405</v>
      </c>
      <c r="B1921" s="1" t="s">
        <v>33</v>
      </c>
      <c r="C1921" s="21" t="s">
        <v>220</v>
      </c>
      <c r="D1921" s="1" t="s">
        <v>34</v>
      </c>
      <c r="E1921" s="21" t="str">
        <f t="shared" si="61"/>
        <v>009</v>
      </c>
      <c r="F1921" s="1" t="s">
        <v>356</v>
      </c>
      <c r="G1921" s="59">
        <v>412497.98</v>
      </c>
      <c r="H1921" s="4">
        <v>8703.33</v>
      </c>
      <c r="I1921" s="4">
        <f t="shared" si="60"/>
        <v>403794.64999999997</v>
      </c>
    </row>
    <row r="1922" spans="1:9">
      <c r="A1922" s="45">
        <v>43405</v>
      </c>
      <c r="B1922" s="1" t="s">
        <v>33</v>
      </c>
      <c r="C1922" s="21" t="s">
        <v>220</v>
      </c>
      <c r="D1922" s="1" t="s">
        <v>34</v>
      </c>
      <c r="E1922" s="21" t="str">
        <f t="shared" si="61"/>
        <v>009</v>
      </c>
      <c r="F1922" s="1" t="s">
        <v>357</v>
      </c>
      <c r="G1922" s="59">
        <v>-4661.9399999999996</v>
      </c>
      <c r="H1922" s="4">
        <v>0</v>
      </c>
      <c r="I1922" s="4">
        <f t="shared" si="60"/>
        <v>-4661.9399999999996</v>
      </c>
    </row>
    <row r="1923" spans="1:9">
      <c r="A1923" s="45">
        <v>43405</v>
      </c>
      <c r="B1923" s="1" t="s">
        <v>33</v>
      </c>
      <c r="C1923" s="21" t="s">
        <v>220</v>
      </c>
      <c r="D1923" s="1" t="s">
        <v>34</v>
      </c>
      <c r="E1923" s="21" t="str">
        <f t="shared" si="61"/>
        <v>009</v>
      </c>
      <c r="F1923" s="1" t="s">
        <v>358</v>
      </c>
      <c r="G1923" s="59">
        <v>134832.07</v>
      </c>
      <c r="H1923" s="4">
        <v>2032.4</v>
      </c>
      <c r="I1923" s="4">
        <f t="shared" si="60"/>
        <v>132799.67000000001</v>
      </c>
    </row>
    <row r="1924" spans="1:9">
      <c r="A1924" s="45">
        <v>43405</v>
      </c>
      <c r="B1924" s="1" t="s">
        <v>33</v>
      </c>
      <c r="C1924" s="21" t="s">
        <v>220</v>
      </c>
      <c r="D1924" s="1" t="s">
        <v>34</v>
      </c>
      <c r="E1924" s="21" t="str">
        <f t="shared" si="61"/>
        <v>009</v>
      </c>
      <c r="F1924" s="1" t="s">
        <v>365</v>
      </c>
      <c r="G1924" s="59">
        <v>1050407.33</v>
      </c>
      <c r="H1924" s="4">
        <v>14170.52</v>
      </c>
      <c r="I1924" s="4">
        <f t="shared" si="60"/>
        <v>1036236.81</v>
      </c>
    </row>
    <row r="1925" spans="1:9">
      <c r="A1925" s="45">
        <v>43405</v>
      </c>
      <c r="B1925" s="1" t="s">
        <v>33</v>
      </c>
      <c r="C1925" s="21" t="s">
        <v>220</v>
      </c>
      <c r="D1925" s="1" t="s">
        <v>34</v>
      </c>
      <c r="E1925" s="21" t="str">
        <f t="shared" si="61"/>
        <v>009</v>
      </c>
      <c r="F1925" s="1" t="s">
        <v>373</v>
      </c>
      <c r="G1925" s="59">
        <v>33674.769999999997</v>
      </c>
      <c r="H1925" s="4">
        <v>0</v>
      </c>
      <c r="I1925" s="4">
        <f t="shared" si="60"/>
        <v>33674.769999999997</v>
      </c>
    </row>
    <row r="1926" spans="1:9">
      <c r="A1926" s="45">
        <v>43405</v>
      </c>
      <c r="B1926" s="1" t="s">
        <v>33</v>
      </c>
      <c r="C1926" s="21" t="s">
        <v>220</v>
      </c>
      <c r="D1926" s="1" t="s">
        <v>34</v>
      </c>
      <c r="E1926" s="21" t="str">
        <f t="shared" si="61"/>
        <v>009</v>
      </c>
      <c r="F1926" s="1" t="s">
        <v>428</v>
      </c>
      <c r="G1926" s="59">
        <v>115606.58</v>
      </c>
      <c r="H1926" s="4">
        <v>1613.24</v>
      </c>
      <c r="I1926" s="4">
        <f t="shared" si="60"/>
        <v>113993.34</v>
      </c>
    </row>
    <row r="1927" spans="1:9">
      <c r="A1927" s="45">
        <v>43405</v>
      </c>
      <c r="B1927" s="1" t="s">
        <v>33</v>
      </c>
      <c r="C1927" s="21" t="s">
        <v>220</v>
      </c>
      <c r="D1927" s="1" t="s">
        <v>34</v>
      </c>
      <c r="E1927" s="21" t="str">
        <f t="shared" si="61"/>
        <v>009</v>
      </c>
      <c r="F1927" s="1" t="s">
        <v>429</v>
      </c>
      <c r="G1927" s="59">
        <v>3681.85</v>
      </c>
      <c r="H1927" s="4">
        <v>44.82</v>
      </c>
      <c r="I1927" s="4">
        <f t="shared" si="60"/>
        <v>3637.0299999999997</v>
      </c>
    </row>
    <row r="1928" spans="1:9">
      <c r="A1928" s="45">
        <v>43405</v>
      </c>
      <c r="B1928" s="1" t="s">
        <v>33</v>
      </c>
      <c r="C1928" s="21" t="s">
        <v>220</v>
      </c>
      <c r="D1928" s="1" t="s">
        <v>34</v>
      </c>
      <c r="E1928" s="21" t="str">
        <f t="shared" si="61"/>
        <v>009</v>
      </c>
      <c r="F1928" s="1" t="s">
        <v>376</v>
      </c>
      <c r="G1928" s="59">
        <v>249410.21</v>
      </c>
      <c r="H1928" s="4">
        <v>2867.7</v>
      </c>
      <c r="I1928" s="4">
        <f t="shared" si="60"/>
        <v>246542.50999999998</v>
      </c>
    </row>
    <row r="1929" spans="1:9">
      <c r="A1929" s="45">
        <v>43405</v>
      </c>
      <c r="B1929" s="1" t="s">
        <v>33</v>
      </c>
      <c r="C1929" s="21" t="s">
        <v>220</v>
      </c>
      <c r="D1929" s="1" t="s">
        <v>34</v>
      </c>
      <c r="E1929" s="21" t="str">
        <f t="shared" si="61"/>
        <v>009</v>
      </c>
      <c r="F1929" s="1" t="s">
        <v>377</v>
      </c>
      <c r="G1929" s="59">
        <v>1979.48</v>
      </c>
      <c r="H1929" s="4">
        <v>29.19</v>
      </c>
      <c r="I1929" s="4">
        <f t="shared" si="60"/>
        <v>1950.29</v>
      </c>
    </row>
    <row r="1930" spans="1:9">
      <c r="A1930" s="45">
        <v>43405</v>
      </c>
      <c r="B1930" s="1" t="s">
        <v>33</v>
      </c>
      <c r="C1930" s="21" t="s">
        <v>220</v>
      </c>
      <c r="D1930" s="1" t="s">
        <v>34</v>
      </c>
      <c r="E1930" s="21" t="str">
        <f t="shared" si="61"/>
        <v>009</v>
      </c>
      <c r="F1930" s="1" t="s">
        <v>383</v>
      </c>
      <c r="G1930" s="59">
        <v>39353.21</v>
      </c>
      <c r="H1930" s="4">
        <v>680.1</v>
      </c>
      <c r="I1930" s="4">
        <f t="shared" si="60"/>
        <v>38673.11</v>
      </c>
    </row>
    <row r="1931" spans="1:9">
      <c r="A1931" s="45">
        <v>43405</v>
      </c>
      <c r="B1931" s="1" t="s">
        <v>33</v>
      </c>
      <c r="C1931" s="21" t="s">
        <v>220</v>
      </c>
      <c r="D1931" s="1" t="s">
        <v>34</v>
      </c>
      <c r="E1931" s="21" t="str">
        <f t="shared" si="61"/>
        <v>009</v>
      </c>
      <c r="F1931" s="1" t="s">
        <v>385</v>
      </c>
      <c r="G1931" s="59">
        <v>1883.17</v>
      </c>
      <c r="H1931" s="4">
        <v>19.46</v>
      </c>
      <c r="I1931" s="4">
        <f t="shared" si="60"/>
        <v>1863.71</v>
      </c>
    </row>
    <row r="1932" spans="1:9">
      <c r="A1932" s="45">
        <v>43405</v>
      </c>
      <c r="B1932" s="1" t="s">
        <v>33</v>
      </c>
      <c r="C1932" s="21" t="s">
        <v>220</v>
      </c>
      <c r="D1932" s="1" t="s">
        <v>34</v>
      </c>
      <c r="E1932" s="21" t="str">
        <f t="shared" si="61"/>
        <v>009</v>
      </c>
      <c r="F1932" s="1" t="s">
        <v>387</v>
      </c>
      <c r="G1932" s="59">
        <v>3204.72</v>
      </c>
      <c r="H1932" s="4">
        <v>45.87</v>
      </c>
      <c r="I1932" s="4">
        <f t="shared" si="60"/>
        <v>3158.85</v>
      </c>
    </row>
    <row r="1933" spans="1:9">
      <c r="A1933" s="45">
        <v>43405</v>
      </c>
      <c r="B1933" s="1" t="s">
        <v>33</v>
      </c>
      <c r="C1933" s="21" t="s">
        <v>220</v>
      </c>
      <c r="D1933" s="1" t="s">
        <v>34</v>
      </c>
      <c r="E1933" s="21" t="str">
        <f t="shared" si="61"/>
        <v>009</v>
      </c>
      <c r="F1933" s="1" t="s">
        <v>388</v>
      </c>
      <c r="G1933" s="59">
        <v>265638.51</v>
      </c>
      <c r="H1933" s="4">
        <v>5466.5</v>
      </c>
      <c r="I1933" s="4">
        <f t="shared" si="60"/>
        <v>260172.01</v>
      </c>
    </row>
    <row r="1934" spans="1:9">
      <c r="A1934" s="45">
        <v>43405</v>
      </c>
      <c r="B1934" s="1" t="s">
        <v>33</v>
      </c>
      <c r="C1934" s="21" t="s">
        <v>220</v>
      </c>
      <c r="D1934" s="1" t="s">
        <v>34</v>
      </c>
      <c r="E1934" s="21" t="str">
        <f t="shared" si="61"/>
        <v>009</v>
      </c>
      <c r="F1934" s="1" t="s">
        <v>406</v>
      </c>
      <c r="G1934" s="59">
        <v>37230.76</v>
      </c>
      <c r="H1934" s="4">
        <v>135.19</v>
      </c>
      <c r="I1934" s="4">
        <f t="shared" si="60"/>
        <v>37095.57</v>
      </c>
    </row>
    <row r="1935" spans="1:9">
      <c r="A1935" s="45">
        <v>43405</v>
      </c>
      <c r="B1935" s="1" t="s">
        <v>33</v>
      </c>
      <c r="C1935" s="21" t="s">
        <v>220</v>
      </c>
      <c r="D1935" s="1" t="s">
        <v>34</v>
      </c>
      <c r="E1935" s="21" t="str">
        <f t="shared" si="61"/>
        <v>009</v>
      </c>
      <c r="F1935" s="1" t="s">
        <v>430</v>
      </c>
      <c r="G1935" s="59">
        <v>3976.27</v>
      </c>
      <c r="H1935" s="4">
        <v>16.22</v>
      </c>
      <c r="I1935" s="4">
        <f t="shared" si="60"/>
        <v>3960.05</v>
      </c>
    </row>
    <row r="1936" spans="1:9">
      <c r="A1936" s="45">
        <v>43405</v>
      </c>
      <c r="B1936" s="1" t="s">
        <v>33</v>
      </c>
      <c r="C1936" s="21" t="s">
        <v>220</v>
      </c>
      <c r="D1936" s="1" t="s">
        <v>34</v>
      </c>
      <c r="E1936" s="21" t="str">
        <f t="shared" si="61"/>
        <v>009</v>
      </c>
      <c r="F1936" s="1" t="s">
        <v>394</v>
      </c>
      <c r="G1936" s="59">
        <v>2854455.87</v>
      </c>
      <c r="H1936" s="4">
        <v>39206.74</v>
      </c>
      <c r="I1936" s="4">
        <f t="shared" si="60"/>
        <v>2815249.13</v>
      </c>
    </row>
    <row r="1937" spans="1:9">
      <c r="A1937" s="45">
        <v>43405</v>
      </c>
      <c r="B1937" s="1" t="s">
        <v>33</v>
      </c>
      <c r="C1937" s="21" t="s">
        <v>220</v>
      </c>
      <c r="D1937" s="1" t="s">
        <v>34</v>
      </c>
      <c r="E1937" s="21" t="str">
        <f t="shared" si="61"/>
        <v>009</v>
      </c>
      <c r="F1937" s="1" t="s">
        <v>410</v>
      </c>
      <c r="G1937" s="59">
        <v>103808.21</v>
      </c>
      <c r="H1937" s="4">
        <v>1492</v>
      </c>
      <c r="I1937" s="4">
        <f t="shared" si="60"/>
        <v>102316.21</v>
      </c>
    </row>
    <row r="1938" spans="1:9">
      <c r="A1938" s="45">
        <v>43405</v>
      </c>
      <c r="B1938" s="1" t="s">
        <v>33</v>
      </c>
      <c r="C1938" s="21" t="s">
        <v>220</v>
      </c>
      <c r="D1938" s="1" t="s">
        <v>34</v>
      </c>
      <c r="E1938" s="21" t="str">
        <f t="shared" si="61"/>
        <v>009</v>
      </c>
      <c r="F1938" s="1" t="s">
        <v>450</v>
      </c>
      <c r="G1938" s="59">
        <v>512719.54</v>
      </c>
      <c r="H1938" s="4">
        <v>4890.96</v>
      </c>
      <c r="I1938" s="4">
        <f t="shared" si="60"/>
        <v>507828.57999999996</v>
      </c>
    </row>
    <row r="1939" spans="1:9">
      <c r="A1939" s="45">
        <v>43405</v>
      </c>
      <c r="B1939" s="1" t="s">
        <v>33</v>
      </c>
      <c r="C1939" s="21" t="s">
        <v>220</v>
      </c>
      <c r="D1939" s="1" t="s">
        <v>34</v>
      </c>
      <c r="E1939" s="21" t="str">
        <f t="shared" si="61"/>
        <v>009</v>
      </c>
      <c r="F1939" s="1" t="s">
        <v>655</v>
      </c>
      <c r="G1939" s="59">
        <v>273443.28999999998</v>
      </c>
      <c r="H1939" s="4">
        <v>901.03</v>
      </c>
      <c r="I1939" s="4">
        <f t="shared" si="60"/>
        <v>272542.25999999995</v>
      </c>
    </row>
    <row r="1940" spans="1:9">
      <c r="A1940" s="45">
        <v>43405</v>
      </c>
      <c r="B1940" s="1" t="s">
        <v>33</v>
      </c>
      <c r="C1940" s="21" t="s">
        <v>220</v>
      </c>
      <c r="D1940" s="1" t="s">
        <v>34</v>
      </c>
      <c r="E1940" s="21" t="str">
        <f t="shared" si="61"/>
        <v>009</v>
      </c>
      <c r="F1940" s="1" t="s">
        <v>431</v>
      </c>
      <c r="G1940" s="59">
        <v>137011.1</v>
      </c>
      <c r="H1940" s="4">
        <v>1082.6199999999999</v>
      </c>
      <c r="I1940" s="4">
        <f t="shared" si="60"/>
        <v>135928.48000000001</v>
      </c>
    </row>
    <row r="1941" spans="1:9">
      <c r="A1941" s="45">
        <v>43405</v>
      </c>
      <c r="B1941" s="1" t="s">
        <v>33</v>
      </c>
      <c r="C1941" s="21" t="s">
        <v>220</v>
      </c>
      <c r="D1941" s="1" t="s">
        <v>34</v>
      </c>
      <c r="E1941" s="21" t="str">
        <f t="shared" si="61"/>
        <v>009</v>
      </c>
      <c r="F1941" s="1" t="s">
        <v>451</v>
      </c>
      <c r="G1941" s="59">
        <v>60624.29</v>
      </c>
      <c r="H1941" s="4">
        <v>446.32</v>
      </c>
      <c r="I1941" s="4">
        <f t="shared" si="60"/>
        <v>60177.97</v>
      </c>
    </row>
    <row r="1942" spans="1:9">
      <c r="A1942" s="45">
        <v>43405</v>
      </c>
      <c r="B1942" s="1" t="s">
        <v>33</v>
      </c>
      <c r="C1942" s="21" t="s">
        <v>220</v>
      </c>
      <c r="D1942" s="1" t="s">
        <v>34</v>
      </c>
      <c r="E1942" s="21" t="str">
        <f t="shared" si="61"/>
        <v>009</v>
      </c>
      <c r="F1942" s="1" t="s">
        <v>452</v>
      </c>
      <c r="G1942" s="59">
        <v>73888.42</v>
      </c>
      <c r="H1942" s="4">
        <v>634.69000000000005</v>
      </c>
      <c r="I1942" s="4">
        <f t="shared" si="60"/>
        <v>73253.73</v>
      </c>
    </row>
    <row r="1943" spans="1:9">
      <c r="A1943" s="45">
        <v>43405</v>
      </c>
      <c r="B1943" s="1" t="s">
        <v>33</v>
      </c>
      <c r="C1943" s="21" t="s">
        <v>220</v>
      </c>
      <c r="D1943" s="1" t="s">
        <v>34</v>
      </c>
      <c r="E1943" s="21" t="str">
        <f t="shared" si="61"/>
        <v>009</v>
      </c>
      <c r="F1943" s="1" t="s">
        <v>432</v>
      </c>
      <c r="G1943" s="59">
        <v>48253.49</v>
      </c>
      <c r="H1943" s="4">
        <v>389.42</v>
      </c>
      <c r="I1943" s="4">
        <f t="shared" si="60"/>
        <v>47864.07</v>
      </c>
    </row>
    <row r="1944" spans="1:9">
      <c r="A1944" s="45">
        <v>43405</v>
      </c>
      <c r="B1944" s="1" t="s">
        <v>33</v>
      </c>
      <c r="C1944" s="21" t="s">
        <v>220</v>
      </c>
      <c r="D1944" s="1" t="s">
        <v>34</v>
      </c>
      <c r="E1944" s="21" t="str">
        <f t="shared" si="61"/>
        <v>009</v>
      </c>
      <c r="F1944" s="1" t="s">
        <v>453</v>
      </c>
      <c r="G1944" s="59">
        <v>256046.41</v>
      </c>
      <c r="H1944" s="4">
        <v>958.24</v>
      </c>
      <c r="I1944" s="4">
        <f t="shared" si="60"/>
        <v>255088.17</v>
      </c>
    </row>
    <row r="1945" spans="1:9">
      <c r="A1945" s="45">
        <v>43405</v>
      </c>
      <c r="B1945" s="1" t="s">
        <v>33</v>
      </c>
      <c r="C1945" s="21" t="s">
        <v>220</v>
      </c>
      <c r="D1945" s="1" t="s">
        <v>34</v>
      </c>
      <c r="E1945" s="21" t="str">
        <f t="shared" si="61"/>
        <v>009</v>
      </c>
      <c r="F1945" s="1" t="s">
        <v>454</v>
      </c>
      <c r="G1945" s="59">
        <v>769301.94</v>
      </c>
      <c r="H1945" s="4">
        <v>5497.89</v>
      </c>
      <c r="I1945" s="4">
        <f t="shared" si="60"/>
        <v>763804.04999999993</v>
      </c>
    </row>
    <row r="1946" spans="1:9">
      <c r="A1946" s="45">
        <v>43405</v>
      </c>
      <c r="B1946" s="1" t="s">
        <v>33</v>
      </c>
      <c r="C1946" s="21" t="s">
        <v>220</v>
      </c>
      <c r="D1946" s="1" t="s">
        <v>34</v>
      </c>
      <c r="E1946" s="21" t="str">
        <f t="shared" si="61"/>
        <v>009</v>
      </c>
      <c r="F1946" s="1" t="s">
        <v>433</v>
      </c>
      <c r="G1946" s="59">
        <v>18394.439999999999</v>
      </c>
      <c r="H1946" s="4">
        <v>65.98</v>
      </c>
      <c r="I1946" s="4">
        <f t="shared" si="60"/>
        <v>18328.46</v>
      </c>
    </row>
    <row r="1947" spans="1:9">
      <c r="A1947" s="45">
        <v>43405</v>
      </c>
      <c r="B1947" s="1" t="s">
        <v>33</v>
      </c>
      <c r="C1947" s="21" t="s">
        <v>220</v>
      </c>
      <c r="D1947" s="1" t="s">
        <v>34</v>
      </c>
      <c r="E1947" s="21" t="str">
        <f t="shared" si="61"/>
        <v>009</v>
      </c>
      <c r="F1947" s="1" t="s">
        <v>656</v>
      </c>
      <c r="G1947" s="59">
        <v>30810.14</v>
      </c>
      <c r="H1947" s="4">
        <v>101.52</v>
      </c>
      <c r="I1947" s="4">
        <f t="shared" si="60"/>
        <v>30708.62</v>
      </c>
    </row>
    <row r="1948" spans="1:9">
      <c r="A1948" s="45">
        <v>43405</v>
      </c>
      <c r="B1948" s="1" t="s">
        <v>33</v>
      </c>
      <c r="C1948" s="21" t="s">
        <v>220</v>
      </c>
      <c r="D1948" s="1" t="s">
        <v>34</v>
      </c>
      <c r="E1948" s="21" t="str">
        <f t="shared" si="61"/>
        <v>009</v>
      </c>
      <c r="F1948" s="1" t="s">
        <v>657</v>
      </c>
      <c r="G1948" s="59">
        <v>19301.560000000001</v>
      </c>
      <c r="H1948" s="4">
        <v>63.6</v>
      </c>
      <c r="I1948" s="4">
        <f t="shared" si="60"/>
        <v>19237.960000000003</v>
      </c>
    </row>
    <row r="1949" spans="1:9">
      <c r="A1949" s="45">
        <v>43405</v>
      </c>
      <c r="B1949" s="1" t="s">
        <v>33</v>
      </c>
      <c r="C1949" s="21" t="s">
        <v>220</v>
      </c>
      <c r="D1949" s="1" t="s">
        <v>34</v>
      </c>
      <c r="E1949" s="21" t="str">
        <f t="shared" si="61"/>
        <v>009</v>
      </c>
      <c r="F1949" s="1" t="s">
        <v>434</v>
      </c>
      <c r="G1949" s="59">
        <v>407652.59</v>
      </c>
      <c r="H1949" s="4">
        <v>2693.37</v>
      </c>
      <c r="I1949" s="4">
        <f t="shared" si="60"/>
        <v>404959.22000000003</v>
      </c>
    </row>
    <row r="1950" spans="1:9">
      <c r="A1950" s="45">
        <v>43405</v>
      </c>
      <c r="B1950" s="1" t="s">
        <v>33</v>
      </c>
      <c r="C1950" s="21" t="s">
        <v>220</v>
      </c>
      <c r="D1950" s="1" t="s">
        <v>34</v>
      </c>
      <c r="E1950" s="21" t="str">
        <f t="shared" si="61"/>
        <v>009</v>
      </c>
      <c r="F1950" s="1" t="s">
        <v>658</v>
      </c>
      <c r="G1950" s="59">
        <v>18071.310000000001</v>
      </c>
      <c r="H1950" s="4">
        <v>59.55</v>
      </c>
      <c r="I1950" s="4">
        <f t="shared" si="60"/>
        <v>18011.760000000002</v>
      </c>
    </row>
    <row r="1951" spans="1:9">
      <c r="A1951" s="45">
        <v>43405</v>
      </c>
      <c r="B1951" s="1" t="s">
        <v>33</v>
      </c>
      <c r="C1951" s="21" t="s">
        <v>220</v>
      </c>
      <c r="D1951" s="1" t="s">
        <v>34</v>
      </c>
      <c r="E1951" s="21" t="str">
        <f t="shared" si="61"/>
        <v>009</v>
      </c>
      <c r="F1951" s="1" t="s">
        <v>659</v>
      </c>
      <c r="G1951" s="59">
        <v>14818.04</v>
      </c>
      <c r="H1951" s="4">
        <v>48.83</v>
      </c>
      <c r="I1951" s="4">
        <f t="shared" si="60"/>
        <v>14769.210000000001</v>
      </c>
    </row>
    <row r="1952" spans="1:9">
      <c r="A1952" s="45">
        <v>43405</v>
      </c>
      <c r="B1952" s="1" t="s">
        <v>33</v>
      </c>
      <c r="C1952" s="21" t="s">
        <v>220</v>
      </c>
      <c r="D1952" s="1" t="s">
        <v>34</v>
      </c>
      <c r="E1952" s="21" t="str">
        <f t="shared" si="61"/>
        <v>009</v>
      </c>
      <c r="F1952" s="1" t="s">
        <v>435</v>
      </c>
      <c r="G1952" s="59">
        <v>34571.56</v>
      </c>
      <c r="H1952" s="4">
        <v>127.98</v>
      </c>
      <c r="I1952" s="4">
        <f t="shared" si="60"/>
        <v>34443.579999999994</v>
      </c>
    </row>
    <row r="1953" spans="1:9">
      <c r="A1953" s="45">
        <v>43405</v>
      </c>
      <c r="B1953" s="1" t="s">
        <v>33</v>
      </c>
      <c r="C1953" s="21" t="s">
        <v>220</v>
      </c>
      <c r="D1953" s="1" t="s">
        <v>34</v>
      </c>
      <c r="E1953" s="21" t="str">
        <f t="shared" si="61"/>
        <v>009</v>
      </c>
      <c r="F1953" s="1" t="s">
        <v>455</v>
      </c>
      <c r="G1953" s="59">
        <v>39483.89</v>
      </c>
      <c r="H1953" s="4">
        <v>383.85</v>
      </c>
      <c r="I1953" s="4">
        <f t="shared" ref="I1953:I2016" si="62">+G1953-H1953</f>
        <v>39100.04</v>
      </c>
    </row>
    <row r="1954" spans="1:9">
      <c r="A1954" s="45">
        <v>43405</v>
      </c>
      <c r="B1954" s="1" t="s">
        <v>33</v>
      </c>
      <c r="C1954" s="21" t="s">
        <v>220</v>
      </c>
      <c r="D1954" s="1" t="s">
        <v>34</v>
      </c>
      <c r="E1954" s="21" t="str">
        <f t="shared" si="61"/>
        <v>009</v>
      </c>
      <c r="F1954" s="1" t="s">
        <v>456</v>
      </c>
      <c r="G1954" s="59">
        <v>5921</v>
      </c>
      <c r="H1954" s="4">
        <v>57.56</v>
      </c>
      <c r="I1954" s="4">
        <f t="shared" si="62"/>
        <v>5863.44</v>
      </c>
    </row>
    <row r="1955" spans="1:9">
      <c r="A1955" s="45">
        <v>43405</v>
      </c>
      <c r="B1955" s="1" t="s">
        <v>33</v>
      </c>
      <c r="C1955" s="21" t="s">
        <v>220</v>
      </c>
      <c r="D1955" s="1" t="s">
        <v>34</v>
      </c>
      <c r="E1955" s="21" t="str">
        <f t="shared" ref="E1955:E2017" si="63">LEFT(D1955,3)</f>
        <v>009</v>
      </c>
      <c r="F1955" s="1" t="s">
        <v>660</v>
      </c>
      <c r="G1955" s="59">
        <v>115130.82</v>
      </c>
      <c r="H1955" s="4">
        <v>379.37</v>
      </c>
      <c r="I1955" s="4">
        <f t="shared" si="62"/>
        <v>114751.45000000001</v>
      </c>
    </row>
    <row r="1956" spans="1:9">
      <c r="A1956" s="45">
        <v>43405</v>
      </c>
      <c r="B1956" s="1" t="s">
        <v>33</v>
      </c>
      <c r="C1956" s="21" t="s">
        <v>220</v>
      </c>
      <c r="D1956" s="1" t="s">
        <v>34</v>
      </c>
      <c r="E1956" s="21" t="str">
        <f t="shared" si="63"/>
        <v>009</v>
      </c>
      <c r="F1956" s="1" t="s">
        <v>458</v>
      </c>
      <c r="G1956" s="59">
        <v>335492.19</v>
      </c>
      <c r="H1956" s="4">
        <v>2437.83</v>
      </c>
      <c r="I1956" s="4">
        <f t="shared" si="62"/>
        <v>333054.36</v>
      </c>
    </row>
    <row r="1957" spans="1:9">
      <c r="A1957" s="45">
        <v>43405</v>
      </c>
      <c r="B1957" s="1" t="s">
        <v>33</v>
      </c>
      <c r="C1957" s="21" t="s">
        <v>220</v>
      </c>
      <c r="D1957" s="1" t="s">
        <v>34</v>
      </c>
      <c r="E1957" s="21" t="str">
        <f t="shared" si="63"/>
        <v>009</v>
      </c>
      <c r="F1957" s="1" t="s">
        <v>459</v>
      </c>
      <c r="G1957" s="59">
        <v>162182.51</v>
      </c>
      <c r="H1957" s="4">
        <v>1523.16</v>
      </c>
      <c r="I1957" s="4">
        <f t="shared" si="62"/>
        <v>160659.35</v>
      </c>
    </row>
    <row r="1958" spans="1:9">
      <c r="A1958" s="45">
        <v>43405</v>
      </c>
      <c r="B1958" s="1" t="s">
        <v>33</v>
      </c>
      <c r="C1958" s="21" t="s">
        <v>220</v>
      </c>
      <c r="D1958" s="1" t="s">
        <v>34</v>
      </c>
      <c r="E1958" s="21" t="str">
        <f t="shared" si="63"/>
        <v>009</v>
      </c>
      <c r="F1958" s="1" t="s">
        <v>436</v>
      </c>
      <c r="G1958" s="59">
        <v>49446.69</v>
      </c>
      <c r="H1958" s="4">
        <v>311.14</v>
      </c>
      <c r="I1958" s="4">
        <f t="shared" si="62"/>
        <v>49135.55</v>
      </c>
    </row>
    <row r="1959" spans="1:9">
      <c r="A1959" s="45">
        <v>43405</v>
      </c>
      <c r="B1959" s="1" t="s">
        <v>33</v>
      </c>
      <c r="C1959" s="21" t="s">
        <v>220</v>
      </c>
      <c r="D1959" s="1" t="s">
        <v>34</v>
      </c>
      <c r="E1959" s="21" t="str">
        <f t="shared" si="63"/>
        <v>009</v>
      </c>
      <c r="F1959" s="1" t="s">
        <v>437</v>
      </c>
      <c r="G1959" s="59">
        <v>12364.15</v>
      </c>
      <c r="H1959" s="4">
        <v>92.94</v>
      </c>
      <c r="I1959" s="4">
        <f t="shared" si="62"/>
        <v>12271.21</v>
      </c>
    </row>
    <row r="1960" spans="1:9">
      <c r="A1960" s="45">
        <v>43405</v>
      </c>
      <c r="B1960" s="1" t="s">
        <v>33</v>
      </c>
      <c r="C1960" s="21" t="s">
        <v>220</v>
      </c>
      <c r="D1960" s="1" t="s">
        <v>34</v>
      </c>
      <c r="E1960" s="21" t="str">
        <f t="shared" si="63"/>
        <v>009</v>
      </c>
      <c r="F1960" s="1" t="s">
        <v>460</v>
      </c>
      <c r="G1960" s="59">
        <v>108760.86</v>
      </c>
      <c r="H1960" s="4">
        <v>769.97</v>
      </c>
      <c r="I1960" s="4">
        <f t="shared" si="62"/>
        <v>107990.89</v>
      </c>
    </row>
    <row r="1961" spans="1:9">
      <c r="A1961" s="45">
        <v>43405</v>
      </c>
      <c r="B1961" s="1" t="s">
        <v>33</v>
      </c>
      <c r="C1961" s="21" t="s">
        <v>220</v>
      </c>
      <c r="D1961" s="1" t="s">
        <v>34</v>
      </c>
      <c r="E1961" s="21" t="str">
        <f t="shared" si="63"/>
        <v>009</v>
      </c>
      <c r="F1961" s="1" t="s">
        <v>438</v>
      </c>
      <c r="G1961" s="59">
        <v>74528.09</v>
      </c>
      <c r="H1961" s="4">
        <v>621.17999999999995</v>
      </c>
      <c r="I1961" s="4">
        <f t="shared" si="62"/>
        <v>73906.91</v>
      </c>
    </row>
    <row r="1962" spans="1:9">
      <c r="A1962" s="45">
        <v>43405</v>
      </c>
      <c r="B1962" s="1" t="s">
        <v>33</v>
      </c>
      <c r="C1962" s="21" t="s">
        <v>220</v>
      </c>
      <c r="D1962" s="1" t="s">
        <v>34</v>
      </c>
      <c r="E1962" s="21" t="str">
        <f t="shared" si="63"/>
        <v>009</v>
      </c>
      <c r="F1962" s="1" t="s">
        <v>439</v>
      </c>
      <c r="G1962" s="59">
        <v>94747.82</v>
      </c>
      <c r="H1962" s="4">
        <v>705.34</v>
      </c>
      <c r="I1962" s="4">
        <f t="shared" si="62"/>
        <v>94042.48000000001</v>
      </c>
    </row>
    <row r="1963" spans="1:9">
      <c r="A1963" s="45">
        <v>43405</v>
      </c>
      <c r="B1963" s="1" t="s">
        <v>33</v>
      </c>
      <c r="C1963" s="21" t="s">
        <v>220</v>
      </c>
      <c r="D1963" s="1" t="s">
        <v>34</v>
      </c>
      <c r="E1963" s="21" t="str">
        <f t="shared" si="63"/>
        <v>009</v>
      </c>
      <c r="F1963" s="1" t="s">
        <v>440</v>
      </c>
      <c r="G1963" s="59">
        <v>4771.3999999999996</v>
      </c>
      <c r="H1963" s="4">
        <v>35.869999999999997</v>
      </c>
      <c r="I1963" s="4">
        <f t="shared" si="62"/>
        <v>4735.53</v>
      </c>
    </row>
    <row r="1964" spans="1:9">
      <c r="A1964" s="45">
        <v>43405</v>
      </c>
      <c r="B1964" s="1" t="s">
        <v>33</v>
      </c>
      <c r="C1964" s="21" t="s">
        <v>220</v>
      </c>
      <c r="D1964" s="1" t="s">
        <v>34</v>
      </c>
      <c r="E1964" s="21" t="str">
        <f t="shared" si="63"/>
        <v>009</v>
      </c>
      <c r="F1964" s="1" t="s">
        <v>461</v>
      </c>
      <c r="G1964" s="59">
        <v>97989.82</v>
      </c>
      <c r="H1964" s="4">
        <v>694.65</v>
      </c>
      <c r="I1964" s="4">
        <f t="shared" si="62"/>
        <v>97295.170000000013</v>
      </c>
    </row>
    <row r="1965" spans="1:9">
      <c r="A1965" s="45">
        <v>43405</v>
      </c>
      <c r="B1965" s="1" t="s">
        <v>33</v>
      </c>
      <c r="C1965" s="21" t="s">
        <v>220</v>
      </c>
      <c r="D1965" s="1" t="s">
        <v>34</v>
      </c>
      <c r="E1965" s="21" t="str">
        <f t="shared" si="63"/>
        <v>009</v>
      </c>
      <c r="F1965" s="1" t="s">
        <v>463</v>
      </c>
      <c r="G1965" s="59">
        <v>179334.46</v>
      </c>
      <c r="H1965" s="4">
        <v>880.84</v>
      </c>
      <c r="I1965" s="4">
        <f t="shared" si="62"/>
        <v>178453.62</v>
      </c>
    </row>
    <row r="1966" spans="1:9">
      <c r="A1966" s="45">
        <v>43405</v>
      </c>
      <c r="B1966" s="1" t="s">
        <v>33</v>
      </c>
      <c r="C1966" s="21" t="s">
        <v>220</v>
      </c>
      <c r="D1966" s="1" t="s">
        <v>34</v>
      </c>
      <c r="E1966" s="21" t="str">
        <f t="shared" si="63"/>
        <v>009</v>
      </c>
      <c r="F1966" s="1" t="s">
        <v>442</v>
      </c>
      <c r="G1966" s="59">
        <v>36962.379999999997</v>
      </c>
      <c r="H1966" s="4">
        <v>137.16</v>
      </c>
      <c r="I1966" s="4">
        <f t="shared" si="62"/>
        <v>36825.219999999994</v>
      </c>
    </row>
    <row r="1967" spans="1:9">
      <c r="A1967" s="45">
        <v>43405</v>
      </c>
      <c r="B1967" s="1" t="s">
        <v>33</v>
      </c>
      <c r="C1967" s="21" t="s">
        <v>220</v>
      </c>
      <c r="D1967" s="1" t="s">
        <v>34</v>
      </c>
      <c r="E1967" s="21" t="str">
        <f t="shared" si="63"/>
        <v>009</v>
      </c>
      <c r="F1967" s="1" t="s">
        <v>465</v>
      </c>
      <c r="G1967" s="59">
        <v>17001.189999999999</v>
      </c>
      <c r="H1967" s="4">
        <v>0</v>
      </c>
      <c r="I1967" s="4">
        <f t="shared" si="62"/>
        <v>17001.189999999999</v>
      </c>
    </row>
    <row r="1968" spans="1:9">
      <c r="A1968" s="45">
        <v>43405</v>
      </c>
      <c r="B1968" s="1" t="s">
        <v>33</v>
      </c>
      <c r="C1968" s="21" t="s">
        <v>220</v>
      </c>
      <c r="D1968" s="1" t="s">
        <v>34</v>
      </c>
      <c r="E1968" s="21" t="str">
        <f t="shared" si="63"/>
        <v>009</v>
      </c>
      <c r="F1968" s="1" t="s">
        <v>466</v>
      </c>
      <c r="G1968" s="59">
        <v>13206.88</v>
      </c>
      <c r="H1968" s="4">
        <v>125.72</v>
      </c>
      <c r="I1968" s="4">
        <f t="shared" si="62"/>
        <v>13081.16</v>
      </c>
    </row>
    <row r="1969" spans="1:9">
      <c r="A1969" s="45">
        <v>43405</v>
      </c>
      <c r="B1969" s="1" t="s">
        <v>33</v>
      </c>
      <c r="C1969" s="21" t="s">
        <v>220</v>
      </c>
      <c r="D1969" s="1" t="s">
        <v>34</v>
      </c>
      <c r="E1969" s="21" t="str">
        <f t="shared" si="63"/>
        <v>009</v>
      </c>
      <c r="F1969" s="1" t="s">
        <v>467</v>
      </c>
      <c r="G1969" s="59">
        <v>23275.33</v>
      </c>
      <c r="H1969" s="4">
        <v>0</v>
      </c>
      <c r="I1969" s="4">
        <f t="shared" si="62"/>
        <v>23275.33</v>
      </c>
    </row>
    <row r="1970" spans="1:9">
      <c r="A1970" s="45">
        <v>43405</v>
      </c>
      <c r="B1970" s="1" t="s">
        <v>33</v>
      </c>
      <c r="C1970" s="21" t="s">
        <v>220</v>
      </c>
      <c r="D1970" s="1" t="s">
        <v>34</v>
      </c>
      <c r="E1970" s="21" t="str">
        <f t="shared" si="63"/>
        <v>009</v>
      </c>
      <c r="F1970" s="1" t="s">
        <v>468</v>
      </c>
      <c r="G1970" s="59">
        <v>12376.32</v>
      </c>
      <c r="H1970" s="4">
        <v>0</v>
      </c>
      <c r="I1970" s="4">
        <f t="shared" si="62"/>
        <v>12376.32</v>
      </c>
    </row>
    <row r="1971" spans="1:9">
      <c r="A1971" s="45">
        <v>43405</v>
      </c>
      <c r="B1971" s="1" t="s">
        <v>33</v>
      </c>
      <c r="C1971" s="21" t="s">
        <v>220</v>
      </c>
      <c r="D1971" s="1" t="s">
        <v>34</v>
      </c>
      <c r="E1971" s="21" t="str">
        <f t="shared" si="63"/>
        <v>009</v>
      </c>
      <c r="F1971" s="1" t="s">
        <v>469</v>
      </c>
      <c r="G1971" s="59">
        <v>32040.42</v>
      </c>
      <c r="H1971" s="4">
        <v>0</v>
      </c>
      <c r="I1971" s="4">
        <f t="shared" si="62"/>
        <v>32040.42</v>
      </c>
    </row>
    <row r="1972" spans="1:9">
      <c r="A1972" s="45">
        <v>43405</v>
      </c>
      <c r="B1972" s="1" t="s">
        <v>33</v>
      </c>
      <c r="C1972" s="21" t="s">
        <v>220</v>
      </c>
      <c r="D1972" s="1" t="s">
        <v>34</v>
      </c>
      <c r="E1972" s="21" t="str">
        <f t="shared" si="63"/>
        <v>009</v>
      </c>
      <c r="F1972" s="1" t="s">
        <v>470</v>
      </c>
      <c r="G1972" s="59">
        <v>18775.54</v>
      </c>
      <c r="H1972" s="4">
        <v>0</v>
      </c>
      <c r="I1972" s="4">
        <f t="shared" si="62"/>
        <v>18775.54</v>
      </c>
    </row>
    <row r="1973" spans="1:9">
      <c r="A1973" s="45">
        <v>43405</v>
      </c>
      <c r="B1973" s="1" t="s">
        <v>33</v>
      </c>
      <c r="C1973" s="21" t="s">
        <v>220</v>
      </c>
      <c r="D1973" s="1" t="s">
        <v>34</v>
      </c>
      <c r="E1973" s="21" t="str">
        <f t="shared" si="63"/>
        <v>009</v>
      </c>
      <c r="F1973" s="1" t="s">
        <v>471</v>
      </c>
      <c r="G1973" s="59">
        <v>39483.89</v>
      </c>
      <c r="H1973" s="4">
        <v>383.85</v>
      </c>
      <c r="I1973" s="4">
        <f t="shared" si="62"/>
        <v>39100.04</v>
      </c>
    </row>
    <row r="1974" spans="1:9">
      <c r="A1974" s="45">
        <v>43405</v>
      </c>
      <c r="B1974" s="1" t="s">
        <v>33</v>
      </c>
      <c r="C1974" s="21" t="s">
        <v>220</v>
      </c>
      <c r="D1974" s="1" t="s">
        <v>34</v>
      </c>
      <c r="E1974" s="21" t="str">
        <f t="shared" si="63"/>
        <v>009</v>
      </c>
      <c r="F1974" s="1" t="s">
        <v>661</v>
      </c>
      <c r="G1974" s="59">
        <v>20794.400000000001</v>
      </c>
      <c r="H1974" s="4">
        <v>0</v>
      </c>
      <c r="I1974" s="4">
        <f t="shared" si="62"/>
        <v>20794.400000000001</v>
      </c>
    </row>
    <row r="1975" spans="1:9">
      <c r="A1975" s="45">
        <v>43405</v>
      </c>
      <c r="B1975" s="1" t="s">
        <v>33</v>
      </c>
      <c r="C1975" s="21" t="s">
        <v>220</v>
      </c>
      <c r="D1975" s="1" t="s">
        <v>34</v>
      </c>
      <c r="E1975" s="21" t="str">
        <f t="shared" si="63"/>
        <v>009</v>
      </c>
      <c r="F1975" s="1" t="s">
        <v>662</v>
      </c>
      <c r="G1975" s="59">
        <v>3833.98</v>
      </c>
      <c r="H1975" s="4">
        <v>0</v>
      </c>
      <c r="I1975" s="4">
        <f t="shared" si="62"/>
        <v>3833.98</v>
      </c>
    </row>
    <row r="1976" spans="1:9">
      <c r="A1976" s="45">
        <v>43405</v>
      </c>
      <c r="B1976" s="1" t="s">
        <v>33</v>
      </c>
      <c r="C1976" s="21" t="s">
        <v>220</v>
      </c>
      <c r="D1976" s="1" t="s">
        <v>34</v>
      </c>
      <c r="E1976" s="21" t="str">
        <f t="shared" si="63"/>
        <v>009</v>
      </c>
      <c r="F1976" s="1" t="s">
        <v>472</v>
      </c>
      <c r="G1976" s="59">
        <v>38081.67</v>
      </c>
      <c r="H1976" s="4">
        <v>0</v>
      </c>
      <c r="I1976" s="4">
        <f t="shared" si="62"/>
        <v>38081.67</v>
      </c>
    </row>
    <row r="1977" spans="1:9">
      <c r="A1977" s="45">
        <v>43405</v>
      </c>
      <c r="B1977" s="1" t="s">
        <v>33</v>
      </c>
      <c r="C1977" s="21" t="s">
        <v>220</v>
      </c>
      <c r="D1977" s="1" t="s">
        <v>34</v>
      </c>
      <c r="E1977" s="21" t="str">
        <f t="shared" si="63"/>
        <v>009</v>
      </c>
      <c r="F1977" s="1" t="s">
        <v>663</v>
      </c>
      <c r="G1977" s="59">
        <v>20794.400000000001</v>
      </c>
      <c r="H1977" s="4">
        <v>0</v>
      </c>
      <c r="I1977" s="4">
        <f t="shared" si="62"/>
        <v>20794.400000000001</v>
      </c>
    </row>
    <row r="1978" spans="1:9">
      <c r="A1978" s="45">
        <v>43405</v>
      </c>
      <c r="B1978" s="1" t="s">
        <v>33</v>
      </c>
      <c r="C1978" s="21" t="s">
        <v>220</v>
      </c>
      <c r="D1978" s="1" t="s">
        <v>34</v>
      </c>
      <c r="E1978" s="21" t="str">
        <f t="shared" si="63"/>
        <v>009</v>
      </c>
      <c r="F1978" s="1" t="s">
        <v>664</v>
      </c>
      <c r="G1978" s="59">
        <v>4375.87</v>
      </c>
      <c r="H1978" s="4">
        <v>0</v>
      </c>
      <c r="I1978" s="4">
        <f t="shared" si="62"/>
        <v>4375.87</v>
      </c>
    </row>
    <row r="1979" spans="1:9">
      <c r="A1979" s="45">
        <v>43405</v>
      </c>
      <c r="B1979" s="1" t="s">
        <v>33</v>
      </c>
      <c r="C1979" s="21" t="s">
        <v>220</v>
      </c>
      <c r="D1979" s="1" t="s">
        <v>34</v>
      </c>
      <c r="E1979" s="21" t="str">
        <f t="shared" si="63"/>
        <v>009</v>
      </c>
      <c r="F1979" s="1" t="s">
        <v>665</v>
      </c>
      <c r="G1979" s="59">
        <v>19442.79</v>
      </c>
      <c r="H1979" s="4">
        <v>0</v>
      </c>
      <c r="I1979" s="4">
        <f t="shared" si="62"/>
        <v>19442.79</v>
      </c>
    </row>
    <row r="1980" spans="1:9">
      <c r="A1980" s="45">
        <v>43405</v>
      </c>
      <c r="B1980" s="1" t="s">
        <v>33</v>
      </c>
      <c r="C1980" s="21" t="s">
        <v>220</v>
      </c>
      <c r="D1980" s="1" t="s">
        <v>34</v>
      </c>
      <c r="E1980" s="21" t="str">
        <f t="shared" si="63"/>
        <v>009</v>
      </c>
      <c r="F1980" s="1" t="s">
        <v>473</v>
      </c>
      <c r="G1980" s="59">
        <v>39483.89</v>
      </c>
      <c r="H1980" s="4">
        <v>383.85</v>
      </c>
      <c r="I1980" s="4">
        <f t="shared" si="62"/>
        <v>39100.04</v>
      </c>
    </row>
    <row r="1981" spans="1:9">
      <c r="A1981" s="45">
        <v>43405</v>
      </c>
      <c r="B1981" s="1" t="s">
        <v>33</v>
      </c>
      <c r="C1981" s="21" t="s">
        <v>220</v>
      </c>
      <c r="D1981" s="1" t="s">
        <v>34</v>
      </c>
      <c r="E1981" s="21" t="str">
        <f t="shared" si="63"/>
        <v>009</v>
      </c>
      <c r="F1981" s="1" t="s">
        <v>474</v>
      </c>
      <c r="G1981" s="59">
        <v>38365.199999999997</v>
      </c>
      <c r="H1981" s="4">
        <v>372.98</v>
      </c>
      <c r="I1981" s="4">
        <f t="shared" si="62"/>
        <v>37992.219999999994</v>
      </c>
    </row>
    <row r="1982" spans="1:9">
      <c r="A1982" s="45">
        <v>43405</v>
      </c>
      <c r="B1982" s="1" t="s">
        <v>33</v>
      </c>
      <c r="C1982" s="21" t="s">
        <v>220</v>
      </c>
      <c r="D1982" s="1" t="s">
        <v>34</v>
      </c>
      <c r="E1982" s="21" t="str">
        <f t="shared" si="63"/>
        <v>009</v>
      </c>
      <c r="F1982" s="1" t="s">
        <v>475</v>
      </c>
      <c r="G1982" s="59">
        <v>151535.57</v>
      </c>
      <c r="H1982" s="4">
        <v>500.07</v>
      </c>
      <c r="I1982" s="4">
        <f t="shared" si="62"/>
        <v>151035.5</v>
      </c>
    </row>
    <row r="1983" spans="1:9">
      <c r="A1983" s="45">
        <v>43405</v>
      </c>
      <c r="B1983" s="1" t="s">
        <v>33</v>
      </c>
      <c r="C1983" s="21" t="s">
        <v>220</v>
      </c>
      <c r="D1983" s="1" t="s">
        <v>34</v>
      </c>
      <c r="E1983" s="21" t="str">
        <f t="shared" si="63"/>
        <v>009</v>
      </c>
      <c r="F1983" s="1" t="s">
        <v>443</v>
      </c>
      <c r="G1983" s="59">
        <v>1649.4</v>
      </c>
      <c r="H1983" s="4">
        <v>22.36</v>
      </c>
      <c r="I1983" s="4">
        <f t="shared" si="62"/>
        <v>1627.0400000000002</v>
      </c>
    </row>
    <row r="1984" spans="1:9">
      <c r="A1984" s="45">
        <v>43405</v>
      </c>
      <c r="B1984" s="1" t="s">
        <v>33</v>
      </c>
      <c r="C1984" s="21" t="s">
        <v>220</v>
      </c>
      <c r="D1984" s="1" t="s">
        <v>34</v>
      </c>
      <c r="E1984" s="21" t="str">
        <f t="shared" si="63"/>
        <v>009</v>
      </c>
      <c r="F1984" s="1" t="s">
        <v>476</v>
      </c>
      <c r="G1984" s="59">
        <v>1022.58</v>
      </c>
      <c r="H1984" s="4">
        <v>9.9499999999999993</v>
      </c>
      <c r="I1984" s="4">
        <f t="shared" si="62"/>
        <v>1012.63</v>
      </c>
    </row>
    <row r="1985" spans="1:9">
      <c r="A1985" s="45">
        <v>43405</v>
      </c>
      <c r="B1985" s="1" t="s">
        <v>33</v>
      </c>
      <c r="C1985" s="21" t="s">
        <v>220</v>
      </c>
      <c r="D1985" s="1" t="s">
        <v>34</v>
      </c>
      <c r="E1985" s="21" t="str">
        <f t="shared" si="63"/>
        <v>009</v>
      </c>
      <c r="F1985" s="1" t="s">
        <v>477</v>
      </c>
      <c r="G1985" s="59">
        <v>4209.17</v>
      </c>
      <c r="H1985" s="4">
        <v>33.270000000000003</v>
      </c>
      <c r="I1985" s="4">
        <f t="shared" si="62"/>
        <v>4175.8999999999996</v>
      </c>
    </row>
    <row r="1986" spans="1:9">
      <c r="A1986" s="45">
        <v>43405</v>
      </c>
      <c r="B1986" s="1" t="s">
        <v>33</v>
      </c>
      <c r="C1986" s="21" t="s">
        <v>220</v>
      </c>
      <c r="D1986" s="1" t="s">
        <v>34</v>
      </c>
      <c r="E1986" s="21" t="str">
        <f t="shared" si="63"/>
        <v>009</v>
      </c>
      <c r="F1986" s="1" t="s">
        <v>479</v>
      </c>
      <c r="G1986" s="59">
        <v>48928</v>
      </c>
      <c r="H1986" s="4">
        <v>0</v>
      </c>
      <c r="I1986" s="4">
        <f t="shared" si="62"/>
        <v>48928</v>
      </c>
    </row>
    <row r="1987" spans="1:9">
      <c r="A1987" s="45">
        <v>43405</v>
      </c>
      <c r="B1987" s="1" t="s">
        <v>33</v>
      </c>
      <c r="C1987" s="21" t="s">
        <v>220</v>
      </c>
      <c r="D1987" s="1" t="s">
        <v>34</v>
      </c>
      <c r="E1987" s="21" t="str">
        <f t="shared" si="63"/>
        <v>009</v>
      </c>
      <c r="F1987" s="1" t="s">
        <v>480</v>
      </c>
      <c r="G1987" s="59">
        <v>564.21</v>
      </c>
      <c r="H1987" s="4">
        <v>5.48</v>
      </c>
      <c r="I1987" s="4">
        <f t="shared" si="62"/>
        <v>558.73</v>
      </c>
    </row>
    <row r="1988" spans="1:9">
      <c r="A1988" s="45">
        <v>43405</v>
      </c>
      <c r="B1988" s="1" t="s">
        <v>33</v>
      </c>
      <c r="C1988" s="21" t="s">
        <v>220</v>
      </c>
      <c r="D1988" s="1" t="s">
        <v>34</v>
      </c>
      <c r="E1988" s="21" t="str">
        <f t="shared" si="63"/>
        <v>009</v>
      </c>
      <c r="F1988" s="1" t="s">
        <v>481</v>
      </c>
      <c r="G1988" s="59">
        <v>4370.95</v>
      </c>
      <c r="H1988" s="4">
        <v>28.71</v>
      </c>
      <c r="I1988" s="4">
        <f t="shared" si="62"/>
        <v>4342.24</v>
      </c>
    </row>
    <row r="1989" spans="1:9">
      <c r="A1989" s="45">
        <v>43405</v>
      </c>
      <c r="B1989" s="1" t="s">
        <v>33</v>
      </c>
      <c r="C1989" s="21" t="s">
        <v>220</v>
      </c>
      <c r="D1989" s="1" t="s">
        <v>34</v>
      </c>
      <c r="E1989" s="21" t="str">
        <f t="shared" si="63"/>
        <v>009</v>
      </c>
      <c r="F1989" s="1" t="s">
        <v>482</v>
      </c>
      <c r="G1989" s="59">
        <v>58808.59</v>
      </c>
      <c r="H1989" s="4">
        <v>194.06</v>
      </c>
      <c r="I1989" s="4">
        <f t="shared" si="62"/>
        <v>58614.53</v>
      </c>
    </row>
    <row r="1990" spans="1:9">
      <c r="A1990" s="45">
        <v>43405</v>
      </c>
      <c r="B1990" s="1" t="s">
        <v>33</v>
      </c>
      <c r="C1990" s="21" t="s">
        <v>220</v>
      </c>
      <c r="D1990" s="1" t="s">
        <v>34</v>
      </c>
      <c r="E1990" s="21" t="str">
        <f t="shared" si="63"/>
        <v>009</v>
      </c>
      <c r="F1990" s="1" t="s">
        <v>483</v>
      </c>
      <c r="G1990" s="59">
        <v>48720.68</v>
      </c>
      <c r="H1990" s="4">
        <v>0</v>
      </c>
      <c r="I1990" s="4">
        <f t="shared" si="62"/>
        <v>48720.68</v>
      </c>
    </row>
    <row r="1991" spans="1:9">
      <c r="A1991" s="45">
        <v>43405</v>
      </c>
      <c r="B1991" s="1" t="s">
        <v>33</v>
      </c>
      <c r="C1991" s="21" t="s">
        <v>220</v>
      </c>
      <c r="D1991" s="1" t="s">
        <v>34</v>
      </c>
      <c r="E1991" s="21" t="str">
        <f t="shared" si="63"/>
        <v>009</v>
      </c>
      <c r="F1991" s="1" t="s">
        <v>484</v>
      </c>
      <c r="G1991" s="59">
        <v>42003.56</v>
      </c>
      <c r="H1991" s="4">
        <v>0</v>
      </c>
      <c r="I1991" s="4">
        <f t="shared" si="62"/>
        <v>42003.56</v>
      </c>
    </row>
    <row r="1992" spans="1:9">
      <c r="A1992" s="45">
        <v>43405</v>
      </c>
      <c r="B1992" s="1" t="s">
        <v>33</v>
      </c>
      <c r="C1992" s="21" t="s">
        <v>220</v>
      </c>
      <c r="D1992" s="1" t="s">
        <v>34</v>
      </c>
      <c r="E1992" s="21" t="str">
        <f t="shared" si="63"/>
        <v>009</v>
      </c>
      <c r="F1992" s="1" t="s">
        <v>485</v>
      </c>
      <c r="G1992" s="59">
        <v>369297.97</v>
      </c>
      <c r="H1992" s="4">
        <v>3004.27</v>
      </c>
      <c r="I1992" s="4">
        <f t="shared" si="62"/>
        <v>366293.69999999995</v>
      </c>
    </row>
    <row r="1993" spans="1:9">
      <c r="A1993" s="45">
        <v>43405</v>
      </c>
      <c r="B1993" s="1" t="s">
        <v>33</v>
      </c>
      <c r="C1993" s="21" t="s">
        <v>220</v>
      </c>
      <c r="D1993" s="1" t="s">
        <v>34</v>
      </c>
      <c r="E1993" s="21" t="str">
        <f t="shared" si="63"/>
        <v>009</v>
      </c>
      <c r="F1993" s="1" t="s">
        <v>486</v>
      </c>
      <c r="G1993" s="59">
        <v>434692.84</v>
      </c>
      <c r="H1993" s="4">
        <v>2444.79</v>
      </c>
      <c r="I1993" s="4">
        <f t="shared" si="62"/>
        <v>432248.05000000005</v>
      </c>
    </row>
    <row r="1994" spans="1:9">
      <c r="A1994" s="45">
        <v>43405</v>
      </c>
      <c r="B1994" s="1" t="s">
        <v>33</v>
      </c>
      <c r="C1994" s="21" t="s">
        <v>220</v>
      </c>
      <c r="D1994" s="1" t="s">
        <v>34</v>
      </c>
      <c r="E1994" s="21" t="str">
        <f t="shared" si="63"/>
        <v>009</v>
      </c>
      <c r="F1994" s="1" t="s">
        <v>488</v>
      </c>
      <c r="G1994" s="59">
        <v>494.32</v>
      </c>
      <c r="H1994" s="4">
        <v>4.8099999999999996</v>
      </c>
      <c r="I1994" s="4">
        <f t="shared" si="62"/>
        <v>489.51</v>
      </c>
    </row>
    <row r="1995" spans="1:9">
      <c r="A1995" s="45">
        <v>43405</v>
      </c>
      <c r="B1995" s="1" t="s">
        <v>33</v>
      </c>
      <c r="C1995" s="21" t="s">
        <v>220</v>
      </c>
      <c r="D1995" s="1" t="s">
        <v>34</v>
      </c>
      <c r="E1995" s="21" t="str">
        <f t="shared" si="63"/>
        <v>009</v>
      </c>
      <c r="F1995" s="1" t="s">
        <v>666</v>
      </c>
      <c r="G1995" s="59">
        <v>5105.1499999999996</v>
      </c>
      <c r="H1995" s="4">
        <v>0</v>
      </c>
      <c r="I1995" s="4">
        <f t="shared" si="62"/>
        <v>5105.1499999999996</v>
      </c>
    </row>
    <row r="1996" spans="1:9">
      <c r="A1996" s="45">
        <v>43405</v>
      </c>
      <c r="B1996" s="1" t="s">
        <v>33</v>
      </c>
      <c r="C1996" s="21" t="s">
        <v>220</v>
      </c>
      <c r="D1996" s="1" t="s">
        <v>34</v>
      </c>
      <c r="E1996" s="21" t="str">
        <f t="shared" si="63"/>
        <v>009</v>
      </c>
      <c r="F1996" s="1" t="s">
        <v>489</v>
      </c>
      <c r="G1996" s="59">
        <v>3038.34</v>
      </c>
      <c r="H1996" s="4">
        <v>0</v>
      </c>
      <c r="I1996" s="4">
        <f t="shared" si="62"/>
        <v>3038.34</v>
      </c>
    </row>
    <row r="1997" spans="1:9">
      <c r="A1997" s="45">
        <v>43405</v>
      </c>
      <c r="B1997" s="1" t="s">
        <v>33</v>
      </c>
      <c r="C1997" s="21" t="s">
        <v>220</v>
      </c>
      <c r="D1997" s="1" t="s">
        <v>34</v>
      </c>
      <c r="E1997" s="21" t="str">
        <f t="shared" si="63"/>
        <v>009</v>
      </c>
      <c r="F1997" s="1" t="s">
        <v>667</v>
      </c>
      <c r="G1997" s="59">
        <v>9208.4500000000007</v>
      </c>
      <c r="H1997" s="4">
        <v>0</v>
      </c>
      <c r="I1997" s="4">
        <f t="shared" si="62"/>
        <v>9208.4500000000007</v>
      </c>
    </row>
    <row r="1998" spans="1:9">
      <c r="A1998" s="45">
        <v>43405</v>
      </c>
      <c r="B1998" s="1" t="s">
        <v>33</v>
      </c>
      <c r="C1998" s="21" t="s">
        <v>220</v>
      </c>
      <c r="D1998" s="1" t="s">
        <v>34</v>
      </c>
      <c r="E1998" s="21" t="str">
        <f t="shared" si="63"/>
        <v>009</v>
      </c>
      <c r="F1998" s="1" t="s">
        <v>668</v>
      </c>
      <c r="G1998" s="59">
        <v>1609.82</v>
      </c>
      <c r="H1998" s="4">
        <v>5.3</v>
      </c>
      <c r="I1998" s="4">
        <f t="shared" si="62"/>
        <v>1604.52</v>
      </c>
    </row>
    <row r="1999" spans="1:9">
      <c r="A1999" s="45">
        <v>43405</v>
      </c>
      <c r="B1999" s="1" t="s">
        <v>33</v>
      </c>
      <c r="C1999" s="21" t="s">
        <v>220</v>
      </c>
      <c r="D1999" s="1" t="s">
        <v>34</v>
      </c>
      <c r="E1999" s="21" t="str">
        <f t="shared" si="63"/>
        <v>009</v>
      </c>
      <c r="F1999" s="1" t="s">
        <v>669</v>
      </c>
      <c r="G1999" s="59">
        <v>1609.82</v>
      </c>
      <c r="H1999" s="4">
        <v>5.3</v>
      </c>
      <c r="I1999" s="4">
        <f t="shared" si="62"/>
        <v>1604.52</v>
      </c>
    </row>
    <row r="2000" spans="1:9">
      <c r="A2000" s="45">
        <v>43405</v>
      </c>
      <c r="B2000" s="1" t="s">
        <v>33</v>
      </c>
      <c r="C2000" s="21" t="s">
        <v>220</v>
      </c>
      <c r="D2000" s="1" t="s">
        <v>34</v>
      </c>
      <c r="E2000" s="21" t="str">
        <f t="shared" si="63"/>
        <v>009</v>
      </c>
      <c r="F2000" s="1" t="s">
        <v>670</v>
      </c>
      <c r="G2000" s="59">
        <v>5727.42</v>
      </c>
      <c r="H2000" s="4">
        <v>18.87</v>
      </c>
      <c r="I2000" s="4">
        <f t="shared" si="62"/>
        <v>5708.55</v>
      </c>
    </row>
    <row r="2001" spans="1:9">
      <c r="A2001" s="45">
        <v>43405</v>
      </c>
      <c r="B2001" s="1" t="s">
        <v>33</v>
      </c>
      <c r="C2001" s="21" t="s">
        <v>220</v>
      </c>
      <c r="D2001" s="1" t="s">
        <v>34</v>
      </c>
      <c r="E2001" s="21" t="str">
        <f t="shared" si="63"/>
        <v>009</v>
      </c>
      <c r="F2001" s="1" t="s">
        <v>671</v>
      </c>
      <c r="G2001" s="59">
        <v>1609.81</v>
      </c>
      <c r="H2001" s="4">
        <v>5.3</v>
      </c>
      <c r="I2001" s="4">
        <f t="shared" si="62"/>
        <v>1604.51</v>
      </c>
    </row>
    <row r="2002" spans="1:9">
      <c r="A2002" s="45">
        <v>43405</v>
      </c>
      <c r="B2002" s="1" t="s">
        <v>33</v>
      </c>
      <c r="C2002" s="21" t="s">
        <v>220</v>
      </c>
      <c r="D2002" s="1" t="s">
        <v>34</v>
      </c>
      <c r="E2002" s="21" t="str">
        <f t="shared" si="63"/>
        <v>009</v>
      </c>
      <c r="F2002" s="1" t="s">
        <v>490</v>
      </c>
      <c r="G2002" s="59">
        <v>901.55</v>
      </c>
      <c r="H2002" s="4">
        <v>9.3699999999999992</v>
      </c>
      <c r="I2002" s="4">
        <f t="shared" si="62"/>
        <v>892.18</v>
      </c>
    </row>
    <row r="2003" spans="1:9">
      <c r="A2003" s="45">
        <v>43405</v>
      </c>
      <c r="B2003" s="1" t="s">
        <v>33</v>
      </c>
      <c r="C2003" s="21" t="s">
        <v>220</v>
      </c>
      <c r="D2003" s="1" t="s">
        <v>34</v>
      </c>
      <c r="E2003" s="21" t="str">
        <f t="shared" si="63"/>
        <v>009</v>
      </c>
      <c r="F2003" s="1" t="s">
        <v>672</v>
      </c>
      <c r="G2003" s="59">
        <v>17959.009999999998</v>
      </c>
      <c r="H2003" s="4">
        <v>59.18</v>
      </c>
      <c r="I2003" s="4">
        <f t="shared" si="62"/>
        <v>17899.829999999998</v>
      </c>
    </row>
    <row r="2004" spans="1:9">
      <c r="A2004" s="45">
        <v>43405</v>
      </c>
      <c r="B2004" s="1" t="s">
        <v>33</v>
      </c>
      <c r="C2004" s="21" t="s">
        <v>220</v>
      </c>
      <c r="D2004" s="1" t="s">
        <v>34</v>
      </c>
      <c r="E2004" s="21" t="str">
        <f t="shared" si="63"/>
        <v>009</v>
      </c>
      <c r="F2004" s="1" t="s">
        <v>673</v>
      </c>
      <c r="G2004" s="59">
        <v>13048.24</v>
      </c>
      <c r="H2004" s="4">
        <v>43</v>
      </c>
      <c r="I2004" s="4">
        <f t="shared" si="62"/>
        <v>13005.24</v>
      </c>
    </row>
    <row r="2005" spans="1:9">
      <c r="A2005" s="45">
        <v>43405</v>
      </c>
      <c r="B2005" s="1" t="s">
        <v>33</v>
      </c>
      <c r="C2005" s="21" t="s">
        <v>220</v>
      </c>
      <c r="D2005" s="1" t="s">
        <v>34</v>
      </c>
      <c r="E2005" s="21" t="str">
        <f t="shared" si="63"/>
        <v>009</v>
      </c>
      <c r="F2005" s="1" t="s">
        <v>491</v>
      </c>
      <c r="G2005" s="59">
        <v>-2894.26</v>
      </c>
      <c r="H2005" s="4">
        <v>0</v>
      </c>
      <c r="I2005" s="4">
        <f t="shared" si="62"/>
        <v>-2894.26</v>
      </c>
    </row>
    <row r="2006" spans="1:9">
      <c r="A2006" s="45">
        <v>43405</v>
      </c>
      <c r="B2006" s="1" t="s">
        <v>33</v>
      </c>
      <c r="C2006" s="21" t="s">
        <v>220</v>
      </c>
      <c r="D2006" s="1" t="s">
        <v>34</v>
      </c>
      <c r="E2006" s="21" t="str">
        <f t="shared" si="63"/>
        <v>009</v>
      </c>
      <c r="F2006" s="1" t="s">
        <v>674</v>
      </c>
      <c r="G2006" s="59">
        <v>29341.32</v>
      </c>
      <c r="H2006" s="4">
        <v>96.68</v>
      </c>
      <c r="I2006" s="4">
        <f t="shared" si="62"/>
        <v>29244.639999999999</v>
      </c>
    </row>
    <row r="2007" spans="1:9">
      <c r="A2007" s="45">
        <v>43405</v>
      </c>
      <c r="B2007" s="1" t="s">
        <v>33</v>
      </c>
      <c r="C2007" s="21" t="s">
        <v>220</v>
      </c>
      <c r="D2007" s="1" t="s">
        <v>34</v>
      </c>
      <c r="E2007" s="21" t="str">
        <f t="shared" si="63"/>
        <v>009</v>
      </c>
      <c r="F2007" s="1" t="s">
        <v>675</v>
      </c>
      <c r="G2007" s="59">
        <v>49842.84</v>
      </c>
      <c r="H2007" s="4">
        <v>164.24</v>
      </c>
      <c r="I2007" s="4">
        <f t="shared" si="62"/>
        <v>49678.6</v>
      </c>
    </row>
    <row r="2008" spans="1:9">
      <c r="A2008" s="45">
        <v>43405</v>
      </c>
      <c r="B2008" s="1" t="s">
        <v>33</v>
      </c>
      <c r="C2008" s="21" t="s">
        <v>220</v>
      </c>
      <c r="D2008" s="1" t="s">
        <v>34</v>
      </c>
      <c r="E2008" s="21" t="str">
        <f t="shared" si="63"/>
        <v>009</v>
      </c>
      <c r="F2008" s="1" t="s">
        <v>676</v>
      </c>
      <c r="G2008" s="59">
        <v>12834.34</v>
      </c>
      <c r="H2008" s="4">
        <v>42.29</v>
      </c>
      <c r="I2008" s="4">
        <f t="shared" si="62"/>
        <v>12792.05</v>
      </c>
    </row>
    <row r="2009" spans="1:9">
      <c r="A2009" s="45">
        <v>43405</v>
      </c>
      <c r="B2009" s="1" t="s">
        <v>33</v>
      </c>
      <c r="C2009" s="21" t="s">
        <v>220</v>
      </c>
      <c r="D2009" s="1" t="s">
        <v>34</v>
      </c>
      <c r="E2009" s="21" t="str">
        <f t="shared" si="63"/>
        <v>009</v>
      </c>
      <c r="F2009" s="1" t="s">
        <v>677</v>
      </c>
      <c r="G2009" s="59">
        <v>35096.31</v>
      </c>
      <c r="H2009" s="4">
        <v>115.65</v>
      </c>
      <c r="I2009" s="4">
        <f t="shared" si="62"/>
        <v>34980.659999999996</v>
      </c>
    </row>
    <row r="2010" spans="1:9">
      <c r="A2010" s="45">
        <v>43405</v>
      </c>
      <c r="B2010" s="1" t="s">
        <v>33</v>
      </c>
      <c r="C2010" s="21" t="s">
        <v>220</v>
      </c>
      <c r="D2010" s="1" t="s">
        <v>34</v>
      </c>
      <c r="E2010" s="21" t="str">
        <f t="shared" si="63"/>
        <v>009</v>
      </c>
      <c r="F2010" s="1" t="s">
        <v>678</v>
      </c>
      <c r="G2010" s="59">
        <v>6205.02</v>
      </c>
      <c r="H2010" s="4">
        <v>20.45</v>
      </c>
      <c r="I2010" s="4">
        <f t="shared" si="62"/>
        <v>6184.5700000000006</v>
      </c>
    </row>
    <row r="2011" spans="1:9">
      <c r="A2011" s="45">
        <v>43405</v>
      </c>
      <c r="B2011" s="1" t="s">
        <v>33</v>
      </c>
      <c r="C2011" s="21" t="s">
        <v>220</v>
      </c>
      <c r="D2011" s="1" t="s">
        <v>34</v>
      </c>
      <c r="E2011" s="21" t="str">
        <f t="shared" si="63"/>
        <v>009</v>
      </c>
      <c r="F2011" s="1" t="s">
        <v>679</v>
      </c>
      <c r="G2011" s="59">
        <v>5637.87</v>
      </c>
      <c r="H2011" s="4">
        <v>18.579999999999998</v>
      </c>
      <c r="I2011" s="4">
        <f t="shared" si="62"/>
        <v>5619.29</v>
      </c>
    </row>
    <row r="2012" spans="1:9">
      <c r="A2012" s="45">
        <v>43405</v>
      </c>
      <c r="B2012" s="1" t="s">
        <v>33</v>
      </c>
      <c r="C2012" s="21" t="s">
        <v>220</v>
      </c>
      <c r="D2012" s="1" t="s">
        <v>34</v>
      </c>
      <c r="E2012" s="21" t="str">
        <f t="shared" si="63"/>
        <v>009</v>
      </c>
      <c r="F2012" s="1" t="s">
        <v>680</v>
      </c>
      <c r="G2012" s="59">
        <v>-2330.44</v>
      </c>
      <c r="H2012" s="4">
        <v>0</v>
      </c>
      <c r="I2012" s="4">
        <f t="shared" si="62"/>
        <v>-2330.44</v>
      </c>
    </row>
    <row r="2013" spans="1:9">
      <c r="A2013" s="45">
        <v>43405</v>
      </c>
      <c r="B2013" s="1" t="s">
        <v>33</v>
      </c>
      <c r="C2013" s="21" t="s">
        <v>220</v>
      </c>
      <c r="D2013" s="1" t="s">
        <v>34</v>
      </c>
      <c r="E2013" s="21" t="str">
        <f t="shared" si="63"/>
        <v>009</v>
      </c>
      <c r="F2013" s="1" t="s">
        <v>681</v>
      </c>
      <c r="G2013" s="59">
        <v>1744.52</v>
      </c>
      <c r="H2013" s="4">
        <v>5.75</v>
      </c>
      <c r="I2013" s="4">
        <f t="shared" si="62"/>
        <v>1738.77</v>
      </c>
    </row>
    <row r="2014" spans="1:9">
      <c r="A2014" s="45">
        <v>43405</v>
      </c>
      <c r="B2014" s="1" t="s">
        <v>33</v>
      </c>
      <c r="C2014" s="21" t="s">
        <v>220</v>
      </c>
      <c r="D2014" s="1" t="s">
        <v>34</v>
      </c>
      <c r="E2014" s="21" t="str">
        <f t="shared" si="63"/>
        <v>009</v>
      </c>
      <c r="F2014" s="1" t="s">
        <v>396</v>
      </c>
      <c r="G2014" s="59">
        <v>28664.89</v>
      </c>
      <c r="H2014" s="4">
        <v>0</v>
      </c>
      <c r="I2014" s="4">
        <f t="shared" si="62"/>
        <v>28664.89</v>
      </c>
    </row>
    <row r="2015" spans="1:9">
      <c r="A2015" s="45">
        <v>43405</v>
      </c>
      <c r="B2015" s="1" t="s">
        <v>33</v>
      </c>
      <c r="C2015" s="21" t="s">
        <v>220</v>
      </c>
      <c r="D2015" s="1" t="s">
        <v>34</v>
      </c>
      <c r="E2015" s="21" t="str">
        <f t="shared" si="63"/>
        <v>009</v>
      </c>
      <c r="F2015" s="1" t="s">
        <v>395</v>
      </c>
      <c r="G2015" s="59">
        <v>-197214.38</v>
      </c>
      <c r="H2015" s="4">
        <v>0</v>
      </c>
      <c r="I2015" s="4">
        <f t="shared" si="62"/>
        <v>-197214.38</v>
      </c>
    </row>
    <row r="2016" spans="1:9">
      <c r="A2016" s="45">
        <v>43405</v>
      </c>
      <c r="B2016" s="1" t="s">
        <v>33</v>
      </c>
      <c r="C2016" s="21" t="s">
        <v>220</v>
      </c>
      <c r="D2016" s="1" t="s">
        <v>68</v>
      </c>
      <c r="E2016" s="21" t="str">
        <f t="shared" si="63"/>
        <v>091</v>
      </c>
      <c r="F2016" s="57" t="s">
        <v>396</v>
      </c>
      <c r="G2016" s="58">
        <v>-1323736.49</v>
      </c>
      <c r="H2016" s="4">
        <v>0</v>
      </c>
      <c r="I2016" s="4">
        <f t="shared" si="62"/>
        <v>-1323736.49</v>
      </c>
    </row>
    <row r="2017" spans="1:9">
      <c r="A2017" s="45">
        <v>43405</v>
      </c>
      <c r="B2017" s="1" t="s">
        <v>33</v>
      </c>
      <c r="C2017" s="21" t="s">
        <v>220</v>
      </c>
      <c r="D2017" s="1" t="s">
        <v>68</v>
      </c>
      <c r="E2017" s="21" t="str">
        <f t="shared" si="63"/>
        <v>091</v>
      </c>
      <c r="F2017" s="57" t="s">
        <v>397</v>
      </c>
      <c r="G2017" s="58">
        <v>20375.13</v>
      </c>
      <c r="H2017" s="4">
        <v>0</v>
      </c>
      <c r="I2017" s="4">
        <f t="shared" ref="I2017:I2080" si="64">+G2017-H2017</f>
        <v>20375.13</v>
      </c>
    </row>
    <row r="2018" spans="1:9">
      <c r="A2018" s="45">
        <v>43435</v>
      </c>
      <c r="B2018" s="1" t="s">
        <v>16</v>
      </c>
      <c r="C2018" s="56" t="s">
        <v>220</v>
      </c>
      <c r="D2018" s="2" t="s">
        <v>17</v>
      </c>
      <c r="E2018" s="21" t="str">
        <f>LEFT(D2018,3)</f>
        <v>002</v>
      </c>
      <c r="F2018" s="60" t="s">
        <v>224</v>
      </c>
      <c r="G2018" s="58">
        <v>296829.98</v>
      </c>
      <c r="H2018" s="4">
        <v>0</v>
      </c>
      <c r="I2018" s="4">
        <f t="shared" si="64"/>
        <v>296829.98</v>
      </c>
    </row>
    <row r="2019" spans="1:9">
      <c r="A2019" s="45">
        <v>43435</v>
      </c>
      <c r="B2019" s="1" t="s">
        <v>16</v>
      </c>
      <c r="C2019" s="56" t="s">
        <v>220</v>
      </c>
      <c r="D2019" s="2" t="s">
        <v>17</v>
      </c>
      <c r="E2019" s="21" t="str">
        <f t="shared" ref="E2019:E2082" si="65">LEFT(D2019,3)</f>
        <v>002</v>
      </c>
      <c r="F2019" s="60" t="s">
        <v>225</v>
      </c>
      <c r="G2019" s="58">
        <v>356073.37</v>
      </c>
      <c r="H2019" s="4">
        <v>0</v>
      </c>
      <c r="I2019" s="4">
        <f t="shared" si="64"/>
        <v>356073.37</v>
      </c>
    </row>
    <row r="2020" spans="1:9">
      <c r="A2020" s="45">
        <v>43435</v>
      </c>
      <c r="B2020" s="1" t="s">
        <v>16</v>
      </c>
      <c r="C2020" s="56" t="s">
        <v>220</v>
      </c>
      <c r="D2020" s="2" t="s">
        <v>17</v>
      </c>
      <c r="E2020" s="21" t="str">
        <f t="shared" si="65"/>
        <v>002</v>
      </c>
      <c r="F2020" s="60" t="s">
        <v>228</v>
      </c>
      <c r="G2020" s="58">
        <v>1667.37</v>
      </c>
      <c r="H2020" s="4">
        <v>0</v>
      </c>
      <c r="I2020" s="4">
        <f t="shared" si="64"/>
        <v>1667.37</v>
      </c>
    </row>
    <row r="2021" spans="1:9">
      <c r="A2021" s="45">
        <v>43435</v>
      </c>
      <c r="B2021" s="1" t="s">
        <v>16</v>
      </c>
      <c r="C2021" s="56" t="s">
        <v>220</v>
      </c>
      <c r="D2021" s="2" t="s">
        <v>17</v>
      </c>
      <c r="E2021" s="21" t="str">
        <f t="shared" si="65"/>
        <v>002</v>
      </c>
      <c r="F2021" s="60" t="s">
        <v>229</v>
      </c>
      <c r="G2021" s="58">
        <v>68642.37</v>
      </c>
      <c r="H2021" s="4">
        <v>0</v>
      </c>
      <c r="I2021" s="4">
        <f t="shared" si="64"/>
        <v>68642.37</v>
      </c>
    </row>
    <row r="2022" spans="1:9">
      <c r="A2022" s="45">
        <v>43435</v>
      </c>
      <c r="B2022" s="1" t="s">
        <v>16</v>
      </c>
      <c r="C2022" s="56" t="s">
        <v>220</v>
      </c>
      <c r="D2022" s="2" t="s">
        <v>17</v>
      </c>
      <c r="E2022" s="21" t="str">
        <f t="shared" si="65"/>
        <v>002</v>
      </c>
      <c r="F2022" s="60" t="s">
        <v>235</v>
      </c>
      <c r="G2022" s="58">
        <v>1788026.45</v>
      </c>
      <c r="H2022" s="4">
        <v>0</v>
      </c>
      <c r="I2022" s="4">
        <f t="shared" si="64"/>
        <v>1788026.45</v>
      </c>
    </row>
    <row r="2023" spans="1:9">
      <c r="A2023" s="45">
        <v>43435</v>
      </c>
      <c r="B2023" s="1" t="s">
        <v>16</v>
      </c>
      <c r="C2023" s="56" t="s">
        <v>220</v>
      </c>
      <c r="D2023" s="2" t="s">
        <v>17</v>
      </c>
      <c r="E2023" s="21" t="str">
        <f t="shared" si="65"/>
        <v>002</v>
      </c>
      <c r="F2023" s="60" t="s">
        <v>240</v>
      </c>
      <c r="G2023" s="58">
        <v>157475.93</v>
      </c>
      <c r="H2023" s="4">
        <v>0</v>
      </c>
      <c r="I2023" s="4">
        <f t="shared" si="64"/>
        <v>157475.93</v>
      </c>
    </row>
    <row r="2024" spans="1:9">
      <c r="A2024" s="45">
        <v>43435</v>
      </c>
      <c r="B2024" s="1" t="s">
        <v>16</v>
      </c>
      <c r="C2024" s="56" t="s">
        <v>220</v>
      </c>
      <c r="D2024" s="2" t="s">
        <v>17</v>
      </c>
      <c r="E2024" s="21" t="str">
        <f t="shared" si="65"/>
        <v>002</v>
      </c>
      <c r="F2024" s="60" t="s">
        <v>242</v>
      </c>
      <c r="G2024" s="58">
        <v>601328.48</v>
      </c>
      <c r="H2024" s="4">
        <v>0</v>
      </c>
      <c r="I2024" s="4">
        <f t="shared" si="64"/>
        <v>601328.48</v>
      </c>
    </row>
    <row r="2025" spans="1:9">
      <c r="A2025" s="45">
        <v>43435</v>
      </c>
      <c r="B2025" s="1" t="s">
        <v>16</v>
      </c>
      <c r="C2025" s="56" t="s">
        <v>220</v>
      </c>
      <c r="D2025" s="2" t="s">
        <v>17</v>
      </c>
      <c r="E2025" s="21" t="str">
        <f t="shared" si="65"/>
        <v>002</v>
      </c>
      <c r="F2025" s="60" t="s">
        <v>243</v>
      </c>
      <c r="G2025" s="58">
        <v>415.7</v>
      </c>
      <c r="H2025" s="4">
        <v>0</v>
      </c>
      <c r="I2025" s="4">
        <f t="shared" si="64"/>
        <v>415.7</v>
      </c>
    </row>
    <row r="2026" spans="1:9">
      <c r="A2026" s="45">
        <v>43435</v>
      </c>
      <c r="B2026" s="1" t="s">
        <v>16</v>
      </c>
      <c r="C2026" s="56" t="s">
        <v>220</v>
      </c>
      <c r="D2026" s="2" t="s">
        <v>17</v>
      </c>
      <c r="E2026" s="21" t="str">
        <f t="shared" si="65"/>
        <v>002</v>
      </c>
      <c r="F2026" s="60" t="s">
        <v>245</v>
      </c>
      <c r="G2026" s="58">
        <v>32470.38</v>
      </c>
      <c r="H2026" s="4">
        <v>0</v>
      </c>
      <c r="I2026" s="4">
        <f t="shared" si="64"/>
        <v>32470.38</v>
      </c>
    </row>
    <row r="2027" spans="1:9">
      <c r="A2027" s="45">
        <v>43435</v>
      </c>
      <c r="B2027" s="1" t="s">
        <v>16</v>
      </c>
      <c r="C2027" s="56" t="s">
        <v>220</v>
      </c>
      <c r="D2027" s="2" t="s">
        <v>17</v>
      </c>
      <c r="E2027" s="21" t="str">
        <f t="shared" si="65"/>
        <v>002</v>
      </c>
      <c r="F2027" s="60" t="s">
        <v>246</v>
      </c>
      <c r="G2027" s="58">
        <v>1416455.49</v>
      </c>
      <c r="H2027" s="4">
        <v>0</v>
      </c>
      <c r="I2027" s="4">
        <f t="shared" si="64"/>
        <v>1416455.49</v>
      </c>
    </row>
    <row r="2028" spans="1:9">
      <c r="A2028" s="45">
        <v>43435</v>
      </c>
      <c r="B2028" s="1" t="s">
        <v>16</v>
      </c>
      <c r="C2028" s="56" t="s">
        <v>220</v>
      </c>
      <c r="D2028" s="2" t="s">
        <v>17</v>
      </c>
      <c r="E2028" s="21" t="str">
        <f t="shared" si="65"/>
        <v>002</v>
      </c>
      <c r="F2028" s="60" t="s">
        <v>247</v>
      </c>
      <c r="G2028" s="58">
        <v>943369.29</v>
      </c>
      <c r="H2028" s="4">
        <v>0</v>
      </c>
      <c r="I2028" s="4">
        <f t="shared" si="64"/>
        <v>943369.29</v>
      </c>
    </row>
    <row r="2029" spans="1:9">
      <c r="A2029" s="45">
        <v>43435</v>
      </c>
      <c r="B2029" s="1" t="s">
        <v>16</v>
      </c>
      <c r="C2029" s="56" t="s">
        <v>220</v>
      </c>
      <c r="D2029" s="2" t="s">
        <v>17</v>
      </c>
      <c r="E2029" s="21" t="str">
        <f t="shared" si="65"/>
        <v>002</v>
      </c>
      <c r="F2029" s="60" t="s">
        <v>248</v>
      </c>
      <c r="G2029" s="58">
        <v>559040.66</v>
      </c>
      <c r="H2029" s="4">
        <v>0</v>
      </c>
      <c r="I2029" s="4">
        <f t="shared" si="64"/>
        <v>559040.66</v>
      </c>
    </row>
    <row r="2030" spans="1:9">
      <c r="A2030" s="45">
        <v>43435</v>
      </c>
      <c r="B2030" s="1" t="s">
        <v>16</v>
      </c>
      <c r="C2030" s="56" t="s">
        <v>220</v>
      </c>
      <c r="D2030" s="2" t="s">
        <v>17</v>
      </c>
      <c r="E2030" s="21" t="str">
        <f t="shared" si="65"/>
        <v>002</v>
      </c>
      <c r="F2030" s="60" t="s">
        <v>254</v>
      </c>
      <c r="G2030" s="58">
        <v>1644912.31</v>
      </c>
      <c r="H2030" s="4">
        <v>0</v>
      </c>
      <c r="I2030" s="4">
        <f t="shared" si="64"/>
        <v>1644912.31</v>
      </c>
    </row>
    <row r="2031" spans="1:9">
      <c r="A2031" s="45">
        <v>43435</v>
      </c>
      <c r="B2031" s="1" t="s">
        <v>16</v>
      </c>
      <c r="C2031" s="56" t="s">
        <v>220</v>
      </c>
      <c r="D2031" s="2" t="s">
        <v>17</v>
      </c>
      <c r="E2031" s="21" t="str">
        <f t="shared" si="65"/>
        <v>002</v>
      </c>
      <c r="F2031" s="60" t="s">
        <v>255</v>
      </c>
      <c r="G2031" s="58">
        <v>1023945.33</v>
      </c>
      <c r="H2031" s="4">
        <v>0</v>
      </c>
      <c r="I2031" s="4">
        <f t="shared" si="64"/>
        <v>1023945.33</v>
      </c>
    </row>
    <row r="2032" spans="1:9">
      <c r="A2032" s="45">
        <v>43435</v>
      </c>
      <c r="B2032" s="1" t="s">
        <v>16</v>
      </c>
      <c r="C2032" s="56" t="s">
        <v>220</v>
      </c>
      <c r="D2032" s="2" t="s">
        <v>17</v>
      </c>
      <c r="E2032" s="21" t="str">
        <f t="shared" si="65"/>
        <v>002</v>
      </c>
      <c r="F2032" s="60" t="s">
        <v>399</v>
      </c>
      <c r="G2032" s="58">
        <v>346616.18</v>
      </c>
      <c r="H2032" s="4">
        <v>0</v>
      </c>
      <c r="I2032" s="4">
        <f t="shared" si="64"/>
        <v>346616.18</v>
      </c>
    </row>
    <row r="2033" spans="1:9">
      <c r="A2033" s="45">
        <v>43435</v>
      </c>
      <c r="B2033" s="1" t="s">
        <v>16</v>
      </c>
      <c r="C2033" s="56" t="s">
        <v>220</v>
      </c>
      <c r="D2033" s="2" t="s">
        <v>17</v>
      </c>
      <c r="E2033" s="21" t="str">
        <f t="shared" si="65"/>
        <v>002</v>
      </c>
      <c r="F2033" s="60" t="s">
        <v>400</v>
      </c>
      <c r="G2033" s="58">
        <v>387643.22</v>
      </c>
      <c r="H2033" s="4">
        <v>0</v>
      </c>
      <c r="I2033" s="4">
        <f t="shared" si="64"/>
        <v>387643.22</v>
      </c>
    </row>
    <row r="2034" spans="1:9">
      <c r="A2034" s="45">
        <v>43435</v>
      </c>
      <c r="B2034" s="1" t="s">
        <v>16</v>
      </c>
      <c r="C2034" s="56" t="s">
        <v>220</v>
      </c>
      <c r="D2034" s="2" t="s">
        <v>17</v>
      </c>
      <c r="E2034" s="21" t="str">
        <f t="shared" si="65"/>
        <v>002</v>
      </c>
      <c r="F2034" s="60" t="s">
        <v>446</v>
      </c>
      <c r="G2034" s="58">
        <v>3182.5</v>
      </c>
      <c r="H2034" s="4">
        <v>0</v>
      </c>
      <c r="I2034" s="4">
        <f t="shared" si="64"/>
        <v>3182.5</v>
      </c>
    </row>
    <row r="2035" spans="1:9">
      <c r="A2035" s="45">
        <v>43435</v>
      </c>
      <c r="B2035" s="1" t="s">
        <v>16</v>
      </c>
      <c r="C2035" s="56" t="s">
        <v>220</v>
      </c>
      <c r="D2035" s="2" t="s">
        <v>17</v>
      </c>
      <c r="E2035" s="21" t="str">
        <f t="shared" si="65"/>
        <v>002</v>
      </c>
      <c r="F2035" s="60" t="s">
        <v>259</v>
      </c>
      <c r="G2035" s="58">
        <v>755695.36</v>
      </c>
      <c r="H2035" s="4">
        <v>0</v>
      </c>
      <c r="I2035" s="4">
        <f t="shared" si="64"/>
        <v>755695.36</v>
      </c>
    </row>
    <row r="2036" spans="1:9">
      <c r="A2036" s="45">
        <v>43435</v>
      </c>
      <c r="B2036" s="1" t="s">
        <v>16</v>
      </c>
      <c r="C2036" s="56" t="s">
        <v>220</v>
      </c>
      <c r="D2036" s="2" t="s">
        <v>17</v>
      </c>
      <c r="E2036" s="21" t="str">
        <f t="shared" si="65"/>
        <v>002</v>
      </c>
      <c r="F2036" s="60" t="s">
        <v>418</v>
      </c>
      <c r="G2036" s="58">
        <v>379744.91</v>
      </c>
      <c r="H2036" s="4">
        <v>0</v>
      </c>
      <c r="I2036" s="4">
        <f t="shared" si="64"/>
        <v>379744.91</v>
      </c>
    </row>
    <row r="2037" spans="1:9">
      <c r="A2037" s="45">
        <v>43435</v>
      </c>
      <c r="B2037" s="1" t="s">
        <v>16</v>
      </c>
      <c r="C2037" s="56" t="s">
        <v>220</v>
      </c>
      <c r="D2037" s="2" t="s">
        <v>17</v>
      </c>
      <c r="E2037" s="21" t="str">
        <f t="shared" si="65"/>
        <v>002</v>
      </c>
      <c r="F2037" s="60" t="s">
        <v>419</v>
      </c>
      <c r="G2037" s="58">
        <v>50035.65</v>
      </c>
      <c r="H2037" s="4">
        <v>0</v>
      </c>
      <c r="I2037" s="4">
        <f t="shared" si="64"/>
        <v>50035.65</v>
      </c>
    </row>
    <row r="2038" spans="1:9">
      <c r="A2038" s="45">
        <v>43435</v>
      </c>
      <c r="B2038" s="1" t="s">
        <v>16</v>
      </c>
      <c r="C2038" s="56" t="s">
        <v>220</v>
      </c>
      <c r="D2038" s="2" t="s">
        <v>17</v>
      </c>
      <c r="E2038" s="21" t="str">
        <f t="shared" si="65"/>
        <v>002</v>
      </c>
      <c r="F2038" s="60" t="s">
        <v>401</v>
      </c>
      <c r="G2038" s="58">
        <v>68956.850000000006</v>
      </c>
      <c r="H2038" s="4">
        <v>0</v>
      </c>
      <c r="I2038" s="4">
        <f t="shared" si="64"/>
        <v>68956.850000000006</v>
      </c>
    </row>
    <row r="2039" spans="1:9">
      <c r="A2039" s="45">
        <v>43435</v>
      </c>
      <c r="B2039" s="1" t="s">
        <v>16</v>
      </c>
      <c r="C2039" s="56" t="s">
        <v>220</v>
      </c>
      <c r="D2039" s="2" t="s">
        <v>17</v>
      </c>
      <c r="E2039" s="21" t="str">
        <f t="shared" si="65"/>
        <v>002</v>
      </c>
      <c r="F2039" s="60" t="s">
        <v>447</v>
      </c>
      <c r="G2039" s="58">
        <v>157554.41</v>
      </c>
      <c r="H2039" s="4">
        <v>0</v>
      </c>
      <c r="I2039" s="4">
        <f t="shared" si="64"/>
        <v>157554.41</v>
      </c>
    </row>
    <row r="2040" spans="1:9">
      <c r="A2040" s="45">
        <v>43435</v>
      </c>
      <c r="B2040" s="1" t="s">
        <v>16</v>
      </c>
      <c r="C2040" s="56" t="s">
        <v>220</v>
      </c>
      <c r="D2040" s="2" t="s">
        <v>17</v>
      </c>
      <c r="E2040" s="21" t="str">
        <f t="shared" si="65"/>
        <v>002</v>
      </c>
      <c r="F2040" s="60" t="s">
        <v>448</v>
      </c>
      <c r="G2040" s="58">
        <v>135005.20000000001</v>
      </c>
      <c r="H2040" s="4">
        <v>0</v>
      </c>
      <c r="I2040" s="4">
        <f t="shared" si="64"/>
        <v>135005.20000000001</v>
      </c>
    </row>
    <row r="2041" spans="1:9">
      <c r="A2041" s="45">
        <v>43435</v>
      </c>
      <c r="B2041" s="1" t="s">
        <v>16</v>
      </c>
      <c r="C2041" s="56" t="s">
        <v>220</v>
      </c>
      <c r="D2041" s="2" t="s">
        <v>17</v>
      </c>
      <c r="E2041" s="21" t="str">
        <f t="shared" si="65"/>
        <v>002</v>
      </c>
      <c r="F2041" s="60" t="s">
        <v>646</v>
      </c>
      <c r="G2041" s="58">
        <v>28898.95</v>
      </c>
      <c r="H2041" s="4">
        <v>0</v>
      </c>
      <c r="I2041" s="4">
        <f t="shared" si="64"/>
        <v>28898.95</v>
      </c>
    </row>
    <row r="2042" spans="1:9">
      <c r="A2042" s="45">
        <v>43435</v>
      </c>
      <c r="B2042" s="1" t="s">
        <v>16</v>
      </c>
      <c r="C2042" s="56" t="s">
        <v>220</v>
      </c>
      <c r="D2042" s="2" t="s">
        <v>17</v>
      </c>
      <c r="E2042" s="21" t="str">
        <f t="shared" si="65"/>
        <v>002</v>
      </c>
      <c r="F2042" s="60" t="s">
        <v>647</v>
      </c>
      <c r="G2042" s="58">
        <v>2384225.8199999998</v>
      </c>
      <c r="H2042" s="4">
        <v>0</v>
      </c>
      <c r="I2042" s="4">
        <f t="shared" si="64"/>
        <v>2384225.8199999998</v>
      </c>
    </row>
    <row r="2043" spans="1:9">
      <c r="A2043" s="45">
        <v>43435</v>
      </c>
      <c r="B2043" s="1" t="s">
        <v>16</v>
      </c>
      <c r="C2043" s="56" t="s">
        <v>220</v>
      </c>
      <c r="D2043" s="2" t="s">
        <v>17</v>
      </c>
      <c r="E2043" s="21" t="str">
        <f t="shared" si="65"/>
        <v>002</v>
      </c>
      <c r="F2043" s="60" t="s">
        <v>648</v>
      </c>
      <c r="G2043" s="58">
        <v>22884</v>
      </c>
      <c r="H2043" s="4">
        <v>0</v>
      </c>
      <c r="I2043" s="4">
        <f t="shared" si="64"/>
        <v>22884</v>
      </c>
    </row>
    <row r="2044" spans="1:9">
      <c r="A2044" s="45">
        <v>43435</v>
      </c>
      <c r="B2044" s="1" t="s">
        <v>16</v>
      </c>
      <c r="C2044" s="56" t="s">
        <v>220</v>
      </c>
      <c r="D2044" s="2" t="s">
        <v>17</v>
      </c>
      <c r="E2044" s="21" t="str">
        <f t="shared" si="65"/>
        <v>002</v>
      </c>
      <c r="F2044" s="60" t="s">
        <v>682</v>
      </c>
      <c r="G2044" s="58">
        <v>10095.9</v>
      </c>
      <c r="H2044" s="4">
        <v>0</v>
      </c>
      <c r="I2044" s="4">
        <f t="shared" si="64"/>
        <v>10095.9</v>
      </c>
    </row>
    <row r="2045" spans="1:9">
      <c r="A2045" s="45">
        <v>43435</v>
      </c>
      <c r="B2045" s="1" t="s">
        <v>16</v>
      </c>
      <c r="C2045" s="56" t="s">
        <v>220</v>
      </c>
      <c r="D2045" s="2" t="s">
        <v>17</v>
      </c>
      <c r="E2045" s="21" t="str">
        <f t="shared" si="65"/>
        <v>002</v>
      </c>
      <c r="F2045" s="60" t="s">
        <v>261</v>
      </c>
      <c r="G2045" s="58">
        <v>204.29</v>
      </c>
      <c r="H2045" s="4">
        <v>0</v>
      </c>
      <c r="I2045" s="4">
        <f t="shared" si="64"/>
        <v>204.29</v>
      </c>
    </row>
    <row r="2046" spans="1:9">
      <c r="A2046" s="45">
        <v>43435</v>
      </c>
      <c r="B2046" s="1" t="s">
        <v>16</v>
      </c>
      <c r="C2046" s="56" t="s">
        <v>220</v>
      </c>
      <c r="D2046" s="1" t="s">
        <v>60</v>
      </c>
      <c r="E2046" s="21" t="str">
        <f t="shared" si="65"/>
        <v>012</v>
      </c>
      <c r="F2046" s="60" t="s">
        <v>264</v>
      </c>
      <c r="G2046" s="58">
        <v>1885.83</v>
      </c>
      <c r="H2046" s="4">
        <v>0</v>
      </c>
      <c r="I2046" s="4">
        <f t="shared" si="64"/>
        <v>1885.83</v>
      </c>
    </row>
    <row r="2047" spans="1:9">
      <c r="A2047" s="45">
        <v>43435</v>
      </c>
      <c r="B2047" s="1" t="s">
        <v>16</v>
      </c>
      <c r="C2047" s="56" t="s">
        <v>220</v>
      </c>
      <c r="D2047" s="1" t="s">
        <v>60</v>
      </c>
      <c r="E2047" s="21" t="str">
        <f t="shared" si="65"/>
        <v>012</v>
      </c>
      <c r="F2047" s="60" t="s">
        <v>265</v>
      </c>
      <c r="G2047" s="58">
        <v>3702.05</v>
      </c>
      <c r="H2047" s="4">
        <v>0</v>
      </c>
      <c r="I2047" s="4">
        <f t="shared" si="64"/>
        <v>3702.05</v>
      </c>
    </row>
    <row r="2048" spans="1:9">
      <c r="A2048" s="45">
        <v>43435</v>
      </c>
      <c r="B2048" s="1" t="s">
        <v>16</v>
      </c>
      <c r="C2048" s="56" t="s">
        <v>220</v>
      </c>
      <c r="D2048" s="1" t="s">
        <v>60</v>
      </c>
      <c r="E2048" s="21" t="str">
        <f t="shared" si="65"/>
        <v>012</v>
      </c>
      <c r="F2048" s="60" t="s">
        <v>270</v>
      </c>
      <c r="G2048" s="58">
        <v>20620.3</v>
      </c>
      <c r="H2048" s="4">
        <v>0</v>
      </c>
      <c r="I2048" s="4">
        <f t="shared" si="64"/>
        <v>20620.3</v>
      </c>
    </row>
    <row r="2049" spans="1:9">
      <c r="A2049" s="45">
        <v>43435</v>
      </c>
      <c r="B2049" s="1" t="s">
        <v>16</v>
      </c>
      <c r="C2049" s="56" t="s">
        <v>220</v>
      </c>
      <c r="D2049" s="1" t="s">
        <v>60</v>
      </c>
      <c r="E2049" s="21" t="str">
        <f t="shared" si="65"/>
        <v>012</v>
      </c>
      <c r="F2049" s="60" t="s">
        <v>271</v>
      </c>
      <c r="G2049" s="58">
        <v>1361.07</v>
      </c>
      <c r="H2049" s="4">
        <v>0</v>
      </c>
      <c r="I2049" s="4">
        <f t="shared" si="64"/>
        <v>1361.07</v>
      </c>
    </row>
    <row r="2050" spans="1:9">
      <c r="A2050" s="45">
        <v>43435</v>
      </c>
      <c r="B2050" s="1" t="s">
        <v>16</v>
      </c>
      <c r="C2050" s="56" t="s">
        <v>220</v>
      </c>
      <c r="D2050" s="1" t="s">
        <v>60</v>
      </c>
      <c r="E2050" s="21" t="str">
        <f t="shared" si="65"/>
        <v>012</v>
      </c>
      <c r="F2050" s="60" t="s">
        <v>403</v>
      </c>
      <c r="G2050" s="58">
        <v>54172.51</v>
      </c>
      <c r="H2050" s="4">
        <v>0</v>
      </c>
      <c r="I2050" s="4">
        <f t="shared" si="64"/>
        <v>54172.51</v>
      </c>
    </row>
    <row r="2051" spans="1:9">
      <c r="A2051" s="45">
        <v>43435</v>
      </c>
      <c r="B2051" s="1" t="s">
        <v>16</v>
      </c>
      <c r="C2051" s="56" t="s">
        <v>220</v>
      </c>
      <c r="D2051" s="1" t="s">
        <v>60</v>
      </c>
      <c r="E2051" s="21" t="str">
        <f t="shared" si="65"/>
        <v>012</v>
      </c>
      <c r="F2051" s="60" t="s">
        <v>683</v>
      </c>
      <c r="G2051" s="58">
        <v>4171.8599999999997</v>
      </c>
      <c r="H2051" s="4">
        <v>0</v>
      </c>
      <c r="I2051" s="4">
        <f t="shared" si="64"/>
        <v>4171.8599999999997</v>
      </c>
    </row>
    <row r="2052" spans="1:9">
      <c r="A2052" s="45">
        <v>43435</v>
      </c>
      <c r="B2052" s="1" t="s">
        <v>16</v>
      </c>
      <c r="C2052" s="56" t="s">
        <v>220</v>
      </c>
      <c r="D2052" s="1" t="s">
        <v>60</v>
      </c>
      <c r="E2052" s="21" t="str">
        <f t="shared" si="65"/>
        <v>012</v>
      </c>
      <c r="F2052" s="60" t="s">
        <v>684</v>
      </c>
      <c r="G2052" s="58">
        <v>167887.55</v>
      </c>
      <c r="H2052" s="4">
        <v>0</v>
      </c>
      <c r="I2052" s="4">
        <f t="shared" si="64"/>
        <v>167887.55</v>
      </c>
    </row>
    <row r="2053" spans="1:9">
      <c r="A2053" s="45">
        <v>43435</v>
      </c>
      <c r="B2053" s="1" t="s">
        <v>33</v>
      </c>
      <c r="C2053" s="21" t="s">
        <v>220</v>
      </c>
      <c r="D2053" s="1" t="s">
        <v>34</v>
      </c>
      <c r="E2053" s="21" t="str">
        <f t="shared" si="65"/>
        <v>009</v>
      </c>
      <c r="F2053" s="1" t="s">
        <v>287</v>
      </c>
      <c r="G2053" s="59">
        <v>8.9499999999999993</v>
      </c>
      <c r="H2053" s="4">
        <v>8.9499999999999993</v>
      </c>
      <c r="I2053" s="4">
        <f t="shared" si="64"/>
        <v>0</v>
      </c>
    </row>
    <row r="2054" spans="1:9">
      <c r="A2054" s="45">
        <v>43435</v>
      </c>
      <c r="B2054" s="1" t="s">
        <v>33</v>
      </c>
      <c r="C2054" s="21" t="s">
        <v>220</v>
      </c>
      <c r="D2054" s="1" t="s">
        <v>34</v>
      </c>
      <c r="E2054" s="21" t="str">
        <f t="shared" si="65"/>
        <v>009</v>
      </c>
      <c r="F2054" s="1" t="s">
        <v>288</v>
      </c>
      <c r="G2054" s="59">
        <v>0.12</v>
      </c>
      <c r="H2054" s="4">
        <v>0.12</v>
      </c>
      <c r="I2054" s="4">
        <f t="shared" si="64"/>
        <v>0</v>
      </c>
    </row>
    <row r="2055" spans="1:9">
      <c r="A2055" s="45">
        <v>43435</v>
      </c>
      <c r="B2055" s="1" t="s">
        <v>33</v>
      </c>
      <c r="C2055" s="21" t="s">
        <v>220</v>
      </c>
      <c r="D2055" s="1" t="s">
        <v>34</v>
      </c>
      <c r="E2055" s="21" t="str">
        <f t="shared" si="65"/>
        <v>009</v>
      </c>
      <c r="F2055" s="1" t="s">
        <v>425</v>
      </c>
      <c r="G2055" s="59">
        <v>16.16</v>
      </c>
      <c r="H2055" s="4">
        <v>0</v>
      </c>
      <c r="I2055" s="4">
        <f t="shared" si="64"/>
        <v>16.16</v>
      </c>
    </row>
    <row r="2056" spans="1:9">
      <c r="A2056" s="45">
        <v>43435</v>
      </c>
      <c r="B2056" s="1" t="s">
        <v>33</v>
      </c>
      <c r="C2056" s="21" t="s">
        <v>220</v>
      </c>
      <c r="D2056" s="1" t="s">
        <v>34</v>
      </c>
      <c r="E2056" s="21" t="str">
        <f t="shared" si="65"/>
        <v>009</v>
      </c>
      <c r="F2056" s="1" t="s">
        <v>289</v>
      </c>
      <c r="G2056" s="59">
        <v>87753.31</v>
      </c>
      <c r="H2056" s="4">
        <v>1994.25</v>
      </c>
      <c r="I2056" s="4">
        <f t="shared" si="64"/>
        <v>85759.06</v>
      </c>
    </row>
    <row r="2057" spans="1:9">
      <c r="A2057" s="45">
        <v>43435</v>
      </c>
      <c r="B2057" s="1" t="s">
        <v>33</v>
      </c>
      <c r="C2057" s="21" t="s">
        <v>220</v>
      </c>
      <c r="D2057" s="1" t="s">
        <v>34</v>
      </c>
      <c r="E2057" s="21" t="str">
        <f t="shared" si="65"/>
        <v>009</v>
      </c>
      <c r="F2057" s="1" t="s">
        <v>292</v>
      </c>
      <c r="G2057" s="59">
        <v>64165.36</v>
      </c>
      <c r="H2057" s="4">
        <v>349.27</v>
      </c>
      <c r="I2057" s="4">
        <f t="shared" si="64"/>
        <v>63816.090000000004</v>
      </c>
    </row>
    <row r="2058" spans="1:9">
      <c r="A2058" s="45">
        <v>43435</v>
      </c>
      <c r="B2058" s="1" t="s">
        <v>33</v>
      </c>
      <c r="C2058" s="21" t="s">
        <v>220</v>
      </c>
      <c r="D2058" s="1" t="s">
        <v>34</v>
      </c>
      <c r="E2058" s="21" t="str">
        <f t="shared" si="65"/>
        <v>009</v>
      </c>
      <c r="F2058" s="1" t="s">
        <v>294</v>
      </c>
      <c r="G2058" s="59">
        <v>15984014.07</v>
      </c>
      <c r="H2058" s="4">
        <v>480015.81</v>
      </c>
      <c r="I2058" s="4">
        <f t="shared" si="64"/>
        <v>15503998.26</v>
      </c>
    </row>
    <row r="2059" spans="1:9">
      <c r="A2059" s="45">
        <v>43435</v>
      </c>
      <c r="B2059" s="1" t="s">
        <v>33</v>
      </c>
      <c r="C2059" s="21" t="s">
        <v>220</v>
      </c>
      <c r="D2059" s="1" t="s">
        <v>34</v>
      </c>
      <c r="E2059" s="21" t="str">
        <f t="shared" si="65"/>
        <v>009</v>
      </c>
      <c r="F2059" s="1" t="s">
        <v>296</v>
      </c>
      <c r="G2059" s="59">
        <v>1949668.78</v>
      </c>
      <c r="H2059" s="4">
        <v>82204.45</v>
      </c>
      <c r="I2059" s="4">
        <f t="shared" si="64"/>
        <v>1867464.33</v>
      </c>
    </row>
    <row r="2060" spans="1:9">
      <c r="A2060" s="45">
        <v>43435</v>
      </c>
      <c r="B2060" s="1" t="s">
        <v>33</v>
      </c>
      <c r="C2060" s="21" t="s">
        <v>220</v>
      </c>
      <c r="D2060" s="1" t="s">
        <v>34</v>
      </c>
      <c r="E2060" s="21" t="str">
        <f t="shared" si="65"/>
        <v>009</v>
      </c>
      <c r="F2060" s="1" t="s">
        <v>297</v>
      </c>
      <c r="G2060" s="59">
        <v>-7.34</v>
      </c>
      <c r="H2060" s="4">
        <v>0</v>
      </c>
      <c r="I2060" s="4">
        <f t="shared" si="64"/>
        <v>-7.34</v>
      </c>
    </row>
    <row r="2061" spans="1:9">
      <c r="A2061" s="45">
        <v>43435</v>
      </c>
      <c r="B2061" s="1" t="s">
        <v>33</v>
      </c>
      <c r="C2061" s="21" t="s">
        <v>220</v>
      </c>
      <c r="D2061" s="1" t="s">
        <v>34</v>
      </c>
      <c r="E2061" s="21" t="str">
        <f t="shared" si="65"/>
        <v>009</v>
      </c>
      <c r="F2061" s="1" t="s">
        <v>298</v>
      </c>
      <c r="G2061" s="59">
        <v>39751.269999999997</v>
      </c>
      <c r="H2061" s="4">
        <v>1541.35</v>
      </c>
      <c r="I2061" s="4">
        <f t="shared" si="64"/>
        <v>38209.919999999998</v>
      </c>
    </row>
    <row r="2062" spans="1:9">
      <c r="A2062" s="45">
        <v>43435</v>
      </c>
      <c r="B2062" s="1" t="s">
        <v>33</v>
      </c>
      <c r="C2062" s="21" t="s">
        <v>220</v>
      </c>
      <c r="D2062" s="1" t="s">
        <v>34</v>
      </c>
      <c r="E2062" s="21" t="str">
        <f t="shared" si="65"/>
        <v>009</v>
      </c>
      <c r="F2062" s="1" t="s">
        <v>300</v>
      </c>
      <c r="G2062" s="59">
        <v>12.25</v>
      </c>
      <c r="H2062" s="4">
        <v>12.25</v>
      </c>
      <c r="I2062" s="4">
        <f t="shared" si="64"/>
        <v>0</v>
      </c>
    </row>
    <row r="2063" spans="1:9">
      <c r="A2063" s="45">
        <v>43435</v>
      </c>
      <c r="B2063" s="1" t="s">
        <v>33</v>
      </c>
      <c r="C2063" s="21" t="s">
        <v>220</v>
      </c>
      <c r="D2063" s="1" t="s">
        <v>34</v>
      </c>
      <c r="E2063" s="21" t="str">
        <f t="shared" si="65"/>
        <v>009</v>
      </c>
      <c r="F2063" s="1" t="s">
        <v>301</v>
      </c>
      <c r="G2063" s="59">
        <v>28940.33</v>
      </c>
      <c r="H2063" s="4">
        <v>1012.5</v>
      </c>
      <c r="I2063" s="4">
        <f t="shared" si="64"/>
        <v>27927.83</v>
      </c>
    </row>
    <row r="2064" spans="1:9">
      <c r="A2064" s="45">
        <v>43435</v>
      </c>
      <c r="B2064" s="1" t="s">
        <v>33</v>
      </c>
      <c r="C2064" s="21" t="s">
        <v>220</v>
      </c>
      <c r="D2064" s="1" t="s">
        <v>34</v>
      </c>
      <c r="E2064" s="21" t="str">
        <f t="shared" si="65"/>
        <v>009</v>
      </c>
      <c r="F2064" s="1" t="s">
        <v>302</v>
      </c>
      <c r="G2064" s="59">
        <v>1.08</v>
      </c>
      <c r="H2064" s="4">
        <v>0.01</v>
      </c>
      <c r="I2064" s="4">
        <f t="shared" si="64"/>
        <v>1.07</v>
      </c>
    </row>
    <row r="2065" spans="1:9">
      <c r="A2065" s="45">
        <v>43435</v>
      </c>
      <c r="B2065" s="1" t="s">
        <v>33</v>
      </c>
      <c r="C2065" s="21" t="s">
        <v>220</v>
      </c>
      <c r="D2065" s="1" t="s">
        <v>34</v>
      </c>
      <c r="E2065" s="21" t="str">
        <f t="shared" si="65"/>
        <v>009</v>
      </c>
      <c r="F2065" s="1" t="s">
        <v>312</v>
      </c>
      <c r="G2065" s="59">
        <v>9177470.9299999997</v>
      </c>
      <c r="H2065" s="4">
        <v>251429.48</v>
      </c>
      <c r="I2065" s="4">
        <f t="shared" si="64"/>
        <v>8926041.4499999993</v>
      </c>
    </row>
    <row r="2066" spans="1:9">
      <c r="A2066" s="45">
        <v>43435</v>
      </c>
      <c r="B2066" s="1" t="s">
        <v>33</v>
      </c>
      <c r="C2066" s="21" t="s">
        <v>220</v>
      </c>
      <c r="D2066" s="1" t="s">
        <v>34</v>
      </c>
      <c r="E2066" s="21" t="str">
        <f t="shared" si="65"/>
        <v>009</v>
      </c>
      <c r="F2066" s="1" t="s">
        <v>319</v>
      </c>
      <c r="G2066" s="59">
        <v>372483.76</v>
      </c>
      <c r="H2066" s="4">
        <v>8338.08</v>
      </c>
      <c r="I2066" s="4">
        <f t="shared" si="64"/>
        <v>364145.68</v>
      </c>
    </row>
    <row r="2067" spans="1:9">
      <c r="A2067" s="45">
        <v>43435</v>
      </c>
      <c r="B2067" s="1" t="s">
        <v>33</v>
      </c>
      <c r="C2067" s="21" t="s">
        <v>220</v>
      </c>
      <c r="D2067" s="1" t="s">
        <v>34</v>
      </c>
      <c r="E2067" s="21" t="str">
        <f t="shared" si="65"/>
        <v>009</v>
      </c>
      <c r="F2067" s="1" t="s">
        <v>320</v>
      </c>
      <c r="G2067" s="59">
        <v>1492.59</v>
      </c>
      <c r="H2067" s="4">
        <v>0</v>
      </c>
      <c r="I2067" s="4">
        <f t="shared" si="64"/>
        <v>1492.59</v>
      </c>
    </row>
    <row r="2068" spans="1:9">
      <c r="A2068" s="45">
        <v>43435</v>
      </c>
      <c r="B2068" s="1" t="s">
        <v>33</v>
      </c>
      <c r="C2068" s="21" t="s">
        <v>220</v>
      </c>
      <c r="D2068" s="1" t="s">
        <v>34</v>
      </c>
      <c r="E2068" s="21" t="str">
        <f t="shared" si="65"/>
        <v>009</v>
      </c>
      <c r="F2068" s="1" t="s">
        <v>322</v>
      </c>
      <c r="G2068" s="59">
        <v>106411.89</v>
      </c>
      <c r="H2068" s="4">
        <v>0</v>
      </c>
      <c r="I2068" s="4">
        <f t="shared" si="64"/>
        <v>106411.89</v>
      </c>
    </row>
    <row r="2069" spans="1:9">
      <c r="A2069" s="45">
        <v>43435</v>
      </c>
      <c r="B2069" s="1" t="s">
        <v>33</v>
      </c>
      <c r="C2069" s="21" t="s">
        <v>220</v>
      </c>
      <c r="D2069" s="1" t="s">
        <v>34</v>
      </c>
      <c r="E2069" s="21" t="str">
        <f t="shared" si="65"/>
        <v>009</v>
      </c>
      <c r="F2069" s="1" t="s">
        <v>328</v>
      </c>
      <c r="G2069" s="59">
        <v>12421.71</v>
      </c>
      <c r="H2069" s="4">
        <v>297.95999999999998</v>
      </c>
      <c r="I2069" s="4">
        <f t="shared" si="64"/>
        <v>12123.75</v>
      </c>
    </row>
    <row r="2070" spans="1:9">
      <c r="A2070" s="45">
        <v>43435</v>
      </c>
      <c r="B2070" s="1" t="s">
        <v>33</v>
      </c>
      <c r="C2070" s="21" t="s">
        <v>220</v>
      </c>
      <c r="D2070" s="1" t="s">
        <v>34</v>
      </c>
      <c r="E2070" s="21" t="str">
        <f t="shared" si="65"/>
        <v>009</v>
      </c>
      <c r="F2070" s="1" t="s">
        <v>337</v>
      </c>
      <c r="G2070" s="59">
        <v>140290.94</v>
      </c>
      <c r="H2070" s="4">
        <v>2418.34</v>
      </c>
      <c r="I2070" s="4">
        <f t="shared" si="64"/>
        <v>137872.6</v>
      </c>
    </row>
    <row r="2071" spans="1:9">
      <c r="A2071" s="45">
        <v>43435</v>
      </c>
      <c r="B2071" s="1" t="s">
        <v>33</v>
      </c>
      <c r="C2071" s="21" t="s">
        <v>220</v>
      </c>
      <c r="D2071" s="1" t="s">
        <v>34</v>
      </c>
      <c r="E2071" s="21" t="str">
        <f t="shared" si="65"/>
        <v>009</v>
      </c>
      <c r="F2071" s="1" t="s">
        <v>341</v>
      </c>
      <c r="G2071" s="59">
        <v>45646.16</v>
      </c>
      <c r="H2071" s="4">
        <v>980.72</v>
      </c>
      <c r="I2071" s="4">
        <f t="shared" si="64"/>
        <v>44665.440000000002</v>
      </c>
    </row>
    <row r="2072" spans="1:9">
      <c r="A2072" s="45">
        <v>43435</v>
      </c>
      <c r="B2072" s="1" t="s">
        <v>33</v>
      </c>
      <c r="C2072" s="21" t="s">
        <v>220</v>
      </c>
      <c r="D2072" s="1" t="s">
        <v>34</v>
      </c>
      <c r="E2072" s="21" t="str">
        <f t="shared" si="65"/>
        <v>009</v>
      </c>
      <c r="F2072" s="1" t="s">
        <v>347</v>
      </c>
      <c r="G2072" s="59">
        <v>635542.13</v>
      </c>
      <c r="H2072" s="4">
        <v>15103.04</v>
      </c>
      <c r="I2072" s="4">
        <f t="shared" si="64"/>
        <v>620439.09</v>
      </c>
    </row>
    <row r="2073" spans="1:9">
      <c r="A2073" s="45">
        <v>43435</v>
      </c>
      <c r="B2073" s="1" t="s">
        <v>33</v>
      </c>
      <c r="C2073" s="21" t="s">
        <v>220</v>
      </c>
      <c r="D2073" s="1" t="s">
        <v>34</v>
      </c>
      <c r="E2073" s="21" t="str">
        <f t="shared" si="65"/>
        <v>009</v>
      </c>
      <c r="F2073" s="1" t="s">
        <v>349</v>
      </c>
      <c r="G2073" s="59">
        <v>240432.15</v>
      </c>
      <c r="H2073" s="4">
        <v>4907.16</v>
      </c>
      <c r="I2073" s="4">
        <f t="shared" si="64"/>
        <v>235524.99</v>
      </c>
    </row>
    <row r="2074" spans="1:9">
      <c r="A2074" s="45">
        <v>43435</v>
      </c>
      <c r="B2074" s="1" t="s">
        <v>33</v>
      </c>
      <c r="C2074" s="21" t="s">
        <v>220</v>
      </c>
      <c r="D2074" s="1" t="s">
        <v>34</v>
      </c>
      <c r="E2074" s="21" t="str">
        <f t="shared" si="65"/>
        <v>009</v>
      </c>
      <c r="F2074" s="1" t="s">
        <v>357</v>
      </c>
      <c r="G2074" s="59">
        <v>-4642.1899999999996</v>
      </c>
      <c r="H2074" s="4">
        <v>0</v>
      </c>
      <c r="I2074" s="4">
        <f t="shared" si="64"/>
        <v>-4642.1899999999996</v>
      </c>
    </row>
    <row r="2075" spans="1:9">
      <c r="A2075" s="45">
        <v>43435</v>
      </c>
      <c r="B2075" s="1" t="s">
        <v>33</v>
      </c>
      <c r="C2075" s="21" t="s">
        <v>220</v>
      </c>
      <c r="D2075" s="1" t="s">
        <v>34</v>
      </c>
      <c r="E2075" s="21" t="str">
        <f t="shared" si="65"/>
        <v>009</v>
      </c>
      <c r="F2075" s="1" t="s">
        <v>365</v>
      </c>
      <c r="G2075" s="59">
        <v>1083528.8799999999</v>
      </c>
      <c r="H2075" s="4">
        <v>21124.94</v>
      </c>
      <c r="I2075" s="4">
        <f t="shared" si="64"/>
        <v>1062403.94</v>
      </c>
    </row>
    <row r="2076" spans="1:9">
      <c r="A2076" s="45">
        <v>43435</v>
      </c>
      <c r="B2076" s="1" t="s">
        <v>33</v>
      </c>
      <c r="C2076" s="21" t="s">
        <v>220</v>
      </c>
      <c r="D2076" s="1" t="s">
        <v>34</v>
      </c>
      <c r="E2076" s="21" t="str">
        <f t="shared" si="65"/>
        <v>009</v>
      </c>
      <c r="F2076" s="1" t="s">
        <v>373</v>
      </c>
      <c r="G2076" s="59">
        <v>33674.769999999997</v>
      </c>
      <c r="H2076" s="4">
        <v>0</v>
      </c>
      <c r="I2076" s="4">
        <f t="shared" si="64"/>
        <v>33674.769999999997</v>
      </c>
    </row>
    <row r="2077" spans="1:9">
      <c r="A2077" s="45">
        <v>43435</v>
      </c>
      <c r="B2077" s="1" t="s">
        <v>33</v>
      </c>
      <c r="C2077" s="21" t="s">
        <v>220</v>
      </c>
      <c r="D2077" s="1" t="s">
        <v>34</v>
      </c>
      <c r="E2077" s="21" t="str">
        <f t="shared" si="65"/>
        <v>009</v>
      </c>
      <c r="F2077" s="1" t="s">
        <v>428</v>
      </c>
      <c r="G2077" s="59">
        <v>116534.81</v>
      </c>
      <c r="H2077" s="4">
        <v>2367.54</v>
      </c>
      <c r="I2077" s="4">
        <f t="shared" si="64"/>
        <v>114167.27</v>
      </c>
    </row>
    <row r="2078" spans="1:9">
      <c r="A2078" s="45">
        <v>43435</v>
      </c>
      <c r="B2078" s="1" t="s">
        <v>33</v>
      </c>
      <c r="C2078" s="21" t="s">
        <v>220</v>
      </c>
      <c r="D2078" s="1" t="s">
        <v>34</v>
      </c>
      <c r="E2078" s="21" t="str">
        <f t="shared" si="65"/>
        <v>009</v>
      </c>
      <c r="F2078" s="1" t="s">
        <v>429</v>
      </c>
      <c r="G2078" s="59">
        <v>3596.76</v>
      </c>
      <c r="H2078" s="4">
        <v>68.510000000000005</v>
      </c>
      <c r="I2078" s="4">
        <f t="shared" si="64"/>
        <v>3528.25</v>
      </c>
    </row>
    <row r="2079" spans="1:9">
      <c r="A2079" s="45">
        <v>43435</v>
      </c>
      <c r="B2079" s="1" t="s">
        <v>33</v>
      </c>
      <c r="C2079" s="21" t="s">
        <v>220</v>
      </c>
      <c r="D2079" s="1" t="s">
        <v>34</v>
      </c>
      <c r="E2079" s="21" t="str">
        <f t="shared" si="65"/>
        <v>009</v>
      </c>
      <c r="F2079" s="1" t="s">
        <v>376</v>
      </c>
      <c r="G2079" s="59">
        <v>248950.04</v>
      </c>
      <c r="H2079" s="4">
        <v>4491.79</v>
      </c>
      <c r="I2079" s="4">
        <f t="shared" si="64"/>
        <v>244458.25</v>
      </c>
    </row>
    <row r="2080" spans="1:9">
      <c r="A2080" s="45">
        <v>43435</v>
      </c>
      <c r="B2080" s="1" t="s">
        <v>33</v>
      </c>
      <c r="C2080" s="21" t="s">
        <v>220</v>
      </c>
      <c r="D2080" s="1" t="s">
        <v>34</v>
      </c>
      <c r="E2080" s="21" t="str">
        <f t="shared" si="65"/>
        <v>009</v>
      </c>
      <c r="F2080" s="1" t="s">
        <v>377</v>
      </c>
      <c r="G2080" s="59">
        <v>1979.48</v>
      </c>
      <c r="H2080" s="4">
        <v>29.19</v>
      </c>
      <c r="I2080" s="4">
        <f t="shared" si="64"/>
        <v>1950.29</v>
      </c>
    </row>
    <row r="2081" spans="1:9">
      <c r="A2081" s="45">
        <v>43435</v>
      </c>
      <c r="B2081" s="1" t="s">
        <v>33</v>
      </c>
      <c r="C2081" s="21" t="s">
        <v>220</v>
      </c>
      <c r="D2081" s="1" t="s">
        <v>34</v>
      </c>
      <c r="E2081" s="21" t="str">
        <f t="shared" si="65"/>
        <v>009</v>
      </c>
      <c r="F2081" s="1" t="s">
        <v>383</v>
      </c>
      <c r="G2081" s="59">
        <v>39634.839999999997</v>
      </c>
      <c r="H2081" s="4">
        <v>936.63</v>
      </c>
      <c r="I2081" s="4">
        <f t="shared" ref="I2081:I2144" si="66">+G2081-H2081</f>
        <v>38698.21</v>
      </c>
    </row>
    <row r="2082" spans="1:9">
      <c r="A2082" s="45">
        <v>43435</v>
      </c>
      <c r="B2082" s="1" t="s">
        <v>33</v>
      </c>
      <c r="C2082" s="21" t="s">
        <v>220</v>
      </c>
      <c r="D2082" s="1" t="s">
        <v>34</v>
      </c>
      <c r="E2082" s="21" t="str">
        <f t="shared" si="65"/>
        <v>009</v>
      </c>
      <c r="F2082" s="1" t="s">
        <v>387</v>
      </c>
      <c r="G2082" s="59">
        <v>3204.72</v>
      </c>
      <c r="H2082" s="4">
        <v>45.87</v>
      </c>
      <c r="I2082" s="4">
        <f t="shared" si="66"/>
        <v>3158.85</v>
      </c>
    </row>
    <row r="2083" spans="1:9">
      <c r="A2083" s="45">
        <v>43435</v>
      </c>
      <c r="B2083" s="1" t="s">
        <v>33</v>
      </c>
      <c r="C2083" s="21" t="s">
        <v>220</v>
      </c>
      <c r="D2083" s="1" t="s">
        <v>34</v>
      </c>
      <c r="E2083" s="21" t="str">
        <f t="shared" ref="E2083:E2146" si="67">LEFT(D2083,3)</f>
        <v>009</v>
      </c>
      <c r="F2083" s="1" t="s">
        <v>388</v>
      </c>
      <c r="G2083" s="59">
        <v>253854.76</v>
      </c>
      <c r="H2083" s="4">
        <v>7143.87</v>
      </c>
      <c r="I2083" s="4">
        <f t="shared" si="66"/>
        <v>246710.89</v>
      </c>
    </row>
    <row r="2084" spans="1:9">
      <c r="A2084" s="45">
        <v>43435</v>
      </c>
      <c r="B2084" s="1" t="s">
        <v>33</v>
      </c>
      <c r="C2084" s="21" t="s">
        <v>220</v>
      </c>
      <c r="D2084" s="1" t="s">
        <v>34</v>
      </c>
      <c r="E2084" s="21" t="str">
        <f t="shared" si="67"/>
        <v>009</v>
      </c>
      <c r="F2084" s="1" t="s">
        <v>406</v>
      </c>
      <c r="G2084" s="59">
        <v>37230.76</v>
      </c>
      <c r="H2084" s="4">
        <v>135.19</v>
      </c>
      <c r="I2084" s="4">
        <f t="shared" si="66"/>
        <v>37095.57</v>
      </c>
    </row>
    <row r="2085" spans="1:9">
      <c r="A2085" s="45">
        <v>43435</v>
      </c>
      <c r="B2085" s="1" t="s">
        <v>33</v>
      </c>
      <c r="C2085" s="21" t="s">
        <v>220</v>
      </c>
      <c r="D2085" s="1" t="s">
        <v>34</v>
      </c>
      <c r="E2085" s="21" t="str">
        <f t="shared" si="67"/>
        <v>009</v>
      </c>
      <c r="F2085" s="1" t="s">
        <v>394</v>
      </c>
      <c r="G2085" s="59">
        <v>2918231.62</v>
      </c>
      <c r="H2085" s="4">
        <v>57981.48</v>
      </c>
      <c r="I2085" s="4">
        <f t="shared" si="66"/>
        <v>2860250.14</v>
      </c>
    </row>
    <row r="2086" spans="1:9">
      <c r="A2086" s="45">
        <v>43435</v>
      </c>
      <c r="B2086" s="1" t="s">
        <v>33</v>
      </c>
      <c r="C2086" s="21" t="s">
        <v>220</v>
      </c>
      <c r="D2086" s="1" t="s">
        <v>34</v>
      </c>
      <c r="E2086" s="21" t="str">
        <f t="shared" si="67"/>
        <v>009</v>
      </c>
      <c r="F2086" s="1" t="s">
        <v>410</v>
      </c>
      <c r="G2086" s="59">
        <v>104607.19</v>
      </c>
      <c r="H2086" s="4">
        <v>2169.0700000000002</v>
      </c>
      <c r="I2086" s="4">
        <f t="shared" si="66"/>
        <v>102438.12</v>
      </c>
    </row>
    <row r="2087" spans="1:9">
      <c r="A2087" s="45">
        <v>43435</v>
      </c>
      <c r="B2087" s="1" t="s">
        <v>33</v>
      </c>
      <c r="C2087" s="21" t="s">
        <v>220</v>
      </c>
      <c r="D2087" s="1" t="s">
        <v>34</v>
      </c>
      <c r="E2087" s="21" t="str">
        <f t="shared" si="67"/>
        <v>009</v>
      </c>
      <c r="F2087" s="1" t="s">
        <v>450</v>
      </c>
      <c r="G2087" s="59">
        <v>508465.59</v>
      </c>
      <c r="H2087" s="4">
        <v>8223.66</v>
      </c>
      <c r="I2087" s="4">
        <f t="shared" si="66"/>
        <v>500241.93000000005</v>
      </c>
    </row>
    <row r="2088" spans="1:9">
      <c r="A2088" s="45">
        <v>43435</v>
      </c>
      <c r="B2088" s="1" t="s">
        <v>33</v>
      </c>
      <c r="C2088" s="21" t="s">
        <v>220</v>
      </c>
      <c r="D2088" s="1" t="s">
        <v>34</v>
      </c>
      <c r="E2088" s="21" t="str">
        <f t="shared" si="67"/>
        <v>009</v>
      </c>
      <c r="F2088" s="1" t="s">
        <v>655</v>
      </c>
      <c r="G2088" s="59">
        <v>261674.4</v>
      </c>
      <c r="H2088" s="4">
        <v>2658.37</v>
      </c>
      <c r="I2088" s="4">
        <f t="shared" si="66"/>
        <v>259016.03</v>
      </c>
    </row>
    <row r="2089" spans="1:9">
      <c r="A2089" s="45">
        <v>43435</v>
      </c>
      <c r="B2089" s="1" t="s">
        <v>33</v>
      </c>
      <c r="C2089" s="21" t="s">
        <v>220</v>
      </c>
      <c r="D2089" s="1" t="s">
        <v>34</v>
      </c>
      <c r="E2089" s="21" t="str">
        <f t="shared" si="67"/>
        <v>009</v>
      </c>
      <c r="F2089" s="1" t="s">
        <v>431</v>
      </c>
      <c r="G2089" s="59">
        <v>149332.48000000001</v>
      </c>
      <c r="H2089" s="4">
        <v>2019.02</v>
      </c>
      <c r="I2089" s="4">
        <f t="shared" si="66"/>
        <v>147313.46000000002</v>
      </c>
    </row>
    <row r="2090" spans="1:9">
      <c r="A2090" s="45">
        <v>43435</v>
      </c>
      <c r="B2090" s="1" t="s">
        <v>33</v>
      </c>
      <c r="C2090" s="21" t="s">
        <v>220</v>
      </c>
      <c r="D2090" s="1" t="s">
        <v>34</v>
      </c>
      <c r="E2090" s="21" t="str">
        <f t="shared" si="67"/>
        <v>009</v>
      </c>
      <c r="F2090" s="1" t="s">
        <v>451</v>
      </c>
      <c r="G2090" s="59">
        <v>133056.4</v>
      </c>
      <c r="H2090" s="4">
        <v>1081.58</v>
      </c>
      <c r="I2090" s="4">
        <f t="shared" si="66"/>
        <v>131974.82</v>
      </c>
    </row>
    <row r="2091" spans="1:9">
      <c r="A2091" s="45">
        <v>43435</v>
      </c>
      <c r="B2091" s="1" t="s">
        <v>33</v>
      </c>
      <c r="C2091" s="21" t="s">
        <v>220</v>
      </c>
      <c r="D2091" s="1" t="s">
        <v>34</v>
      </c>
      <c r="E2091" s="21" t="str">
        <f t="shared" si="67"/>
        <v>009</v>
      </c>
      <c r="F2091" s="1" t="s">
        <v>452</v>
      </c>
      <c r="G2091" s="59">
        <v>144163.81</v>
      </c>
      <c r="H2091" s="4">
        <v>1349.02</v>
      </c>
      <c r="I2091" s="4">
        <f t="shared" si="66"/>
        <v>142814.79</v>
      </c>
    </row>
    <row r="2092" spans="1:9">
      <c r="A2092" s="45">
        <v>43435</v>
      </c>
      <c r="B2092" s="1" t="s">
        <v>33</v>
      </c>
      <c r="C2092" s="21" t="s">
        <v>220</v>
      </c>
      <c r="D2092" s="1" t="s">
        <v>34</v>
      </c>
      <c r="E2092" s="21" t="str">
        <f t="shared" si="67"/>
        <v>009</v>
      </c>
      <c r="F2092" s="1" t="s">
        <v>432</v>
      </c>
      <c r="G2092" s="59">
        <v>77278.02</v>
      </c>
      <c r="H2092" s="4">
        <v>800.5</v>
      </c>
      <c r="I2092" s="4">
        <f t="shared" si="66"/>
        <v>76477.52</v>
      </c>
    </row>
    <row r="2093" spans="1:9">
      <c r="A2093" s="45">
        <v>43435</v>
      </c>
      <c r="B2093" s="1" t="s">
        <v>33</v>
      </c>
      <c r="C2093" s="21" t="s">
        <v>220</v>
      </c>
      <c r="D2093" s="1" t="s">
        <v>34</v>
      </c>
      <c r="E2093" s="21" t="str">
        <f t="shared" si="67"/>
        <v>009</v>
      </c>
      <c r="F2093" s="1" t="s">
        <v>453</v>
      </c>
      <c r="G2093" s="59">
        <v>269151.99</v>
      </c>
      <c r="H2093" s="4">
        <v>2682.52</v>
      </c>
      <c r="I2093" s="4">
        <f t="shared" si="66"/>
        <v>266469.46999999997</v>
      </c>
    </row>
    <row r="2094" spans="1:9">
      <c r="A2094" s="45">
        <v>43435</v>
      </c>
      <c r="B2094" s="1" t="s">
        <v>33</v>
      </c>
      <c r="C2094" s="21" t="s">
        <v>220</v>
      </c>
      <c r="D2094" s="1" t="s">
        <v>34</v>
      </c>
      <c r="E2094" s="21" t="str">
        <f t="shared" si="67"/>
        <v>009</v>
      </c>
      <c r="F2094" s="1" t="s">
        <v>454</v>
      </c>
      <c r="G2094" s="59">
        <v>736319.46</v>
      </c>
      <c r="H2094" s="4">
        <v>10422.86</v>
      </c>
      <c r="I2094" s="4">
        <f t="shared" si="66"/>
        <v>725896.6</v>
      </c>
    </row>
    <row r="2095" spans="1:9">
      <c r="A2095" s="45">
        <v>43435</v>
      </c>
      <c r="B2095" s="1" t="s">
        <v>33</v>
      </c>
      <c r="C2095" s="21" t="s">
        <v>220</v>
      </c>
      <c r="D2095" s="1" t="s">
        <v>34</v>
      </c>
      <c r="E2095" s="21" t="str">
        <f t="shared" si="67"/>
        <v>009</v>
      </c>
      <c r="F2095" s="1" t="s">
        <v>433</v>
      </c>
      <c r="G2095" s="59">
        <v>21122.05</v>
      </c>
      <c r="H2095" s="4">
        <v>195.76</v>
      </c>
      <c r="I2095" s="4">
        <f t="shared" si="66"/>
        <v>20926.29</v>
      </c>
    </row>
    <row r="2096" spans="1:9">
      <c r="A2096" s="45">
        <v>43435</v>
      </c>
      <c r="B2096" s="1" t="s">
        <v>33</v>
      </c>
      <c r="C2096" s="21" t="s">
        <v>220</v>
      </c>
      <c r="D2096" s="1" t="s">
        <v>34</v>
      </c>
      <c r="E2096" s="21" t="str">
        <f t="shared" si="67"/>
        <v>009</v>
      </c>
      <c r="F2096" s="1" t="s">
        <v>656</v>
      </c>
      <c r="G2096" s="59">
        <v>34033.379999999997</v>
      </c>
      <c r="H2096" s="4">
        <v>314.52</v>
      </c>
      <c r="I2096" s="4">
        <f t="shared" si="66"/>
        <v>33718.86</v>
      </c>
    </row>
    <row r="2097" spans="1:9">
      <c r="A2097" s="45">
        <v>43435</v>
      </c>
      <c r="B2097" s="1" t="s">
        <v>33</v>
      </c>
      <c r="C2097" s="21" t="s">
        <v>220</v>
      </c>
      <c r="D2097" s="1" t="s">
        <v>34</v>
      </c>
      <c r="E2097" s="21" t="str">
        <f t="shared" si="67"/>
        <v>009</v>
      </c>
      <c r="F2097" s="1" t="s">
        <v>657</v>
      </c>
      <c r="G2097" s="59">
        <v>18470.830000000002</v>
      </c>
      <c r="H2097" s="4">
        <v>187.65</v>
      </c>
      <c r="I2097" s="4">
        <f t="shared" si="66"/>
        <v>18283.18</v>
      </c>
    </row>
    <row r="2098" spans="1:9">
      <c r="A2098" s="45">
        <v>43435</v>
      </c>
      <c r="B2098" s="1" t="s">
        <v>33</v>
      </c>
      <c r="C2098" s="21" t="s">
        <v>220</v>
      </c>
      <c r="D2098" s="1" t="s">
        <v>34</v>
      </c>
      <c r="E2098" s="21" t="str">
        <f t="shared" si="67"/>
        <v>009</v>
      </c>
      <c r="F2098" s="1" t="s">
        <v>434</v>
      </c>
      <c r="G2098" s="59">
        <v>629698.09</v>
      </c>
      <c r="H2098" s="4">
        <v>6093.82</v>
      </c>
      <c r="I2098" s="4">
        <f t="shared" si="66"/>
        <v>623604.27</v>
      </c>
    </row>
    <row r="2099" spans="1:9">
      <c r="A2099" s="45">
        <v>43435</v>
      </c>
      <c r="B2099" s="1" t="s">
        <v>33</v>
      </c>
      <c r="C2099" s="21" t="s">
        <v>220</v>
      </c>
      <c r="D2099" s="1" t="s">
        <v>34</v>
      </c>
      <c r="E2099" s="21" t="str">
        <f t="shared" si="67"/>
        <v>009</v>
      </c>
      <c r="F2099" s="1" t="s">
        <v>658</v>
      </c>
      <c r="G2099" s="59">
        <v>22245.01</v>
      </c>
      <c r="H2099" s="4">
        <v>192</v>
      </c>
      <c r="I2099" s="4">
        <f t="shared" si="66"/>
        <v>22053.01</v>
      </c>
    </row>
    <row r="2100" spans="1:9">
      <c r="A2100" s="45">
        <v>43435</v>
      </c>
      <c r="B2100" s="1" t="s">
        <v>33</v>
      </c>
      <c r="C2100" s="21" t="s">
        <v>220</v>
      </c>
      <c r="D2100" s="1" t="s">
        <v>34</v>
      </c>
      <c r="E2100" s="21" t="str">
        <f t="shared" si="67"/>
        <v>009</v>
      </c>
      <c r="F2100" s="1" t="s">
        <v>659</v>
      </c>
      <c r="G2100" s="59">
        <v>19807.97</v>
      </c>
      <c r="H2100" s="4">
        <v>162.61000000000001</v>
      </c>
      <c r="I2100" s="4">
        <f t="shared" si="66"/>
        <v>19645.36</v>
      </c>
    </row>
    <row r="2101" spans="1:9">
      <c r="A2101" s="45">
        <v>43435</v>
      </c>
      <c r="B2101" s="1" t="s">
        <v>33</v>
      </c>
      <c r="C2101" s="21" t="s">
        <v>220</v>
      </c>
      <c r="D2101" s="1" t="s">
        <v>34</v>
      </c>
      <c r="E2101" s="21" t="str">
        <f t="shared" si="67"/>
        <v>009</v>
      </c>
      <c r="F2101" s="1" t="s">
        <v>685</v>
      </c>
      <c r="G2101" s="59">
        <v>3949.52</v>
      </c>
      <c r="H2101" s="4">
        <v>0</v>
      </c>
      <c r="I2101" s="4">
        <f t="shared" si="66"/>
        <v>3949.52</v>
      </c>
    </row>
    <row r="2102" spans="1:9">
      <c r="A2102" s="45">
        <v>43435</v>
      </c>
      <c r="B2102" s="1" t="s">
        <v>33</v>
      </c>
      <c r="C2102" s="21" t="s">
        <v>220</v>
      </c>
      <c r="D2102" s="1" t="s">
        <v>34</v>
      </c>
      <c r="E2102" s="21" t="str">
        <f t="shared" si="67"/>
        <v>009</v>
      </c>
      <c r="F2102" s="1" t="s">
        <v>455</v>
      </c>
      <c r="G2102" s="59">
        <v>38489.49</v>
      </c>
      <c r="H2102" s="4">
        <v>638.25</v>
      </c>
      <c r="I2102" s="4">
        <f t="shared" si="66"/>
        <v>37851.24</v>
      </c>
    </row>
    <row r="2103" spans="1:9">
      <c r="A2103" s="45">
        <v>43435</v>
      </c>
      <c r="B2103" s="1" t="s">
        <v>33</v>
      </c>
      <c r="C2103" s="21" t="s">
        <v>220</v>
      </c>
      <c r="D2103" s="1" t="s">
        <v>34</v>
      </c>
      <c r="E2103" s="21" t="str">
        <f t="shared" si="67"/>
        <v>009</v>
      </c>
      <c r="F2103" s="1" t="s">
        <v>456</v>
      </c>
      <c r="G2103" s="59">
        <v>6361.81</v>
      </c>
      <c r="H2103" s="4">
        <v>97.65</v>
      </c>
      <c r="I2103" s="4">
        <f t="shared" si="66"/>
        <v>6264.1600000000008</v>
      </c>
    </row>
    <row r="2104" spans="1:9">
      <c r="A2104" s="45">
        <v>43435</v>
      </c>
      <c r="B2104" s="1" t="s">
        <v>33</v>
      </c>
      <c r="C2104" s="21" t="s">
        <v>220</v>
      </c>
      <c r="D2104" s="1" t="s">
        <v>34</v>
      </c>
      <c r="E2104" s="21" t="str">
        <f t="shared" si="67"/>
        <v>009</v>
      </c>
      <c r="F2104" s="1" t="s">
        <v>660</v>
      </c>
      <c r="G2104" s="59">
        <v>109805.68</v>
      </c>
      <c r="H2104" s="4">
        <v>749.33</v>
      </c>
      <c r="I2104" s="4">
        <f t="shared" si="66"/>
        <v>109056.34999999999</v>
      </c>
    </row>
    <row r="2105" spans="1:9">
      <c r="A2105" s="45">
        <v>43435</v>
      </c>
      <c r="B2105" s="1" t="s">
        <v>33</v>
      </c>
      <c r="C2105" s="21" t="s">
        <v>220</v>
      </c>
      <c r="D2105" s="1" t="s">
        <v>34</v>
      </c>
      <c r="E2105" s="21" t="str">
        <f t="shared" si="67"/>
        <v>009</v>
      </c>
      <c r="F2105" s="1" t="s">
        <v>458</v>
      </c>
      <c r="G2105" s="59">
        <v>454333.58</v>
      </c>
      <c r="H2105" s="4">
        <v>5024.34</v>
      </c>
      <c r="I2105" s="4">
        <f t="shared" si="66"/>
        <v>449309.24</v>
      </c>
    </row>
    <row r="2106" spans="1:9">
      <c r="A2106" s="45">
        <v>43435</v>
      </c>
      <c r="B2106" s="1" t="s">
        <v>33</v>
      </c>
      <c r="C2106" s="21" t="s">
        <v>220</v>
      </c>
      <c r="D2106" s="1" t="s">
        <v>34</v>
      </c>
      <c r="E2106" s="21" t="str">
        <f t="shared" si="67"/>
        <v>009</v>
      </c>
      <c r="F2106" s="1" t="s">
        <v>459</v>
      </c>
      <c r="G2106" s="59">
        <v>168845.46</v>
      </c>
      <c r="H2106" s="4">
        <v>2603.9</v>
      </c>
      <c r="I2106" s="4">
        <f t="shared" si="66"/>
        <v>166241.56</v>
      </c>
    </row>
    <row r="2107" spans="1:9">
      <c r="A2107" s="45">
        <v>43435</v>
      </c>
      <c r="B2107" s="1" t="s">
        <v>33</v>
      </c>
      <c r="C2107" s="21" t="s">
        <v>220</v>
      </c>
      <c r="D2107" s="1" t="s">
        <v>34</v>
      </c>
      <c r="E2107" s="21" t="str">
        <f t="shared" si="67"/>
        <v>009</v>
      </c>
      <c r="F2107" s="1" t="s">
        <v>436</v>
      </c>
      <c r="G2107" s="59">
        <v>143880.4</v>
      </c>
      <c r="H2107" s="4">
        <v>946.13</v>
      </c>
      <c r="I2107" s="4">
        <f t="shared" si="66"/>
        <v>142934.26999999999</v>
      </c>
    </row>
    <row r="2108" spans="1:9">
      <c r="A2108" s="45">
        <v>43435</v>
      </c>
      <c r="B2108" s="1" t="s">
        <v>33</v>
      </c>
      <c r="C2108" s="21" t="s">
        <v>220</v>
      </c>
      <c r="D2108" s="1" t="s">
        <v>34</v>
      </c>
      <c r="E2108" s="21" t="str">
        <f t="shared" si="67"/>
        <v>009</v>
      </c>
      <c r="F2108" s="1" t="s">
        <v>437</v>
      </c>
      <c r="G2108" s="59">
        <v>117636.61</v>
      </c>
      <c r="H2108" s="4">
        <v>520.70000000000005</v>
      </c>
      <c r="I2108" s="4">
        <f t="shared" si="66"/>
        <v>117115.91</v>
      </c>
    </row>
    <row r="2109" spans="1:9">
      <c r="A2109" s="45">
        <v>43435</v>
      </c>
      <c r="B2109" s="1" t="s">
        <v>33</v>
      </c>
      <c r="C2109" s="21" t="s">
        <v>220</v>
      </c>
      <c r="D2109" s="1" t="s">
        <v>34</v>
      </c>
      <c r="E2109" s="21" t="str">
        <f t="shared" si="67"/>
        <v>009</v>
      </c>
      <c r="F2109" s="1" t="s">
        <v>460</v>
      </c>
      <c r="G2109" s="59">
        <v>277597.61</v>
      </c>
      <c r="H2109" s="4">
        <v>2037.99</v>
      </c>
      <c r="I2109" s="4">
        <f t="shared" si="66"/>
        <v>275559.62</v>
      </c>
    </row>
    <row r="2110" spans="1:9">
      <c r="A2110" s="45">
        <v>43435</v>
      </c>
      <c r="B2110" s="1" t="s">
        <v>33</v>
      </c>
      <c r="C2110" s="21" t="s">
        <v>220</v>
      </c>
      <c r="D2110" s="1" t="s">
        <v>34</v>
      </c>
      <c r="E2110" s="21" t="str">
        <f t="shared" si="67"/>
        <v>009</v>
      </c>
      <c r="F2110" s="1" t="s">
        <v>438</v>
      </c>
      <c r="G2110" s="59">
        <v>125400.94</v>
      </c>
      <c r="H2110" s="4">
        <v>1275.8800000000001</v>
      </c>
      <c r="I2110" s="4">
        <f t="shared" si="66"/>
        <v>124125.06</v>
      </c>
    </row>
    <row r="2111" spans="1:9">
      <c r="A2111" s="45">
        <v>43435</v>
      </c>
      <c r="B2111" s="1" t="s">
        <v>33</v>
      </c>
      <c r="C2111" s="21" t="s">
        <v>220</v>
      </c>
      <c r="D2111" s="1" t="s">
        <v>34</v>
      </c>
      <c r="E2111" s="21" t="str">
        <f t="shared" si="67"/>
        <v>009</v>
      </c>
      <c r="F2111" s="1" t="s">
        <v>439</v>
      </c>
      <c r="G2111" s="59">
        <v>177383.18</v>
      </c>
      <c r="H2111" s="4">
        <v>1597.4</v>
      </c>
      <c r="I2111" s="4">
        <f t="shared" si="66"/>
        <v>175785.78</v>
      </c>
    </row>
    <row r="2112" spans="1:9">
      <c r="A2112" s="45">
        <v>43435</v>
      </c>
      <c r="B2112" s="1" t="s">
        <v>33</v>
      </c>
      <c r="C2112" s="21" t="s">
        <v>220</v>
      </c>
      <c r="D2112" s="1" t="s">
        <v>34</v>
      </c>
      <c r="E2112" s="21" t="str">
        <f t="shared" si="67"/>
        <v>009</v>
      </c>
      <c r="F2112" s="1" t="s">
        <v>440</v>
      </c>
      <c r="G2112" s="59">
        <v>4771.3999999999996</v>
      </c>
      <c r="H2112" s="4">
        <v>35.869999999999997</v>
      </c>
      <c r="I2112" s="4">
        <f t="shared" si="66"/>
        <v>4735.53</v>
      </c>
    </row>
    <row r="2113" spans="1:9">
      <c r="A2113" s="45">
        <v>43435</v>
      </c>
      <c r="B2113" s="1" t="s">
        <v>33</v>
      </c>
      <c r="C2113" s="21" t="s">
        <v>220</v>
      </c>
      <c r="D2113" s="1" t="s">
        <v>34</v>
      </c>
      <c r="E2113" s="21" t="str">
        <f t="shared" si="67"/>
        <v>009</v>
      </c>
      <c r="F2113" s="1" t="s">
        <v>461</v>
      </c>
      <c r="G2113" s="59">
        <v>116315.7</v>
      </c>
      <c r="H2113" s="4">
        <v>1396.23</v>
      </c>
      <c r="I2113" s="4">
        <f t="shared" si="66"/>
        <v>114919.47</v>
      </c>
    </row>
    <row r="2114" spans="1:9">
      <c r="A2114" s="45">
        <v>43435</v>
      </c>
      <c r="B2114" s="1" t="s">
        <v>33</v>
      </c>
      <c r="C2114" s="21" t="s">
        <v>220</v>
      </c>
      <c r="D2114" s="1" t="s">
        <v>34</v>
      </c>
      <c r="E2114" s="21" t="str">
        <f t="shared" si="67"/>
        <v>009</v>
      </c>
      <c r="F2114" s="1" t="s">
        <v>463</v>
      </c>
      <c r="G2114" s="59">
        <v>257355.97</v>
      </c>
      <c r="H2114" s="4">
        <v>2313.98</v>
      </c>
      <c r="I2114" s="4">
        <f t="shared" si="66"/>
        <v>255041.99</v>
      </c>
    </row>
    <row r="2115" spans="1:9">
      <c r="A2115" s="45">
        <v>43435</v>
      </c>
      <c r="B2115" s="1" t="s">
        <v>33</v>
      </c>
      <c r="C2115" s="21" t="s">
        <v>220</v>
      </c>
      <c r="D2115" s="1" t="s">
        <v>34</v>
      </c>
      <c r="E2115" s="21" t="str">
        <f t="shared" si="67"/>
        <v>009</v>
      </c>
      <c r="F2115" s="1" t="s">
        <v>442</v>
      </c>
      <c r="G2115" s="59">
        <v>35187.71</v>
      </c>
      <c r="H2115" s="4">
        <v>374</v>
      </c>
      <c r="I2115" s="4">
        <f t="shared" si="66"/>
        <v>34813.71</v>
      </c>
    </row>
    <row r="2116" spans="1:9">
      <c r="A2116" s="45">
        <v>43435</v>
      </c>
      <c r="B2116" s="1" t="s">
        <v>33</v>
      </c>
      <c r="C2116" s="21" t="s">
        <v>220</v>
      </c>
      <c r="D2116" s="1" t="s">
        <v>34</v>
      </c>
      <c r="E2116" s="21" t="str">
        <f t="shared" si="67"/>
        <v>009</v>
      </c>
      <c r="F2116" s="1" t="s">
        <v>465</v>
      </c>
      <c r="G2116" s="59">
        <v>20113.87</v>
      </c>
      <c r="H2116" s="4">
        <v>0</v>
      </c>
      <c r="I2116" s="4">
        <f t="shared" si="66"/>
        <v>20113.87</v>
      </c>
    </row>
    <row r="2117" spans="1:9">
      <c r="A2117" s="45">
        <v>43435</v>
      </c>
      <c r="B2117" s="1" t="s">
        <v>33</v>
      </c>
      <c r="C2117" s="21" t="s">
        <v>220</v>
      </c>
      <c r="D2117" s="1" t="s">
        <v>34</v>
      </c>
      <c r="E2117" s="21" t="str">
        <f t="shared" si="67"/>
        <v>009</v>
      </c>
      <c r="F2117" s="1" t="s">
        <v>466</v>
      </c>
      <c r="G2117" s="59">
        <v>12642.01</v>
      </c>
      <c r="H2117" s="4">
        <v>210.07</v>
      </c>
      <c r="I2117" s="4">
        <f t="shared" si="66"/>
        <v>12431.94</v>
      </c>
    </row>
    <row r="2118" spans="1:9">
      <c r="A2118" s="45">
        <v>43435</v>
      </c>
      <c r="B2118" s="1" t="s">
        <v>33</v>
      </c>
      <c r="C2118" s="21" t="s">
        <v>220</v>
      </c>
      <c r="D2118" s="1" t="s">
        <v>34</v>
      </c>
      <c r="E2118" s="21" t="str">
        <f t="shared" si="67"/>
        <v>009</v>
      </c>
      <c r="F2118" s="1" t="s">
        <v>467</v>
      </c>
      <c r="G2118" s="59">
        <v>25961.91</v>
      </c>
      <c r="H2118" s="4">
        <v>0</v>
      </c>
      <c r="I2118" s="4">
        <f t="shared" si="66"/>
        <v>25961.91</v>
      </c>
    </row>
    <row r="2119" spans="1:9">
      <c r="A2119" s="45">
        <v>43435</v>
      </c>
      <c r="B2119" s="1" t="s">
        <v>33</v>
      </c>
      <c r="C2119" s="21" t="s">
        <v>220</v>
      </c>
      <c r="D2119" s="1" t="s">
        <v>34</v>
      </c>
      <c r="E2119" s="21" t="str">
        <f t="shared" si="67"/>
        <v>009</v>
      </c>
      <c r="F2119" s="1" t="s">
        <v>468</v>
      </c>
      <c r="G2119" s="59">
        <v>17370.37</v>
      </c>
      <c r="H2119" s="4">
        <v>0</v>
      </c>
      <c r="I2119" s="4">
        <f t="shared" si="66"/>
        <v>17370.37</v>
      </c>
    </row>
    <row r="2120" spans="1:9">
      <c r="A2120" s="45">
        <v>43435</v>
      </c>
      <c r="B2120" s="1" t="s">
        <v>33</v>
      </c>
      <c r="C2120" s="21" t="s">
        <v>220</v>
      </c>
      <c r="D2120" s="1" t="s">
        <v>34</v>
      </c>
      <c r="E2120" s="21" t="str">
        <f t="shared" si="67"/>
        <v>009</v>
      </c>
      <c r="F2120" s="1" t="s">
        <v>469</v>
      </c>
      <c r="G2120" s="59">
        <v>30450.27</v>
      </c>
      <c r="H2120" s="4">
        <v>0</v>
      </c>
      <c r="I2120" s="4">
        <f t="shared" si="66"/>
        <v>30450.27</v>
      </c>
    </row>
    <row r="2121" spans="1:9">
      <c r="A2121" s="45">
        <v>43435</v>
      </c>
      <c r="B2121" s="1" t="s">
        <v>33</v>
      </c>
      <c r="C2121" s="21" t="s">
        <v>220</v>
      </c>
      <c r="D2121" s="1" t="s">
        <v>34</v>
      </c>
      <c r="E2121" s="21" t="str">
        <f t="shared" si="67"/>
        <v>009</v>
      </c>
      <c r="F2121" s="1" t="s">
        <v>470</v>
      </c>
      <c r="G2121" s="59">
        <v>21685.439999999999</v>
      </c>
      <c r="H2121" s="4">
        <v>0</v>
      </c>
      <c r="I2121" s="4">
        <f t="shared" si="66"/>
        <v>21685.439999999999</v>
      </c>
    </row>
    <row r="2122" spans="1:9">
      <c r="A2122" s="45">
        <v>43435</v>
      </c>
      <c r="B2122" s="1" t="s">
        <v>33</v>
      </c>
      <c r="C2122" s="21" t="s">
        <v>220</v>
      </c>
      <c r="D2122" s="1" t="s">
        <v>34</v>
      </c>
      <c r="E2122" s="21" t="str">
        <f t="shared" si="67"/>
        <v>009</v>
      </c>
      <c r="F2122" s="1" t="s">
        <v>471</v>
      </c>
      <c r="G2122" s="59">
        <v>37543.360000000001</v>
      </c>
      <c r="H2122" s="4">
        <v>383.85</v>
      </c>
      <c r="I2122" s="4">
        <f t="shared" si="66"/>
        <v>37159.51</v>
      </c>
    </row>
    <row r="2123" spans="1:9">
      <c r="A2123" s="45">
        <v>43435</v>
      </c>
      <c r="B2123" s="1" t="s">
        <v>33</v>
      </c>
      <c r="C2123" s="21" t="s">
        <v>220</v>
      </c>
      <c r="D2123" s="1" t="s">
        <v>34</v>
      </c>
      <c r="E2123" s="21" t="str">
        <f t="shared" si="67"/>
        <v>009</v>
      </c>
      <c r="F2123" s="1" t="s">
        <v>661</v>
      </c>
      <c r="G2123" s="59">
        <v>19762.39</v>
      </c>
      <c r="H2123" s="4">
        <v>0</v>
      </c>
      <c r="I2123" s="4">
        <f t="shared" si="66"/>
        <v>19762.39</v>
      </c>
    </row>
    <row r="2124" spans="1:9">
      <c r="A2124" s="45">
        <v>43435</v>
      </c>
      <c r="B2124" s="1" t="s">
        <v>33</v>
      </c>
      <c r="C2124" s="21" t="s">
        <v>220</v>
      </c>
      <c r="D2124" s="1" t="s">
        <v>34</v>
      </c>
      <c r="E2124" s="21" t="str">
        <f t="shared" si="67"/>
        <v>009</v>
      </c>
      <c r="F2124" s="1" t="s">
        <v>662</v>
      </c>
      <c r="G2124" s="59">
        <v>12276.97</v>
      </c>
      <c r="H2124" s="4">
        <v>0</v>
      </c>
      <c r="I2124" s="4">
        <f t="shared" si="66"/>
        <v>12276.97</v>
      </c>
    </row>
    <row r="2125" spans="1:9">
      <c r="A2125" s="45">
        <v>43435</v>
      </c>
      <c r="B2125" s="1" t="s">
        <v>33</v>
      </c>
      <c r="C2125" s="21" t="s">
        <v>220</v>
      </c>
      <c r="D2125" s="1" t="s">
        <v>34</v>
      </c>
      <c r="E2125" s="21" t="str">
        <f t="shared" si="67"/>
        <v>009</v>
      </c>
      <c r="F2125" s="1" t="s">
        <v>472</v>
      </c>
      <c r="G2125" s="59">
        <v>36191.68</v>
      </c>
      <c r="H2125" s="4">
        <v>0</v>
      </c>
      <c r="I2125" s="4">
        <f t="shared" si="66"/>
        <v>36191.68</v>
      </c>
    </row>
    <row r="2126" spans="1:9">
      <c r="A2126" s="45">
        <v>43435</v>
      </c>
      <c r="B2126" s="1" t="s">
        <v>33</v>
      </c>
      <c r="C2126" s="21" t="s">
        <v>220</v>
      </c>
      <c r="D2126" s="1" t="s">
        <v>34</v>
      </c>
      <c r="E2126" s="21" t="str">
        <f t="shared" si="67"/>
        <v>009</v>
      </c>
      <c r="F2126" s="1" t="s">
        <v>664</v>
      </c>
      <c r="G2126" s="59">
        <v>4158.7</v>
      </c>
      <c r="H2126" s="4">
        <v>0</v>
      </c>
      <c r="I2126" s="4">
        <f t="shared" si="66"/>
        <v>4158.7</v>
      </c>
    </row>
    <row r="2127" spans="1:9">
      <c r="A2127" s="45">
        <v>43435</v>
      </c>
      <c r="B2127" s="1" t="s">
        <v>33</v>
      </c>
      <c r="C2127" s="21" t="s">
        <v>220</v>
      </c>
      <c r="D2127" s="1" t="s">
        <v>34</v>
      </c>
      <c r="E2127" s="21" t="str">
        <f t="shared" si="67"/>
        <v>009</v>
      </c>
      <c r="F2127" s="1" t="s">
        <v>665</v>
      </c>
      <c r="G2127" s="59">
        <v>22328.720000000001</v>
      </c>
      <c r="H2127" s="4">
        <v>0</v>
      </c>
      <c r="I2127" s="4">
        <f t="shared" si="66"/>
        <v>22328.720000000001</v>
      </c>
    </row>
    <row r="2128" spans="1:9">
      <c r="A2128" s="45">
        <v>43435</v>
      </c>
      <c r="B2128" s="1" t="s">
        <v>33</v>
      </c>
      <c r="C2128" s="21" t="s">
        <v>220</v>
      </c>
      <c r="D2128" s="1" t="s">
        <v>34</v>
      </c>
      <c r="E2128" s="21" t="str">
        <f t="shared" si="67"/>
        <v>009</v>
      </c>
      <c r="F2128" s="1" t="s">
        <v>473</v>
      </c>
      <c r="G2128" s="59">
        <v>38489.49</v>
      </c>
      <c r="H2128" s="4">
        <v>638.25</v>
      </c>
      <c r="I2128" s="4">
        <f t="shared" si="66"/>
        <v>37851.24</v>
      </c>
    </row>
    <row r="2129" spans="1:9">
      <c r="A2129" s="45">
        <v>43435</v>
      </c>
      <c r="B2129" s="1" t="s">
        <v>33</v>
      </c>
      <c r="C2129" s="21" t="s">
        <v>220</v>
      </c>
      <c r="D2129" s="1" t="s">
        <v>34</v>
      </c>
      <c r="E2129" s="21" t="str">
        <f t="shared" si="67"/>
        <v>009</v>
      </c>
      <c r="F2129" s="1" t="s">
        <v>474</v>
      </c>
      <c r="G2129" s="59">
        <v>36479.65</v>
      </c>
      <c r="H2129" s="4">
        <v>372.98</v>
      </c>
      <c r="I2129" s="4">
        <f t="shared" si="66"/>
        <v>36106.67</v>
      </c>
    </row>
    <row r="2130" spans="1:9">
      <c r="A2130" s="45">
        <v>43435</v>
      </c>
      <c r="B2130" s="1" t="s">
        <v>33</v>
      </c>
      <c r="C2130" s="21" t="s">
        <v>220</v>
      </c>
      <c r="D2130" s="1" t="s">
        <v>34</v>
      </c>
      <c r="E2130" s="21" t="str">
        <f t="shared" si="67"/>
        <v>009</v>
      </c>
      <c r="F2130" s="1" t="s">
        <v>475</v>
      </c>
      <c r="G2130" s="59">
        <v>284509.51</v>
      </c>
      <c r="H2130" s="4">
        <v>1933.6</v>
      </c>
      <c r="I2130" s="4">
        <f t="shared" si="66"/>
        <v>282575.91000000003</v>
      </c>
    </row>
    <row r="2131" spans="1:9">
      <c r="A2131" s="45">
        <v>43435</v>
      </c>
      <c r="B2131" s="1" t="s">
        <v>33</v>
      </c>
      <c r="C2131" s="21" t="s">
        <v>220</v>
      </c>
      <c r="D2131" s="1" t="s">
        <v>34</v>
      </c>
      <c r="E2131" s="21" t="str">
        <f t="shared" si="67"/>
        <v>009</v>
      </c>
      <c r="F2131" s="1" t="s">
        <v>443</v>
      </c>
      <c r="G2131" s="59">
        <v>1641.17</v>
      </c>
      <c r="H2131" s="4">
        <v>22.36</v>
      </c>
      <c r="I2131" s="4">
        <f t="shared" si="66"/>
        <v>1618.8100000000002</v>
      </c>
    </row>
    <row r="2132" spans="1:9">
      <c r="A2132" s="45">
        <v>43435</v>
      </c>
      <c r="B2132" s="1" t="s">
        <v>33</v>
      </c>
      <c r="C2132" s="21" t="s">
        <v>220</v>
      </c>
      <c r="D2132" s="1" t="s">
        <v>34</v>
      </c>
      <c r="E2132" s="21" t="str">
        <f t="shared" si="67"/>
        <v>009</v>
      </c>
      <c r="F2132" s="1" t="s">
        <v>476</v>
      </c>
      <c r="G2132" s="59">
        <v>972.32</v>
      </c>
      <c r="H2132" s="4">
        <v>9.9499999999999993</v>
      </c>
      <c r="I2132" s="4">
        <f t="shared" si="66"/>
        <v>962.37</v>
      </c>
    </row>
    <row r="2133" spans="1:9">
      <c r="A2133" s="45">
        <v>43435</v>
      </c>
      <c r="B2133" s="1" t="s">
        <v>33</v>
      </c>
      <c r="C2133" s="21" t="s">
        <v>220</v>
      </c>
      <c r="D2133" s="1" t="s">
        <v>34</v>
      </c>
      <c r="E2133" s="21" t="str">
        <f t="shared" si="67"/>
        <v>009</v>
      </c>
      <c r="F2133" s="1" t="s">
        <v>477</v>
      </c>
      <c r="G2133" s="59">
        <v>4028.08</v>
      </c>
      <c r="H2133" s="4">
        <v>60.19</v>
      </c>
      <c r="I2133" s="4">
        <f t="shared" si="66"/>
        <v>3967.89</v>
      </c>
    </row>
    <row r="2134" spans="1:9">
      <c r="A2134" s="45">
        <v>43435</v>
      </c>
      <c r="B2134" s="1" t="s">
        <v>33</v>
      </c>
      <c r="C2134" s="21" t="s">
        <v>220</v>
      </c>
      <c r="D2134" s="1" t="s">
        <v>34</v>
      </c>
      <c r="E2134" s="21" t="str">
        <f t="shared" si="67"/>
        <v>009</v>
      </c>
      <c r="F2134" s="1" t="s">
        <v>479</v>
      </c>
      <c r="G2134" s="59">
        <v>91705.39</v>
      </c>
      <c r="H2134" s="4">
        <v>0</v>
      </c>
      <c r="I2134" s="4">
        <f t="shared" si="66"/>
        <v>91705.39</v>
      </c>
    </row>
    <row r="2135" spans="1:9">
      <c r="A2135" s="45">
        <v>43435</v>
      </c>
      <c r="B2135" s="1" t="s">
        <v>33</v>
      </c>
      <c r="C2135" s="21" t="s">
        <v>220</v>
      </c>
      <c r="D2135" s="1" t="s">
        <v>34</v>
      </c>
      <c r="E2135" s="21" t="str">
        <f t="shared" si="67"/>
        <v>009</v>
      </c>
      <c r="F2135" s="1" t="s">
        <v>481</v>
      </c>
      <c r="G2135" s="59">
        <v>4155.4399999999996</v>
      </c>
      <c r="H2135" s="4">
        <v>28.71</v>
      </c>
      <c r="I2135" s="4">
        <f t="shared" si="66"/>
        <v>4126.7299999999996</v>
      </c>
    </row>
    <row r="2136" spans="1:9">
      <c r="A2136" s="45">
        <v>43435</v>
      </c>
      <c r="B2136" s="1" t="s">
        <v>33</v>
      </c>
      <c r="C2136" s="21" t="s">
        <v>220</v>
      </c>
      <c r="D2136" s="1" t="s">
        <v>34</v>
      </c>
      <c r="E2136" s="21" t="str">
        <f t="shared" si="67"/>
        <v>009</v>
      </c>
      <c r="F2136" s="1" t="s">
        <v>482</v>
      </c>
      <c r="G2136" s="59">
        <v>62800.58</v>
      </c>
      <c r="H2136" s="4">
        <v>593.5</v>
      </c>
      <c r="I2136" s="4">
        <f t="shared" si="66"/>
        <v>62207.08</v>
      </c>
    </row>
    <row r="2137" spans="1:9">
      <c r="A2137" s="45">
        <v>43435</v>
      </c>
      <c r="B2137" s="1" t="s">
        <v>33</v>
      </c>
      <c r="C2137" s="21" t="s">
        <v>220</v>
      </c>
      <c r="D2137" s="1" t="s">
        <v>34</v>
      </c>
      <c r="E2137" s="21" t="str">
        <f t="shared" si="67"/>
        <v>009</v>
      </c>
      <c r="F2137" s="1" t="s">
        <v>483</v>
      </c>
      <c r="G2137" s="59">
        <v>46325.49</v>
      </c>
      <c r="H2137" s="4">
        <v>0</v>
      </c>
      <c r="I2137" s="4">
        <f t="shared" si="66"/>
        <v>46325.49</v>
      </c>
    </row>
    <row r="2138" spans="1:9">
      <c r="A2138" s="45">
        <v>43435</v>
      </c>
      <c r="B2138" s="1" t="s">
        <v>33</v>
      </c>
      <c r="C2138" s="21" t="s">
        <v>220</v>
      </c>
      <c r="D2138" s="1" t="s">
        <v>34</v>
      </c>
      <c r="E2138" s="21" t="str">
        <f t="shared" si="67"/>
        <v>009</v>
      </c>
      <c r="F2138" s="1" t="s">
        <v>484</v>
      </c>
      <c r="G2138" s="59">
        <v>47016.06</v>
      </c>
      <c r="H2138" s="4">
        <v>0</v>
      </c>
      <c r="I2138" s="4">
        <f t="shared" si="66"/>
        <v>47016.06</v>
      </c>
    </row>
    <row r="2139" spans="1:9">
      <c r="A2139" s="45">
        <v>43435</v>
      </c>
      <c r="B2139" s="1" t="s">
        <v>33</v>
      </c>
      <c r="C2139" s="21" t="s">
        <v>220</v>
      </c>
      <c r="D2139" s="1" t="s">
        <v>34</v>
      </c>
      <c r="E2139" s="21" t="str">
        <f t="shared" si="67"/>
        <v>009</v>
      </c>
      <c r="F2139" s="1" t="s">
        <v>686</v>
      </c>
      <c r="G2139" s="59">
        <v>4617.6899999999996</v>
      </c>
      <c r="H2139" s="4">
        <v>0</v>
      </c>
      <c r="I2139" s="4">
        <f t="shared" si="66"/>
        <v>4617.6899999999996</v>
      </c>
    </row>
    <row r="2140" spans="1:9">
      <c r="A2140" s="45">
        <v>43435</v>
      </c>
      <c r="B2140" s="1" t="s">
        <v>33</v>
      </c>
      <c r="C2140" s="21" t="s">
        <v>220</v>
      </c>
      <c r="D2140" s="1" t="s">
        <v>34</v>
      </c>
      <c r="E2140" s="21" t="str">
        <f t="shared" si="67"/>
        <v>009</v>
      </c>
      <c r="F2140" s="1" t="s">
        <v>485</v>
      </c>
      <c r="G2140" s="59">
        <v>441942.44</v>
      </c>
      <c r="H2140" s="4">
        <v>5657.61</v>
      </c>
      <c r="I2140" s="4">
        <f t="shared" si="66"/>
        <v>436284.83</v>
      </c>
    </row>
    <row r="2141" spans="1:9">
      <c r="A2141" s="45">
        <v>43435</v>
      </c>
      <c r="B2141" s="1" t="s">
        <v>33</v>
      </c>
      <c r="C2141" s="21" t="s">
        <v>220</v>
      </c>
      <c r="D2141" s="1" t="s">
        <v>34</v>
      </c>
      <c r="E2141" s="21" t="str">
        <f t="shared" si="67"/>
        <v>009</v>
      </c>
      <c r="F2141" s="1" t="s">
        <v>486</v>
      </c>
      <c r="G2141" s="59">
        <v>915056.52</v>
      </c>
      <c r="H2141" s="4">
        <v>6876.27</v>
      </c>
      <c r="I2141" s="4">
        <f t="shared" si="66"/>
        <v>908180.25</v>
      </c>
    </row>
    <row r="2142" spans="1:9">
      <c r="A2142" s="45">
        <v>43435</v>
      </c>
      <c r="B2142" s="1" t="s">
        <v>33</v>
      </c>
      <c r="C2142" s="21" t="s">
        <v>220</v>
      </c>
      <c r="D2142" s="1" t="s">
        <v>34</v>
      </c>
      <c r="E2142" s="21" t="str">
        <f t="shared" si="67"/>
        <v>009</v>
      </c>
      <c r="F2142" s="1" t="s">
        <v>666</v>
      </c>
      <c r="G2142" s="59">
        <v>4853.8599999999997</v>
      </c>
      <c r="H2142" s="4">
        <v>0</v>
      </c>
      <c r="I2142" s="4">
        <f t="shared" si="66"/>
        <v>4853.8599999999997</v>
      </c>
    </row>
    <row r="2143" spans="1:9">
      <c r="A2143" s="45">
        <v>43435</v>
      </c>
      <c r="B2143" s="1" t="s">
        <v>33</v>
      </c>
      <c r="C2143" s="21" t="s">
        <v>220</v>
      </c>
      <c r="D2143" s="1" t="s">
        <v>34</v>
      </c>
      <c r="E2143" s="21" t="str">
        <f t="shared" si="67"/>
        <v>009</v>
      </c>
      <c r="F2143" s="1" t="s">
        <v>489</v>
      </c>
      <c r="G2143" s="59">
        <v>60935.66</v>
      </c>
      <c r="H2143" s="4">
        <v>0</v>
      </c>
      <c r="I2143" s="4">
        <f t="shared" si="66"/>
        <v>60935.66</v>
      </c>
    </row>
    <row r="2144" spans="1:9">
      <c r="A2144" s="45">
        <v>43435</v>
      </c>
      <c r="B2144" s="1" t="s">
        <v>33</v>
      </c>
      <c r="C2144" s="21" t="s">
        <v>220</v>
      </c>
      <c r="D2144" s="1" t="s">
        <v>34</v>
      </c>
      <c r="E2144" s="21" t="str">
        <f t="shared" si="67"/>
        <v>009</v>
      </c>
      <c r="F2144" s="1" t="s">
        <v>667</v>
      </c>
      <c r="G2144" s="59">
        <v>8755.17</v>
      </c>
      <c r="H2144" s="4">
        <v>0</v>
      </c>
      <c r="I2144" s="4">
        <f t="shared" si="66"/>
        <v>8755.17</v>
      </c>
    </row>
    <row r="2145" spans="1:9">
      <c r="A2145" s="45">
        <v>43435</v>
      </c>
      <c r="B2145" s="1" t="s">
        <v>33</v>
      </c>
      <c r="C2145" s="21" t="s">
        <v>220</v>
      </c>
      <c r="D2145" s="1" t="s">
        <v>34</v>
      </c>
      <c r="E2145" s="21" t="str">
        <f t="shared" si="67"/>
        <v>009</v>
      </c>
      <c r="F2145" s="1" t="s">
        <v>668</v>
      </c>
      <c r="G2145" s="59">
        <v>4549.96</v>
      </c>
      <c r="H2145" s="4">
        <v>25.56</v>
      </c>
      <c r="I2145" s="4">
        <f t="shared" ref="I2145:I2167" si="68">+G2145-H2145</f>
        <v>4524.3999999999996</v>
      </c>
    </row>
    <row r="2146" spans="1:9">
      <c r="A2146" s="45">
        <v>43435</v>
      </c>
      <c r="B2146" s="1" t="s">
        <v>33</v>
      </c>
      <c r="C2146" s="21" t="s">
        <v>220</v>
      </c>
      <c r="D2146" s="1" t="s">
        <v>34</v>
      </c>
      <c r="E2146" s="21" t="str">
        <f t="shared" si="67"/>
        <v>009</v>
      </c>
      <c r="F2146" s="1" t="s">
        <v>669</v>
      </c>
      <c r="G2146" s="59">
        <v>1541.19</v>
      </c>
      <c r="H2146" s="4">
        <v>15.65</v>
      </c>
      <c r="I2146" s="4">
        <f t="shared" si="68"/>
        <v>1525.54</v>
      </c>
    </row>
    <row r="2147" spans="1:9">
      <c r="A2147" s="45">
        <v>43435</v>
      </c>
      <c r="B2147" s="1" t="s">
        <v>33</v>
      </c>
      <c r="C2147" s="21" t="s">
        <v>220</v>
      </c>
      <c r="D2147" s="1" t="s">
        <v>34</v>
      </c>
      <c r="E2147" s="21" t="str">
        <f t="shared" ref="E2147:E2167" si="69">LEFT(D2147,3)</f>
        <v>009</v>
      </c>
      <c r="F2147" s="1" t="s">
        <v>670</v>
      </c>
      <c r="G2147" s="59">
        <v>9094.34</v>
      </c>
      <c r="H2147" s="4">
        <v>67.59</v>
      </c>
      <c r="I2147" s="4">
        <f t="shared" si="68"/>
        <v>9026.75</v>
      </c>
    </row>
    <row r="2148" spans="1:9">
      <c r="A2148" s="45">
        <v>43435</v>
      </c>
      <c r="B2148" s="1" t="s">
        <v>33</v>
      </c>
      <c r="C2148" s="21" t="s">
        <v>220</v>
      </c>
      <c r="D2148" s="1" t="s">
        <v>34</v>
      </c>
      <c r="E2148" s="21" t="str">
        <f t="shared" si="69"/>
        <v>009</v>
      </c>
      <c r="F2148" s="1" t="s">
        <v>671</v>
      </c>
      <c r="G2148" s="59">
        <v>1541.18</v>
      </c>
      <c r="H2148" s="4">
        <v>15.65</v>
      </c>
      <c r="I2148" s="4">
        <f t="shared" si="68"/>
        <v>1525.53</v>
      </c>
    </row>
    <row r="2149" spans="1:9">
      <c r="A2149" s="45">
        <v>43435</v>
      </c>
      <c r="B2149" s="1" t="s">
        <v>33</v>
      </c>
      <c r="C2149" s="21" t="s">
        <v>220</v>
      </c>
      <c r="D2149" s="1" t="s">
        <v>34</v>
      </c>
      <c r="E2149" s="21" t="str">
        <f t="shared" si="69"/>
        <v>009</v>
      </c>
      <c r="F2149" s="1" t="s">
        <v>672</v>
      </c>
      <c r="G2149" s="59">
        <v>55635.28</v>
      </c>
      <c r="H2149" s="4">
        <v>301.29000000000002</v>
      </c>
      <c r="I2149" s="4">
        <f t="shared" si="68"/>
        <v>55333.99</v>
      </c>
    </row>
    <row r="2150" spans="1:9">
      <c r="A2150" s="45">
        <v>43435</v>
      </c>
      <c r="B2150" s="1" t="s">
        <v>33</v>
      </c>
      <c r="C2150" s="21" t="s">
        <v>220</v>
      </c>
      <c r="D2150" s="1" t="s">
        <v>34</v>
      </c>
      <c r="E2150" s="21" t="str">
        <f t="shared" si="69"/>
        <v>009</v>
      </c>
      <c r="F2150" s="1" t="s">
        <v>673</v>
      </c>
      <c r="G2150" s="59">
        <v>34883.31</v>
      </c>
      <c r="H2150" s="4">
        <v>200.66</v>
      </c>
      <c r="I2150" s="4">
        <f t="shared" si="68"/>
        <v>34682.649999999994</v>
      </c>
    </row>
    <row r="2151" spans="1:9">
      <c r="A2151" s="45">
        <v>43435</v>
      </c>
      <c r="B2151" s="1" t="s">
        <v>33</v>
      </c>
      <c r="C2151" s="21" t="s">
        <v>220</v>
      </c>
      <c r="D2151" s="1" t="s">
        <v>34</v>
      </c>
      <c r="E2151" s="21" t="str">
        <f t="shared" si="69"/>
        <v>009</v>
      </c>
      <c r="F2151" s="1" t="s">
        <v>491</v>
      </c>
      <c r="G2151" s="59">
        <v>-3203.24</v>
      </c>
      <c r="H2151" s="4">
        <v>0</v>
      </c>
      <c r="I2151" s="4">
        <f t="shared" si="68"/>
        <v>-3203.24</v>
      </c>
    </row>
    <row r="2152" spans="1:9">
      <c r="A2152" s="45">
        <v>43435</v>
      </c>
      <c r="B2152" s="1" t="s">
        <v>33</v>
      </c>
      <c r="C2152" s="21" t="s">
        <v>220</v>
      </c>
      <c r="D2152" s="1" t="s">
        <v>34</v>
      </c>
      <c r="E2152" s="21" t="str">
        <f t="shared" si="69"/>
        <v>009</v>
      </c>
      <c r="F2152" s="1" t="s">
        <v>687</v>
      </c>
      <c r="G2152" s="59">
        <v>-931.87</v>
      </c>
      <c r="H2152" s="4">
        <v>0</v>
      </c>
      <c r="I2152" s="4">
        <f t="shared" si="68"/>
        <v>-931.87</v>
      </c>
    </row>
    <row r="2153" spans="1:9">
      <c r="A2153" s="45">
        <v>43435</v>
      </c>
      <c r="B2153" s="1" t="s">
        <v>33</v>
      </c>
      <c r="C2153" s="21" t="s">
        <v>220</v>
      </c>
      <c r="D2153" s="1" t="s">
        <v>34</v>
      </c>
      <c r="E2153" s="21" t="str">
        <f t="shared" si="69"/>
        <v>009</v>
      </c>
      <c r="F2153" s="1" t="s">
        <v>674</v>
      </c>
      <c r="G2153" s="59">
        <v>54369.06</v>
      </c>
      <c r="H2153" s="4">
        <v>371.88</v>
      </c>
      <c r="I2153" s="4">
        <f t="shared" si="68"/>
        <v>53997.18</v>
      </c>
    </row>
    <row r="2154" spans="1:9">
      <c r="A2154" s="45">
        <v>43435</v>
      </c>
      <c r="B2154" s="1" t="s">
        <v>33</v>
      </c>
      <c r="C2154" s="21" t="s">
        <v>220</v>
      </c>
      <c r="D2154" s="1" t="s">
        <v>34</v>
      </c>
      <c r="E2154" s="21" t="str">
        <f t="shared" si="69"/>
        <v>009</v>
      </c>
      <c r="F2154" s="1" t="s">
        <v>675</v>
      </c>
      <c r="G2154" s="59">
        <v>49556.66</v>
      </c>
      <c r="H2154" s="4">
        <v>490.69</v>
      </c>
      <c r="I2154" s="4">
        <f t="shared" si="68"/>
        <v>49065.97</v>
      </c>
    </row>
    <row r="2155" spans="1:9">
      <c r="A2155" s="45">
        <v>43435</v>
      </c>
      <c r="B2155" s="1" t="s">
        <v>33</v>
      </c>
      <c r="C2155" s="21" t="s">
        <v>220</v>
      </c>
      <c r="D2155" s="1" t="s">
        <v>34</v>
      </c>
      <c r="E2155" s="21" t="str">
        <f t="shared" si="69"/>
        <v>009</v>
      </c>
      <c r="F2155" s="1" t="s">
        <v>688</v>
      </c>
      <c r="G2155" s="59">
        <v>9930.64</v>
      </c>
      <c r="H2155" s="4">
        <v>0</v>
      </c>
      <c r="I2155" s="4">
        <f t="shared" si="68"/>
        <v>9930.64</v>
      </c>
    </row>
    <row r="2156" spans="1:9">
      <c r="A2156" s="45">
        <v>43435</v>
      </c>
      <c r="B2156" s="1" t="s">
        <v>33</v>
      </c>
      <c r="C2156" s="21" t="s">
        <v>220</v>
      </c>
      <c r="D2156" s="1" t="s">
        <v>34</v>
      </c>
      <c r="E2156" s="21" t="str">
        <f t="shared" si="69"/>
        <v>009</v>
      </c>
      <c r="F2156" s="1" t="s">
        <v>676</v>
      </c>
      <c r="G2156" s="59">
        <v>31804.14</v>
      </c>
      <c r="H2156" s="4">
        <v>189.1</v>
      </c>
      <c r="I2156" s="4">
        <f t="shared" si="68"/>
        <v>31615.040000000001</v>
      </c>
    </row>
    <row r="2157" spans="1:9">
      <c r="A2157" s="45">
        <v>43435</v>
      </c>
      <c r="B2157" s="1" t="s">
        <v>33</v>
      </c>
      <c r="C2157" s="21" t="s">
        <v>220</v>
      </c>
      <c r="D2157" s="1" t="s">
        <v>34</v>
      </c>
      <c r="E2157" s="21" t="str">
        <f t="shared" si="69"/>
        <v>009</v>
      </c>
      <c r="F2157" s="1" t="s">
        <v>677</v>
      </c>
      <c r="G2157" s="59">
        <v>125491.22</v>
      </c>
      <c r="H2157" s="4">
        <v>644.04</v>
      </c>
      <c r="I2157" s="4">
        <f t="shared" si="68"/>
        <v>124847.18000000001</v>
      </c>
    </row>
    <row r="2158" spans="1:9">
      <c r="A2158" s="45">
        <v>43435</v>
      </c>
      <c r="B2158" s="1" t="s">
        <v>33</v>
      </c>
      <c r="C2158" s="21" t="s">
        <v>220</v>
      </c>
      <c r="D2158" s="1" t="s">
        <v>34</v>
      </c>
      <c r="E2158" s="21" t="str">
        <f t="shared" si="69"/>
        <v>009</v>
      </c>
      <c r="F2158" s="1" t="s">
        <v>678</v>
      </c>
      <c r="G2158" s="59">
        <v>7977.86</v>
      </c>
      <c r="H2158" s="4">
        <v>67.05</v>
      </c>
      <c r="I2158" s="4">
        <f t="shared" si="68"/>
        <v>7910.8099999999995</v>
      </c>
    </row>
    <row r="2159" spans="1:9">
      <c r="A2159" s="45">
        <v>43435</v>
      </c>
      <c r="B2159" s="1" t="s">
        <v>33</v>
      </c>
      <c r="C2159" s="21" t="s">
        <v>220</v>
      </c>
      <c r="D2159" s="1" t="s">
        <v>34</v>
      </c>
      <c r="E2159" s="21" t="str">
        <f t="shared" si="69"/>
        <v>009</v>
      </c>
      <c r="F2159" s="1" t="s">
        <v>679</v>
      </c>
      <c r="G2159" s="59">
        <v>12078.32</v>
      </c>
      <c r="H2159" s="4">
        <v>76.83</v>
      </c>
      <c r="I2159" s="4">
        <f t="shared" si="68"/>
        <v>12001.49</v>
      </c>
    </row>
    <row r="2160" spans="1:9">
      <c r="A2160" s="45">
        <v>43435</v>
      </c>
      <c r="B2160" s="1" t="s">
        <v>33</v>
      </c>
      <c r="C2160" s="21" t="s">
        <v>220</v>
      </c>
      <c r="D2160" s="1" t="s">
        <v>34</v>
      </c>
      <c r="E2160" s="21" t="str">
        <f t="shared" si="69"/>
        <v>009</v>
      </c>
      <c r="F2160" s="1" t="s">
        <v>689</v>
      </c>
      <c r="G2160" s="59">
        <v>27595.11</v>
      </c>
      <c r="H2160" s="4">
        <v>90.93</v>
      </c>
      <c r="I2160" s="4">
        <f t="shared" si="68"/>
        <v>27504.18</v>
      </c>
    </row>
    <row r="2161" spans="1:9">
      <c r="A2161" s="45">
        <v>43435</v>
      </c>
      <c r="B2161" s="1" t="s">
        <v>33</v>
      </c>
      <c r="C2161" s="21" t="s">
        <v>220</v>
      </c>
      <c r="D2161" s="1" t="s">
        <v>34</v>
      </c>
      <c r="E2161" s="21" t="str">
        <f t="shared" si="69"/>
        <v>009</v>
      </c>
      <c r="F2161" s="1" t="s">
        <v>680</v>
      </c>
      <c r="G2161" s="59">
        <v>7882.92</v>
      </c>
      <c r="H2161" s="4">
        <v>18.3</v>
      </c>
      <c r="I2161" s="4">
        <f t="shared" si="68"/>
        <v>7864.62</v>
      </c>
    </row>
    <row r="2162" spans="1:9">
      <c r="A2162" s="45">
        <v>43435</v>
      </c>
      <c r="B2162" s="1" t="s">
        <v>33</v>
      </c>
      <c r="C2162" s="21" t="s">
        <v>220</v>
      </c>
      <c r="D2162" s="1" t="s">
        <v>34</v>
      </c>
      <c r="E2162" s="21" t="str">
        <f t="shared" si="69"/>
        <v>009</v>
      </c>
      <c r="F2162" s="1" t="s">
        <v>681</v>
      </c>
      <c r="G2162" s="59">
        <v>1681.77</v>
      </c>
      <c r="H2162" s="4">
        <v>17</v>
      </c>
      <c r="I2162" s="4">
        <f t="shared" si="68"/>
        <v>1664.77</v>
      </c>
    </row>
    <row r="2163" spans="1:9">
      <c r="A2163" s="45">
        <v>43435</v>
      </c>
      <c r="B2163" s="1" t="s">
        <v>33</v>
      </c>
      <c r="C2163" s="21" t="s">
        <v>220</v>
      </c>
      <c r="D2163" s="1" t="s">
        <v>34</v>
      </c>
      <c r="E2163" s="21" t="str">
        <f t="shared" si="69"/>
        <v>009</v>
      </c>
      <c r="F2163" s="1" t="s">
        <v>690</v>
      </c>
      <c r="G2163" s="59">
        <v>14165.65</v>
      </c>
      <c r="H2163" s="4">
        <v>0</v>
      </c>
      <c r="I2163" s="4">
        <f t="shared" si="68"/>
        <v>14165.65</v>
      </c>
    </row>
    <row r="2164" spans="1:9">
      <c r="A2164" s="45">
        <v>43435</v>
      </c>
      <c r="B2164" s="1" t="s">
        <v>33</v>
      </c>
      <c r="C2164" s="21" t="s">
        <v>220</v>
      </c>
      <c r="D2164" s="1" t="s">
        <v>34</v>
      </c>
      <c r="E2164" s="21" t="str">
        <f t="shared" si="69"/>
        <v>009</v>
      </c>
      <c r="F2164" s="1" t="s">
        <v>396</v>
      </c>
      <c r="G2164" s="59">
        <v>28664.89</v>
      </c>
      <c r="H2164" s="4">
        <v>0</v>
      </c>
      <c r="I2164" s="4">
        <f t="shared" si="68"/>
        <v>28664.89</v>
      </c>
    </row>
    <row r="2165" spans="1:9">
      <c r="A2165" s="45">
        <v>43435</v>
      </c>
      <c r="B2165" s="1" t="s">
        <v>33</v>
      </c>
      <c r="C2165" s="21" t="s">
        <v>220</v>
      </c>
      <c r="D2165" s="1" t="s">
        <v>34</v>
      </c>
      <c r="E2165" s="21" t="str">
        <f t="shared" si="69"/>
        <v>009</v>
      </c>
      <c r="F2165" s="1" t="s">
        <v>395</v>
      </c>
      <c r="G2165" s="59">
        <v>-380.21</v>
      </c>
      <c r="H2165" s="4">
        <v>0</v>
      </c>
      <c r="I2165" s="4">
        <f t="shared" si="68"/>
        <v>-380.21</v>
      </c>
    </row>
    <row r="2166" spans="1:9">
      <c r="A2166" s="45">
        <v>43435</v>
      </c>
      <c r="B2166" s="1" t="s">
        <v>33</v>
      </c>
      <c r="C2166" s="21" t="s">
        <v>220</v>
      </c>
      <c r="D2166" s="1" t="s">
        <v>68</v>
      </c>
      <c r="E2166" s="21" t="str">
        <f t="shared" si="69"/>
        <v>091</v>
      </c>
      <c r="F2166" s="60" t="s">
        <v>396</v>
      </c>
      <c r="G2166" s="58">
        <v>-30877.200000000001</v>
      </c>
      <c r="H2166" s="4">
        <v>0</v>
      </c>
      <c r="I2166" s="4">
        <f t="shared" si="68"/>
        <v>-30877.200000000001</v>
      </c>
    </row>
    <row r="2167" spans="1:9">
      <c r="A2167" s="45">
        <v>43435</v>
      </c>
      <c r="B2167" s="1" t="s">
        <v>33</v>
      </c>
      <c r="C2167" s="21" t="s">
        <v>220</v>
      </c>
      <c r="D2167" s="1" t="s">
        <v>68</v>
      </c>
      <c r="E2167" s="21" t="str">
        <f t="shared" si="69"/>
        <v>091</v>
      </c>
      <c r="F2167" s="60" t="s">
        <v>397</v>
      </c>
      <c r="G2167" s="58">
        <v>20375.13</v>
      </c>
      <c r="H2167" s="4">
        <v>0</v>
      </c>
      <c r="I2167" s="4">
        <f t="shared" si="68"/>
        <v>20375.13</v>
      </c>
    </row>
    <row r="2168" spans="1:9">
      <c r="A2168" s="45">
        <v>43466</v>
      </c>
      <c r="B2168" s="2" t="s">
        <v>492</v>
      </c>
      <c r="C2168" s="2" t="s">
        <v>220</v>
      </c>
      <c r="D2168" s="2" t="s">
        <v>17</v>
      </c>
      <c r="E2168" s="21" t="s">
        <v>202</v>
      </c>
      <c r="F2168" s="2" t="s">
        <v>224</v>
      </c>
      <c r="G2168" s="4">
        <v>296829.98</v>
      </c>
      <c r="H2168" s="4">
        <v>0</v>
      </c>
      <c r="I2168" s="4">
        <f>+G2168-H2168</f>
        <v>296829.98</v>
      </c>
    </row>
    <row r="2169" spans="1:9">
      <c r="A2169" s="45">
        <v>43466</v>
      </c>
      <c r="B2169" s="2" t="s">
        <v>492</v>
      </c>
      <c r="C2169" s="2" t="s">
        <v>220</v>
      </c>
      <c r="D2169" s="2" t="s">
        <v>17</v>
      </c>
      <c r="E2169" s="21" t="s">
        <v>202</v>
      </c>
      <c r="F2169" s="2" t="s">
        <v>225</v>
      </c>
      <c r="G2169" s="4">
        <v>357639.91</v>
      </c>
      <c r="H2169" s="4">
        <v>0</v>
      </c>
      <c r="I2169" s="4">
        <f t="shared" ref="I2169:I2232" si="70">+G2169-H2169</f>
        <v>357639.91</v>
      </c>
    </row>
    <row r="2170" spans="1:9">
      <c r="A2170" s="45">
        <v>43466</v>
      </c>
      <c r="B2170" s="2" t="s">
        <v>492</v>
      </c>
      <c r="C2170" s="2" t="s">
        <v>220</v>
      </c>
      <c r="D2170" s="2" t="s">
        <v>17</v>
      </c>
      <c r="E2170" s="21" t="s">
        <v>202</v>
      </c>
      <c r="F2170" s="2" t="s">
        <v>228</v>
      </c>
      <c r="G2170" s="4">
        <v>1667.37</v>
      </c>
      <c r="H2170" s="4">
        <v>0</v>
      </c>
      <c r="I2170" s="4">
        <f t="shared" si="70"/>
        <v>1667.37</v>
      </c>
    </row>
    <row r="2171" spans="1:9">
      <c r="A2171" s="45">
        <v>43466</v>
      </c>
      <c r="B2171" s="2" t="s">
        <v>492</v>
      </c>
      <c r="C2171" s="2" t="s">
        <v>220</v>
      </c>
      <c r="D2171" s="2" t="s">
        <v>17</v>
      </c>
      <c r="E2171" s="21" t="s">
        <v>202</v>
      </c>
      <c r="F2171" s="2" t="s">
        <v>229</v>
      </c>
      <c r="G2171" s="4">
        <v>68642.37</v>
      </c>
      <c r="H2171" s="4">
        <v>0</v>
      </c>
      <c r="I2171" s="4">
        <f t="shared" si="70"/>
        <v>68642.37</v>
      </c>
    </row>
    <row r="2172" spans="1:9">
      <c r="A2172" s="45">
        <v>43466</v>
      </c>
      <c r="B2172" s="2" t="s">
        <v>492</v>
      </c>
      <c r="C2172" s="2" t="s">
        <v>220</v>
      </c>
      <c r="D2172" s="2" t="s">
        <v>17</v>
      </c>
      <c r="E2172" s="21" t="s">
        <v>202</v>
      </c>
      <c r="F2172" s="2" t="s">
        <v>235</v>
      </c>
      <c r="G2172" s="4">
        <v>1894305.15</v>
      </c>
      <c r="H2172" s="4">
        <v>0</v>
      </c>
      <c r="I2172" s="4">
        <f t="shared" si="70"/>
        <v>1894305.15</v>
      </c>
    </row>
    <row r="2173" spans="1:9">
      <c r="A2173" s="45">
        <v>43466</v>
      </c>
      <c r="B2173" s="2" t="s">
        <v>492</v>
      </c>
      <c r="C2173" s="2" t="s">
        <v>220</v>
      </c>
      <c r="D2173" s="2" t="s">
        <v>17</v>
      </c>
      <c r="E2173" s="21" t="s">
        <v>202</v>
      </c>
      <c r="F2173" s="2" t="s">
        <v>240</v>
      </c>
      <c r="G2173" s="4">
        <v>157475.93</v>
      </c>
      <c r="H2173" s="4">
        <v>0</v>
      </c>
      <c r="I2173" s="4">
        <f t="shared" si="70"/>
        <v>157475.93</v>
      </c>
    </row>
    <row r="2174" spans="1:9">
      <c r="A2174" s="45">
        <v>43466</v>
      </c>
      <c r="B2174" s="2" t="s">
        <v>492</v>
      </c>
      <c r="C2174" s="2" t="s">
        <v>220</v>
      </c>
      <c r="D2174" s="2" t="s">
        <v>17</v>
      </c>
      <c r="E2174" s="21" t="s">
        <v>202</v>
      </c>
      <c r="F2174" s="2" t="s">
        <v>242</v>
      </c>
      <c r="G2174" s="4">
        <v>599094.26</v>
      </c>
      <c r="H2174" s="4">
        <v>0</v>
      </c>
      <c r="I2174" s="4">
        <f t="shared" si="70"/>
        <v>599094.26</v>
      </c>
    </row>
    <row r="2175" spans="1:9">
      <c r="A2175" s="45">
        <v>43466</v>
      </c>
      <c r="B2175" s="2" t="s">
        <v>492</v>
      </c>
      <c r="C2175" s="2" t="s">
        <v>220</v>
      </c>
      <c r="D2175" s="2" t="s">
        <v>17</v>
      </c>
      <c r="E2175" s="21" t="s">
        <v>202</v>
      </c>
      <c r="F2175" s="2" t="s">
        <v>245</v>
      </c>
      <c r="G2175" s="4">
        <v>32470.38</v>
      </c>
      <c r="H2175" s="4">
        <v>0</v>
      </c>
      <c r="I2175" s="4">
        <f t="shared" si="70"/>
        <v>32470.38</v>
      </c>
    </row>
    <row r="2176" spans="1:9">
      <c r="A2176" s="45">
        <v>43466</v>
      </c>
      <c r="B2176" s="2" t="s">
        <v>492</v>
      </c>
      <c r="C2176" s="2" t="s">
        <v>220</v>
      </c>
      <c r="D2176" s="2" t="s">
        <v>17</v>
      </c>
      <c r="E2176" s="21" t="s">
        <v>202</v>
      </c>
      <c r="F2176" s="2" t="s">
        <v>246</v>
      </c>
      <c r="G2176" s="4">
        <v>1416100.18</v>
      </c>
      <c r="H2176" s="4">
        <v>0</v>
      </c>
      <c r="I2176" s="4">
        <f t="shared" si="70"/>
        <v>1416100.18</v>
      </c>
    </row>
    <row r="2177" spans="1:9">
      <c r="A2177" s="45">
        <v>43466</v>
      </c>
      <c r="B2177" s="2" t="s">
        <v>492</v>
      </c>
      <c r="C2177" s="2" t="s">
        <v>220</v>
      </c>
      <c r="D2177" s="2" t="s">
        <v>17</v>
      </c>
      <c r="E2177" s="21" t="s">
        <v>202</v>
      </c>
      <c r="F2177" s="2" t="s">
        <v>247</v>
      </c>
      <c r="G2177" s="4">
        <v>943369.29</v>
      </c>
      <c r="H2177" s="4">
        <v>0</v>
      </c>
      <c r="I2177" s="4">
        <f t="shared" si="70"/>
        <v>943369.29</v>
      </c>
    </row>
    <row r="2178" spans="1:9">
      <c r="A2178" s="45">
        <v>43466</v>
      </c>
      <c r="B2178" s="2" t="s">
        <v>492</v>
      </c>
      <c r="C2178" s="2" t="s">
        <v>220</v>
      </c>
      <c r="D2178" s="2" t="s">
        <v>17</v>
      </c>
      <c r="E2178" s="21" t="s">
        <v>202</v>
      </c>
      <c r="F2178" s="2" t="s">
        <v>248</v>
      </c>
      <c r="G2178" s="4">
        <v>559040.66</v>
      </c>
      <c r="H2178" s="4">
        <v>0</v>
      </c>
      <c r="I2178" s="4">
        <f t="shared" si="70"/>
        <v>559040.66</v>
      </c>
    </row>
    <row r="2179" spans="1:9">
      <c r="A2179" s="45">
        <v>43466</v>
      </c>
      <c r="B2179" s="2" t="s">
        <v>492</v>
      </c>
      <c r="C2179" s="2" t="s">
        <v>220</v>
      </c>
      <c r="D2179" s="2" t="s">
        <v>17</v>
      </c>
      <c r="E2179" s="21" t="s">
        <v>202</v>
      </c>
      <c r="F2179" s="2" t="s">
        <v>254</v>
      </c>
      <c r="G2179" s="4">
        <v>1701226.45</v>
      </c>
      <c r="H2179" s="4">
        <v>0</v>
      </c>
      <c r="I2179" s="4">
        <f t="shared" si="70"/>
        <v>1701226.45</v>
      </c>
    </row>
    <row r="2180" spans="1:9">
      <c r="A2180" s="45">
        <v>43466</v>
      </c>
      <c r="B2180" s="2" t="s">
        <v>492</v>
      </c>
      <c r="C2180" s="2" t="s">
        <v>220</v>
      </c>
      <c r="D2180" s="2" t="s">
        <v>17</v>
      </c>
      <c r="E2180" s="21" t="s">
        <v>202</v>
      </c>
      <c r="F2180" s="2" t="s">
        <v>255</v>
      </c>
      <c r="G2180" s="4">
        <v>1186444.4099999999</v>
      </c>
      <c r="H2180" s="4">
        <v>0</v>
      </c>
      <c r="I2180" s="4">
        <f t="shared" si="70"/>
        <v>1186444.4099999999</v>
      </c>
    </row>
    <row r="2181" spans="1:9">
      <c r="A2181" s="45">
        <v>43466</v>
      </c>
      <c r="B2181" s="2" t="s">
        <v>492</v>
      </c>
      <c r="C2181" s="2" t="s">
        <v>220</v>
      </c>
      <c r="D2181" s="2" t="s">
        <v>17</v>
      </c>
      <c r="E2181" s="21" t="s">
        <v>202</v>
      </c>
      <c r="F2181" s="2" t="s">
        <v>399</v>
      </c>
      <c r="G2181" s="4">
        <v>349453.13</v>
      </c>
      <c r="H2181" s="4">
        <v>0</v>
      </c>
      <c r="I2181" s="4">
        <f t="shared" si="70"/>
        <v>349453.13</v>
      </c>
    </row>
    <row r="2182" spans="1:9">
      <c r="A2182" s="45">
        <v>43466</v>
      </c>
      <c r="B2182" s="2" t="s">
        <v>492</v>
      </c>
      <c r="C2182" s="2" t="s">
        <v>220</v>
      </c>
      <c r="D2182" s="2" t="s">
        <v>17</v>
      </c>
      <c r="E2182" s="21" t="s">
        <v>202</v>
      </c>
      <c r="F2182" s="2" t="s">
        <v>400</v>
      </c>
      <c r="G2182" s="4">
        <v>915748.17</v>
      </c>
      <c r="H2182" s="4">
        <v>0</v>
      </c>
      <c r="I2182" s="4">
        <f t="shared" si="70"/>
        <v>915748.17</v>
      </c>
    </row>
    <row r="2183" spans="1:9">
      <c r="A2183" s="45">
        <v>43466</v>
      </c>
      <c r="B2183" s="2" t="s">
        <v>492</v>
      </c>
      <c r="C2183" s="2" t="s">
        <v>220</v>
      </c>
      <c r="D2183" s="2" t="s">
        <v>17</v>
      </c>
      <c r="E2183" s="21" t="s">
        <v>202</v>
      </c>
      <c r="F2183" s="2" t="s">
        <v>446</v>
      </c>
      <c r="G2183" s="4">
        <v>20736.52</v>
      </c>
      <c r="H2183" s="4">
        <v>0</v>
      </c>
      <c r="I2183" s="4">
        <f t="shared" si="70"/>
        <v>20736.52</v>
      </c>
    </row>
    <row r="2184" spans="1:9">
      <c r="A2184" s="45">
        <v>43466</v>
      </c>
      <c r="B2184" s="2" t="s">
        <v>492</v>
      </c>
      <c r="C2184" s="2" t="s">
        <v>220</v>
      </c>
      <c r="D2184" s="2" t="s">
        <v>17</v>
      </c>
      <c r="E2184" s="21" t="s">
        <v>202</v>
      </c>
      <c r="F2184" s="2" t="s">
        <v>259</v>
      </c>
      <c r="G2184" s="4">
        <v>766611.15</v>
      </c>
      <c r="H2184" s="4">
        <v>0</v>
      </c>
      <c r="I2184" s="4">
        <f t="shared" si="70"/>
        <v>766611.15</v>
      </c>
    </row>
    <row r="2185" spans="1:9">
      <c r="A2185" s="45">
        <v>43466</v>
      </c>
      <c r="B2185" s="2" t="s">
        <v>492</v>
      </c>
      <c r="C2185" s="2" t="s">
        <v>220</v>
      </c>
      <c r="D2185" s="2" t="s">
        <v>17</v>
      </c>
      <c r="E2185" s="21" t="s">
        <v>202</v>
      </c>
      <c r="F2185" s="2" t="s">
        <v>418</v>
      </c>
      <c r="G2185" s="4">
        <v>379744.91</v>
      </c>
      <c r="H2185" s="4">
        <v>0</v>
      </c>
      <c r="I2185" s="4">
        <f t="shared" si="70"/>
        <v>379744.91</v>
      </c>
    </row>
    <row r="2186" spans="1:9">
      <c r="A2186" s="45">
        <v>43466</v>
      </c>
      <c r="B2186" s="2" t="s">
        <v>492</v>
      </c>
      <c r="C2186" s="2" t="s">
        <v>220</v>
      </c>
      <c r="D2186" s="2" t="s">
        <v>17</v>
      </c>
      <c r="E2186" s="21" t="s">
        <v>202</v>
      </c>
      <c r="F2186" s="2" t="s">
        <v>447</v>
      </c>
      <c r="G2186" s="4">
        <v>157554.41</v>
      </c>
      <c r="H2186" s="4">
        <v>0</v>
      </c>
      <c r="I2186" s="4">
        <f t="shared" si="70"/>
        <v>157554.41</v>
      </c>
    </row>
    <row r="2187" spans="1:9">
      <c r="A2187" s="45">
        <v>43466</v>
      </c>
      <c r="B2187" s="2" t="s">
        <v>492</v>
      </c>
      <c r="C2187" s="2" t="s">
        <v>220</v>
      </c>
      <c r="D2187" s="2" t="s">
        <v>17</v>
      </c>
      <c r="E2187" s="21" t="s">
        <v>202</v>
      </c>
      <c r="F2187" s="2" t="s">
        <v>448</v>
      </c>
      <c r="G2187" s="4">
        <v>148288.70000000001</v>
      </c>
      <c r="H2187" s="4">
        <v>0</v>
      </c>
      <c r="I2187" s="4">
        <f t="shared" si="70"/>
        <v>148288.70000000001</v>
      </c>
    </row>
    <row r="2188" spans="1:9">
      <c r="A2188" s="45">
        <v>43466</v>
      </c>
      <c r="B2188" s="2" t="s">
        <v>492</v>
      </c>
      <c r="C2188" s="2" t="s">
        <v>220</v>
      </c>
      <c r="D2188" s="2" t="s">
        <v>17</v>
      </c>
      <c r="E2188" s="21" t="s">
        <v>202</v>
      </c>
      <c r="F2188" s="2" t="s">
        <v>646</v>
      </c>
      <c r="G2188" s="4">
        <v>34614.81</v>
      </c>
      <c r="H2188" s="4">
        <v>0</v>
      </c>
      <c r="I2188" s="4">
        <f t="shared" si="70"/>
        <v>34614.81</v>
      </c>
    </row>
    <row r="2189" spans="1:9">
      <c r="A2189" s="45">
        <v>43466</v>
      </c>
      <c r="B2189" s="2" t="s">
        <v>492</v>
      </c>
      <c r="C2189" s="2" t="s">
        <v>220</v>
      </c>
      <c r="D2189" s="2" t="s">
        <v>17</v>
      </c>
      <c r="E2189" s="21" t="s">
        <v>202</v>
      </c>
      <c r="F2189" s="2" t="s">
        <v>647</v>
      </c>
      <c r="G2189" s="4">
        <v>2384225.8199999998</v>
      </c>
      <c r="H2189" s="4">
        <v>0</v>
      </c>
      <c r="I2189" s="4">
        <f t="shared" si="70"/>
        <v>2384225.8199999998</v>
      </c>
    </row>
    <row r="2190" spans="1:9">
      <c r="A2190" s="45">
        <v>43466</v>
      </c>
      <c r="B2190" s="2" t="s">
        <v>492</v>
      </c>
      <c r="C2190" s="2" t="s">
        <v>220</v>
      </c>
      <c r="D2190" s="2" t="s">
        <v>17</v>
      </c>
      <c r="E2190" s="21" t="s">
        <v>202</v>
      </c>
      <c r="F2190" s="2" t="s">
        <v>648</v>
      </c>
      <c r="G2190" s="4">
        <v>38243.589999999997</v>
      </c>
      <c r="H2190" s="4">
        <v>0</v>
      </c>
      <c r="I2190" s="4">
        <f t="shared" si="70"/>
        <v>38243.589999999997</v>
      </c>
    </row>
    <row r="2191" spans="1:9">
      <c r="A2191" s="45">
        <v>43466</v>
      </c>
      <c r="B2191" s="2" t="s">
        <v>492</v>
      </c>
      <c r="C2191" s="2" t="s">
        <v>220</v>
      </c>
      <c r="D2191" s="2" t="s">
        <v>17</v>
      </c>
      <c r="E2191" s="21" t="s">
        <v>202</v>
      </c>
      <c r="F2191" s="2" t="s">
        <v>682</v>
      </c>
      <c r="G2191" s="4">
        <v>23895.69</v>
      </c>
      <c r="H2191" s="4">
        <v>0</v>
      </c>
      <c r="I2191" s="4">
        <f t="shared" si="70"/>
        <v>23895.69</v>
      </c>
    </row>
    <row r="2192" spans="1:9">
      <c r="A2192" s="45">
        <v>43466</v>
      </c>
      <c r="B2192" s="2" t="s">
        <v>492</v>
      </c>
      <c r="C2192" s="2" t="s">
        <v>220</v>
      </c>
      <c r="D2192" s="2" t="s">
        <v>17</v>
      </c>
      <c r="E2192" s="21" t="s">
        <v>202</v>
      </c>
      <c r="F2192" s="2" t="s">
        <v>691</v>
      </c>
      <c r="G2192" s="4">
        <v>9950.42</v>
      </c>
      <c r="H2192" s="4">
        <v>0</v>
      </c>
      <c r="I2192" s="4">
        <f t="shared" si="70"/>
        <v>9950.42</v>
      </c>
    </row>
    <row r="2193" spans="1:9">
      <c r="A2193" s="45">
        <v>43466</v>
      </c>
      <c r="B2193" s="2" t="s">
        <v>492</v>
      </c>
      <c r="C2193" s="2" t="s">
        <v>220</v>
      </c>
      <c r="D2193" s="2" t="s">
        <v>17</v>
      </c>
      <c r="E2193" s="21" t="s">
        <v>202</v>
      </c>
      <c r="F2193" s="2" t="s">
        <v>261</v>
      </c>
      <c r="G2193" s="4">
        <v>-759099.83</v>
      </c>
      <c r="H2193" s="4">
        <v>0</v>
      </c>
      <c r="I2193" s="4">
        <f t="shared" si="70"/>
        <v>-759099.83</v>
      </c>
    </row>
    <row r="2194" spans="1:9">
      <c r="A2194" s="45">
        <v>43466</v>
      </c>
      <c r="B2194" s="2" t="s">
        <v>492</v>
      </c>
      <c r="C2194" s="2" t="s">
        <v>220</v>
      </c>
      <c r="D2194" s="2" t="s">
        <v>60</v>
      </c>
      <c r="E2194" s="21" t="s">
        <v>207</v>
      </c>
      <c r="F2194" s="2" t="s">
        <v>403</v>
      </c>
      <c r="G2194" s="4">
        <v>52925.98</v>
      </c>
      <c r="H2194" s="4">
        <v>0</v>
      </c>
      <c r="I2194" s="4">
        <f t="shared" si="70"/>
        <v>52925.98</v>
      </c>
    </row>
    <row r="2195" spans="1:9">
      <c r="A2195" s="45">
        <v>43466</v>
      </c>
      <c r="B2195" s="2" t="s">
        <v>492</v>
      </c>
      <c r="C2195" s="2" t="s">
        <v>220</v>
      </c>
      <c r="D2195" s="2" t="s">
        <v>60</v>
      </c>
      <c r="E2195" s="21" t="s">
        <v>207</v>
      </c>
      <c r="F2195" s="2" t="s">
        <v>692</v>
      </c>
      <c r="G2195" s="4">
        <v>26467.83</v>
      </c>
      <c r="H2195" s="4">
        <v>0</v>
      </c>
      <c r="I2195" s="4">
        <f t="shared" si="70"/>
        <v>26467.83</v>
      </c>
    </row>
    <row r="2196" spans="1:9">
      <c r="A2196" s="45">
        <v>43466</v>
      </c>
      <c r="B2196" s="2" t="s">
        <v>492</v>
      </c>
      <c r="C2196" s="2" t="s">
        <v>220</v>
      </c>
      <c r="D2196" s="2" t="s">
        <v>60</v>
      </c>
      <c r="E2196" s="21" t="s">
        <v>207</v>
      </c>
      <c r="F2196" s="2" t="s">
        <v>693</v>
      </c>
      <c r="G2196" s="4">
        <v>6788.65</v>
      </c>
      <c r="H2196" s="4">
        <v>0</v>
      </c>
      <c r="I2196" s="4">
        <f t="shared" si="70"/>
        <v>6788.65</v>
      </c>
    </row>
    <row r="2197" spans="1:9">
      <c r="A2197" s="45">
        <v>43466</v>
      </c>
      <c r="B2197" s="2" t="s">
        <v>492</v>
      </c>
      <c r="C2197" s="2" t="s">
        <v>220</v>
      </c>
      <c r="D2197" s="2" t="s">
        <v>60</v>
      </c>
      <c r="E2197" s="21" t="s">
        <v>207</v>
      </c>
      <c r="F2197" s="2" t="s">
        <v>683</v>
      </c>
      <c r="G2197" s="4">
        <v>5609.06</v>
      </c>
      <c r="H2197" s="4">
        <v>0</v>
      </c>
      <c r="I2197" s="4">
        <f t="shared" si="70"/>
        <v>5609.06</v>
      </c>
    </row>
    <row r="2198" spans="1:9">
      <c r="A2198" s="45">
        <v>43466</v>
      </c>
      <c r="B2198" s="2" t="s">
        <v>492</v>
      </c>
      <c r="C2198" s="2" t="s">
        <v>220</v>
      </c>
      <c r="D2198" s="2" t="s">
        <v>60</v>
      </c>
      <c r="E2198" s="21" t="s">
        <v>207</v>
      </c>
      <c r="F2198" s="2" t="s">
        <v>694</v>
      </c>
      <c r="G2198" s="4">
        <v>18979.43</v>
      </c>
      <c r="H2198" s="4">
        <v>0</v>
      </c>
      <c r="I2198" s="4">
        <f t="shared" si="70"/>
        <v>18979.43</v>
      </c>
    </row>
    <row r="2199" spans="1:9">
      <c r="A2199" s="45">
        <v>43466</v>
      </c>
      <c r="B2199" s="2" t="s">
        <v>492</v>
      </c>
      <c r="C2199" s="2" t="s">
        <v>220</v>
      </c>
      <c r="D2199" s="2" t="s">
        <v>60</v>
      </c>
      <c r="E2199" s="21" t="s">
        <v>207</v>
      </c>
      <c r="F2199" s="2" t="s">
        <v>684</v>
      </c>
      <c r="G2199" s="4">
        <v>384474.83</v>
      </c>
      <c r="H2199" s="4">
        <v>0</v>
      </c>
      <c r="I2199" s="4">
        <f t="shared" si="70"/>
        <v>384474.83</v>
      </c>
    </row>
    <row r="2200" spans="1:9">
      <c r="A2200" s="45">
        <v>43466</v>
      </c>
      <c r="B2200" s="2" t="s">
        <v>492</v>
      </c>
      <c r="C2200" s="2" t="s">
        <v>220</v>
      </c>
      <c r="D2200" s="2" t="s">
        <v>60</v>
      </c>
      <c r="E2200" s="21" t="s">
        <v>207</v>
      </c>
      <c r="F2200" s="2" t="s">
        <v>695</v>
      </c>
      <c r="G2200" s="4">
        <v>16406.439999999999</v>
      </c>
      <c r="H2200" s="4">
        <v>0</v>
      </c>
      <c r="I2200" s="4">
        <f t="shared" si="70"/>
        <v>16406.439999999999</v>
      </c>
    </row>
    <row r="2201" spans="1:9">
      <c r="A2201" s="45">
        <v>43466</v>
      </c>
      <c r="B2201" s="2" t="s">
        <v>510</v>
      </c>
      <c r="C2201" s="2" t="s">
        <v>220</v>
      </c>
      <c r="D2201" s="2" t="s">
        <v>34</v>
      </c>
      <c r="E2201" s="21" t="s">
        <v>206</v>
      </c>
      <c r="F2201" s="2" t="s">
        <v>696</v>
      </c>
      <c r="G2201" s="4">
        <v>-71213.2</v>
      </c>
      <c r="H2201" s="4">
        <v>23786.09</v>
      </c>
      <c r="I2201" s="4">
        <f t="shared" si="70"/>
        <v>-94999.29</v>
      </c>
    </row>
    <row r="2202" spans="1:9">
      <c r="A2202" s="45">
        <v>43466</v>
      </c>
      <c r="B2202" s="2" t="s">
        <v>510</v>
      </c>
      <c r="C2202" s="2" t="s">
        <v>220</v>
      </c>
      <c r="D2202" s="2" t="s">
        <v>34</v>
      </c>
      <c r="E2202" s="21" t="s">
        <v>206</v>
      </c>
      <c r="F2202" s="2" t="s">
        <v>287</v>
      </c>
      <c r="G2202" s="4">
        <v>8.9499999999999993</v>
      </c>
      <c r="H2202" s="4">
        <v>8.9499999999999993</v>
      </c>
      <c r="I2202" s="4">
        <f t="shared" si="70"/>
        <v>0</v>
      </c>
    </row>
    <row r="2203" spans="1:9">
      <c r="A2203" s="45">
        <v>43466</v>
      </c>
      <c r="B2203" s="2" t="s">
        <v>510</v>
      </c>
      <c r="C2203" s="2" t="s">
        <v>220</v>
      </c>
      <c r="D2203" s="2" t="s">
        <v>34</v>
      </c>
      <c r="E2203" s="21" t="s">
        <v>206</v>
      </c>
      <c r="F2203" s="2" t="s">
        <v>288</v>
      </c>
      <c r="G2203" s="4">
        <v>0.12</v>
      </c>
      <c r="H2203" s="4">
        <v>0.12</v>
      </c>
      <c r="I2203" s="4">
        <f t="shared" si="70"/>
        <v>0</v>
      </c>
    </row>
    <row r="2204" spans="1:9">
      <c r="A2204" s="45">
        <v>43466</v>
      </c>
      <c r="B2204" s="2" t="s">
        <v>510</v>
      </c>
      <c r="C2204" s="2" t="s">
        <v>220</v>
      </c>
      <c r="D2204" s="2" t="s">
        <v>34</v>
      </c>
      <c r="E2204" s="21" t="s">
        <v>206</v>
      </c>
      <c r="F2204" s="2" t="s">
        <v>425</v>
      </c>
      <c r="G2204" s="4">
        <v>16.16</v>
      </c>
      <c r="H2204" s="4">
        <v>0</v>
      </c>
      <c r="I2204" s="4">
        <f t="shared" si="70"/>
        <v>16.16</v>
      </c>
    </row>
    <row r="2205" spans="1:9">
      <c r="A2205" s="45">
        <v>43466</v>
      </c>
      <c r="B2205" s="2" t="s">
        <v>510</v>
      </c>
      <c r="C2205" s="2" t="s">
        <v>220</v>
      </c>
      <c r="D2205" s="2" t="s">
        <v>34</v>
      </c>
      <c r="E2205" s="21" t="s">
        <v>206</v>
      </c>
      <c r="F2205" s="2" t="s">
        <v>289</v>
      </c>
      <c r="G2205" s="4">
        <v>88258.28</v>
      </c>
      <c r="H2205" s="4">
        <v>2499.2199999999998</v>
      </c>
      <c r="I2205" s="4">
        <f t="shared" si="70"/>
        <v>85759.06</v>
      </c>
    </row>
    <row r="2206" spans="1:9">
      <c r="A2206" s="45">
        <v>43466</v>
      </c>
      <c r="B2206" s="2" t="s">
        <v>510</v>
      </c>
      <c r="C2206" s="2" t="s">
        <v>220</v>
      </c>
      <c r="D2206" s="2" t="s">
        <v>34</v>
      </c>
      <c r="E2206" s="21" t="s">
        <v>206</v>
      </c>
      <c r="F2206" s="2" t="s">
        <v>292</v>
      </c>
      <c r="G2206" s="4">
        <v>64165.36</v>
      </c>
      <c r="H2206" s="4">
        <v>349.27</v>
      </c>
      <c r="I2206" s="4">
        <f t="shared" si="70"/>
        <v>63816.090000000004</v>
      </c>
    </row>
    <row r="2207" spans="1:9">
      <c r="A2207" s="45">
        <v>43466</v>
      </c>
      <c r="B2207" s="2" t="s">
        <v>510</v>
      </c>
      <c r="C2207" s="2" t="s">
        <v>220</v>
      </c>
      <c r="D2207" s="2" t="s">
        <v>34</v>
      </c>
      <c r="E2207" s="21" t="s">
        <v>206</v>
      </c>
      <c r="F2207" s="2" t="s">
        <v>294</v>
      </c>
      <c r="G2207" s="4">
        <v>17014547.280000001</v>
      </c>
      <c r="H2207" s="4">
        <v>574350.82999999996</v>
      </c>
      <c r="I2207" s="4">
        <f t="shared" si="70"/>
        <v>16440196.450000001</v>
      </c>
    </row>
    <row r="2208" spans="1:9">
      <c r="A2208" s="45">
        <v>43466</v>
      </c>
      <c r="B2208" s="2" t="s">
        <v>510</v>
      </c>
      <c r="C2208" s="2" t="s">
        <v>220</v>
      </c>
      <c r="D2208" s="2" t="s">
        <v>34</v>
      </c>
      <c r="E2208" s="21" t="s">
        <v>206</v>
      </c>
      <c r="F2208" s="2" t="s">
        <v>297</v>
      </c>
      <c r="G2208" s="4">
        <v>-7.34</v>
      </c>
      <c r="H2208" s="4">
        <v>0</v>
      </c>
      <c r="I2208" s="4">
        <f t="shared" si="70"/>
        <v>-7.34</v>
      </c>
    </row>
    <row r="2209" spans="1:9">
      <c r="A2209" s="45">
        <v>43466</v>
      </c>
      <c r="B2209" s="2" t="s">
        <v>510</v>
      </c>
      <c r="C2209" s="2" t="s">
        <v>220</v>
      </c>
      <c r="D2209" s="2" t="s">
        <v>34</v>
      </c>
      <c r="E2209" s="21" t="s">
        <v>206</v>
      </c>
      <c r="F2209" s="2" t="s">
        <v>298</v>
      </c>
      <c r="G2209" s="4">
        <v>40631.19</v>
      </c>
      <c r="H2209" s="4">
        <v>1769.82</v>
      </c>
      <c r="I2209" s="4">
        <f t="shared" si="70"/>
        <v>38861.370000000003</v>
      </c>
    </row>
    <row r="2210" spans="1:9">
      <c r="A2210" s="45">
        <v>43466</v>
      </c>
      <c r="B2210" s="2" t="s">
        <v>510</v>
      </c>
      <c r="C2210" s="2" t="s">
        <v>220</v>
      </c>
      <c r="D2210" s="2" t="s">
        <v>34</v>
      </c>
      <c r="E2210" s="21" t="s">
        <v>206</v>
      </c>
      <c r="F2210" s="2" t="s">
        <v>300</v>
      </c>
      <c r="G2210" s="4">
        <v>12.25</v>
      </c>
      <c r="H2210" s="4">
        <v>12.25</v>
      </c>
      <c r="I2210" s="4">
        <f t="shared" si="70"/>
        <v>0</v>
      </c>
    </row>
    <row r="2211" spans="1:9">
      <c r="A2211" s="45">
        <v>43466</v>
      </c>
      <c r="B2211" s="2" t="s">
        <v>510</v>
      </c>
      <c r="C2211" s="2" t="s">
        <v>220</v>
      </c>
      <c r="D2211" s="2" t="s">
        <v>34</v>
      </c>
      <c r="E2211" s="21" t="s">
        <v>206</v>
      </c>
      <c r="F2211" s="2" t="s">
        <v>301</v>
      </c>
      <c r="G2211" s="4">
        <v>28940.33</v>
      </c>
      <c r="H2211" s="4">
        <v>1012.5</v>
      </c>
      <c r="I2211" s="4">
        <f t="shared" si="70"/>
        <v>27927.83</v>
      </c>
    </row>
    <row r="2212" spans="1:9">
      <c r="A2212" s="45">
        <v>43466</v>
      </c>
      <c r="B2212" s="2" t="s">
        <v>510</v>
      </c>
      <c r="C2212" s="2" t="s">
        <v>220</v>
      </c>
      <c r="D2212" s="2" t="s">
        <v>34</v>
      </c>
      <c r="E2212" s="21" t="s">
        <v>206</v>
      </c>
      <c r="F2212" s="2" t="s">
        <v>302</v>
      </c>
      <c r="G2212" s="4">
        <v>1.08</v>
      </c>
      <c r="H2212" s="4">
        <v>0.01</v>
      </c>
      <c r="I2212" s="4">
        <f t="shared" si="70"/>
        <v>1.07</v>
      </c>
    </row>
    <row r="2213" spans="1:9">
      <c r="A2213" s="45">
        <v>43466</v>
      </c>
      <c r="B2213" s="2" t="s">
        <v>510</v>
      </c>
      <c r="C2213" s="2" t="s">
        <v>220</v>
      </c>
      <c r="D2213" s="2" t="s">
        <v>34</v>
      </c>
      <c r="E2213" s="21" t="s">
        <v>206</v>
      </c>
      <c r="F2213" s="2" t="s">
        <v>312</v>
      </c>
      <c r="G2213" s="4">
        <v>9526277.8000000007</v>
      </c>
      <c r="H2213" s="4">
        <v>304835.48</v>
      </c>
      <c r="I2213" s="4">
        <f t="shared" si="70"/>
        <v>9221442.3200000003</v>
      </c>
    </row>
    <row r="2214" spans="1:9">
      <c r="A2214" s="45">
        <v>43466</v>
      </c>
      <c r="B2214" s="2" t="s">
        <v>510</v>
      </c>
      <c r="C2214" s="2" t="s">
        <v>220</v>
      </c>
      <c r="D2214" s="2" t="s">
        <v>34</v>
      </c>
      <c r="E2214" s="21" t="s">
        <v>206</v>
      </c>
      <c r="F2214" s="2" t="s">
        <v>320</v>
      </c>
      <c r="G2214" s="4">
        <v>1492.59</v>
      </c>
      <c r="H2214" s="4">
        <v>0</v>
      </c>
      <c r="I2214" s="4">
        <f t="shared" si="70"/>
        <v>1492.59</v>
      </c>
    </row>
    <row r="2215" spans="1:9">
      <c r="A2215" s="45">
        <v>43466</v>
      </c>
      <c r="B2215" s="2" t="s">
        <v>510</v>
      </c>
      <c r="C2215" s="2" t="s">
        <v>220</v>
      </c>
      <c r="D2215" s="2" t="s">
        <v>34</v>
      </c>
      <c r="E2215" s="21" t="s">
        <v>206</v>
      </c>
      <c r="F2215" s="2" t="s">
        <v>322</v>
      </c>
      <c r="G2215" s="4">
        <v>106411.89</v>
      </c>
      <c r="H2215" s="4">
        <v>0</v>
      </c>
      <c r="I2215" s="4">
        <f t="shared" si="70"/>
        <v>106411.89</v>
      </c>
    </row>
    <row r="2216" spans="1:9">
      <c r="A2216" s="45">
        <v>43466</v>
      </c>
      <c r="B2216" s="2" t="s">
        <v>510</v>
      </c>
      <c r="C2216" s="2" t="s">
        <v>220</v>
      </c>
      <c r="D2216" s="2" t="s">
        <v>34</v>
      </c>
      <c r="E2216" s="21" t="s">
        <v>206</v>
      </c>
      <c r="F2216" s="2" t="s">
        <v>328</v>
      </c>
      <c r="G2216" s="4">
        <v>12421.71</v>
      </c>
      <c r="H2216" s="4">
        <v>297.95999999999998</v>
      </c>
      <c r="I2216" s="4">
        <f t="shared" si="70"/>
        <v>12123.75</v>
      </c>
    </row>
    <row r="2217" spans="1:9">
      <c r="A2217" s="45">
        <v>43466</v>
      </c>
      <c r="B2217" s="2" t="s">
        <v>510</v>
      </c>
      <c r="C2217" s="2" t="s">
        <v>220</v>
      </c>
      <c r="D2217" s="2" t="s">
        <v>34</v>
      </c>
      <c r="E2217" s="21" t="s">
        <v>206</v>
      </c>
      <c r="F2217" s="2" t="s">
        <v>697</v>
      </c>
      <c r="G2217" s="4">
        <v>-7572.8</v>
      </c>
      <c r="H2217" s="4">
        <v>0</v>
      </c>
      <c r="I2217" s="4">
        <f t="shared" si="70"/>
        <v>-7572.8</v>
      </c>
    </row>
    <row r="2218" spans="1:9">
      <c r="A2218" s="45">
        <v>43466</v>
      </c>
      <c r="B2218" s="2" t="s">
        <v>510</v>
      </c>
      <c r="C2218" s="2" t="s">
        <v>220</v>
      </c>
      <c r="D2218" s="2" t="s">
        <v>34</v>
      </c>
      <c r="E2218" s="21" t="s">
        <v>206</v>
      </c>
      <c r="F2218" s="2" t="s">
        <v>698</v>
      </c>
      <c r="G2218" s="4">
        <v>24460.91</v>
      </c>
      <c r="H2218" s="4">
        <v>71.239999999999995</v>
      </c>
      <c r="I2218" s="4">
        <f t="shared" si="70"/>
        <v>24389.67</v>
      </c>
    </row>
    <row r="2219" spans="1:9">
      <c r="A2219" s="45">
        <v>43466</v>
      </c>
      <c r="B2219" s="2" t="s">
        <v>510</v>
      </c>
      <c r="C2219" s="2" t="s">
        <v>220</v>
      </c>
      <c r="D2219" s="2" t="s">
        <v>34</v>
      </c>
      <c r="E2219" s="21" t="s">
        <v>206</v>
      </c>
      <c r="F2219" s="2" t="s">
        <v>337</v>
      </c>
      <c r="G2219" s="4">
        <v>140290.94</v>
      </c>
      <c r="H2219" s="4">
        <v>2418.34</v>
      </c>
      <c r="I2219" s="4">
        <f t="shared" si="70"/>
        <v>137872.6</v>
      </c>
    </row>
    <row r="2220" spans="1:9">
      <c r="A2220" s="45">
        <v>43466</v>
      </c>
      <c r="B2220" s="2" t="s">
        <v>510</v>
      </c>
      <c r="C2220" s="2" t="s">
        <v>220</v>
      </c>
      <c r="D2220" s="2" t="s">
        <v>34</v>
      </c>
      <c r="E2220" s="21" t="s">
        <v>206</v>
      </c>
      <c r="F2220" s="2" t="s">
        <v>341</v>
      </c>
      <c r="G2220" s="4">
        <v>51923.37</v>
      </c>
      <c r="H2220" s="4">
        <v>1259.1600000000001</v>
      </c>
      <c r="I2220" s="4">
        <f t="shared" si="70"/>
        <v>50664.21</v>
      </c>
    </row>
    <row r="2221" spans="1:9">
      <c r="A2221" s="45">
        <v>43466</v>
      </c>
      <c r="B2221" s="2" t="s">
        <v>510</v>
      </c>
      <c r="C2221" s="2" t="s">
        <v>220</v>
      </c>
      <c r="D2221" s="2" t="s">
        <v>34</v>
      </c>
      <c r="E2221" s="21" t="s">
        <v>206</v>
      </c>
      <c r="F2221" s="2" t="s">
        <v>349</v>
      </c>
      <c r="G2221" s="4">
        <v>450122.27</v>
      </c>
      <c r="H2221" s="4">
        <v>6895.71</v>
      </c>
      <c r="I2221" s="4">
        <f t="shared" si="70"/>
        <v>443226.56</v>
      </c>
    </row>
    <row r="2222" spans="1:9">
      <c r="A2222" s="45">
        <v>43466</v>
      </c>
      <c r="B2222" s="2" t="s">
        <v>510</v>
      </c>
      <c r="C2222" s="2" t="s">
        <v>220</v>
      </c>
      <c r="D2222" s="2" t="s">
        <v>34</v>
      </c>
      <c r="E2222" s="21" t="s">
        <v>206</v>
      </c>
      <c r="F2222" s="2" t="s">
        <v>373</v>
      </c>
      <c r="G2222" s="4">
        <v>33674.769999999997</v>
      </c>
      <c r="H2222" s="4">
        <v>0</v>
      </c>
      <c r="I2222" s="4">
        <f t="shared" si="70"/>
        <v>33674.769999999997</v>
      </c>
    </row>
    <row r="2223" spans="1:9">
      <c r="A2223" s="45">
        <v>43466</v>
      </c>
      <c r="B2223" s="2" t="s">
        <v>510</v>
      </c>
      <c r="C2223" s="2" t="s">
        <v>220</v>
      </c>
      <c r="D2223" s="2" t="s">
        <v>34</v>
      </c>
      <c r="E2223" s="21" t="s">
        <v>206</v>
      </c>
      <c r="F2223" s="2" t="s">
        <v>428</v>
      </c>
      <c r="G2223" s="4">
        <v>117201.74</v>
      </c>
      <c r="H2223" s="4">
        <v>3034.47</v>
      </c>
      <c r="I2223" s="4">
        <f t="shared" si="70"/>
        <v>114167.27</v>
      </c>
    </row>
    <row r="2224" spans="1:9">
      <c r="A2224" s="45">
        <v>43466</v>
      </c>
      <c r="B2224" s="2" t="s">
        <v>510</v>
      </c>
      <c r="C2224" s="2" t="s">
        <v>220</v>
      </c>
      <c r="D2224" s="2" t="s">
        <v>34</v>
      </c>
      <c r="E2224" s="21" t="s">
        <v>206</v>
      </c>
      <c r="F2224" s="2" t="s">
        <v>429</v>
      </c>
      <c r="G2224" s="4">
        <v>3617.37</v>
      </c>
      <c r="H2224" s="4">
        <v>89.12</v>
      </c>
      <c r="I2224" s="4">
        <f t="shared" si="70"/>
        <v>3528.25</v>
      </c>
    </row>
    <row r="2225" spans="1:9">
      <c r="A2225" s="45">
        <v>43466</v>
      </c>
      <c r="B2225" s="2" t="s">
        <v>510</v>
      </c>
      <c r="C2225" s="2" t="s">
        <v>220</v>
      </c>
      <c r="D2225" s="2" t="s">
        <v>34</v>
      </c>
      <c r="E2225" s="21" t="s">
        <v>206</v>
      </c>
      <c r="F2225" s="2" t="s">
        <v>376</v>
      </c>
      <c r="G2225" s="4">
        <v>293976.89</v>
      </c>
      <c r="H2225" s="4">
        <v>6047.54</v>
      </c>
      <c r="I2225" s="4">
        <f t="shared" si="70"/>
        <v>287929.35000000003</v>
      </c>
    </row>
    <row r="2226" spans="1:9">
      <c r="A2226" s="45">
        <v>43466</v>
      </c>
      <c r="B2226" s="2" t="s">
        <v>510</v>
      </c>
      <c r="C2226" s="2" t="s">
        <v>220</v>
      </c>
      <c r="D2226" s="2" t="s">
        <v>34</v>
      </c>
      <c r="E2226" s="21" t="s">
        <v>206</v>
      </c>
      <c r="F2226" s="2" t="s">
        <v>377</v>
      </c>
      <c r="G2226" s="4">
        <v>1979.48</v>
      </c>
      <c r="H2226" s="4">
        <v>29.19</v>
      </c>
      <c r="I2226" s="4">
        <f t="shared" si="70"/>
        <v>1950.29</v>
      </c>
    </row>
    <row r="2227" spans="1:9">
      <c r="A2227" s="45">
        <v>43466</v>
      </c>
      <c r="B2227" s="2" t="s">
        <v>510</v>
      </c>
      <c r="C2227" s="2" t="s">
        <v>220</v>
      </c>
      <c r="D2227" s="2" t="s">
        <v>34</v>
      </c>
      <c r="E2227" s="21" t="s">
        <v>206</v>
      </c>
      <c r="F2227" s="2" t="s">
        <v>383</v>
      </c>
      <c r="G2227" s="4">
        <v>41841</v>
      </c>
      <c r="H2227" s="4">
        <v>1169.1099999999999</v>
      </c>
      <c r="I2227" s="4">
        <f t="shared" si="70"/>
        <v>40671.89</v>
      </c>
    </row>
    <row r="2228" spans="1:9">
      <c r="A2228" s="45">
        <v>43466</v>
      </c>
      <c r="B2228" s="2" t="s">
        <v>510</v>
      </c>
      <c r="C2228" s="2" t="s">
        <v>220</v>
      </c>
      <c r="D2228" s="2" t="s">
        <v>34</v>
      </c>
      <c r="E2228" s="21" t="s">
        <v>206</v>
      </c>
      <c r="F2228" s="2" t="s">
        <v>388</v>
      </c>
      <c r="G2228" s="4">
        <v>254698.63</v>
      </c>
      <c r="H2228" s="4">
        <v>8584.75</v>
      </c>
      <c r="I2228" s="4">
        <f t="shared" si="70"/>
        <v>246113.88</v>
      </c>
    </row>
    <row r="2229" spans="1:9">
      <c r="A2229" s="45">
        <v>43466</v>
      </c>
      <c r="B2229" s="2" t="s">
        <v>510</v>
      </c>
      <c r="C2229" s="2" t="s">
        <v>220</v>
      </c>
      <c r="D2229" s="2" t="s">
        <v>34</v>
      </c>
      <c r="E2229" s="21" t="s">
        <v>206</v>
      </c>
      <c r="F2229" s="2" t="s">
        <v>406</v>
      </c>
      <c r="G2229" s="4">
        <v>37230.76</v>
      </c>
      <c r="H2229" s="4">
        <v>135.19</v>
      </c>
      <c r="I2229" s="4">
        <f t="shared" si="70"/>
        <v>37095.57</v>
      </c>
    </row>
    <row r="2230" spans="1:9">
      <c r="A2230" s="45">
        <v>43466</v>
      </c>
      <c r="B2230" s="2" t="s">
        <v>510</v>
      </c>
      <c r="C2230" s="2" t="s">
        <v>220</v>
      </c>
      <c r="D2230" s="2" t="s">
        <v>34</v>
      </c>
      <c r="E2230" s="21" t="s">
        <v>206</v>
      </c>
      <c r="F2230" s="2" t="s">
        <v>394</v>
      </c>
      <c r="G2230" s="4">
        <v>3954351.78</v>
      </c>
      <c r="H2230" s="4">
        <v>77669.039999999994</v>
      </c>
      <c r="I2230" s="4">
        <f t="shared" si="70"/>
        <v>3876682.7399999998</v>
      </c>
    </row>
    <row r="2231" spans="1:9">
      <c r="A2231" s="45">
        <v>43466</v>
      </c>
      <c r="B2231" s="2" t="s">
        <v>510</v>
      </c>
      <c r="C2231" s="2" t="s">
        <v>220</v>
      </c>
      <c r="D2231" s="2" t="s">
        <v>34</v>
      </c>
      <c r="E2231" s="21" t="s">
        <v>206</v>
      </c>
      <c r="F2231" s="2" t="s">
        <v>410</v>
      </c>
      <c r="G2231" s="4">
        <v>105205.73</v>
      </c>
      <c r="H2231" s="4">
        <v>2767.61</v>
      </c>
      <c r="I2231" s="4">
        <f t="shared" si="70"/>
        <v>102438.12</v>
      </c>
    </row>
    <row r="2232" spans="1:9">
      <c r="A2232" s="45">
        <v>43466</v>
      </c>
      <c r="B2232" s="2" t="s">
        <v>510</v>
      </c>
      <c r="C2232" s="2" t="s">
        <v>220</v>
      </c>
      <c r="D2232" s="2" t="s">
        <v>34</v>
      </c>
      <c r="E2232" s="21" t="s">
        <v>206</v>
      </c>
      <c r="F2232" s="2" t="s">
        <v>450</v>
      </c>
      <c r="G2232" s="4">
        <v>521457.06</v>
      </c>
      <c r="H2232" s="4">
        <v>11175.23</v>
      </c>
      <c r="I2232" s="4">
        <f t="shared" si="70"/>
        <v>510281.83</v>
      </c>
    </row>
    <row r="2233" spans="1:9">
      <c r="A2233" s="45">
        <v>43466</v>
      </c>
      <c r="B2233" s="2" t="s">
        <v>510</v>
      </c>
      <c r="C2233" s="2" t="s">
        <v>220</v>
      </c>
      <c r="D2233" s="2" t="s">
        <v>34</v>
      </c>
      <c r="E2233" s="21" t="s">
        <v>206</v>
      </c>
      <c r="F2233" s="2" t="s">
        <v>655</v>
      </c>
      <c r="G2233" s="4">
        <v>279503.56</v>
      </c>
      <c r="H2233" s="4">
        <v>4218.97</v>
      </c>
      <c r="I2233" s="4">
        <f t="shared" ref="I2233:I2296" si="71">+G2233-H2233</f>
        <v>275284.59000000003</v>
      </c>
    </row>
    <row r="2234" spans="1:9">
      <c r="A2234" s="45">
        <v>43466</v>
      </c>
      <c r="B2234" s="2" t="s">
        <v>510</v>
      </c>
      <c r="C2234" s="2" t="s">
        <v>220</v>
      </c>
      <c r="D2234" s="2" t="s">
        <v>34</v>
      </c>
      <c r="E2234" s="21" t="s">
        <v>206</v>
      </c>
      <c r="F2234" s="2" t="s">
        <v>431</v>
      </c>
      <c r="G2234" s="4">
        <v>219199.96</v>
      </c>
      <c r="H2234" s="4">
        <v>3080.55</v>
      </c>
      <c r="I2234" s="4">
        <f t="shared" si="71"/>
        <v>216119.41</v>
      </c>
    </row>
    <row r="2235" spans="1:9">
      <c r="A2235" s="45">
        <v>43466</v>
      </c>
      <c r="B2235" s="2" t="s">
        <v>510</v>
      </c>
      <c r="C2235" s="2" t="s">
        <v>220</v>
      </c>
      <c r="D2235" s="2" t="s">
        <v>34</v>
      </c>
      <c r="E2235" s="21" t="s">
        <v>206</v>
      </c>
      <c r="F2235" s="2" t="s">
        <v>451</v>
      </c>
      <c r="G2235" s="4">
        <v>162631.56</v>
      </c>
      <c r="H2235" s="4">
        <v>1936.42</v>
      </c>
      <c r="I2235" s="4">
        <f t="shared" si="71"/>
        <v>160695.13999999998</v>
      </c>
    </row>
    <row r="2236" spans="1:9">
      <c r="A2236" s="45">
        <v>43466</v>
      </c>
      <c r="B2236" s="2" t="s">
        <v>510</v>
      </c>
      <c r="C2236" s="2" t="s">
        <v>220</v>
      </c>
      <c r="D2236" s="2" t="s">
        <v>34</v>
      </c>
      <c r="E2236" s="21" t="s">
        <v>206</v>
      </c>
      <c r="F2236" s="2" t="s">
        <v>452</v>
      </c>
      <c r="G2236" s="4">
        <v>176957.37</v>
      </c>
      <c r="H2236" s="4">
        <v>2276.37</v>
      </c>
      <c r="I2236" s="4">
        <f t="shared" si="71"/>
        <v>174681</v>
      </c>
    </row>
    <row r="2237" spans="1:9">
      <c r="A2237" s="45">
        <v>43466</v>
      </c>
      <c r="B2237" s="2" t="s">
        <v>510</v>
      </c>
      <c r="C2237" s="2" t="s">
        <v>220</v>
      </c>
      <c r="D2237" s="2" t="s">
        <v>34</v>
      </c>
      <c r="E2237" s="21" t="s">
        <v>206</v>
      </c>
      <c r="F2237" s="2" t="s">
        <v>432</v>
      </c>
      <c r="G2237" s="4">
        <v>105692.36</v>
      </c>
      <c r="H2237" s="4">
        <v>1328.71</v>
      </c>
      <c r="I2237" s="4">
        <f t="shared" si="71"/>
        <v>104363.65</v>
      </c>
    </row>
    <row r="2238" spans="1:9">
      <c r="A2238" s="45">
        <v>43466</v>
      </c>
      <c r="B2238" s="2" t="s">
        <v>510</v>
      </c>
      <c r="C2238" s="2" t="s">
        <v>220</v>
      </c>
      <c r="D2238" s="2" t="s">
        <v>34</v>
      </c>
      <c r="E2238" s="21" t="s">
        <v>206</v>
      </c>
      <c r="F2238" s="2" t="s">
        <v>453</v>
      </c>
      <c r="G2238" s="4">
        <v>284060.3</v>
      </c>
      <c r="H2238" s="4">
        <v>4278.03</v>
      </c>
      <c r="I2238" s="4">
        <f t="shared" si="71"/>
        <v>279782.26999999996</v>
      </c>
    </row>
    <row r="2239" spans="1:9">
      <c r="A2239" s="45">
        <v>43466</v>
      </c>
      <c r="B2239" s="2" t="s">
        <v>510</v>
      </c>
      <c r="C2239" s="2" t="s">
        <v>220</v>
      </c>
      <c r="D2239" s="2" t="s">
        <v>34</v>
      </c>
      <c r="E2239" s="21" t="s">
        <v>206</v>
      </c>
      <c r="F2239" s="2" t="s">
        <v>454</v>
      </c>
      <c r="G2239" s="4">
        <v>1011319.63</v>
      </c>
      <c r="H2239" s="4">
        <v>15451.84</v>
      </c>
      <c r="I2239" s="4">
        <f t="shared" si="71"/>
        <v>995867.79</v>
      </c>
    </row>
    <row r="2240" spans="1:9">
      <c r="A2240" s="45">
        <v>43466</v>
      </c>
      <c r="B2240" s="2" t="s">
        <v>510</v>
      </c>
      <c r="C2240" s="2" t="s">
        <v>220</v>
      </c>
      <c r="D2240" s="2" t="s">
        <v>34</v>
      </c>
      <c r="E2240" s="21" t="s">
        <v>206</v>
      </c>
      <c r="F2240" s="2" t="s">
        <v>433</v>
      </c>
      <c r="G2240" s="4">
        <v>21552.240000000002</v>
      </c>
      <c r="H2240" s="4">
        <v>318.89999999999998</v>
      </c>
      <c r="I2240" s="4">
        <f t="shared" si="71"/>
        <v>21233.34</v>
      </c>
    </row>
    <row r="2241" spans="1:9">
      <c r="A2241" s="45">
        <v>43466</v>
      </c>
      <c r="B2241" s="2" t="s">
        <v>510</v>
      </c>
      <c r="C2241" s="2" t="s">
        <v>220</v>
      </c>
      <c r="D2241" s="2" t="s">
        <v>34</v>
      </c>
      <c r="E2241" s="21" t="s">
        <v>206</v>
      </c>
      <c r="F2241" s="2" t="s">
        <v>434</v>
      </c>
      <c r="G2241" s="4">
        <v>801907.35</v>
      </c>
      <c r="H2241" s="4">
        <v>10227.620000000001</v>
      </c>
      <c r="I2241" s="4">
        <f t="shared" si="71"/>
        <v>791679.73</v>
      </c>
    </row>
    <row r="2242" spans="1:9">
      <c r="A2242" s="45">
        <v>43466</v>
      </c>
      <c r="B2242" s="2" t="s">
        <v>510</v>
      </c>
      <c r="C2242" s="2" t="s">
        <v>220</v>
      </c>
      <c r="D2242" s="2" t="s">
        <v>34</v>
      </c>
      <c r="E2242" s="21" t="s">
        <v>206</v>
      </c>
      <c r="F2242" s="2" t="s">
        <v>699</v>
      </c>
      <c r="G2242" s="4">
        <v>129881.87</v>
      </c>
      <c r="H2242" s="4">
        <v>378.26</v>
      </c>
      <c r="I2242" s="4">
        <f t="shared" si="71"/>
        <v>129503.61</v>
      </c>
    </row>
    <row r="2243" spans="1:9">
      <c r="A2243" s="45">
        <v>43466</v>
      </c>
      <c r="B2243" s="2" t="s">
        <v>510</v>
      </c>
      <c r="C2243" s="2" t="s">
        <v>220</v>
      </c>
      <c r="D2243" s="2" t="s">
        <v>34</v>
      </c>
      <c r="E2243" s="21" t="s">
        <v>206</v>
      </c>
      <c r="F2243" s="2" t="s">
        <v>455</v>
      </c>
      <c r="G2243" s="4">
        <v>41777.54</v>
      </c>
      <c r="H2243" s="4">
        <v>868.3</v>
      </c>
      <c r="I2243" s="4">
        <f t="shared" si="71"/>
        <v>40909.24</v>
      </c>
    </row>
    <row r="2244" spans="1:9">
      <c r="A2244" s="45">
        <v>43466</v>
      </c>
      <c r="B2244" s="2" t="s">
        <v>510</v>
      </c>
      <c r="C2244" s="2" t="s">
        <v>220</v>
      </c>
      <c r="D2244" s="2" t="s">
        <v>34</v>
      </c>
      <c r="E2244" s="21" t="s">
        <v>206</v>
      </c>
      <c r="F2244" s="2" t="s">
        <v>456</v>
      </c>
      <c r="G2244" s="4">
        <v>6398.4</v>
      </c>
      <c r="H2244" s="4">
        <v>134.24</v>
      </c>
      <c r="I2244" s="4">
        <f t="shared" si="71"/>
        <v>6264.16</v>
      </c>
    </row>
    <row r="2245" spans="1:9">
      <c r="A2245" s="45">
        <v>43466</v>
      </c>
      <c r="B2245" s="2" t="s">
        <v>510</v>
      </c>
      <c r="C2245" s="2" t="s">
        <v>220</v>
      </c>
      <c r="D2245" s="2" t="s">
        <v>34</v>
      </c>
      <c r="E2245" s="21" t="s">
        <v>206</v>
      </c>
      <c r="F2245" s="2" t="s">
        <v>660</v>
      </c>
      <c r="G2245" s="4">
        <v>109805.7</v>
      </c>
      <c r="H2245" s="4">
        <v>749.33</v>
      </c>
      <c r="I2245" s="4">
        <f t="shared" si="71"/>
        <v>109056.37</v>
      </c>
    </row>
    <row r="2246" spans="1:9">
      <c r="A2246" s="45">
        <v>43466</v>
      </c>
      <c r="B2246" s="2" t="s">
        <v>510</v>
      </c>
      <c r="C2246" s="2" t="s">
        <v>220</v>
      </c>
      <c r="D2246" s="2" t="s">
        <v>34</v>
      </c>
      <c r="E2246" s="21" t="s">
        <v>206</v>
      </c>
      <c r="F2246" s="2" t="s">
        <v>458</v>
      </c>
      <c r="G2246" s="4">
        <v>512143.99</v>
      </c>
      <c r="H2246" s="4">
        <v>7809.77</v>
      </c>
      <c r="I2246" s="4">
        <f t="shared" si="71"/>
        <v>504334.22</v>
      </c>
    </row>
    <row r="2247" spans="1:9">
      <c r="A2247" s="45">
        <v>43466</v>
      </c>
      <c r="B2247" s="2" t="s">
        <v>510</v>
      </c>
      <c r="C2247" s="2" t="s">
        <v>220</v>
      </c>
      <c r="D2247" s="2" t="s">
        <v>34</v>
      </c>
      <c r="E2247" s="21" t="s">
        <v>206</v>
      </c>
      <c r="F2247" s="2" t="s">
        <v>436</v>
      </c>
      <c r="G2247" s="4">
        <v>177976.14</v>
      </c>
      <c r="H2247" s="4">
        <v>1877.97</v>
      </c>
      <c r="I2247" s="4">
        <f t="shared" si="71"/>
        <v>176098.17</v>
      </c>
    </row>
    <row r="2248" spans="1:9">
      <c r="A2248" s="45">
        <v>43466</v>
      </c>
      <c r="B2248" s="2" t="s">
        <v>510</v>
      </c>
      <c r="C2248" s="2" t="s">
        <v>220</v>
      </c>
      <c r="D2248" s="2" t="s">
        <v>34</v>
      </c>
      <c r="E2248" s="21" t="s">
        <v>206</v>
      </c>
      <c r="F2248" s="2" t="s">
        <v>437</v>
      </c>
      <c r="G2248" s="4">
        <v>129455.45</v>
      </c>
      <c r="H2248" s="4">
        <v>1237.28</v>
      </c>
      <c r="I2248" s="4">
        <f t="shared" si="71"/>
        <v>128218.17</v>
      </c>
    </row>
    <row r="2249" spans="1:9">
      <c r="A2249" s="45">
        <v>43466</v>
      </c>
      <c r="B2249" s="2" t="s">
        <v>510</v>
      </c>
      <c r="C2249" s="2" t="s">
        <v>220</v>
      </c>
      <c r="D2249" s="2" t="s">
        <v>34</v>
      </c>
      <c r="E2249" s="21" t="s">
        <v>206</v>
      </c>
      <c r="F2249" s="2" t="s">
        <v>460</v>
      </c>
      <c r="G2249" s="4">
        <v>426677.45</v>
      </c>
      <c r="H2249" s="4">
        <v>4077.2</v>
      </c>
      <c r="I2249" s="4">
        <f t="shared" si="71"/>
        <v>422600.25</v>
      </c>
    </row>
    <row r="2250" spans="1:9">
      <c r="A2250" s="45">
        <v>43466</v>
      </c>
      <c r="B2250" s="2" t="s">
        <v>510</v>
      </c>
      <c r="C2250" s="2" t="s">
        <v>220</v>
      </c>
      <c r="D2250" s="2" t="s">
        <v>34</v>
      </c>
      <c r="E2250" s="21" t="s">
        <v>206</v>
      </c>
      <c r="F2250" s="2" t="s">
        <v>438</v>
      </c>
      <c r="G2250" s="4">
        <v>187996.31</v>
      </c>
      <c r="H2250" s="4">
        <v>2181.16</v>
      </c>
      <c r="I2250" s="4">
        <f t="shared" si="71"/>
        <v>185815.15</v>
      </c>
    </row>
    <row r="2251" spans="1:9">
      <c r="A2251" s="45">
        <v>43466</v>
      </c>
      <c r="B2251" s="2" t="s">
        <v>510</v>
      </c>
      <c r="C2251" s="2" t="s">
        <v>220</v>
      </c>
      <c r="D2251" s="2" t="s">
        <v>34</v>
      </c>
      <c r="E2251" s="21" t="s">
        <v>206</v>
      </c>
      <c r="F2251" s="2" t="s">
        <v>439</v>
      </c>
      <c r="G2251" s="4">
        <v>378162.92</v>
      </c>
      <c r="H2251" s="4">
        <v>3206.03</v>
      </c>
      <c r="I2251" s="4">
        <f t="shared" si="71"/>
        <v>374956.88999999996</v>
      </c>
    </row>
    <row r="2252" spans="1:9">
      <c r="A2252" s="45">
        <v>43466</v>
      </c>
      <c r="B2252" s="2" t="s">
        <v>510</v>
      </c>
      <c r="C2252" s="2" t="s">
        <v>220</v>
      </c>
      <c r="D2252" s="2" t="s">
        <v>34</v>
      </c>
      <c r="E2252" s="21" t="s">
        <v>206</v>
      </c>
      <c r="F2252" s="2" t="s">
        <v>440</v>
      </c>
      <c r="G2252" s="4">
        <v>4771.3999999999996</v>
      </c>
      <c r="H2252" s="4">
        <v>35.869999999999997</v>
      </c>
      <c r="I2252" s="4">
        <f t="shared" si="71"/>
        <v>4735.53</v>
      </c>
    </row>
    <row r="2253" spans="1:9">
      <c r="A2253" s="45">
        <v>43466</v>
      </c>
      <c r="B2253" s="2" t="s">
        <v>510</v>
      </c>
      <c r="C2253" s="2" t="s">
        <v>220</v>
      </c>
      <c r="D2253" s="2" t="s">
        <v>34</v>
      </c>
      <c r="E2253" s="21" t="s">
        <v>206</v>
      </c>
      <c r="F2253" s="2" t="s">
        <v>461</v>
      </c>
      <c r="G2253" s="4">
        <v>179650.19</v>
      </c>
      <c r="H2253" s="4">
        <v>2250.0500000000002</v>
      </c>
      <c r="I2253" s="4">
        <f t="shared" si="71"/>
        <v>177400.14</v>
      </c>
    </row>
    <row r="2254" spans="1:9">
      <c r="A2254" s="45">
        <v>43466</v>
      </c>
      <c r="B2254" s="2" t="s">
        <v>510</v>
      </c>
      <c r="C2254" s="2" t="s">
        <v>220</v>
      </c>
      <c r="D2254" s="2" t="s">
        <v>34</v>
      </c>
      <c r="E2254" s="21" t="s">
        <v>206</v>
      </c>
      <c r="F2254" s="2" t="s">
        <v>463</v>
      </c>
      <c r="G2254" s="4">
        <v>349870.13</v>
      </c>
      <c r="H2254" s="4">
        <v>4068.94</v>
      </c>
      <c r="I2254" s="4">
        <f t="shared" si="71"/>
        <v>345801.19</v>
      </c>
    </row>
    <row r="2255" spans="1:9">
      <c r="A2255" s="45">
        <v>43466</v>
      </c>
      <c r="B2255" s="2" t="s">
        <v>510</v>
      </c>
      <c r="C2255" s="2" t="s">
        <v>220</v>
      </c>
      <c r="D2255" s="2" t="s">
        <v>34</v>
      </c>
      <c r="E2255" s="21" t="s">
        <v>206</v>
      </c>
      <c r="F2255" s="2" t="s">
        <v>442</v>
      </c>
      <c r="G2255" s="4">
        <v>35266.800000000003</v>
      </c>
      <c r="H2255" s="4">
        <v>577.01</v>
      </c>
      <c r="I2255" s="4">
        <f t="shared" si="71"/>
        <v>34689.79</v>
      </c>
    </row>
    <row r="2256" spans="1:9">
      <c r="A2256" s="45">
        <v>43466</v>
      </c>
      <c r="B2256" s="2" t="s">
        <v>510</v>
      </c>
      <c r="C2256" s="2" t="s">
        <v>220</v>
      </c>
      <c r="D2256" s="2" t="s">
        <v>34</v>
      </c>
      <c r="E2256" s="21" t="s">
        <v>206</v>
      </c>
      <c r="F2256" s="2" t="s">
        <v>466</v>
      </c>
      <c r="G2256" s="4">
        <v>12642.01</v>
      </c>
      <c r="H2256" s="4">
        <v>210.07</v>
      </c>
      <c r="I2256" s="4">
        <f t="shared" si="71"/>
        <v>12431.94</v>
      </c>
    </row>
    <row r="2257" spans="1:9">
      <c r="A2257" s="45">
        <v>43466</v>
      </c>
      <c r="B2257" s="2" t="s">
        <v>510</v>
      </c>
      <c r="C2257" s="2" t="s">
        <v>220</v>
      </c>
      <c r="D2257" s="2" t="s">
        <v>34</v>
      </c>
      <c r="E2257" s="21" t="s">
        <v>206</v>
      </c>
      <c r="F2257" s="2" t="s">
        <v>471</v>
      </c>
      <c r="G2257" s="4">
        <v>37543.360000000001</v>
      </c>
      <c r="H2257" s="4">
        <v>383.85</v>
      </c>
      <c r="I2257" s="4">
        <f t="shared" si="71"/>
        <v>37159.51</v>
      </c>
    </row>
    <row r="2258" spans="1:9">
      <c r="A2258" s="45">
        <v>43466</v>
      </c>
      <c r="B2258" s="2" t="s">
        <v>510</v>
      </c>
      <c r="C2258" s="2" t="s">
        <v>220</v>
      </c>
      <c r="D2258" s="2" t="s">
        <v>34</v>
      </c>
      <c r="E2258" s="21" t="s">
        <v>206</v>
      </c>
      <c r="F2258" s="2" t="s">
        <v>662</v>
      </c>
      <c r="G2258" s="4">
        <v>12276.97</v>
      </c>
      <c r="H2258" s="4">
        <v>0</v>
      </c>
      <c r="I2258" s="4">
        <f t="shared" si="71"/>
        <v>12276.97</v>
      </c>
    </row>
    <row r="2259" spans="1:9">
      <c r="A2259" s="45">
        <v>43466</v>
      </c>
      <c r="B2259" s="2" t="s">
        <v>510</v>
      </c>
      <c r="C2259" s="2" t="s">
        <v>220</v>
      </c>
      <c r="D2259" s="2" t="s">
        <v>34</v>
      </c>
      <c r="E2259" s="21" t="s">
        <v>206</v>
      </c>
      <c r="F2259" s="2" t="s">
        <v>472</v>
      </c>
      <c r="G2259" s="4">
        <v>42865.66</v>
      </c>
      <c r="H2259" s="4">
        <v>0</v>
      </c>
      <c r="I2259" s="4">
        <f t="shared" si="71"/>
        <v>42865.66</v>
      </c>
    </row>
    <row r="2260" spans="1:9">
      <c r="A2260" s="45">
        <v>43466</v>
      </c>
      <c r="B2260" s="2" t="s">
        <v>510</v>
      </c>
      <c r="C2260" s="2" t="s">
        <v>220</v>
      </c>
      <c r="D2260" s="2" t="s">
        <v>34</v>
      </c>
      <c r="E2260" s="21" t="s">
        <v>206</v>
      </c>
      <c r="F2260" s="2" t="s">
        <v>664</v>
      </c>
      <c r="G2260" s="4">
        <v>4158.7</v>
      </c>
      <c r="H2260" s="4">
        <v>0</v>
      </c>
      <c r="I2260" s="4">
        <f t="shared" si="71"/>
        <v>4158.7</v>
      </c>
    </row>
    <row r="2261" spans="1:9">
      <c r="A2261" s="45">
        <v>43466</v>
      </c>
      <c r="B2261" s="2" t="s">
        <v>510</v>
      </c>
      <c r="C2261" s="2" t="s">
        <v>220</v>
      </c>
      <c r="D2261" s="2" t="s">
        <v>34</v>
      </c>
      <c r="E2261" s="21" t="s">
        <v>206</v>
      </c>
      <c r="F2261" s="2" t="s">
        <v>473</v>
      </c>
      <c r="G2261" s="4">
        <v>38710.6</v>
      </c>
      <c r="H2261" s="4">
        <v>859.36</v>
      </c>
      <c r="I2261" s="4">
        <f t="shared" si="71"/>
        <v>37851.24</v>
      </c>
    </row>
    <row r="2262" spans="1:9">
      <c r="A2262" s="45">
        <v>43466</v>
      </c>
      <c r="B2262" s="2" t="s">
        <v>510</v>
      </c>
      <c r="C2262" s="2" t="s">
        <v>220</v>
      </c>
      <c r="D2262" s="2" t="s">
        <v>34</v>
      </c>
      <c r="E2262" s="21" t="s">
        <v>206</v>
      </c>
      <c r="F2262" s="2" t="s">
        <v>474</v>
      </c>
      <c r="G2262" s="4">
        <v>36479.65</v>
      </c>
      <c r="H2262" s="4">
        <v>372.98</v>
      </c>
      <c r="I2262" s="4">
        <f t="shared" si="71"/>
        <v>36106.67</v>
      </c>
    </row>
    <row r="2263" spans="1:9">
      <c r="A2263" s="45">
        <v>43466</v>
      </c>
      <c r="B2263" s="2" t="s">
        <v>510</v>
      </c>
      <c r="C2263" s="2" t="s">
        <v>220</v>
      </c>
      <c r="D2263" s="2" t="s">
        <v>34</v>
      </c>
      <c r="E2263" s="21" t="s">
        <v>206</v>
      </c>
      <c r="F2263" s="2" t="s">
        <v>479</v>
      </c>
      <c r="G2263" s="4">
        <v>100716.15</v>
      </c>
      <c r="H2263" s="4">
        <v>0</v>
      </c>
      <c r="I2263" s="4">
        <f t="shared" si="71"/>
        <v>100716.15</v>
      </c>
    </row>
    <row r="2264" spans="1:9">
      <c r="A2264" s="45">
        <v>43466</v>
      </c>
      <c r="B2264" s="2" t="s">
        <v>510</v>
      </c>
      <c r="C2264" s="2" t="s">
        <v>220</v>
      </c>
      <c r="D2264" s="2" t="s">
        <v>34</v>
      </c>
      <c r="E2264" s="21" t="s">
        <v>206</v>
      </c>
      <c r="F2264" s="2" t="s">
        <v>483</v>
      </c>
      <c r="G2264" s="4">
        <v>46325.49</v>
      </c>
      <c r="H2264" s="4">
        <v>0</v>
      </c>
      <c r="I2264" s="4">
        <f t="shared" si="71"/>
        <v>46325.49</v>
      </c>
    </row>
    <row r="2265" spans="1:9">
      <c r="A2265" s="45">
        <v>43466</v>
      </c>
      <c r="B2265" s="2" t="s">
        <v>510</v>
      </c>
      <c r="C2265" s="2" t="s">
        <v>220</v>
      </c>
      <c r="D2265" s="2" t="s">
        <v>34</v>
      </c>
      <c r="E2265" s="21" t="s">
        <v>206</v>
      </c>
      <c r="F2265" s="2" t="s">
        <v>484</v>
      </c>
      <c r="G2265" s="4">
        <v>54431.53</v>
      </c>
      <c r="H2265" s="4">
        <v>0</v>
      </c>
      <c r="I2265" s="4">
        <f t="shared" si="71"/>
        <v>54431.53</v>
      </c>
    </row>
    <row r="2266" spans="1:9">
      <c r="A2266" s="45">
        <v>43466</v>
      </c>
      <c r="B2266" s="2" t="s">
        <v>510</v>
      </c>
      <c r="C2266" s="2" t="s">
        <v>220</v>
      </c>
      <c r="D2266" s="2" t="s">
        <v>34</v>
      </c>
      <c r="E2266" s="21" t="s">
        <v>206</v>
      </c>
      <c r="F2266" s="2" t="s">
        <v>686</v>
      </c>
      <c r="G2266" s="4">
        <v>8837.73</v>
      </c>
      <c r="H2266" s="4">
        <v>0</v>
      </c>
      <c r="I2266" s="4">
        <f t="shared" si="71"/>
        <v>8837.73</v>
      </c>
    </row>
    <row r="2267" spans="1:9">
      <c r="A2267" s="45">
        <v>43466</v>
      </c>
      <c r="B2267" s="2" t="s">
        <v>510</v>
      </c>
      <c r="C2267" s="2" t="s">
        <v>220</v>
      </c>
      <c r="D2267" s="2" t="s">
        <v>34</v>
      </c>
      <c r="E2267" s="21" t="s">
        <v>206</v>
      </c>
      <c r="F2267" s="2" t="s">
        <v>485</v>
      </c>
      <c r="G2267" s="4">
        <v>558500.81000000006</v>
      </c>
      <c r="H2267" s="4">
        <v>8538.27</v>
      </c>
      <c r="I2267" s="4">
        <f t="shared" si="71"/>
        <v>549962.54</v>
      </c>
    </row>
    <row r="2268" spans="1:9">
      <c r="A2268" s="45">
        <v>43466</v>
      </c>
      <c r="B2268" s="2" t="s">
        <v>510</v>
      </c>
      <c r="C2268" s="2" t="s">
        <v>220</v>
      </c>
      <c r="D2268" s="2" t="s">
        <v>34</v>
      </c>
      <c r="E2268" s="21" t="s">
        <v>206</v>
      </c>
      <c r="F2268" s="2" t="s">
        <v>486</v>
      </c>
      <c r="G2268" s="4">
        <v>2227527.56</v>
      </c>
      <c r="H2268" s="4">
        <v>15988.44</v>
      </c>
      <c r="I2268" s="4">
        <f t="shared" si="71"/>
        <v>2211539.12</v>
      </c>
    </row>
    <row r="2269" spans="1:9">
      <c r="A2269" s="45">
        <v>43466</v>
      </c>
      <c r="B2269" s="2" t="s">
        <v>510</v>
      </c>
      <c r="C2269" s="2" t="s">
        <v>220</v>
      </c>
      <c r="D2269" s="2" t="s">
        <v>34</v>
      </c>
      <c r="E2269" s="21" t="s">
        <v>206</v>
      </c>
      <c r="F2269" s="2" t="s">
        <v>667</v>
      </c>
      <c r="G2269" s="4">
        <v>8755.17</v>
      </c>
      <c r="H2269" s="4">
        <v>0</v>
      </c>
      <c r="I2269" s="4">
        <f t="shared" si="71"/>
        <v>8755.17</v>
      </c>
    </row>
    <row r="2270" spans="1:9">
      <c r="A2270" s="45">
        <v>43466</v>
      </c>
      <c r="B2270" s="2" t="s">
        <v>510</v>
      </c>
      <c r="C2270" s="2" t="s">
        <v>220</v>
      </c>
      <c r="D2270" s="2" t="s">
        <v>34</v>
      </c>
      <c r="E2270" s="21" t="s">
        <v>206</v>
      </c>
      <c r="F2270" s="2" t="s">
        <v>700</v>
      </c>
      <c r="G2270" s="4">
        <v>47183.03</v>
      </c>
      <c r="H2270" s="4">
        <v>137.41</v>
      </c>
      <c r="I2270" s="4">
        <f t="shared" si="71"/>
        <v>47045.619999999995</v>
      </c>
    </row>
    <row r="2271" spans="1:9">
      <c r="A2271" s="45">
        <v>43466</v>
      </c>
      <c r="B2271" s="2" t="s">
        <v>510</v>
      </c>
      <c r="C2271" s="2" t="s">
        <v>220</v>
      </c>
      <c r="D2271" s="2" t="s">
        <v>34</v>
      </c>
      <c r="E2271" s="21" t="s">
        <v>206</v>
      </c>
      <c r="F2271" s="2" t="s">
        <v>668</v>
      </c>
      <c r="G2271" s="4">
        <v>10075.31</v>
      </c>
      <c r="H2271" s="4">
        <v>68</v>
      </c>
      <c r="I2271" s="4">
        <f t="shared" si="71"/>
        <v>10007.31</v>
      </c>
    </row>
    <row r="2272" spans="1:9">
      <c r="A2272" s="45">
        <v>43466</v>
      </c>
      <c r="B2272" s="2" t="s">
        <v>510</v>
      </c>
      <c r="C2272" s="2" t="s">
        <v>220</v>
      </c>
      <c r="D2272" s="2" t="s">
        <v>34</v>
      </c>
      <c r="E2272" s="21" t="s">
        <v>206</v>
      </c>
      <c r="F2272" s="2" t="s">
        <v>669</v>
      </c>
      <c r="G2272" s="4">
        <v>9147.3700000000008</v>
      </c>
      <c r="H2272" s="4">
        <v>46.69</v>
      </c>
      <c r="I2272" s="4">
        <f t="shared" si="71"/>
        <v>9100.68</v>
      </c>
    </row>
    <row r="2273" spans="1:9">
      <c r="A2273" s="45">
        <v>43466</v>
      </c>
      <c r="B2273" s="2" t="s">
        <v>510</v>
      </c>
      <c r="C2273" s="2" t="s">
        <v>220</v>
      </c>
      <c r="D2273" s="2" t="s">
        <v>34</v>
      </c>
      <c r="E2273" s="21" t="s">
        <v>206</v>
      </c>
      <c r="F2273" s="2" t="s">
        <v>670</v>
      </c>
      <c r="G2273" s="4">
        <v>14383.66</v>
      </c>
      <c r="H2273" s="4">
        <v>135.57</v>
      </c>
      <c r="I2273" s="4">
        <f t="shared" si="71"/>
        <v>14248.09</v>
      </c>
    </row>
    <row r="2274" spans="1:9">
      <c r="A2274" s="45">
        <v>43466</v>
      </c>
      <c r="B2274" s="2" t="s">
        <v>510</v>
      </c>
      <c r="C2274" s="2" t="s">
        <v>220</v>
      </c>
      <c r="D2274" s="2" t="s">
        <v>34</v>
      </c>
      <c r="E2274" s="21" t="s">
        <v>206</v>
      </c>
      <c r="F2274" s="2" t="s">
        <v>671</v>
      </c>
      <c r="G2274" s="4">
        <v>2588.64</v>
      </c>
      <c r="H2274" s="4">
        <v>27.59</v>
      </c>
      <c r="I2274" s="4">
        <f t="shared" si="71"/>
        <v>2561.0499999999997</v>
      </c>
    </row>
    <row r="2275" spans="1:9">
      <c r="A2275" s="45">
        <v>43466</v>
      </c>
      <c r="B2275" s="2" t="s">
        <v>510</v>
      </c>
      <c r="C2275" s="2" t="s">
        <v>220</v>
      </c>
      <c r="D2275" s="2" t="s">
        <v>34</v>
      </c>
      <c r="E2275" s="21" t="s">
        <v>206</v>
      </c>
      <c r="F2275" s="2" t="s">
        <v>672</v>
      </c>
      <c r="G2275" s="4">
        <v>72367.83</v>
      </c>
      <c r="H2275" s="4">
        <v>672.32</v>
      </c>
      <c r="I2275" s="4">
        <f t="shared" si="71"/>
        <v>71695.509999999995</v>
      </c>
    </row>
    <row r="2276" spans="1:9">
      <c r="A2276" s="45">
        <v>43466</v>
      </c>
      <c r="B2276" s="2" t="s">
        <v>510</v>
      </c>
      <c r="C2276" s="2" t="s">
        <v>220</v>
      </c>
      <c r="D2276" s="2" t="s">
        <v>34</v>
      </c>
      <c r="E2276" s="21" t="s">
        <v>206</v>
      </c>
      <c r="F2276" s="2" t="s">
        <v>673</v>
      </c>
      <c r="G2276" s="4">
        <v>52577.67</v>
      </c>
      <c r="H2276" s="4">
        <v>454.21</v>
      </c>
      <c r="I2276" s="4">
        <f t="shared" si="71"/>
        <v>52123.46</v>
      </c>
    </row>
    <row r="2277" spans="1:9">
      <c r="A2277" s="45">
        <v>43466</v>
      </c>
      <c r="B2277" s="2" t="s">
        <v>510</v>
      </c>
      <c r="C2277" s="2" t="s">
        <v>220</v>
      </c>
      <c r="D2277" s="2" t="s">
        <v>34</v>
      </c>
      <c r="E2277" s="21" t="s">
        <v>206</v>
      </c>
      <c r="F2277" s="2" t="s">
        <v>491</v>
      </c>
      <c r="G2277" s="4">
        <v>-3203.24</v>
      </c>
      <c r="H2277" s="4">
        <v>0</v>
      </c>
      <c r="I2277" s="4">
        <f t="shared" si="71"/>
        <v>-3203.24</v>
      </c>
    </row>
    <row r="2278" spans="1:9">
      <c r="A2278" s="45">
        <v>43466</v>
      </c>
      <c r="B2278" s="2" t="s">
        <v>510</v>
      </c>
      <c r="C2278" s="2" t="s">
        <v>220</v>
      </c>
      <c r="D2278" s="2" t="s">
        <v>34</v>
      </c>
      <c r="E2278" s="21" t="s">
        <v>206</v>
      </c>
      <c r="F2278" s="2" t="s">
        <v>687</v>
      </c>
      <c r="G2278" s="4">
        <v>-244.65</v>
      </c>
      <c r="H2278" s="4">
        <v>0</v>
      </c>
      <c r="I2278" s="4">
        <f t="shared" si="71"/>
        <v>-244.65</v>
      </c>
    </row>
    <row r="2279" spans="1:9">
      <c r="A2279" s="45">
        <v>43466</v>
      </c>
      <c r="B2279" s="2" t="s">
        <v>510</v>
      </c>
      <c r="C2279" s="2" t="s">
        <v>220</v>
      </c>
      <c r="D2279" s="2" t="s">
        <v>34</v>
      </c>
      <c r="E2279" s="21" t="s">
        <v>206</v>
      </c>
      <c r="F2279" s="2" t="s">
        <v>674</v>
      </c>
      <c r="G2279" s="4">
        <v>64511.41</v>
      </c>
      <c r="H2279" s="4">
        <v>715.93</v>
      </c>
      <c r="I2279" s="4">
        <f t="shared" si="71"/>
        <v>63795.48</v>
      </c>
    </row>
    <row r="2280" spans="1:9">
      <c r="A2280" s="45">
        <v>43466</v>
      </c>
      <c r="B2280" s="2" t="s">
        <v>510</v>
      </c>
      <c r="C2280" s="2" t="s">
        <v>220</v>
      </c>
      <c r="D2280" s="2" t="s">
        <v>34</v>
      </c>
      <c r="E2280" s="21" t="s">
        <v>206</v>
      </c>
      <c r="F2280" s="2" t="s">
        <v>675</v>
      </c>
      <c r="G2280" s="4">
        <v>49843.29</v>
      </c>
      <c r="H2280" s="4">
        <v>777.32</v>
      </c>
      <c r="I2280" s="4">
        <f t="shared" si="71"/>
        <v>49065.97</v>
      </c>
    </row>
    <row r="2281" spans="1:9">
      <c r="A2281" s="45">
        <v>43466</v>
      </c>
      <c r="B2281" s="2" t="s">
        <v>510</v>
      </c>
      <c r="C2281" s="2" t="s">
        <v>220</v>
      </c>
      <c r="D2281" s="2" t="s">
        <v>34</v>
      </c>
      <c r="E2281" s="21" t="s">
        <v>206</v>
      </c>
      <c r="F2281" s="2" t="s">
        <v>701</v>
      </c>
      <c r="G2281" s="4">
        <v>24432.27</v>
      </c>
      <c r="H2281" s="4">
        <v>71.150000000000006</v>
      </c>
      <c r="I2281" s="4">
        <f t="shared" si="71"/>
        <v>24361.119999999999</v>
      </c>
    </row>
    <row r="2282" spans="1:9">
      <c r="A2282" s="45">
        <v>43466</v>
      </c>
      <c r="B2282" s="2" t="s">
        <v>510</v>
      </c>
      <c r="C2282" s="2" t="s">
        <v>220</v>
      </c>
      <c r="D2282" s="2" t="s">
        <v>34</v>
      </c>
      <c r="E2282" s="21" t="s">
        <v>206</v>
      </c>
      <c r="F2282" s="2" t="s">
        <v>676</v>
      </c>
      <c r="G2282" s="4">
        <v>87269.33</v>
      </c>
      <c r="H2282" s="4">
        <v>534.78</v>
      </c>
      <c r="I2282" s="4">
        <f t="shared" si="71"/>
        <v>86734.55</v>
      </c>
    </row>
    <row r="2283" spans="1:9">
      <c r="A2283" s="45">
        <v>43466</v>
      </c>
      <c r="B2283" s="2" t="s">
        <v>510</v>
      </c>
      <c r="C2283" s="2" t="s">
        <v>220</v>
      </c>
      <c r="D2283" s="2" t="s">
        <v>34</v>
      </c>
      <c r="E2283" s="21" t="s">
        <v>206</v>
      </c>
      <c r="F2283" s="2" t="s">
        <v>677</v>
      </c>
      <c r="G2283" s="4">
        <v>196794.93</v>
      </c>
      <c r="H2283" s="4">
        <v>1578.89</v>
      </c>
      <c r="I2283" s="4">
        <f t="shared" si="71"/>
        <v>195216.03999999998</v>
      </c>
    </row>
    <row r="2284" spans="1:9">
      <c r="A2284" s="45">
        <v>43466</v>
      </c>
      <c r="B2284" s="2" t="s">
        <v>510</v>
      </c>
      <c r="C2284" s="2" t="s">
        <v>220</v>
      </c>
      <c r="D2284" s="2" t="s">
        <v>34</v>
      </c>
      <c r="E2284" s="21" t="s">
        <v>206</v>
      </c>
      <c r="F2284" s="2" t="s">
        <v>678</v>
      </c>
      <c r="G2284" s="4">
        <v>8024.07</v>
      </c>
      <c r="H2284" s="4">
        <v>113.26</v>
      </c>
      <c r="I2284" s="4">
        <f t="shared" si="71"/>
        <v>7910.8099999999995</v>
      </c>
    </row>
    <row r="2285" spans="1:9">
      <c r="A2285" s="45">
        <v>43466</v>
      </c>
      <c r="B2285" s="2" t="s">
        <v>510</v>
      </c>
      <c r="C2285" s="2" t="s">
        <v>220</v>
      </c>
      <c r="D2285" s="2" t="s">
        <v>34</v>
      </c>
      <c r="E2285" s="21" t="s">
        <v>206</v>
      </c>
      <c r="F2285" s="2" t="s">
        <v>679</v>
      </c>
      <c r="G2285" s="4">
        <v>12148.43</v>
      </c>
      <c r="H2285" s="4">
        <v>146.94</v>
      </c>
      <c r="I2285" s="4">
        <f t="shared" si="71"/>
        <v>12001.49</v>
      </c>
    </row>
    <row r="2286" spans="1:9">
      <c r="A2286" s="45">
        <v>43466</v>
      </c>
      <c r="B2286" s="2" t="s">
        <v>510</v>
      </c>
      <c r="C2286" s="2" t="s">
        <v>220</v>
      </c>
      <c r="D2286" s="2" t="s">
        <v>34</v>
      </c>
      <c r="E2286" s="21" t="s">
        <v>206</v>
      </c>
      <c r="F2286" s="2" t="s">
        <v>689</v>
      </c>
      <c r="G2286" s="4">
        <v>55228.37</v>
      </c>
      <c r="H2286" s="4">
        <v>331.61</v>
      </c>
      <c r="I2286" s="4">
        <f t="shared" si="71"/>
        <v>54896.76</v>
      </c>
    </row>
    <row r="2287" spans="1:9">
      <c r="A2287" s="45">
        <v>43466</v>
      </c>
      <c r="B2287" s="2" t="s">
        <v>510</v>
      </c>
      <c r="C2287" s="2" t="s">
        <v>220</v>
      </c>
      <c r="D2287" s="2" t="s">
        <v>34</v>
      </c>
      <c r="E2287" s="21" t="s">
        <v>206</v>
      </c>
      <c r="F2287" s="2" t="s">
        <v>680</v>
      </c>
      <c r="G2287" s="4">
        <v>7928.86</v>
      </c>
      <c r="H2287" s="4">
        <v>64.239999999999995</v>
      </c>
      <c r="I2287" s="4">
        <f t="shared" si="71"/>
        <v>7864.62</v>
      </c>
    </row>
    <row r="2288" spans="1:9">
      <c r="A2288" s="45">
        <v>43466</v>
      </c>
      <c r="B2288" s="2" t="s">
        <v>510</v>
      </c>
      <c r="C2288" s="2" t="s">
        <v>220</v>
      </c>
      <c r="D2288" s="2" t="s">
        <v>34</v>
      </c>
      <c r="E2288" s="21" t="s">
        <v>206</v>
      </c>
      <c r="F2288" s="2" t="s">
        <v>702</v>
      </c>
      <c r="G2288" s="4">
        <v>8548.6</v>
      </c>
      <c r="H2288" s="4">
        <v>24.9</v>
      </c>
      <c r="I2288" s="4">
        <f t="shared" si="71"/>
        <v>8523.7000000000007</v>
      </c>
    </row>
    <row r="2289" spans="1:9">
      <c r="A2289" s="45">
        <v>43466</v>
      </c>
      <c r="B2289" s="2" t="s">
        <v>510</v>
      </c>
      <c r="C2289" s="2" t="s">
        <v>220</v>
      </c>
      <c r="D2289" s="2" t="s">
        <v>34</v>
      </c>
      <c r="E2289" s="21" t="s">
        <v>206</v>
      </c>
      <c r="F2289" s="2" t="s">
        <v>681</v>
      </c>
      <c r="G2289" s="4">
        <v>22710.62</v>
      </c>
      <c r="H2289" s="4">
        <v>87.94</v>
      </c>
      <c r="I2289" s="4">
        <f t="shared" si="71"/>
        <v>22622.68</v>
      </c>
    </row>
    <row r="2290" spans="1:9">
      <c r="A2290" s="45">
        <v>43466</v>
      </c>
      <c r="B2290" s="2" t="s">
        <v>510</v>
      </c>
      <c r="C2290" s="2" t="s">
        <v>220</v>
      </c>
      <c r="D2290" s="2" t="s">
        <v>34</v>
      </c>
      <c r="E2290" s="21" t="s">
        <v>206</v>
      </c>
      <c r="F2290" s="2" t="s">
        <v>703</v>
      </c>
      <c r="G2290" s="4">
        <v>5880.14</v>
      </c>
      <c r="H2290" s="4">
        <v>17.12</v>
      </c>
      <c r="I2290" s="4">
        <f t="shared" si="71"/>
        <v>5863.02</v>
      </c>
    </row>
    <row r="2291" spans="1:9">
      <c r="A2291" s="45">
        <v>43466</v>
      </c>
      <c r="B2291" s="2" t="s">
        <v>510</v>
      </c>
      <c r="C2291" s="2" t="s">
        <v>220</v>
      </c>
      <c r="D2291" s="2" t="s">
        <v>34</v>
      </c>
      <c r="E2291" s="21" t="s">
        <v>206</v>
      </c>
      <c r="F2291" s="2" t="s">
        <v>704</v>
      </c>
      <c r="G2291" s="4">
        <v>41449.589999999997</v>
      </c>
      <c r="H2291" s="4">
        <v>120.71</v>
      </c>
      <c r="I2291" s="4">
        <f t="shared" si="71"/>
        <v>41328.879999999997</v>
      </c>
    </row>
    <row r="2292" spans="1:9">
      <c r="A2292" s="45">
        <v>43466</v>
      </c>
      <c r="B2292" s="2" t="s">
        <v>510</v>
      </c>
      <c r="C2292" s="2" t="s">
        <v>220</v>
      </c>
      <c r="D2292" s="2" t="s">
        <v>34</v>
      </c>
      <c r="E2292" s="21" t="s">
        <v>206</v>
      </c>
      <c r="F2292" s="2" t="s">
        <v>705</v>
      </c>
      <c r="G2292" s="4">
        <v>57670.18</v>
      </c>
      <c r="H2292" s="4">
        <v>167.95</v>
      </c>
      <c r="I2292" s="4">
        <f t="shared" si="71"/>
        <v>57502.23</v>
      </c>
    </row>
    <row r="2293" spans="1:9">
      <c r="A2293" s="45">
        <v>43466</v>
      </c>
      <c r="B2293" s="2" t="s">
        <v>510</v>
      </c>
      <c r="C2293" s="2" t="s">
        <v>220</v>
      </c>
      <c r="D2293" s="2" t="s">
        <v>34</v>
      </c>
      <c r="E2293" s="21" t="s">
        <v>206</v>
      </c>
      <c r="F2293" s="2" t="s">
        <v>706</v>
      </c>
      <c r="G2293" s="4">
        <v>1107.95</v>
      </c>
      <c r="H2293" s="4">
        <v>3.23</v>
      </c>
      <c r="I2293" s="4">
        <f t="shared" si="71"/>
        <v>1104.72</v>
      </c>
    </row>
    <row r="2294" spans="1:9">
      <c r="A2294" s="45">
        <v>43466</v>
      </c>
      <c r="B2294" s="2" t="s">
        <v>510</v>
      </c>
      <c r="C2294" s="2" t="s">
        <v>220</v>
      </c>
      <c r="D2294" s="2" t="s">
        <v>34</v>
      </c>
      <c r="E2294" s="21" t="s">
        <v>206</v>
      </c>
      <c r="F2294" s="2" t="s">
        <v>707</v>
      </c>
      <c r="G2294" s="4">
        <v>18313.47</v>
      </c>
      <c r="H2294" s="4">
        <v>53.33</v>
      </c>
      <c r="I2294" s="4">
        <f t="shared" si="71"/>
        <v>18260.14</v>
      </c>
    </row>
    <row r="2295" spans="1:9">
      <c r="A2295" s="45">
        <v>43466</v>
      </c>
      <c r="B2295" s="2" t="s">
        <v>510</v>
      </c>
      <c r="C2295" s="2" t="s">
        <v>220</v>
      </c>
      <c r="D2295" s="2" t="s">
        <v>34</v>
      </c>
      <c r="E2295" s="21" t="s">
        <v>206</v>
      </c>
      <c r="F2295" s="2" t="s">
        <v>708</v>
      </c>
      <c r="G2295" s="4">
        <v>4971.51</v>
      </c>
      <c r="H2295" s="4">
        <v>14.48</v>
      </c>
      <c r="I2295" s="4">
        <f t="shared" si="71"/>
        <v>4957.0300000000007</v>
      </c>
    </row>
    <row r="2296" spans="1:9">
      <c r="A2296" s="45">
        <v>43466</v>
      </c>
      <c r="B2296" s="2" t="s">
        <v>510</v>
      </c>
      <c r="C2296" s="2" t="s">
        <v>220</v>
      </c>
      <c r="D2296" s="2" t="s">
        <v>34</v>
      </c>
      <c r="E2296" s="21" t="s">
        <v>206</v>
      </c>
      <c r="F2296" s="2" t="s">
        <v>709</v>
      </c>
      <c r="G2296" s="4">
        <v>7858.82</v>
      </c>
      <c r="H2296" s="4">
        <v>0</v>
      </c>
      <c r="I2296" s="4">
        <f t="shared" si="71"/>
        <v>7858.82</v>
      </c>
    </row>
    <row r="2297" spans="1:9">
      <c r="A2297" s="45">
        <v>43466</v>
      </c>
      <c r="B2297" s="2" t="s">
        <v>510</v>
      </c>
      <c r="C2297" s="2" t="s">
        <v>220</v>
      </c>
      <c r="D2297" s="2" t="s">
        <v>34</v>
      </c>
      <c r="E2297" s="21" t="s">
        <v>206</v>
      </c>
      <c r="F2297" s="2" t="s">
        <v>710</v>
      </c>
      <c r="G2297" s="4">
        <v>6133.86</v>
      </c>
      <c r="H2297" s="4">
        <v>17.86</v>
      </c>
      <c r="I2297" s="4">
        <f t="shared" ref="I2297:I2360" si="72">+G2297-H2297</f>
        <v>6116</v>
      </c>
    </row>
    <row r="2298" spans="1:9">
      <c r="A2298" s="45">
        <v>43466</v>
      </c>
      <c r="B2298" s="2" t="s">
        <v>510</v>
      </c>
      <c r="C2298" s="2" t="s">
        <v>220</v>
      </c>
      <c r="D2298" s="2" t="s">
        <v>34</v>
      </c>
      <c r="E2298" s="21" t="s">
        <v>206</v>
      </c>
      <c r="F2298" s="2" t="s">
        <v>396</v>
      </c>
      <c r="G2298" s="4">
        <v>28664.89</v>
      </c>
      <c r="H2298" s="4">
        <v>0</v>
      </c>
      <c r="I2298" s="4">
        <f t="shared" si="72"/>
        <v>28664.89</v>
      </c>
    </row>
    <row r="2299" spans="1:9">
      <c r="A2299" s="45">
        <v>43466</v>
      </c>
      <c r="B2299" s="2" t="s">
        <v>510</v>
      </c>
      <c r="C2299" s="2" t="s">
        <v>220</v>
      </c>
      <c r="D2299" s="2" t="s">
        <v>34</v>
      </c>
      <c r="E2299" s="21" t="s">
        <v>206</v>
      </c>
      <c r="F2299" s="2" t="s">
        <v>395</v>
      </c>
      <c r="G2299" s="4">
        <v>123361.84</v>
      </c>
      <c r="H2299" s="4">
        <v>0</v>
      </c>
      <c r="I2299" s="4">
        <f t="shared" si="72"/>
        <v>123361.84</v>
      </c>
    </row>
    <row r="2300" spans="1:9">
      <c r="A2300" s="45">
        <v>43466</v>
      </c>
      <c r="B2300" s="2" t="s">
        <v>510</v>
      </c>
      <c r="C2300" s="2" t="s">
        <v>220</v>
      </c>
      <c r="D2300" s="2" t="s">
        <v>68</v>
      </c>
      <c r="E2300" s="21" t="s">
        <v>208</v>
      </c>
      <c r="F2300" s="2" t="s">
        <v>396</v>
      </c>
      <c r="G2300" s="4">
        <v>-732021.5</v>
      </c>
      <c r="H2300" s="4">
        <v>0</v>
      </c>
      <c r="I2300" s="4">
        <f t="shared" si="72"/>
        <v>-732021.5</v>
      </c>
    </row>
    <row r="2301" spans="1:9">
      <c r="A2301" s="45">
        <v>43466</v>
      </c>
      <c r="B2301" s="2" t="s">
        <v>510</v>
      </c>
      <c r="C2301" s="2" t="s">
        <v>220</v>
      </c>
      <c r="D2301" s="2" t="s">
        <v>68</v>
      </c>
      <c r="E2301" s="21" t="s">
        <v>208</v>
      </c>
      <c r="F2301" s="2" t="s">
        <v>397</v>
      </c>
      <c r="G2301" s="4">
        <v>20375.13</v>
      </c>
      <c r="H2301" s="4">
        <v>0</v>
      </c>
      <c r="I2301" s="4">
        <f t="shared" si="72"/>
        <v>20375.13</v>
      </c>
    </row>
    <row r="2302" spans="1:9">
      <c r="A2302" s="45">
        <v>43497</v>
      </c>
      <c r="B2302" s="2" t="s">
        <v>492</v>
      </c>
      <c r="C2302" s="2" t="s">
        <v>220</v>
      </c>
      <c r="D2302" s="2" t="s">
        <v>17</v>
      </c>
      <c r="E2302" s="14" t="s">
        <v>202</v>
      </c>
      <c r="F2302" s="2" t="s">
        <v>224</v>
      </c>
      <c r="G2302" s="46">
        <v>296829.98</v>
      </c>
      <c r="H2302" s="4">
        <v>0</v>
      </c>
      <c r="I2302" s="4">
        <f t="shared" si="72"/>
        <v>296829.98</v>
      </c>
    </row>
    <row r="2303" spans="1:9">
      <c r="A2303" s="45">
        <v>43497</v>
      </c>
      <c r="B2303" s="2" t="s">
        <v>492</v>
      </c>
      <c r="C2303" s="2" t="s">
        <v>220</v>
      </c>
      <c r="D2303" s="2" t="s">
        <v>17</v>
      </c>
      <c r="E2303" s="14" t="s">
        <v>202</v>
      </c>
      <c r="F2303" s="2" t="s">
        <v>225</v>
      </c>
      <c r="G2303" s="46">
        <v>358894.78</v>
      </c>
      <c r="H2303" s="4">
        <v>0</v>
      </c>
      <c r="I2303" s="4">
        <f t="shared" si="72"/>
        <v>358894.78</v>
      </c>
    </row>
    <row r="2304" spans="1:9">
      <c r="A2304" s="45">
        <v>43497</v>
      </c>
      <c r="B2304" s="2" t="s">
        <v>492</v>
      </c>
      <c r="C2304" s="2" t="s">
        <v>220</v>
      </c>
      <c r="D2304" s="2" t="s">
        <v>17</v>
      </c>
      <c r="E2304" s="14" t="s">
        <v>202</v>
      </c>
      <c r="F2304" s="2" t="s">
        <v>228</v>
      </c>
      <c r="G2304" s="46">
        <v>1667.37</v>
      </c>
      <c r="H2304" s="4">
        <v>0</v>
      </c>
      <c r="I2304" s="4">
        <f t="shared" si="72"/>
        <v>1667.37</v>
      </c>
    </row>
    <row r="2305" spans="1:9">
      <c r="A2305" s="45">
        <v>43497</v>
      </c>
      <c r="B2305" s="2" t="s">
        <v>492</v>
      </c>
      <c r="C2305" s="2" t="s">
        <v>220</v>
      </c>
      <c r="D2305" s="2" t="s">
        <v>17</v>
      </c>
      <c r="E2305" s="14" t="s">
        <v>202</v>
      </c>
      <c r="F2305" s="2" t="s">
        <v>229</v>
      </c>
      <c r="G2305" s="46">
        <v>68642.37</v>
      </c>
      <c r="H2305" s="4">
        <v>0</v>
      </c>
      <c r="I2305" s="4">
        <f t="shared" si="72"/>
        <v>68642.37</v>
      </c>
    </row>
    <row r="2306" spans="1:9">
      <c r="A2306" s="45">
        <v>43497</v>
      </c>
      <c r="B2306" s="2" t="s">
        <v>492</v>
      </c>
      <c r="C2306" s="2" t="s">
        <v>220</v>
      </c>
      <c r="D2306" s="2" t="s">
        <v>17</v>
      </c>
      <c r="E2306" s="14" t="s">
        <v>202</v>
      </c>
      <c r="F2306" s="2" t="s">
        <v>235</v>
      </c>
      <c r="G2306" s="46">
        <v>2026530.74</v>
      </c>
      <c r="H2306" s="4">
        <v>0</v>
      </c>
      <c r="I2306" s="4">
        <f t="shared" si="72"/>
        <v>2026530.74</v>
      </c>
    </row>
    <row r="2307" spans="1:9">
      <c r="A2307" s="45">
        <v>43497</v>
      </c>
      <c r="B2307" s="2" t="s">
        <v>492</v>
      </c>
      <c r="C2307" s="2" t="s">
        <v>220</v>
      </c>
      <c r="D2307" s="2" t="s">
        <v>17</v>
      </c>
      <c r="E2307" s="14" t="s">
        <v>202</v>
      </c>
      <c r="F2307" s="2" t="s">
        <v>240</v>
      </c>
      <c r="G2307" s="46">
        <v>157475.93</v>
      </c>
      <c r="H2307" s="4">
        <v>0</v>
      </c>
      <c r="I2307" s="4">
        <f t="shared" si="72"/>
        <v>157475.93</v>
      </c>
    </row>
    <row r="2308" spans="1:9">
      <c r="A2308" s="45">
        <v>43497</v>
      </c>
      <c r="B2308" s="2" t="s">
        <v>492</v>
      </c>
      <c r="C2308" s="2" t="s">
        <v>220</v>
      </c>
      <c r="D2308" s="2" t="s">
        <v>17</v>
      </c>
      <c r="E2308" s="14" t="s">
        <v>202</v>
      </c>
      <c r="F2308" s="2" t="s">
        <v>242</v>
      </c>
      <c r="G2308" s="46">
        <v>617099.97</v>
      </c>
      <c r="H2308" s="4">
        <v>0</v>
      </c>
      <c r="I2308" s="4">
        <f t="shared" si="72"/>
        <v>617099.97</v>
      </c>
    </row>
    <row r="2309" spans="1:9">
      <c r="A2309" s="45">
        <v>43497</v>
      </c>
      <c r="B2309" s="2" t="s">
        <v>492</v>
      </c>
      <c r="C2309" s="2" t="s">
        <v>220</v>
      </c>
      <c r="D2309" s="2" t="s">
        <v>17</v>
      </c>
      <c r="E2309" s="14" t="s">
        <v>202</v>
      </c>
      <c r="F2309" s="2" t="s">
        <v>245</v>
      </c>
      <c r="G2309" s="46">
        <v>32470.38</v>
      </c>
      <c r="H2309" s="4">
        <v>0</v>
      </c>
      <c r="I2309" s="4">
        <f t="shared" si="72"/>
        <v>32470.38</v>
      </c>
    </row>
    <row r="2310" spans="1:9">
      <c r="A2310" s="45">
        <v>43497</v>
      </c>
      <c r="B2310" s="2" t="s">
        <v>492</v>
      </c>
      <c r="C2310" s="2" t="s">
        <v>220</v>
      </c>
      <c r="D2310" s="2" t="s">
        <v>17</v>
      </c>
      <c r="E2310" s="14" t="s">
        <v>202</v>
      </c>
      <c r="F2310" s="2" t="s">
        <v>246</v>
      </c>
      <c r="G2310" s="46">
        <v>1426244.49</v>
      </c>
      <c r="H2310" s="4">
        <v>0</v>
      </c>
      <c r="I2310" s="4">
        <f t="shared" si="72"/>
        <v>1426244.49</v>
      </c>
    </row>
    <row r="2311" spans="1:9">
      <c r="A2311" s="45">
        <v>43497</v>
      </c>
      <c r="B2311" s="2" t="s">
        <v>492</v>
      </c>
      <c r="C2311" s="2" t="s">
        <v>220</v>
      </c>
      <c r="D2311" s="2" t="s">
        <v>17</v>
      </c>
      <c r="E2311" s="14" t="s">
        <v>202</v>
      </c>
      <c r="F2311" s="2" t="s">
        <v>247</v>
      </c>
      <c r="G2311" s="46">
        <v>943369.29</v>
      </c>
      <c r="H2311" s="4">
        <v>0</v>
      </c>
      <c r="I2311" s="4">
        <f t="shared" si="72"/>
        <v>943369.29</v>
      </c>
    </row>
    <row r="2312" spans="1:9">
      <c r="A2312" s="45">
        <v>43497</v>
      </c>
      <c r="B2312" s="2" t="s">
        <v>492</v>
      </c>
      <c r="C2312" s="2" t="s">
        <v>220</v>
      </c>
      <c r="D2312" s="2" t="s">
        <v>17</v>
      </c>
      <c r="E2312" s="14" t="s">
        <v>202</v>
      </c>
      <c r="F2312" s="2" t="s">
        <v>248</v>
      </c>
      <c r="G2312" s="46">
        <v>559040.66</v>
      </c>
      <c r="H2312" s="4">
        <v>0</v>
      </c>
      <c r="I2312" s="4">
        <f t="shared" si="72"/>
        <v>559040.66</v>
      </c>
    </row>
    <row r="2313" spans="1:9">
      <c r="A2313" s="45">
        <v>43497</v>
      </c>
      <c r="B2313" s="2" t="s">
        <v>492</v>
      </c>
      <c r="C2313" s="2" t="s">
        <v>220</v>
      </c>
      <c r="D2313" s="2" t="s">
        <v>17</v>
      </c>
      <c r="E2313" s="14" t="s">
        <v>202</v>
      </c>
      <c r="F2313" s="2" t="s">
        <v>254</v>
      </c>
      <c r="G2313" s="46">
        <v>1728373.45</v>
      </c>
      <c r="H2313" s="4">
        <v>0</v>
      </c>
      <c r="I2313" s="4">
        <f t="shared" si="72"/>
        <v>1728373.45</v>
      </c>
    </row>
    <row r="2314" spans="1:9">
      <c r="A2314" s="45">
        <v>43497</v>
      </c>
      <c r="B2314" s="2" t="s">
        <v>492</v>
      </c>
      <c r="C2314" s="2" t="s">
        <v>220</v>
      </c>
      <c r="D2314" s="2" t="s">
        <v>17</v>
      </c>
      <c r="E2314" s="14" t="s">
        <v>202</v>
      </c>
      <c r="F2314" s="2" t="s">
        <v>399</v>
      </c>
      <c r="G2314" s="46">
        <v>353887.11</v>
      </c>
      <c r="H2314" s="4">
        <v>0</v>
      </c>
      <c r="I2314" s="4">
        <f t="shared" si="72"/>
        <v>353887.11</v>
      </c>
    </row>
    <row r="2315" spans="1:9">
      <c r="A2315" s="45">
        <v>43497</v>
      </c>
      <c r="B2315" s="2" t="s">
        <v>492</v>
      </c>
      <c r="C2315" s="2" t="s">
        <v>220</v>
      </c>
      <c r="D2315" s="2" t="s">
        <v>17</v>
      </c>
      <c r="E2315" s="14" t="s">
        <v>202</v>
      </c>
      <c r="F2315" s="2" t="s">
        <v>400</v>
      </c>
      <c r="G2315" s="46">
        <v>972075.62</v>
      </c>
      <c r="H2315" s="4">
        <v>0</v>
      </c>
      <c r="I2315" s="4">
        <f t="shared" si="72"/>
        <v>972075.62</v>
      </c>
    </row>
    <row r="2316" spans="1:9">
      <c r="A2316" s="45">
        <v>43497</v>
      </c>
      <c r="B2316" s="2" t="s">
        <v>492</v>
      </c>
      <c r="C2316" s="2" t="s">
        <v>220</v>
      </c>
      <c r="D2316" s="2" t="s">
        <v>17</v>
      </c>
      <c r="E2316" s="14" t="s">
        <v>202</v>
      </c>
      <c r="F2316" s="2" t="s">
        <v>446</v>
      </c>
      <c r="G2316" s="46">
        <v>59466.48</v>
      </c>
      <c r="H2316" s="4">
        <v>0</v>
      </c>
      <c r="I2316" s="4">
        <f t="shared" si="72"/>
        <v>59466.48</v>
      </c>
    </row>
    <row r="2317" spans="1:9">
      <c r="A2317" s="45">
        <v>43497</v>
      </c>
      <c r="B2317" s="2" t="s">
        <v>492</v>
      </c>
      <c r="C2317" s="2" t="s">
        <v>220</v>
      </c>
      <c r="D2317" s="2" t="s">
        <v>17</v>
      </c>
      <c r="E2317" s="14" t="s">
        <v>202</v>
      </c>
      <c r="F2317" s="2" t="s">
        <v>259</v>
      </c>
      <c r="G2317" s="46">
        <v>832978.12</v>
      </c>
      <c r="H2317" s="4">
        <v>0</v>
      </c>
      <c r="I2317" s="4">
        <f t="shared" si="72"/>
        <v>832978.12</v>
      </c>
    </row>
    <row r="2318" spans="1:9">
      <c r="A2318" s="45">
        <v>43497</v>
      </c>
      <c r="B2318" s="2" t="s">
        <v>492</v>
      </c>
      <c r="C2318" s="2" t="s">
        <v>220</v>
      </c>
      <c r="D2318" s="2" t="s">
        <v>17</v>
      </c>
      <c r="E2318" s="14" t="s">
        <v>202</v>
      </c>
      <c r="F2318" s="2" t="s">
        <v>418</v>
      </c>
      <c r="G2318" s="46">
        <v>379744.91</v>
      </c>
      <c r="H2318" s="4">
        <v>0</v>
      </c>
      <c r="I2318" s="4">
        <f t="shared" si="72"/>
        <v>379744.91</v>
      </c>
    </row>
    <row r="2319" spans="1:9">
      <c r="A2319" s="45">
        <v>43497</v>
      </c>
      <c r="B2319" s="2" t="s">
        <v>492</v>
      </c>
      <c r="C2319" s="2" t="s">
        <v>220</v>
      </c>
      <c r="D2319" s="2" t="s">
        <v>17</v>
      </c>
      <c r="E2319" s="14" t="s">
        <v>202</v>
      </c>
      <c r="F2319" s="2" t="s">
        <v>447</v>
      </c>
      <c r="G2319" s="46">
        <v>157554.41</v>
      </c>
      <c r="H2319" s="4">
        <v>0</v>
      </c>
      <c r="I2319" s="4">
        <f t="shared" si="72"/>
        <v>157554.41</v>
      </c>
    </row>
    <row r="2320" spans="1:9">
      <c r="A2320" s="45">
        <v>43497</v>
      </c>
      <c r="B2320" s="2" t="s">
        <v>492</v>
      </c>
      <c r="C2320" s="2" t="s">
        <v>220</v>
      </c>
      <c r="D2320" s="2" t="s">
        <v>17</v>
      </c>
      <c r="E2320" s="14" t="s">
        <v>202</v>
      </c>
      <c r="F2320" s="2" t="s">
        <v>448</v>
      </c>
      <c r="G2320" s="46">
        <v>193848.17</v>
      </c>
      <c r="H2320" s="4">
        <v>0</v>
      </c>
      <c r="I2320" s="4">
        <f t="shared" si="72"/>
        <v>193848.17</v>
      </c>
    </row>
    <row r="2321" spans="1:9">
      <c r="A2321" s="45">
        <v>43497</v>
      </c>
      <c r="B2321" s="2" t="s">
        <v>492</v>
      </c>
      <c r="C2321" s="2" t="s">
        <v>220</v>
      </c>
      <c r="D2321" s="2" t="s">
        <v>17</v>
      </c>
      <c r="E2321" s="14" t="s">
        <v>202</v>
      </c>
      <c r="F2321" s="2" t="s">
        <v>646</v>
      </c>
      <c r="G2321" s="46">
        <v>71104.52</v>
      </c>
      <c r="H2321" s="4">
        <v>0</v>
      </c>
      <c r="I2321" s="4">
        <f t="shared" si="72"/>
        <v>71104.52</v>
      </c>
    </row>
    <row r="2322" spans="1:9">
      <c r="A2322" s="45">
        <v>43497</v>
      </c>
      <c r="B2322" s="2" t="s">
        <v>492</v>
      </c>
      <c r="C2322" s="2" t="s">
        <v>220</v>
      </c>
      <c r="D2322" s="2" t="s">
        <v>17</v>
      </c>
      <c r="E2322" s="14" t="s">
        <v>202</v>
      </c>
      <c r="F2322" s="2" t="s">
        <v>647</v>
      </c>
      <c r="G2322" s="46">
        <v>2389269.92</v>
      </c>
      <c r="H2322" s="4">
        <v>0</v>
      </c>
      <c r="I2322" s="4">
        <f t="shared" si="72"/>
        <v>2389269.92</v>
      </c>
    </row>
    <row r="2323" spans="1:9">
      <c r="A2323" s="45">
        <v>43497</v>
      </c>
      <c r="B2323" s="2" t="s">
        <v>492</v>
      </c>
      <c r="C2323" s="2" t="s">
        <v>220</v>
      </c>
      <c r="D2323" s="2" t="s">
        <v>17</v>
      </c>
      <c r="E2323" s="14" t="s">
        <v>202</v>
      </c>
      <c r="F2323" s="2" t="s">
        <v>648</v>
      </c>
      <c r="G2323" s="46">
        <v>52294.13</v>
      </c>
      <c r="H2323" s="4">
        <v>0</v>
      </c>
      <c r="I2323" s="4">
        <f t="shared" si="72"/>
        <v>52294.13</v>
      </c>
    </row>
    <row r="2324" spans="1:9">
      <c r="A2324" s="45">
        <v>43497</v>
      </c>
      <c r="B2324" s="2" t="s">
        <v>492</v>
      </c>
      <c r="C2324" s="2" t="s">
        <v>220</v>
      </c>
      <c r="D2324" s="2" t="s">
        <v>17</v>
      </c>
      <c r="E2324" s="14" t="s">
        <v>202</v>
      </c>
      <c r="F2324" s="2" t="s">
        <v>682</v>
      </c>
      <c r="G2324" s="46">
        <v>41118.050000000003</v>
      </c>
      <c r="H2324" s="4">
        <v>0</v>
      </c>
      <c r="I2324" s="4">
        <f t="shared" si="72"/>
        <v>41118.050000000003</v>
      </c>
    </row>
    <row r="2325" spans="1:9">
      <c r="A2325" s="45">
        <v>43497</v>
      </c>
      <c r="B2325" s="2" t="s">
        <v>492</v>
      </c>
      <c r="C2325" s="2" t="s">
        <v>220</v>
      </c>
      <c r="D2325" s="2" t="s">
        <v>17</v>
      </c>
      <c r="E2325" s="14" t="s">
        <v>202</v>
      </c>
      <c r="F2325" s="2" t="s">
        <v>711</v>
      </c>
      <c r="G2325" s="46">
        <v>32093.72</v>
      </c>
      <c r="H2325" s="4">
        <v>0</v>
      </c>
      <c r="I2325" s="4">
        <f t="shared" si="72"/>
        <v>32093.72</v>
      </c>
    </row>
    <row r="2326" spans="1:9">
      <c r="A2326" s="45">
        <v>43497</v>
      </c>
      <c r="B2326" s="2" t="s">
        <v>492</v>
      </c>
      <c r="C2326" s="2" t="s">
        <v>220</v>
      </c>
      <c r="D2326" s="2" t="s">
        <v>17</v>
      </c>
      <c r="E2326" s="14" t="s">
        <v>202</v>
      </c>
      <c r="F2326" s="2" t="s">
        <v>691</v>
      </c>
      <c r="G2326" s="46">
        <v>12248.45</v>
      </c>
      <c r="H2326" s="4">
        <v>0</v>
      </c>
      <c r="I2326" s="4">
        <f t="shared" si="72"/>
        <v>12248.45</v>
      </c>
    </row>
    <row r="2327" spans="1:9">
      <c r="A2327" s="45">
        <v>43497</v>
      </c>
      <c r="B2327" s="2" t="s">
        <v>492</v>
      </c>
      <c r="C2327" s="2" t="s">
        <v>220</v>
      </c>
      <c r="D2327" s="2" t="s">
        <v>17</v>
      </c>
      <c r="E2327" s="14" t="s">
        <v>202</v>
      </c>
      <c r="F2327" s="2" t="s">
        <v>712</v>
      </c>
      <c r="G2327" s="46">
        <v>13722.53</v>
      </c>
      <c r="H2327" s="4">
        <v>0</v>
      </c>
      <c r="I2327" s="4">
        <f t="shared" si="72"/>
        <v>13722.53</v>
      </c>
    </row>
    <row r="2328" spans="1:9">
      <c r="A2328" s="45">
        <v>43497</v>
      </c>
      <c r="B2328" s="2" t="s">
        <v>492</v>
      </c>
      <c r="C2328" s="2" t="s">
        <v>220</v>
      </c>
      <c r="D2328" s="2" t="s">
        <v>17</v>
      </c>
      <c r="E2328" s="14" t="s">
        <v>202</v>
      </c>
      <c r="F2328" s="2" t="s">
        <v>713</v>
      </c>
      <c r="G2328" s="46">
        <v>12893.06</v>
      </c>
      <c r="H2328" s="4">
        <v>0</v>
      </c>
      <c r="I2328" s="4">
        <f t="shared" si="72"/>
        <v>12893.06</v>
      </c>
    </row>
    <row r="2329" spans="1:9">
      <c r="A2329" s="45">
        <v>43497</v>
      </c>
      <c r="B2329" s="2" t="s">
        <v>492</v>
      </c>
      <c r="C2329" s="2" t="s">
        <v>220</v>
      </c>
      <c r="D2329" s="2" t="s">
        <v>17</v>
      </c>
      <c r="E2329" s="14" t="s">
        <v>202</v>
      </c>
      <c r="F2329" s="2" t="s">
        <v>714</v>
      </c>
      <c r="G2329" s="46">
        <v>4377.21</v>
      </c>
      <c r="H2329" s="4">
        <v>0</v>
      </c>
      <c r="I2329" s="4">
        <f t="shared" si="72"/>
        <v>4377.21</v>
      </c>
    </row>
    <row r="2330" spans="1:9">
      <c r="A2330" s="45">
        <v>43497</v>
      </c>
      <c r="B2330" s="2" t="s">
        <v>492</v>
      </c>
      <c r="C2330" s="2" t="s">
        <v>220</v>
      </c>
      <c r="D2330" s="2" t="s">
        <v>17</v>
      </c>
      <c r="E2330" s="14" t="s">
        <v>202</v>
      </c>
      <c r="F2330" s="2" t="s">
        <v>715</v>
      </c>
      <c r="G2330" s="46">
        <v>1559.38</v>
      </c>
      <c r="H2330" s="4">
        <v>0</v>
      </c>
      <c r="I2330" s="4">
        <f t="shared" si="72"/>
        <v>1559.38</v>
      </c>
    </row>
    <row r="2331" spans="1:9">
      <c r="A2331" s="45">
        <v>43497</v>
      </c>
      <c r="B2331" s="2" t="s">
        <v>492</v>
      </c>
      <c r="C2331" s="2" t="s">
        <v>220</v>
      </c>
      <c r="D2331" s="2" t="s">
        <v>17</v>
      </c>
      <c r="E2331" s="14" t="s">
        <v>202</v>
      </c>
      <c r="F2331" s="2" t="s">
        <v>261</v>
      </c>
      <c r="G2331" s="46">
        <v>-941724.66</v>
      </c>
      <c r="H2331" s="4">
        <v>0</v>
      </c>
      <c r="I2331" s="4">
        <f t="shared" si="72"/>
        <v>-941724.66</v>
      </c>
    </row>
    <row r="2332" spans="1:9">
      <c r="A2332" s="45">
        <v>43497</v>
      </c>
      <c r="B2332" s="2" t="s">
        <v>492</v>
      </c>
      <c r="C2332" s="2" t="s">
        <v>220</v>
      </c>
      <c r="D2332" s="2" t="s">
        <v>60</v>
      </c>
      <c r="E2332" s="14" t="s">
        <v>207</v>
      </c>
      <c r="F2332" s="2" t="s">
        <v>403</v>
      </c>
      <c r="G2332" s="46">
        <v>52922.37</v>
      </c>
      <c r="H2332" s="4">
        <v>0</v>
      </c>
      <c r="I2332" s="4">
        <f t="shared" si="72"/>
        <v>52922.37</v>
      </c>
    </row>
    <row r="2333" spans="1:9">
      <c r="A2333" s="45">
        <v>43497</v>
      </c>
      <c r="B2333" s="2" t="s">
        <v>492</v>
      </c>
      <c r="C2333" s="2" t="s">
        <v>220</v>
      </c>
      <c r="D2333" s="2" t="s">
        <v>60</v>
      </c>
      <c r="E2333" s="14" t="s">
        <v>207</v>
      </c>
      <c r="F2333" s="2" t="s">
        <v>692</v>
      </c>
      <c r="G2333" s="46">
        <v>27154.76</v>
      </c>
      <c r="H2333" s="4">
        <v>0</v>
      </c>
      <c r="I2333" s="4">
        <f t="shared" si="72"/>
        <v>27154.76</v>
      </c>
    </row>
    <row r="2334" spans="1:9">
      <c r="A2334" s="45">
        <v>43497</v>
      </c>
      <c r="B2334" s="2" t="s">
        <v>492</v>
      </c>
      <c r="C2334" s="2" t="s">
        <v>220</v>
      </c>
      <c r="D2334" s="2" t="s">
        <v>60</v>
      </c>
      <c r="E2334" s="14" t="s">
        <v>207</v>
      </c>
      <c r="F2334" s="2" t="s">
        <v>716</v>
      </c>
      <c r="G2334" s="46">
        <v>15200.45</v>
      </c>
      <c r="H2334" s="4">
        <v>0</v>
      </c>
      <c r="I2334" s="4">
        <f t="shared" si="72"/>
        <v>15200.45</v>
      </c>
    </row>
    <row r="2335" spans="1:9">
      <c r="A2335" s="45">
        <v>43497</v>
      </c>
      <c r="B2335" s="2" t="s">
        <v>492</v>
      </c>
      <c r="C2335" s="2" t="s">
        <v>220</v>
      </c>
      <c r="D2335" s="2" t="s">
        <v>60</v>
      </c>
      <c r="E2335" s="14" t="s">
        <v>207</v>
      </c>
      <c r="F2335" s="2" t="s">
        <v>683</v>
      </c>
      <c r="G2335" s="46">
        <v>75975.77</v>
      </c>
      <c r="H2335" s="4">
        <v>0</v>
      </c>
      <c r="I2335" s="4">
        <f t="shared" si="72"/>
        <v>75975.77</v>
      </c>
    </row>
    <row r="2336" spans="1:9">
      <c r="A2336" s="45">
        <v>43497</v>
      </c>
      <c r="B2336" s="2" t="s">
        <v>492</v>
      </c>
      <c r="C2336" s="2" t="s">
        <v>220</v>
      </c>
      <c r="D2336" s="2" t="s">
        <v>60</v>
      </c>
      <c r="E2336" s="14" t="s">
        <v>207</v>
      </c>
      <c r="F2336" s="2" t="s">
        <v>694</v>
      </c>
      <c r="G2336" s="46">
        <v>91214.51</v>
      </c>
      <c r="H2336" s="4">
        <v>0</v>
      </c>
      <c r="I2336" s="4">
        <f t="shared" si="72"/>
        <v>91214.51</v>
      </c>
    </row>
    <row r="2337" spans="1:9">
      <c r="A2337" s="45">
        <v>43497</v>
      </c>
      <c r="B2337" s="2" t="s">
        <v>492</v>
      </c>
      <c r="C2337" s="2" t="s">
        <v>220</v>
      </c>
      <c r="D2337" s="2" t="s">
        <v>60</v>
      </c>
      <c r="E2337" s="14" t="s">
        <v>207</v>
      </c>
      <c r="F2337" s="2" t="s">
        <v>684</v>
      </c>
      <c r="G2337" s="46">
        <v>425918.24</v>
      </c>
      <c r="H2337" s="4">
        <v>0</v>
      </c>
      <c r="I2337" s="4">
        <f t="shared" si="72"/>
        <v>425918.24</v>
      </c>
    </row>
    <row r="2338" spans="1:9">
      <c r="A2338" s="45">
        <v>43497</v>
      </c>
      <c r="B2338" s="2" t="s">
        <v>492</v>
      </c>
      <c r="C2338" s="2" t="s">
        <v>220</v>
      </c>
      <c r="D2338" s="2" t="s">
        <v>60</v>
      </c>
      <c r="E2338" s="14" t="s">
        <v>207</v>
      </c>
      <c r="F2338" s="2" t="s">
        <v>717</v>
      </c>
      <c r="G2338" s="46">
        <v>6710.1</v>
      </c>
      <c r="H2338" s="4">
        <v>0</v>
      </c>
      <c r="I2338" s="4">
        <f t="shared" si="72"/>
        <v>6710.1</v>
      </c>
    </row>
    <row r="2339" spans="1:9">
      <c r="A2339" s="45">
        <v>43497</v>
      </c>
      <c r="B2339" s="2" t="s">
        <v>510</v>
      </c>
      <c r="C2339" s="2" t="s">
        <v>220</v>
      </c>
      <c r="D2339" s="2" t="s">
        <v>34</v>
      </c>
      <c r="E2339" s="14" t="s">
        <v>206</v>
      </c>
      <c r="F2339" s="2" t="s">
        <v>287</v>
      </c>
      <c r="G2339" s="46">
        <v>8.9499999999999993</v>
      </c>
      <c r="H2339" s="4">
        <v>8.9499999999999993</v>
      </c>
      <c r="I2339" s="4">
        <f t="shared" si="72"/>
        <v>0</v>
      </c>
    </row>
    <row r="2340" spans="1:9">
      <c r="A2340" s="45">
        <v>43497</v>
      </c>
      <c r="B2340" s="2" t="s">
        <v>510</v>
      </c>
      <c r="C2340" s="2" t="s">
        <v>220</v>
      </c>
      <c r="D2340" s="2" t="s">
        <v>34</v>
      </c>
      <c r="E2340" s="14" t="s">
        <v>206</v>
      </c>
      <c r="F2340" s="2" t="s">
        <v>288</v>
      </c>
      <c r="G2340" s="46">
        <v>0.12</v>
      </c>
      <c r="H2340" s="4">
        <v>0.12</v>
      </c>
      <c r="I2340" s="4">
        <f t="shared" si="72"/>
        <v>0</v>
      </c>
    </row>
    <row r="2341" spans="1:9">
      <c r="A2341" s="45">
        <v>43497</v>
      </c>
      <c r="B2341" s="2" t="s">
        <v>510</v>
      </c>
      <c r="C2341" s="2" t="s">
        <v>220</v>
      </c>
      <c r="D2341" s="2" t="s">
        <v>34</v>
      </c>
      <c r="E2341" s="14" t="s">
        <v>206</v>
      </c>
      <c r="F2341" s="2" t="s">
        <v>425</v>
      </c>
      <c r="G2341" s="46">
        <v>16.16</v>
      </c>
      <c r="H2341" s="4">
        <v>0</v>
      </c>
      <c r="I2341" s="4">
        <f t="shared" si="72"/>
        <v>16.16</v>
      </c>
    </row>
    <row r="2342" spans="1:9">
      <c r="A2342" s="45">
        <v>43497</v>
      </c>
      <c r="B2342" s="2" t="s">
        <v>510</v>
      </c>
      <c r="C2342" s="2" t="s">
        <v>220</v>
      </c>
      <c r="D2342" s="2" t="s">
        <v>34</v>
      </c>
      <c r="E2342" s="14" t="s">
        <v>206</v>
      </c>
      <c r="F2342" s="2" t="s">
        <v>289</v>
      </c>
      <c r="G2342" s="46">
        <v>88258.28</v>
      </c>
      <c r="H2342" s="4">
        <v>2499.2199999999998</v>
      </c>
      <c r="I2342" s="4">
        <f t="shared" si="72"/>
        <v>85759.06</v>
      </c>
    </row>
    <row r="2343" spans="1:9">
      <c r="A2343" s="45">
        <v>43497</v>
      </c>
      <c r="B2343" s="2" t="s">
        <v>510</v>
      </c>
      <c r="C2343" s="2" t="s">
        <v>220</v>
      </c>
      <c r="D2343" s="2" t="s">
        <v>34</v>
      </c>
      <c r="E2343" s="14" t="s">
        <v>206</v>
      </c>
      <c r="F2343" s="2" t="s">
        <v>292</v>
      </c>
      <c r="G2343" s="46">
        <v>64165.36</v>
      </c>
      <c r="H2343" s="4">
        <v>349.27</v>
      </c>
      <c r="I2343" s="4">
        <f t="shared" si="72"/>
        <v>63816.090000000004</v>
      </c>
    </row>
    <row r="2344" spans="1:9">
      <c r="A2344" s="45">
        <v>43497</v>
      </c>
      <c r="B2344" s="2" t="s">
        <v>510</v>
      </c>
      <c r="C2344" s="2" t="s">
        <v>220</v>
      </c>
      <c r="D2344" s="2" t="s">
        <v>34</v>
      </c>
      <c r="E2344" s="14" t="s">
        <v>206</v>
      </c>
      <c r="F2344" s="2" t="s">
        <v>294</v>
      </c>
      <c r="G2344" s="46">
        <v>17185792.530000001</v>
      </c>
      <c r="H2344" s="4">
        <v>668904.23</v>
      </c>
      <c r="I2344" s="4">
        <f t="shared" si="72"/>
        <v>16516888.300000001</v>
      </c>
    </row>
    <row r="2345" spans="1:9">
      <c r="A2345" s="45">
        <v>43497</v>
      </c>
      <c r="B2345" s="2" t="s">
        <v>510</v>
      </c>
      <c r="C2345" s="2" t="s">
        <v>220</v>
      </c>
      <c r="D2345" s="2" t="s">
        <v>34</v>
      </c>
      <c r="E2345" s="14" t="s">
        <v>206</v>
      </c>
      <c r="F2345" s="2" t="s">
        <v>297</v>
      </c>
      <c r="G2345" s="46">
        <v>-7.34</v>
      </c>
      <c r="H2345" s="4">
        <v>0</v>
      </c>
      <c r="I2345" s="4">
        <f t="shared" si="72"/>
        <v>-7.34</v>
      </c>
    </row>
    <row r="2346" spans="1:9">
      <c r="A2346" s="45">
        <v>43497</v>
      </c>
      <c r="B2346" s="2" t="s">
        <v>510</v>
      </c>
      <c r="C2346" s="2" t="s">
        <v>220</v>
      </c>
      <c r="D2346" s="2" t="s">
        <v>34</v>
      </c>
      <c r="E2346" s="14" t="s">
        <v>206</v>
      </c>
      <c r="F2346" s="2" t="s">
        <v>298</v>
      </c>
      <c r="G2346" s="46">
        <v>41639.64</v>
      </c>
      <c r="H2346" s="4">
        <v>1995.93</v>
      </c>
      <c r="I2346" s="4">
        <f t="shared" si="72"/>
        <v>39643.71</v>
      </c>
    </row>
    <row r="2347" spans="1:9">
      <c r="A2347" s="45">
        <v>43497</v>
      </c>
      <c r="B2347" s="2" t="s">
        <v>510</v>
      </c>
      <c r="C2347" s="2" t="s">
        <v>220</v>
      </c>
      <c r="D2347" s="2" t="s">
        <v>34</v>
      </c>
      <c r="E2347" s="14" t="s">
        <v>206</v>
      </c>
      <c r="F2347" s="2" t="s">
        <v>300</v>
      </c>
      <c r="G2347" s="46">
        <v>12.25</v>
      </c>
      <c r="H2347" s="4">
        <v>12.25</v>
      </c>
      <c r="I2347" s="4">
        <f t="shared" si="72"/>
        <v>0</v>
      </c>
    </row>
    <row r="2348" spans="1:9">
      <c r="A2348" s="45">
        <v>43497</v>
      </c>
      <c r="B2348" s="2" t="s">
        <v>510</v>
      </c>
      <c r="C2348" s="2" t="s">
        <v>220</v>
      </c>
      <c r="D2348" s="2" t="s">
        <v>34</v>
      </c>
      <c r="E2348" s="14" t="s">
        <v>206</v>
      </c>
      <c r="F2348" s="2" t="s">
        <v>301</v>
      </c>
      <c r="G2348" s="46">
        <v>28940.33</v>
      </c>
      <c r="H2348" s="4">
        <v>1012.5</v>
      </c>
      <c r="I2348" s="4">
        <f t="shared" si="72"/>
        <v>27927.83</v>
      </c>
    </row>
    <row r="2349" spans="1:9">
      <c r="A2349" s="45">
        <v>43497</v>
      </c>
      <c r="B2349" s="2" t="s">
        <v>510</v>
      </c>
      <c r="C2349" s="2" t="s">
        <v>220</v>
      </c>
      <c r="D2349" s="2" t="s">
        <v>34</v>
      </c>
      <c r="E2349" s="14" t="s">
        <v>206</v>
      </c>
      <c r="F2349" s="2" t="s">
        <v>302</v>
      </c>
      <c r="G2349" s="46">
        <v>1.08</v>
      </c>
      <c r="H2349" s="4">
        <v>0.01</v>
      </c>
      <c r="I2349" s="4">
        <f t="shared" si="72"/>
        <v>1.07</v>
      </c>
    </row>
    <row r="2350" spans="1:9">
      <c r="A2350" s="45">
        <v>43497</v>
      </c>
      <c r="B2350" s="2" t="s">
        <v>510</v>
      </c>
      <c r="C2350" s="2" t="s">
        <v>220</v>
      </c>
      <c r="D2350" s="2" t="s">
        <v>34</v>
      </c>
      <c r="E2350" s="14" t="s">
        <v>206</v>
      </c>
      <c r="F2350" s="2" t="s">
        <v>312</v>
      </c>
      <c r="G2350" s="46">
        <v>9745893.1999999993</v>
      </c>
      <c r="H2350" s="4">
        <v>358048.26</v>
      </c>
      <c r="I2350" s="4">
        <f t="shared" si="72"/>
        <v>9387844.9399999995</v>
      </c>
    </row>
    <row r="2351" spans="1:9">
      <c r="A2351" s="45">
        <v>43497</v>
      </c>
      <c r="B2351" s="2" t="s">
        <v>510</v>
      </c>
      <c r="C2351" s="2" t="s">
        <v>220</v>
      </c>
      <c r="D2351" s="2" t="s">
        <v>34</v>
      </c>
      <c r="E2351" s="14" t="s">
        <v>206</v>
      </c>
      <c r="F2351" s="2" t="s">
        <v>320</v>
      </c>
      <c r="G2351" s="46">
        <v>1492.59</v>
      </c>
      <c r="H2351" s="4">
        <v>0</v>
      </c>
      <c r="I2351" s="4">
        <f t="shared" si="72"/>
        <v>1492.59</v>
      </c>
    </row>
    <row r="2352" spans="1:9">
      <c r="A2352" s="45">
        <v>43497</v>
      </c>
      <c r="B2352" s="2" t="s">
        <v>510</v>
      </c>
      <c r="C2352" s="2" t="s">
        <v>220</v>
      </c>
      <c r="D2352" s="2" t="s">
        <v>34</v>
      </c>
      <c r="E2352" s="14" t="s">
        <v>206</v>
      </c>
      <c r="F2352" s="2" t="s">
        <v>322</v>
      </c>
      <c r="G2352" s="46">
        <v>106411.89</v>
      </c>
      <c r="H2352" s="4">
        <v>0</v>
      </c>
      <c r="I2352" s="4">
        <f t="shared" si="72"/>
        <v>106411.89</v>
      </c>
    </row>
    <row r="2353" spans="1:9">
      <c r="A2353" s="45">
        <v>43497</v>
      </c>
      <c r="B2353" s="2" t="s">
        <v>510</v>
      </c>
      <c r="C2353" s="2" t="s">
        <v>220</v>
      </c>
      <c r="D2353" s="2" t="s">
        <v>34</v>
      </c>
      <c r="E2353" s="14" t="s">
        <v>206</v>
      </c>
      <c r="F2353" s="2" t="s">
        <v>328</v>
      </c>
      <c r="G2353" s="46">
        <v>12421.71</v>
      </c>
      <c r="H2353" s="4">
        <v>297.95999999999998</v>
      </c>
      <c r="I2353" s="4">
        <f t="shared" si="72"/>
        <v>12123.75</v>
      </c>
    </row>
    <row r="2354" spans="1:9">
      <c r="A2354" s="45">
        <v>43497</v>
      </c>
      <c r="B2354" s="2" t="s">
        <v>510</v>
      </c>
      <c r="C2354" s="2" t="s">
        <v>220</v>
      </c>
      <c r="D2354" s="2" t="s">
        <v>34</v>
      </c>
      <c r="E2354" s="14" t="s">
        <v>206</v>
      </c>
      <c r="F2354" s="2" t="s">
        <v>697</v>
      </c>
      <c r="G2354" s="46">
        <v>-7572.8</v>
      </c>
      <c r="H2354" s="4">
        <v>0</v>
      </c>
      <c r="I2354" s="4">
        <f t="shared" si="72"/>
        <v>-7572.8</v>
      </c>
    </row>
    <row r="2355" spans="1:9">
      <c r="A2355" s="45">
        <v>43497</v>
      </c>
      <c r="B2355" s="2" t="s">
        <v>510</v>
      </c>
      <c r="C2355" s="2" t="s">
        <v>220</v>
      </c>
      <c r="D2355" s="2" t="s">
        <v>34</v>
      </c>
      <c r="E2355" s="14" t="s">
        <v>206</v>
      </c>
      <c r="F2355" s="2" t="s">
        <v>698</v>
      </c>
      <c r="G2355" s="46">
        <v>109557.3</v>
      </c>
      <c r="H2355" s="4">
        <v>450.18</v>
      </c>
      <c r="I2355" s="4">
        <f t="shared" si="72"/>
        <v>109107.12000000001</v>
      </c>
    </row>
    <row r="2356" spans="1:9">
      <c r="A2356" s="45">
        <v>43497</v>
      </c>
      <c r="B2356" s="2" t="s">
        <v>510</v>
      </c>
      <c r="C2356" s="2" t="s">
        <v>220</v>
      </c>
      <c r="D2356" s="2" t="s">
        <v>34</v>
      </c>
      <c r="E2356" s="14" t="s">
        <v>206</v>
      </c>
      <c r="F2356" s="2" t="s">
        <v>337</v>
      </c>
      <c r="G2356" s="46">
        <v>140290.94</v>
      </c>
      <c r="H2356" s="4">
        <v>2418.34</v>
      </c>
      <c r="I2356" s="4">
        <f t="shared" si="72"/>
        <v>137872.6</v>
      </c>
    </row>
    <row r="2357" spans="1:9">
      <c r="A2357" s="45">
        <v>43497</v>
      </c>
      <c r="B2357" s="2" t="s">
        <v>510</v>
      </c>
      <c r="C2357" s="2" t="s">
        <v>220</v>
      </c>
      <c r="D2357" s="2" t="s">
        <v>34</v>
      </c>
      <c r="E2357" s="14" t="s">
        <v>206</v>
      </c>
      <c r="F2357" s="2" t="s">
        <v>341</v>
      </c>
      <c r="G2357" s="46">
        <v>52211</v>
      </c>
      <c r="H2357" s="4">
        <v>1546.79</v>
      </c>
      <c r="I2357" s="4">
        <f t="shared" si="72"/>
        <v>50664.21</v>
      </c>
    </row>
    <row r="2358" spans="1:9">
      <c r="A2358" s="45">
        <v>43497</v>
      </c>
      <c r="B2358" s="2" t="s">
        <v>510</v>
      </c>
      <c r="C2358" s="2" t="s">
        <v>220</v>
      </c>
      <c r="D2358" s="2" t="s">
        <v>34</v>
      </c>
      <c r="E2358" s="14" t="s">
        <v>206</v>
      </c>
      <c r="F2358" s="2" t="s">
        <v>349</v>
      </c>
      <c r="G2358" s="46">
        <v>583546.19999999995</v>
      </c>
      <c r="H2358" s="4">
        <v>9788.35</v>
      </c>
      <c r="I2358" s="4">
        <f t="shared" si="72"/>
        <v>573757.85</v>
      </c>
    </row>
    <row r="2359" spans="1:9">
      <c r="A2359" s="45">
        <v>43497</v>
      </c>
      <c r="B2359" s="2" t="s">
        <v>510</v>
      </c>
      <c r="C2359" s="2" t="s">
        <v>220</v>
      </c>
      <c r="D2359" s="2" t="s">
        <v>34</v>
      </c>
      <c r="E2359" s="14" t="s">
        <v>206</v>
      </c>
      <c r="F2359" s="2" t="s">
        <v>373</v>
      </c>
      <c r="G2359" s="46">
        <v>33674.769999999997</v>
      </c>
      <c r="H2359" s="4">
        <v>0</v>
      </c>
      <c r="I2359" s="4">
        <f t="shared" si="72"/>
        <v>33674.769999999997</v>
      </c>
    </row>
    <row r="2360" spans="1:9">
      <c r="A2360" s="45">
        <v>43497</v>
      </c>
      <c r="B2360" s="2" t="s">
        <v>510</v>
      </c>
      <c r="C2360" s="2" t="s">
        <v>220</v>
      </c>
      <c r="D2360" s="2" t="s">
        <v>34</v>
      </c>
      <c r="E2360" s="14" t="s">
        <v>206</v>
      </c>
      <c r="F2360" s="2" t="s">
        <v>428</v>
      </c>
      <c r="G2360" s="46">
        <v>117201.74</v>
      </c>
      <c r="H2360" s="4">
        <v>3034.47</v>
      </c>
      <c r="I2360" s="4">
        <f t="shared" si="72"/>
        <v>114167.27</v>
      </c>
    </row>
    <row r="2361" spans="1:9">
      <c r="A2361" s="45">
        <v>43497</v>
      </c>
      <c r="B2361" s="2" t="s">
        <v>510</v>
      </c>
      <c r="C2361" s="2" t="s">
        <v>220</v>
      </c>
      <c r="D2361" s="2" t="s">
        <v>34</v>
      </c>
      <c r="E2361" s="14" t="s">
        <v>206</v>
      </c>
      <c r="F2361" s="2" t="s">
        <v>429</v>
      </c>
      <c r="G2361" s="46">
        <v>3617.37</v>
      </c>
      <c r="H2361" s="4">
        <v>89.12</v>
      </c>
      <c r="I2361" s="4">
        <f t="shared" ref="I2361:I2424" si="73">+G2361-H2361</f>
        <v>3528.25</v>
      </c>
    </row>
    <row r="2362" spans="1:9">
      <c r="A2362" s="45">
        <v>43497</v>
      </c>
      <c r="B2362" s="2" t="s">
        <v>510</v>
      </c>
      <c r="C2362" s="2" t="s">
        <v>220</v>
      </c>
      <c r="D2362" s="2" t="s">
        <v>34</v>
      </c>
      <c r="E2362" s="14" t="s">
        <v>206</v>
      </c>
      <c r="F2362" s="2" t="s">
        <v>376</v>
      </c>
      <c r="G2362" s="46">
        <v>332803.65999999997</v>
      </c>
      <c r="H2362" s="4">
        <v>7788.14</v>
      </c>
      <c r="I2362" s="4">
        <f t="shared" si="73"/>
        <v>325015.51999999996</v>
      </c>
    </row>
    <row r="2363" spans="1:9">
      <c r="A2363" s="45">
        <v>43497</v>
      </c>
      <c r="B2363" s="2" t="s">
        <v>510</v>
      </c>
      <c r="C2363" s="2" t="s">
        <v>220</v>
      </c>
      <c r="D2363" s="2" t="s">
        <v>34</v>
      </c>
      <c r="E2363" s="14" t="s">
        <v>206</v>
      </c>
      <c r="F2363" s="2" t="s">
        <v>377</v>
      </c>
      <c r="G2363" s="46">
        <v>1979.48</v>
      </c>
      <c r="H2363" s="4">
        <v>29.19</v>
      </c>
      <c r="I2363" s="4">
        <f t="shared" si="73"/>
        <v>1950.29</v>
      </c>
    </row>
    <row r="2364" spans="1:9">
      <c r="A2364" s="45">
        <v>43497</v>
      </c>
      <c r="B2364" s="2" t="s">
        <v>510</v>
      </c>
      <c r="C2364" s="2" t="s">
        <v>220</v>
      </c>
      <c r="D2364" s="2" t="s">
        <v>34</v>
      </c>
      <c r="E2364" s="14" t="s">
        <v>206</v>
      </c>
      <c r="F2364" s="2" t="s">
        <v>383</v>
      </c>
      <c r="G2364" s="46">
        <v>41862.370000000003</v>
      </c>
      <c r="H2364" s="4">
        <v>1400.05</v>
      </c>
      <c r="I2364" s="4">
        <f t="shared" si="73"/>
        <v>40462.32</v>
      </c>
    </row>
    <row r="2365" spans="1:9">
      <c r="A2365" s="45">
        <v>43497</v>
      </c>
      <c r="B2365" s="2" t="s">
        <v>510</v>
      </c>
      <c r="C2365" s="2" t="s">
        <v>220</v>
      </c>
      <c r="D2365" s="2" t="s">
        <v>34</v>
      </c>
      <c r="E2365" s="14" t="s">
        <v>206</v>
      </c>
      <c r="F2365" s="2" t="s">
        <v>388</v>
      </c>
      <c r="G2365" s="46">
        <v>256045.33</v>
      </c>
      <c r="H2365" s="4">
        <v>9983.2099999999991</v>
      </c>
      <c r="I2365" s="4">
        <f t="shared" si="73"/>
        <v>246062.12</v>
      </c>
    </row>
    <row r="2366" spans="1:9">
      <c r="A2366" s="45">
        <v>43497</v>
      </c>
      <c r="B2366" s="2" t="s">
        <v>510</v>
      </c>
      <c r="C2366" s="2" t="s">
        <v>220</v>
      </c>
      <c r="D2366" s="2" t="s">
        <v>34</v>
      </c>
      <c r="E2366" s="14" t="s">
        <v>206</v>
      </c>
      <c r="F2366" s="2" t="s">
        <v>406</v>
      </c>
      <c r="G2366" s="46">
        <v>40508.300000000003</v>
      </c>
      <c r="H2366" s="4">
        <v>354.73</v>
      </c>
      <c r="I2366" s="4">
        <f t="shared" si="73"/>
        <v>40153.57</v>
      </c>
    </row>
    <row r="2367" spans="1:9">
      <c r="A2367" s="45">
        <v>43497</v>
      </c>
      <c r="B2367" s="2" t="s">
        <v>510</v>
      </c>
      <c r="C2367" s="2" t="s">
        <v>220</v>
      </c>
      <c r="D2367" s="2" t="s">
        <v>34</v>
      </c>
      <c r="E2367" s="14" t="s">
        <v>206</v>
      </c>
      <c r="F2367" s="2" t="s">
        <v>394</v>
      </c>
      <c r="G2367" s="46">
        <v>4697816.7300000004</v>
      </c>
      <c r="H2367" s="4">
        <v>101729.43</v>
      </c>
      <c r="I2367" s="4">
        <f t="shared" si="73"/>
        <v>4596087.3000000007</v>
      </c>
    </row>
    <row r="2368" spans="1:9">
      <c r="A2368" s="45">
        <v>43497</v>
      </c>
      <c r="B2368" s="2" t="s">
        <v>510</v>
      </c>
      <c r="C2368" s="2" t="s">
        <v>220</v>
      </c>
      <c r="D2368" s="2" t="s">
        <v>34</v>
      </c>
      <c r="E2368" s="14" t="s">
        <v>206</v>
      </c>
      <c r="F2368" s="2" t="s">
        <v>410</v>
      </c>
      <c r="G2368" s="46">
        <v>105205.73</v>
      </c>
      <c r="H2368" s="4">
        <v>2767.61</v>
      </c>
      <c r="I2368" s="4">
        <f t="shared" si="73"/>
        <v>102438.12</v>
      </c>
    </row>
    <row r="2369" spans="1:9">
      <c r="A2369" s="45">
        <v>43497</v>
      </c>
      <c r="B2369" s="2" t="s">
        <v>510</v>
      </c>
      <c r="C2369" s="2" t="s">
        <v>220</v>
      </c>
      <c r="D2369" s="2" t="s">
        <v>34</v>
      </c>
      <c r="E2369" s="14" t="s">
        <v>206</v>
      </c>
      <c r="F2369" s="2" t="s">
        <v>450</v>
      </c>
      <c r="G2369" s="46">
        <v>538446.39</v>
      </c>
      <c r="H2369" s="4">
        <v>14112.06</v>
      </c>
      <c r="I2369" s="4">
        <f t="shared" si="73"/>
        <v>524334.32999999996</v>
      </c>
    </row>
    <row r="2370" spans="1:9">
      <c r="A2370" s="45">
        <v>43497</v>
      </c>
      <c r="B2370" s="2" t="s">
        <v>510</v>
      </c>
      <c r="C2370" s="2" t="s">
        <v>220</v>
      </c>
      <c r="D2370" s="2" t="s">
        <v>34</v>
      </c>
      <c r="E2370" s="14" t="s">
        <v>206</v>
      </c>
      <c r="F2370" s="2" t="s">
        <v>655</v>
      </c>
      <c r="G2370" s="46">
        <v>366651.3</v>
      </c>
      <c r="H2370" s="4">
        <v>6024.05</v>
      </c>
      <c r="I2370" s="4">
        <f t="shared" si="73"/>
        <v>360627.25</v>
      </c>
    </row>
    <row r="2371" spans="1:9">
      <c r="A2371" s="45">
        <v>43497</v>
      </c>
      <c r="B2371" s="2" t="s">
        <v>510</v>
      </c>
      <c r="C2371" s="2" t="s">
        <v>220</v>
      </c>
      <c r="D2371" s="2" t="s">
        <v>34</v>
      </c>
      <c r="E2371" s="14" t="s">
        <v>206</v>
      </c>
      <c r="F2371" s="2" t="s">
        <v>431</v>
      </c>
      <c r="G2371" s="46">
        <v>309406.11</v>
      </c>
      <c r="H2371" s="4">
        <v>4559.3500000000004</v>
      </c>
      <c r="I2371" s="4">
        <f t="shared" si="73"/>
        <v>304846.76</v>
      </c>
    </row>
    <row r="2372" spans="1:9">
      <c r="A2372" s="45">
        <v>43497</v>
      </c>
      <c r="B2372" s="2" t="s">
        <v>510</v>
      </c>
      <c r="C2372" s="2" t="s">
        <v>220</v>
      </c>
      <c r="D2372" s="2" t="s">
        <v>34</v>
      </c>
      <c r="E2372" s="14" t="s">
        <v>206</v>
      </c>
      <c r="F2372" s="2" t="s">
        <v>452</v>
      </c>
      <c r="G2372" s="46">
        <v>201572</v>
      </c>
      <c r="H2372" s="4">
        <v>3334.92</v>
      </c>
      <c r="I2372" s="4">
        <f t="shared" si="73"/>
        <v>198237.08</v>
      </c>
    </row>
    <row r="2373" spans="1:9">
      <c r="A2373" s="45">
        <v>43497</v>
      </c>
      <c r="B2373" s="2" t="s">
        <v>510</v>
      </c>
      <c r="C2373" s="2" t="s">
        <v>220</v>
      </c>
      <c r="D2373" s="2" t="s">
        <v>34</v>
      </c>
      <c r="E2373" s="14" t="s">
        <v>206</v>
      </c>
      <c r="F2373" s="2" t="s">
        <v>432</v>
      </c>
      <c r="G2373" s="46">
        <v>115667.5</v>
      </c>
      <c r="H2373" s="4">
        <v>1947.75</v>
      </c>
      <c r="I2373" s="4">
        <f t="shared" si="73"/>
        <v>113719.75</v>
      </c>
    </row>
    <row r="2374" spans="1:9">
      <c r="A2374" s="45">
        <v>43497</v>
      </c>
      <c r="B2374" s="2" t="s">
        <v>510</v>
      </c>
      <c r="C2374" s="2" t="s">
        <v>220</v>
      </c>
      <c r="D2374" s="2" t="s">
        <v>34</v>
      </c>
      <c r="E2374" s="14" t="s">
        <v>206</v>
      </c>
      <c r="F2374" s="2" t="s">
        <v>453</v>
      </c>
      <c r="G2374" s="46">
        <v>306267.98</v>
      </c>
      <c r="H2374" s="4">
        <v>5924.76</v>
      </c>
      <c r="I2374" s="4">
        <f t="shared" si="73"/>
        <v>300343.21999999997</v>
      </c>
    </row>
    <row r="2375" spans="1:9">
      <c r="A2375" s="45">
        <v>43497</v>
      </c>
      <c r="B2375" s="2" t="s">
        <v>510</v>
      </c>
      <c r="C2375" s="2" t="s">
        <v>220</v>
      </c>
      <c r="D2375" s="2" t="s">
        <v>34</v>
      </c>
      <c r="E2375" s="14" t="s">
        <v>206</v>
      </c>
      <c r="F2375" s="2" t="s">
        <v>454</v>
      </c>
      <c r="G2375" s="46">
        <v>1017046.91</v>
      </c>
      <c r="H2375" s="4">
        <v>21105.73</v>
      </c>
      <c r="I2375" s="4">
        <f t="shared" si="73"/>
        <v>995941.18</v>
      </c>
    </row>
    <row r="2376" spans="1:9">
      <c r="A2376" s="45">
        <v>43497</v>
      </c>
      <c r="B2376" s="2" t="s">
        <v>510</v>
      </c>
      <c r="C2376" s="2" t="s">
        <v>220</v>
      </c>
      <c r="D2376" s="2" t="s">
        <v>34</v>
      </c>
      <c r="E2376" s="14" t="s">
        <v>206</v>
      </c>
      <c r="F2376" s="2" t="s">
        <v>433</v>
      </c>
      <c r="G2376" s="46">
        <v>21672.78</v>
      </c>
      <c r="H2376" s="4">
        <v>439.44</v>
      </c>
      <c r="I2376" s="4">
        <f t="shared" si="73"/>
        <v>21233.34</v>
      </c>
    </row>
    <row r="2377" spans="1:9">
      <c r="A2377" s="45">
        <v>43497</v>
      </c>
      <c r="B2377" s="2" t="s">
        <v>510</v>
      </c>
      <c r="C2377" s="2" t="s">
        <v>220</v>
      </c>
      <c r="D2377" s="2" t="s">
        <v>34</v>
      </c>
      <c r="E2377" s="14" t="s">
        <v>206</v>
      </c>
      <c r="F2377" s="2" t="s">
        <v>434</v>
      </c>
      <c r="G2377" s="46">
        <v>914235.93</v>
      </c>
      <c r="H2377" s="4">
        <v>15027.32</v>
      </c>
      <c r="I2377" s="4">
        <f t="shared" si="73"/>
        <v>899208.6100000001</v>
      </c>
    </row>
    <row r="2378" spans="1:9">
      <c r="A2378" s="45">
        <v>43497</v>
      </c>
      <c r="B2378" s="2" t="s">
        <v>510</v>
      </c>
      <c r="C2378" s="2" t="s">
        <v>220</v>
      </c>
      <c r="D2378" s="2" t="s">
        <v>34</v>
      </c>
      <c r="E2378" s="14" t="s">
        <v>206</v>
      </c>
      <c r="F2378" s="2" t="s">
        <v>699</v>
      </c>
      <c r="G2378" s="46">
        <v>130617.08</v>
      </c>
      <c r="H2378" s="4">
        <v>1113.47</v>
      </c>
      <c r="I2378" s="4">
        <f t="shared" si="73"/>
        <v>129503.61</v>
      </c>
    </row>
    <row r="2379" spans="1:9">
      <c r="A2379" s="45">
        <v>43497</v>
      </c>
      <c r="B2379" s="2" t="s">
        <v>510</v>
      </c>
      <c r="C2379" s="2" t="s">
        <v>220</v>
      </c>
      <c r="D2379" s="2" t="s">
        <v>34</v>
      </c>
      <c r="E2379" s="14" t="s">
        <v>206</v>
      </c>
      <c r="F2379" s="2" t="s">
        <v>455</v>
      </c>
      <c r="G2379" s="46">
        <v>42009.79</v>
      </c>
      <c r="H2379" s="4">
        <v>1100.55</v>
      </c>
      <c r="I2379" s="4">
        <f t="shared" si="73"/>
        <v>40909.24</v>
      </c>
    </row>
    <row r="2380" spans="1:9">
      <c r="A2380" s="45">
        <v>43497</v>
      </c>
      <c r="B2380" s="2" t="s">
        <v>510</v>
      </c>
      <c r="C2380" s="2" t="s">
        <v>220</v>
      </c>
      <c r="D2380" s="2" t="s">
        <v>34</v>
      </c>
      <c r="E2380" s="14" t="s">
        <v>206</v>
      </c>
      <c r="F2380" s="2" t="s">
        <v>456</v>
      </c>
      <c r="G2380" s="46">
        <v>6398.4</v>
      </c>
      <c r="H2380" s="4">
        <v>134.24</v>
      </c>
      <c r="I2380" s="4">
        <f t="shared" si="73"/>
        <v>6264.16</v>
      </c>
    </row>
    <row r="2381" spans="1:9">
      <c r="A2381" s="45">
        <v>43497</v>
      </c>
      <c r="B2381" s="2" t="s">
        <v>510</v>
      </c>
      <c r="C2381" s="2" t="s">
        <v>220</v>
      </c>
      <c r="D2381" s="2" t="s">
        <v>34</v>
      </c>
      <c r="E2381" s="14" t="s">
        <v>206</v>
      </c>
      <c r="F2381" s="2" t="s">
        <v>660</v>
      </c>
      <c r="G2381" s="46">
        <v>109805.7</v>
      </c>
      <c r="H2381" s="4">
        <v>749.33</v>
      </c>
      <c r="I2381" s="4">
        <f t="shared" si="73"/>
        <v>109056.37</v>
      </c>
    </row>
    <row r="2382" spans="1:9">
      <c r="A2382" s="45">
        <v>43497</v>
      </c>
      <c r="B2382" s="2" t="s">
        <v>510</v>
      </c>
      <c r="C2382" s="2" t="s">
        <v>220</v>
      </c>
      <c r="D2382" s="2" t="s">
        <v>34</v>
      </c>
      <c r="E2382" s="14" t="s">
        <v>206</v>
      </c>
      <c r="F2382" s="2" t="s">
        <v>458</v>
      </c>
      <c r="G2382" s="46">
        <v>593639.19999999995</v>
      </c>
      <c r="H2382" s="4">
        <v>10895.52</v>
      </c>
      <c r="I2382" s="4">
        <f t="shared" si="73"/>
        <v>582743.67999999993</v>
      </c>
    </row>
    <row r="2383" spans="1:9">
      <c r="A2383" s="45">
        <v>43497</v>
      </c>
      <c r="B2383" s="2" t="s">
        <v>510</v>
      </c>
      <c r="C2383" s="2" t="s">
        <v>220</v>
      </c>
      <c r="D2383" s="2" t="s">
        <v>34</v>
      </c>
      <c r="E2383" s="14" t="s">
        <v>206</v>
      </c>
      <c r="F2383" s="2" t="s">
        <v>436</v>
      </c>
      <c r="G2383" s="46">
        <v>233153.87</v>
      </c>
      <c r="H2383" s="4">
        <v>3031.06</v>
      </c>
      <c r="I2383" s="4">
        <f t="shared" si="73"/>
        <v>230122.81</v>
      </c>
    </row>
    <row r="2384" spans="1:9">
      <c r="A2384" s="45">
        <v>43497</v>
      </c>
      <c r="B2384" s="2" t="s">
        <v>510</v>
      </c>
      <c r="C2384" s="2" t="s">
        <v>220</v>
      </c>
      <c r="D2384" s="2" t="s">
        <v>34</v>
      </c>
      <c r="E2384" s="14" t="s">
        <v>206</v>
      </c>
      <c r="F2384" s="2" t="s">
        <v>437</v>
      </c>
      <c r="G2384" s="46">
        <v>236376.12</v>
      </c>
      <c r="H2384" s="4">
        <v>2265.77</v>
      </c>
      <c r="I2384" s="4">
        <f t="shared" si="73"/>
        <v>234110.35</v>
      </c>
    </row>
    <row r="2385" spans="1:9">
      <c r="A2385" s="45">
        <v>43497</v>
      </c>
      <c r="B2385" s="2" t="s">
        <v>510</v>
      </c>
      <c r="C2385" s="2" t="s">
        <v>220</v>
      </c>
      <c r="D2385" s="2" t="s">
        <v>34</v>
      </c>
      <c r="E2385" s="14" t="s">
        <v>206</v>
      </c>
      <c r="F2385" s="2" t="s">
        <v>460</v>
      </c>
      <c r="G2385" s="46">
        <v>566099.39</v>
      </c>
      <c r="H2385" s="4">
        <v>6864.21</v>
      </c>
      <c r="I2385" s="4">
        <f t="shared" si="73"/>
        <v>559235.18000000005</v>
      </c>
    </row>
    <row r="2386" spans="1:9">
      <c r="A2386" s="45">
        <v>43497</v>
      </c>
      <c r="B2386" s="2" t="s">
        <v>510</v>
      </c>
      <c r="C2386" s="2" t="s">
        <v>220</v>
      </c>
      <c r="D2386" s="2" t="s">
        <v>34</v>
      </c>
      <c r="E2386" s="14" t="s">
        <v>206</v>
      </c>
      <c r="F2386" s="2" t="s">
        <v>438</v>
      </c>
      <c r="G2386" s="46">
        <v>203749.43</v>
      </c>
      <c r="H2386" s="4">
        <v>3277.66</v>
      </c>
      <c r="I2386" s="4">
        <f t="shared" si="73"/>
        <v>200471.77</v>
      </c>
    </row>
    <row r="2387" spans="1:9">
      <c r="A2387" s="45">
        <v>43497</v>
      </c>
      <c r="B2387" s="2" t="s">
        <v>510</v>
      </c>
      <c r="C2387" s="2" t="s">
        <v>220</v>
      </c>
      <c r="D2387" s="2" t="s">
        <v>34</v>
      </c>
      <c r="E2387" s="14" t="s">
        <v>206</v>
      </c>
      <c r="F2387" s="2" t="s">
        <v>439</v>
      </c>
      <c r="G2387" s="46">
        <v>479733.09</v>
      </c>
      <c r="H2387" s="4">
        <v>5616.19</v>
      </c>
      <c r="I2387" s="4">
        <f t="shared" si="73"/>
        <v>474116.9</v>
      </c>
    </row>
    <row r="2388" spans="1:9">
      <c r="A2388" s="45">
        <v>43497</v>
      </c>
      <c r="B2388" s="2" t="s">
        <v>510</v>
      </c>
      <c r="C2388" s="2" t="s">
        <v>220</v>
      </c>
      <c r="D2388" s="2" t="s">
        <v>34</v>
      </c>
      <c r="E2388" s="14" t="s">
        <v>206</v>
      </c>
      <c r="F2388" s="2" t="s">
        <v>440</v>
      </c>
      <c r="G2388" s="46">
        <v>4771.3999999999996</v>
      </c>
      <c r="H2388" s="4">
        <v>35.869999999999997</v>
      </c>
      <c r="I2388" s="4">
        <f t="shared" si="73"/>
        <v>4735.53</v>
      </c>
    </row>
    <row r="2389" spans="1:9">
      <c r="A2389" s="45">
        <v>43497</v>
      </c>
      <c r="B2389" s="2" t="s">
        <v>510</v>
      </c>
      <c r="C2389" s="2" t="s">
        <v>220</v>
      </c>
      <c r="D2389" s="2" t="s">
        <v>34</v>
      </c>
      <c r="E2389" s="14" t="s">
        <v>206</v>
      </c>
      <c r="F2389" s="2" t="s">
        <v>461</v>
      </c>
      <c r="G2389" s="46">
        <v>296597.25</v>
      </c>
      <c r="H2389" s="4">
        <v>3585.35</v>
      </c>
      <c r="I2389" s="4">
        <f t="shared" si="73"/>
        <v>293011.90000000002</v>
      </c>
    </row>
    <row r="2390" spans="1:9">
      <c r="A2390" s="45">
        <v>43497</v>
      </c>
      <c r="B2390" s="2" t="s">
        <v>510</v>
      </c>
      <c r="C2390" s="2" t="s">
        <v>220</v>
      </c>
      <c r="D2390" s="2" t="s">
        <v>34</v>
      </c>
      <c r="E2390" s="14" t="s">
        <v>206</v>
      </c>
      <c r="F2390" s="2" t="s">
        <v>463</v>
      </c>
      <c r="G2390" s="46">
        <v>386408.75</v>
      </c>
      <c r="H2390" s="4">
        <v>6129.97</v>
      </c>
      <c r="I2390" s="4">
        <f t="shared" si="73"/>
        <v>380278.78</v>
      </c>
    </row>
    <row r="2391" spans="1:9">
      <c r="A2391" s="45">
        <v>43497</v>
      </c>
      <c r="B2391" s="2" t="s">
        <v>510</v>
      </c>
      <c r="C2391" s="2" t="s">
        <v>220</v>
      </c>
      <c r="D2391" s="2" t="s">
        <v>34</v>
      </c>
      <c r="E2391" s="14" t="s">
        <v>206</v>
      </c>
      <c r="F2391" s="2" t="s">
        <v>466</v>
      </c>
      <c r="G2391" s="46">
        <v>12642.01</v>
      </c>
      <c r="H2391" s="4">
        <v>210.07</v>
      </c>
      <c r="I2391" s="4">
        <f t="shared" si="73"/>
        <v>12431.94</v>
      </c>
    </row>
    <row r="2392" spans="1:9">
      <c r="A2392" s="45">
        <v>43497</v>
      </c>
      <c r="B2392" s="2" t="s">
        <v>510</v>
      </c>
      <c r="C2392" s="2" t="s">
        <v>220</v>
      </c>
      <c r="D2392" s="2" t="s">
        <v>34</v>
      </c>
      <c r="E2392" s="14" t="s">
        <v>206</v>
      </c>
      <c r="F2392" s="2" t="s">
        <v>471</v>
      </c>
      <c r="G2392" s="46">
        <v>37543.360000000001</v>
      </c>
      <c r="H2392" s="4">
        <v>383.85</v>
      </c>
      <c r="I2392" s="4">
        <f t="shared" si="73"/>
        <v>37159.51</v>
      </c>
    </row>
    <row r="2393" spans="1:9">
      <c r="A2393" s="45">
        <v>43497</v>
      </c>
      <c r="B2393" s="2" t="s">
        <v>510</v>
      </c>
      <c r="C2393" s="2" t="s">
        <v>220</v>
      </c>
      <c r="D2393" s="2" t="s">
        <v>34</v>
      </c>
      <c r="E2393" s="14" t="s">
        <v>206</v>
      </c>
      <c r="F2393" s="2" t="s">
        <v>718</v>
      </c>
      <c r="G2393" s="46">
        <v>5915.23</v>
      </c>
      <c r="H2393" s="4">
        <v>0</v>
      </c>
      <c r="I2393" s="4">
        <f t="shared" si="73"/>
        <v>5915.23</v>
      </c>
    </row>
    <row r="2394" spans="1:9">
      <c r="A2394" s="45">
        <v>43497</v>
      </c>
      <c r="B2394" s="2" t="s">
        <v>510</v>
      </c>
      <c r="C2394" s="2" t="s">
        <v>220</v>
      </c>
      <c r="D2394" s="2" t="s">
        <v>34</v>
      </c>
      <c r="E2394" s="14" t="s">
        <v>206</v>
      </c>
      <c r="F2394" s="2" t="s">
        <v>662</v>
      </c>
      <c r="G2394" s="46">
        <v>12276.97</v>
      </c>
      <c r="H2394" s="4">
        <v>0</v>
      </c>
      <c r="I2394" s="4">
        <f t="shared" si="73"/>
        <v>12276.97</v>
      </c>
    </row>
    <row r="2395" spans="1:9">
      <c r="A2395" s="45">
        <v>43497</v>
      </c>
      <c r="B2395" s="2" t="s">
        <v>510</v>
      </c>
      <c r="C2395" s="2" t="s">
        <v>220</v>
      </c>
      <c r="D2395" s="2" t="s">
        <v>34</v>
      </c>
      <c r="E2395" s="14" t="s">
        <v>206</v>
      </c>
      <c r="F2395" s="2" t="s">
        <v>472</v>
      </c>
      <c r="G2395" s="46">
        <v>42865.66</v>
      </c>
      <c r="H2395" s="4">
        <v>0</v>
      </c>
      <c r="I2395" s="4">
        <f t="shared" si="73"/>
        <v>42865.66</v>
      </c>
    </row>
    <row r="2396" spans="1:9">
      <c r="A2396" s="45">
        <v>43497</v>
      </c>
      <c r="B2396" s="2" t="s">
        <v>510</v>
      </c>
      <c r="C2396" s="2" t="s">
        <v>220</v>
      </c>
      <c r="D2396" s="2" t="s">
        <v>34</v>
      </c>
      <c r="E2396" s="14" t="s">
        <v>206</v>
      </c>
      <c r="F2396" s="2" t="s">
        <v>664</v>
      </c>
      <c r="G2396" s="46">
        <v>4158.7</v>
      </c>
      <c r="H2396" s="4">
        <v>0</v>
      </c>
      <c r="I2396" s="4">
        <f t="shared" si="73"/>
        <v>4158.7</v>
      </c>
    </row>
    <row r="2397" spans="1:9">
      <c r="A2397" s="45">
        <v>43497</v>
      </c>
      <c r="B2397" s="2" t="s">
        <v>510</v>
      </c>
      <c r="C2397" s="2" t="s">
        <v>220</v>
      </c>
      <c r="D2397" s="2" t="s">
        <v>34</v>
      </c>
      <c r="E2397" s="14" t="s">
        <v>206</v>
      </c>
      <c r="F2397" s="2" t="s">
        <v>473</v>
      </c>
      <c r="G2397" s="46">
        <v>41992.17</v>
      </c>
      <c r="H2397" s="4">
        <v>1082.93</v>
      </c>
      <c r="I2397" s="4">
        <f t="shared" si="73"/>
        <v>40909.24</v>
      </c>
    </row>
    <row r="2398" spans="1:9">
      <c r="A2398" s="45">
        <v>43497</v>
      </c>
      <c r="B2398" s="2" t="s">
        <v>510</v>
      </c>
      <c r="C2398" s="2" t="s">
        <v>220</v>
      </c>
      <c r="D2398" s="2" t="s">
        <v>34</v>
      </c>
      <c r="E2398" s="14" t="s">
        <v>206</v>
      </c>
      <c r="F2398" s="2" t="s">
        <v>474</v>
      </c>
      <c r="G2398" s="46">
        <v>64929.46</v>
      </c>
      <c r="H2398" s="4">
        <v>657.91</v>
      </c>
      <c r="I2398" s="4">
        <f t="shared" si="73"/>
        <v>64271.549999999996</v>
      </c>
    </row>
    <row r="2399" spans="1:9">
      <c r="A2399" s="45">
        <v>43497</v>
      </c>
      <c r="B2399" s="2" t="s">
        <v>510</v>
      </c>
      <c r="C2399" s="2" t="s">
        <v>220</v>
      </c>
      <c r="D2399" s="2" t="s">
        <v>34</v>
      </c>
      <c r="E2399" s="14" t="s">
        <v>206</v>
      </c>
      <c r="F2399" s="2" t="s">
        <v>484</v>
      </c>
      <c r="G2399" s="46">
        <v>61589.279999999999</v>
      </c>
      <c r="H2399" s="4">
        <v>0</v>
      </c>
      <c r="I2399" s="4">
        <f t="shared" si="73"/>
        <v>61589.279999999999</v>
      </c>
    </row>
    <row r="2400" spans="1:9">
      <c r="A2400" s="45">
        <v>43497</v>
      </c>
      <c r="B2400" s="2" t="s">
        <v>510</v>
      </c>
      <c r="C2400" s="2" t="s">
        <v>220</v>
      </c>
      <c r="D2400" s="2" t="s">
        <v>34</v>
      </c>
      <c r="E2400" s="14" t="s">
        <v>206</v>
      </c>
      <c r="F2400" s="2" t="s">
        <v>686</v>
      </c>
      <c r="G2400" s="46">
        <v>8837.73</v>
      </c>
      <c r="H2400" s="4">
        <v>0</v>
      </c>
      <c r="I2400" s="4">
        <f t="shared" si="73"/>
        <v>8837.73</v>
      </c>
    </row>
    <row r="2401" spans="1:9">
      <c r="A2401" s="45">
        <v>43497</v>
      </c>
      <c r="B2401" s="2" t="s">
        <v>510</v>
      </c>
      <c r="C2401" s="2" t="s">
        <v>220</v>
      </c>
      <c r="D2401" s="2" t="s">
        <v>34</v>
      </c>
      <c r="E2401" s="14" t="s">
        <v>206</v>
      </c>
      <c r="F2401" s="2" t="s">
        <v>485</v>
      </c>
      <c r="G2401" s="46">
        <v>1374964.59</v>
      </c>
      <c r="H2401" s="4">
        <v>13962.68</v>
      </c>
      <c r="I2401" s="4">
        <f t="shared" si="73"/>
        <v>1361001.9100000001</v>
      </c>
    </row>
    <row r="2402" spans="1:9">
      <c r="A2402" s="45">
        <v>43497</v>
      </c>
      <c r="B2402" s="2" t="s">
        <v>510</v>
      </c>
      <c r="C2402" s="2" t="s">
        <v>220</v>
      </c>
      <c r="D2402" s="2" t="s">
        <v>34</v>
      </c>
      <c r="E2402" s="14" t="s">
        <v>206</v>
      </c>
      <c r="F2402" s="2" t="s">
        <v>486</v>
      </c>
      <c r="G2402" s="46">
        <v>2494391.96</v>
      </c>
      <c r="H2402" s="4">
        <v>29263.49</v>
      </c>
      <c r="I2402" s="4">
        <f t="shared" si="73"/>
        <v>2465128.4699999997</v>
      </c>
    </row>
    <row r="2403" spans="1:9">
      <c r="A2403" s="45">
        <v>43497</v>
      </c>
      <c r="B2403" s="2" t="s">
        <v>510</v>
      </c>
      <c r="C2403" s="2" t="s">
        <v>220</v>
      </c>
      <c r="D2403" s="2" t="s">
        <v>34</v>
      </c>
      <c r="E2403" s="14" t="s">
        <v>206</v>
      </c>
      <c r="F2403" s="2" t="s">
        <v>667</v>
      </c>
      <c r="G2403" s="46">
        <v>12810.61</v>
      </c>
      <c r="H2403" s="4">
        <v>0</v>
      </c>
      <c r="I2403" s="4">
        <f t="shared" si="73"/>
        <v>12810.61</v>
      </c>
    </row>
    <row r="2404" spans="1:9">
      <c r="A2404" s="45">
        <v>43497</v>
      </c>
      <c r="B2404" s="2" t="s">
        <v>510</v>
      </c>
      <c r="C2404" s="2" t="s">
        <v>220</v>
      </c>
      <c r="D2404" s="2" t="s">
        <v>34</v>
      </c>
      <c r="E2404" s="14" t="s">
        <v>206</v>
      </c>
      <c r="F2404" s="2" t="s">
        <v>700</v>
      </c>
      <c r="G2404" s="46">
        <v>47450.11</v>
      </c>
      <c r="H2404" s="4">
        <v>404.49</v>
      </c>
      <c r="I2404" s="4">
        <f t="shared" si="73"/>
        <v>47045.62</v>
      </c>
    </row>
    <row r="2405" spans="1:9">
      <c r="A2405" s="45">
        <v>43497</v>
      </c>
      <c r="B2405" s="2" t="s">
        <v>510</v>
      </c>
      <c r="C2405" s="2" t="s">
        <v>220</v>
      </c>
      <c r="D2405" s="2" t="s">
        <v>34</v>
      </c>
      <c r="E2405" s="14" t="s">
        <v>206</v>
      </c>
      <c r="F2405" s="2" t="s">
        <v>668</v>
      </c>
      <c r="G2405" s="46">
        <v>10152.280000000001</v>
      </c>
      <c r="H2405" s="4">
        <v>124.87</v>
      </c>
      <c r="I2405" s="4">
        <f t="shared" si="73"/>
        <v>10027.41</v>
      </c>
    </row>
    <row r="2406" spans="1:9">
      <c r="A2406" s="45">
        <v>43497</v>
      </c>
      <c r="B2406" s="2" t="s">
        <v>510</v>
      </c>
      <c r="C2406" s="2" t="s">
        <v>220</v>
      </c>
      <c r="D2406" s="2" t="s">
        <v>34</v>
      </c>
      <c r="E2406" s="14" t="s">
        <v>206</v>
      </c>
      <c r="F2406" s="2" t="s">
        <v>669</v>
      </c>
      <c r="G2406" s="46">
        <v>9219.19</v>
      </c>
      <c r="H2406" s="4">
        <v>98.41</v>
      </c>
      <c r="I2406" s="4">
        <f t="shared" si="73"/>
        <v>9120.7800000000007</v>
      </c>
    </row>
    <row r="2407" spans="1:9">
      <c r="A2407" s="45">
        <v>43497</v>
      </c>
      <c r="B2407" s="2" t="s">
        <v>510</v>
      </c>
      <c r="C2407" s="2" t="s">
        <v>220</v>
      </c>
      <c r="D2407" s="2" t="s">
        <v>34</v>
      </c>
      <c r="E2407" s="14" t="s">
        <v>206</v>
      </c>
      <c r="F2407" s="2" t="s">
        <v>670</v>
      </c>
      <c r="G2407" s="46">
        <v>14484.71</v>
      </c>
      <c r="H2407" s="4">
        <v>216.52</v>
      </c>
      <c r="I2407" s="4">
        <f t="shared" si="73"/>
        <v>14268.189999999999</v>
      </c>
    </row>
    <row r="2408" spans="1:9">
      <c r="A2408" s="45">
        <v>43497</v>
      </c>
      <c r="B2408" s="2" t="s">
        <v>510</v>
      </c>
      <c r="C2408" s="2" t="s">
        <v>220</v>
      </c>
      <c r="D2408" s="2" t="s">
        <v>34</v>
      </c>
      <c r="E2408" s="14" t="s">
        <v>206</v>
      </c>
      <c r="F2408" s="2" t="s">
        <v>671</v>
      </c>
      <c r="G2408" s="46">
        <v>2623.34</v>
      </c>
      <c r="H2408" s="4">
        <v>42.19</v>
      </c>
      <c r="I2408" s="4">
        <f t="shared" si="73"/>
        <v>2581.15</v>
      </c>
    </row>
    <row r="2409" spans="1:9">
      <c r="A2409" s="45">
        <v>43497</v>
      </c>
      <c r="B2409" s="2" t="s">
        <v>510</v>
      </c>
      <c r="C2409" s="2" t="s">
        <v>220</v>
      </c>
      <c r="D2409" s="2" t="s">
        <v>34</v>
      </c>
      <c r="E2409" s="14" t="s">
        <v>206</v>
      </c>
      <c r="F2409" s="2" t="s">
        <v>672</v>
      </c>
      <c r="G2409" s="46">
        <v>153443.09</v>
      </c>
      <c r="H2409" s="4">
        <v>1307.68</v>
      </c>
      <c r="I2409" s="4">
        <f t="shared" si="73"/>
        <v>152135.41</v>
      </c>
    </row>
    <row r="2410" spans="1:9">
      <c r="A2410" s="45">
        <v>43497</v>
      </c>
      <c r="B2410" s="2" t="s">
        <v>510</v>
      </c>
      <c r="C2410" s="2" t="s">
        <v>220</v>
      </c>
      <c r="D2410" s="2" t="s">
        <v>34</v>
      </c>
      <c r="E2410" s="14" t="s">
        <v>206</v>
      </c>
      <c r="F2410" s="2" t="s">
        <v>673</v>
      </c>
      <c r="G2410" s="46">
        <v>60101.09</v>
      </c>
      <c r="H2410" s="4">
        <v>770.58</v>
      </c>
      <c r="I2410" s="4">
        <f t="shared" si="73"/>
        <v>59330.509999999995</v>
      </c>
    </row>
    <row r="2411" spans="1:9">
      <c r="A2411" s="45">
        <v>43497</v>
      </c>
      <c r="B2411" s="2" t="s">
        <v>510</v>
      </c>
      <c r="C2411" s="2" t="s">
        <v>220</v>
      </c>
      <c r="D2411" s="2" t="s">
        <v>34</v>
      </c>
      <c r="E2411" s="14" t="s">
        <v>206</v>
      </c>
      <c r="F2411" s="2" t="s">
        <v>491</v>
      </c>
      <c r="G2411" s="46">
        <v>-3203.24</v>
      </c>
      <c r="H2411" s="4">
        <v>0</v>
      </c>
      <c r="I2411" s="4">
        <f t="shared" si="73"/>
        <v>-3203.24</v>
      </c>
    </row>
    <row r="2412" spans="1:9">
      <c r="A2412" s="45">
        <v>43497</v>
      </c>
      <c r="B2412" s="2" t="s">
        <v>510</v>
      </c>
      <c r="C2412" s="2" t="s">
        <v>220</v>
      </c>
      <c r="D2412" s="2" t="s">
        <v>34</v>
      </c>
      <c r="E2412" s="14" t="s">
        <v>206</v>
      </c>
      <c r="F2412" s="2" t="s">
        <v>687</v>
      </c>
      <c r="G2412" s="46">
        <v>-244.65</v>
      </c>
      <c r="H2412" s="4">
        <v>0</v>
      </c>
      <c r="I2412" s="4">
        <f t="shared" si="73"/>
        <v>-244.65</v>
      </c>
    </row>
    <row r="2413" spans="1:9">
      <c r="A2413" s="45">
        <v>43497</v>
      </c>
      <c r="B2413" s="2" t="s">
        <v>510</v>
      </c>
      <c r="C2413" s="2" t="s">
        <v>220</v>
      </c>
      <c r="D2413" s="2" t="s">
        <v>34</v>
      </c>
      <c r="E2413" s="14" t="s">
        <v>206</v>
      </c>
      <c r="F2413" s="2" t="s">
        <v>675</v>
      </c>
      <c r="G2413" s="46">
        <v>49843.29</v>
      </c>
      <c r="H2413" s="4">
        <v>777.32</v>
      </c>
      <c r="I2413" s="4">
        <f t="shared" si="73"/>
        <v>49065.97</v>
      </c>
    </row>
    <row r="2414" spans="1:9">
      <c r="A2414" s="45">
        <v>43497</v>
      </c>
      <c r="B2414" s="2" t="s">
        <v>510</v>
      </c>
      <c r="C2414" s="2" t="s">
        <v>220</v>
      </c>
      <c r="D2414" s="2" t="s">
        <v>34</v>
      </c>
      <c r="E2414" s="14" t="s">
        <v>206</v>
      </c>
      <c r="F2414" s="2" t="s">
        <v>701</v>
      </c>
      <c r="G2414" s="46">
        <v>24570.57</v>
      </c>
      <c r="H2414" s="4">
        <v>209.45</v>
      </c>
      <c r="I2414" s="4">
        <f t="shared" si="73"/>
        <v>24361.119999999999</v>
      </c>
    </row>
    <row r="2415" spans="1:9">
      <c r="A2415" s="45">
        <v>43497</v>
      </c>
      <c r="B2415" s="2" t="s">
        <v>510</v>
      </c>
      <c r="C2415" s="2" t="s">
        <v>220</v>
      </c>
      <c r="D2415" s="2" t="s">
        <v>34</v>
      </c>
      <c r="E2415" s="14" t="s">
        <v>206</v>
      </c>
      <c r="F2415" s="2" t="s">
        <v>676</v>
      </c>
      <c r="G2415" s="46">
        <v>89008.65</v>
      </c>
      <c r="H2415" s="4">
        <v>1030.71</v>
      </c>
      <c r="I2415" s="4">
        <f t="shared" si="73"/>
        <v>87977.939999999988</v>
      </c>
    </row>
    <row r="2416" spans="1:9">
      <c r="A2416" s="45">
        <v>43497</v>
      </c>
      <c r="B2416" s="2" t="s">
        <v>510</v>
      </c>
      <c r="C2416" s="2" t="s">
        <v>220</v>
      </c>
      <c r="D2416" s="2" t="s">
        <v>34</v>
      </c>
      <c r="E2416" s="14" t="s">
        <v>206</v>
      </c>
      <c r="F2416" s="2" t="s">
        <v>677</v>
      </c>
      <c r="G2416" s="46">
        <v>225500.06</v>
      </c>
      <c r="H2416" s="4">
        <v>2765.27</v>
      </c>
      <c r="I2416" s="4">
        <f t="shared" si="73"/>
        <v>222734.79</v>
      </c>
    </row>
    <row r="2417" spans="1:9">
      <c r="A2417" s="45">
        <v>43497</v>
      </c>
      <c r="B2417" s="2" t="s">
        <v>510</v>
      </c>
      <c r="C2417" s="2" t="s">
        <v>220</v>
      </c>
      <c r="D2417" s="2" t="s">
        <v>34</v>
      </c>
      <c r="E2417" s="14" t="s">
        <v>206</v>
      </c>
      <c r="F2417" s="2" t="s">
        <v>678</v>
      </c>
      <c r="G2417" s="46">
        <v>44013.01</v>
      </c>
      <c r="H2417" s="4">
        <v>259.91000000000003</v>
      </c>
      <c r="I2417" s="4">
        <f t="shared" si="73"/>
        <v>43753.1</v>
      </c>
    </row>
    <row r="2418" spans="1:9">
      <c r="A2418" s="45">
        <v>43497</v>
      </c>
      <c r="B2418" s="2" t="s">
        <v>510</v>
      </c>
      <c r="C2418" s="2" t="s">
        <v>220</v>
      </c>
      <c r="D2418" s="2" t="s">
        <v>34</v>
      </c>
      <c r="E2418" s="14" t="s">
        <v>206</v>
      </c>
      <c r="F2418" s="2" t="s">
        <v>679</v>
      </c>
      <c r="G2418" s="46">
        <v>12148.43</v>
      </c>
      <c r="H2418" s="4">
        <v>146.94</v>
      </c>
      <c r="I2418" s="4">
        <f t="shared" si="73"/>
        <v>12001.49</v>
      </c>
    </row>
    <row r="2419" spans="1:9">
      <c r="A2419" s="45">
        <v>43497</v>
      </c>
      <c r="B2419" s="2" t="s">
        <v>510</v>
      </c>
      <c r="C2419" s="2" t="s">
        <v>220</v>
      </c>
      <c r="D2419" s="2" t="s">
        <v>34</v>
      </c>
      <c r="E2419" s="14" t="s">
        <v>206</v>
      </c>
      <c r="F2419" s="2" t="s">
        <v>689</v>
      </c>
      <c r="G2419" s="46">
        <v>58161.64</v>
      </c>
      <c r="H2419" s="4">
        <v>650.69000000000005</v>
      </c>
      <c r="I2419" s="4">
        <f t="shared" si="73"/>
        <v>57510.95</v>
      </c>
    </row>
    <row r="2420" spans="1:9">
      <c r="A2420" s="45">
        <v>43497</v>
      </c>
      <c r="B2420" s="2" t="s">
        <v>510</v>
      </c>
      <c r="C2420" s="2" t="s">
        <v>220</v>
      </c>
      <c r="D2420" s="2" t="s">
        <v>34</v>
      </c>
      <c r="E2420" s="14" t="s">
        <v>206</v>
      </c>
      <c r="F2420" s="2" t="s">
        <v>702</v>
      </c>
      <c r="G2420" s="46">
        <v>8401.1299999999992</v>
      </c>
      <c r="H2420" s="4">
        <v>72.739999999999995</v>
      </c>
      <c r="I2420" s="4">
        <f t="shared" si="73"/>
        <v>8328.39</v>
      </c>
    </row>
    <row r="2421" spans="1:9">
      <c r="A2421" s="45">
        <v>43497</v>
      </c>
      <c r="B2421" s="2" t="s">
        <v>510</v>
      </c>
      <c r="C2421" s="2" t="s">
        <v>220</v>
      </c>
      <c r="D2421" s="2" t="s">
        <v>34</v>
      </c>
      <c r="E2421" s="14" t="s">
        <v>206</v>
      </c>
      <c r="F2421" s="2" t="s">
        <v>703</v>
      </c>
      <c r="G2421" s="46">
        <v>5913.43</v>
      </c>
      <c r="H2421" s="4">
        <v>50.41</v>
      </c>
      <c r="I2421" s="4">
        <f t="shared" si="73"/>
        <v>5863.02</v>
      </c>
    </row>
    <row r="2422" spans="1:9">
      <c r="A2422" s="45">
        <v>43497</v>
      </c>
      <c r="B2422" s="2" t="s">
        <v>510</v>
      </c>
      <c r="C2422" s="2" t="s">
        <v>220</v>
      </c>
      <c r="D2422" s="2" t="s">
        <v>34</v>
      </c>
      <c r="E2422" s="14" t="s">
        <v>206</v>
      </c>
      <c r="F2422" s="2" t="s">
        <v>704</v>
      </c>
      <c r="G2422" s="46">
        <v>59517.2</v>
      </c>
      <c r="H2422" s="4">
        <v>405.82</v>
      </c>
      <c r="I2422" s="4">
        <f t="shared" si="73"/>
        <v>59111.38</v>
      </c>
    </row>
    <row r="2423" spans="1:9">
      <c r="A2423" s="45">
        <v>43497</v>
      </c>
      <c r="B2423" s="2" t="s">
        <v>510</v>
      </c>
      <c r="C2423" s="2" t="s">
        <v>220</v>
      </c>
      <c r="D2423" s="2" t="s">
        <v>34</v>
      </c>
      <c r="E2423" s="14" t="s">
        <v>206</v>
      </c>
      <c r="F2423" s="2" t="s">
        <v>719</v>
      </c>
      <c r="G2423" s="46">
        <v>3822.18</v>
      </c>
      <c r="H2423" s="4">
        <v>10.82</v>
      </c>
      <c r="I2423" s="4">
        <f t="shared" si="73"/>
        <v>3811.3599999999997</v>
      </c>
    </row>
    <row r="2424" spans="1:9">
      <c r="A2424" s="45">
        <v>43497</v>
      </c>
      <c r="B2424" s="2" t="s">
        <v>510</v>
      </c>
      <c r="C2424" s="2" t="s">
        <v>220</v>
      </c>
      <c r="D2424" s="2" t="s">
        <v>34</v>
      </c>
      <c r="E2424" s="14" t="s">
        <v>206</v>
      </c>
      <c r="F2424" s="2" t="s">
        <v>720</v>
      </c>
      <c r="G2424" s="46">
        <v>28502.33</v>
      </c>
      <c r="H2424" s="4">
        <v>80.680000000000007</v>
      </c>
      <c r="I2424" s="4">
        <f t="shared" si="73"/>
        <v>28421.65</v>
      </c>
    </row>
    <row r="2425" spans="1:9">
      <c r="A2425" s="45">
        <v>43497</v>
      </c>
      <c r="B2425" s="2" t="s">
        <v>510</v>
      </c>
      <c r="C2425" s="2" t="s">
        <v>220</v>
      </c>
      <c r="D2425" s="2" t="s">
        <v>34</v>
      </c>
      <c r="E2425" s="14" t="s">
        <v>206</v>
      </c>
      <c r="F2425" s="2" t="s">
        <v>721</v>
      </c>
      <c r="G2425" s="46">
        <v>33363.5</v>
      </c>
      <c r="H2425" s="4">
        <v>94.44</v>
      </c>
      <c r="I2425" s="4">
        <f t="shared" ref="I2425:I2445" si="74">+G2425-H2425</f>
        <v>33269.06</v>
      </c>
    </row>
    <row r="2426" spans="1:9">
      <c r="A2426" s="45">
        <v>43497</v>
      </c>
      <c r="B2426" s="2" t="s">
        <v>510</v>
      </c>
      <c r="C2426" s="2" t="s">
        <v>220</v>
      </c>
      <c r="D2426" s="2" t="s">
        <v>34</v>
      </c>
      <c r="E2426" s="14" t="s">
        <v>206</v>
      </c>
      <c r="F2426" s="2" t="s">
        <v>706</v>
      </c>
      <c r="G2426" s="46">
        <v>1693.21</v>
      </c>
      <c r="H2426" s="4">
        <v>11.14</v>
      </c>
      <c r="I2426" s="4">
        <f t="shared" si="74"/>
        <v>1682.07</v>
      </c>
    </row>
    <row r="2427" spans="1:9">
      <c r="A2427" s="45">
        <v>43497</v>
      </c>
      <c r="B2427" s="2" t="s">
        <v>510</v>
      </c>
      <c r="C2427" s="2" t="s">
        <v>220</v>
      </c>
      <c r="D2427" s="2" t="s">
        <v>34</v>
      </c>
      <c r="E2427" s="14" t="s">
        <v>206</v>
      </c>
      <c r="F2427" s="2" t="s">
        <v>707</v>
      </c>
      <c r="G2427" s="46">
        <v>25413.63</v>
      </c>
      <c r="H2427" s="4">
        <v>176.8</v>
      </c>
      <c r="I2427" s="4">
        <f t="shared" si="74"/>
        <v>25236.83</v>
      </c>
    </row>
    <row r="2428" spans="1:9">
      <c r="A2428" s="45">
        <v>43497</v>
      </c>
      <c r="B2428" s="2" t="s">
        <v>510</v>
      </c>
      <c r="C2428" s="2" t="s">
        <v>220</v>
      </c>
      <c r="D2428" s="2" t="s">
        <v>34</v>
      </c>
      <c r="E2428" s="14" t="s">
        <v>206</v>
      </c>
      <c r="F2428" s="2" t="s">
        <v>708</v>
      </c>
      <c r="G2428" s="46">
        <v>9053.27</v>
      </c>
      <c r="H2428" s="4">
        <v>54.1</v>
      </c>
      <c r="I2428" s="4">
        <f t="shared" si="74"/>
        <v>8999.17</v>
      </c>
    </row>
    <row r="2429" spans="1:9">
      <c r="A2429" s="45">
        <v>43497</v>
      </c>
      <c r="B2429" s="2" t="s">
        <v>510</v>
      </c>
      <c r="C2429" s="2" t="s">
        <v>220</v>
      </c>
      <c r="D2429" s="2" t="s">
        <v>34</v>
      </c>
      <c r="E2429" s="14" t="s">
        <v>206</v>
      </c>
      <c r="F2429" s="2" t="s">
        <v>722</v>
      </c>
      <c r="G2429" s="46">
        <v>81330.94</v>
      </c>
      <c r="H2429" s="4">
        <v>230.21</v>
      </c>
      <c r="I2429" s="4">
        <f t="shared" si="74"/>
        <v>81100.73</v>
      </c>
    </row>
    <row r="2430" spans="1:9">
      <c r="A2430" s="45">
        <v>43497</v>
      </c>
      <c r="B2430" s="2" t="s">
        <v>510</v>
      </c>
      <c r="C2430" s="2" t="s">
        <v>220</v>
      </c>
      <c r="D2430" s="2" t="s">
        <v>34</v>
      </c>
      <c r="E2430" s="14" t="s">
        <v>206</v>
      </c>
      <c r="F2430" s="2" t="s">
        <v>709</v>
      </c>
      <c r="G2430" s="46">
        <v>33888.65</v>
      </c>
      <c r="H2430" s="4">
        <v>0</v>
      </c>
      <c r="I2430" s="4">
        <f t="shared" si="74"/>
        <v>33888.65</v>
      </c>
    </row>
    <row r="2431" spans="1:9">
      <c r="A2431" s="45">
        <v>43497</v>
      </c>
      <c r="B2431" s="2" t="s">
        <v>510</v>
      </c>
      <c r="C2431" s="2" t="s">
        <v>220</v>
      </c>
      <c r="D2431" s="2" t="s">
        <v>34</v>
      </c>
      <c r="E2431" s="14" t="s">
        <v>206</v>
      </c>
      <c r="F2431" s="2" t="s">
        <v>723</v>
      </c>
      <c r="G2431" s="46">
        <v>7905.3</v>
      </c>
      <c r="H2431" s="4">
        <v>22.38</v>
      </c>
      <c r="I2431" s="4">
        <f t="shared" si="74"/>
        <v>7882.92</v>
      </c>
    </row>
    <row r="2432" spans="1:9">
      <c r="A2432" s="45">
        <v>43497</v>
      </c>
      <c r="B2432" s="2" t="s">
        <v>510</v>
      </c>
      <c r="C2432" s="2" t="s">
        <v>220</v>
      </c>
      <c r="D2432" s="2" t="s">
        <v>34</v>
      </c>
      <c r="E2432" s="14" t="s">
        <v>206</v>
      </c>
      <c r="F2432" s="2" t="s">
        <v>710</v>
      </c>
      <c r="G2432" s="46">
        <v>74557.899999999994</v>
      </c>
      <c r="H2432" s="4">
        <v>246.16</v>
      </c>
      <c r="I2432" s="4">
        <f t="shared" si="74"/>
        <v>74311.739999999991</v>
      </c>
    </row>
    <row r="2433" spans="1:9">
      <c r="A2433" s="45">
        <v>43497</v>
      </c>
      <c r="B2433" s="2" t="s">
        <v>510</v>
      </c>
      <c r="C2433" s="2" t="s">
        <v>220</v>
      </c>
      <c r="D2433" s="2" t="s">
        <v>34</v>
      </c>
      <c r="E2433" s="14" t="s">
        <v>206</v>
      </c>
      <c r="F2433" s="2" t="s">
        <v>724</v>
      </c>
      <c r="G2433" s="46">
        <v>5645.69</v>
      </c>
      <c r="H2433" s="4">
        <v>15.98</v>
      </c>
      <c r="I2433" s="4">
        <f t="shared" si="74"/>
        <v>5629.71</v>
      </c>
    </row>
    <row r="2434" spans="1:9">
      <c r="A2434" s="45">
        <v>43497</v>
      </c>
      <c r="B2434" s="2" t="s">
        <v>510</v>
      </c>
      <c r="C2434" s="2" t="s">
        <v>220</v>
      </c>
      <c r="D2434" s="2" t="s">
        <v>34</v>
      </c>
      <c r="E2434" s="14" t="s">
        <v>206</v>
      </c>
      <c r="F2434" s="2" t="s">
        <v>725</v>
      </c>
      <c r="G2434" s="46">
        <v>4106.2299999999996</v>
      </c>
      <c r="H2434" s="4">
        <v>11.62</v>
      </c>
      <c r="I2434" s="4">
        <f t="shared" si="74"/>
        <v>4094.6099999999997</v>
      </c>
    </row>
    <row r="2435" spans="1:9">
      <c r="A2435" s="45">
        <v>43497</v>
      </c>
      <c r="B2435" s="2" t="s">
        <v>510</v>
      </c>
      <c r="C2435" s="2" t="s">
        <v>220</v>
      </c>
      <c r="D2435" s="2" t="s">
        <v>34</v>
      </c>
      <c r="E2435" s="14" t="s">
        <v>206</v>
      </c>
      <c r="F2435" s="2" t="s">
        <v>726</v>
      </c>
      <c r="G2435" s="46">
        <v>-238.44</v>
      </c>
      <c r="H2435" s="4">
        <v>0</v>
      </c>
      <c r="I2435" s="4">
        <f t="shared" si="74"/>
        <v>-238.44</v>
      </c>
    </row>
    <row r="2436" spans="1:9">
      <c r="A2436" s="45">
        <v>43497</v>
      </c>
      <c r="B2436" s="2" t="s">
        <v>510</v>
      </c>
      <c r="C2436" s="2" t="s">
        <v>220</v>
      </c>
      <c r="D2436" s="2" t="s">
        <v>34</v>
      </c>
      <c r="E2436" s="14" t="s">
        <v>206</v>
      </c>
      <c r="F2436" s="2" t="s">
        <v>727</v>
      </c>
      <c r="G2436" s="46">
        <v>-522.16999999999996</v>
      </c>
      <c r="H2436" s="4">
        <v>0</v>
      </c>
      <c r="I2436" s="4">
        <f t="shared" si="74"/>
        <v>-522.16999999999996</v>
      </c>
    </row>
    <row r="2437" spans="1:9">
      <c r="A2437" s="45">
        <v>43497</v>
      </c>
      <c r="B2437" s="2" t="s">
        <v>510</v>
      </c>
      <c r="C2437" s="2" t="s">
        <v>220</v>
      </c>
      <c r="D2437" s="2" t="s">
        <v>34</v>
      </c>
      <c r="E2437" s="14" t="s">
        <v>206</v>
      </c>
      <c r="F2437" s="2" t="s">
        <v>728</v>
      </c>
      <c r="G2437" s="46">
        <v>428.83</v>
      </c>
      <c r="H2437" s="4">
        <v>1.21</v>
      </c>
      <c r="I2437" s="4">
        <f t="shared" si="74"/>
        <v>427.62</v>
      </c>
    </row>
    <row r="2438" spans="1:9">
      <c r="A2438" s="45">
        <v>43497</v>
      </c>
      <c r="B2438" s="2" t="s">
        <v>510</v>
      </c>
      <c r="C2438" s="2" t="s">
        <v>220</v>
      </c>
      <c r="D2438" s="2" t="s">
        <v>34</v>
      </c>
      <c r="E2438" s="14" t="s">
        <v>206</v>
      </c>
      <c r="F2438" s="2" t="s">
        <v>729</v>
      </c>
      <c r="G2438" s="46">
        <v>6849.92</v>
      </c>
      <c r="H2438" s="4">
        <v>0</v>
      </c>
      <c r="I2438" s="4">
        <f t="shared" si="74"/>
        <v>6849.92</v>
      </c>
    </row>
    <row r="2439" spans="1:9">
      <c r="A2439" s="45">
        <v>43497</v>
      </c>
      <c r="B2439" s="2" t="s">
        <v>510</v>
      </c>
      <c r="C2439" s="2" t="s">
        <v>220</v>
      </c>
      <c r="D2439" s="2" t="s">
        <v>34</v>
      </c>
      <c r="E2439" s="14" t="s">
        <v>206</v>
      </c>
      <c r="F2439" s="2" t="s">
        <v>730</v>
      </c>
      <c r="G2439" s="46">
        <v>6030.85</v>
      </c>
      <c r="H2439" s="4">
        <v>17.07</v>
      </c>
      <c r="I2439" s="4">
        <f t="shared" si="74"/>
        <v>6013.7800000000007</v>
      </c>
    </row>
    <row r="2440" spans="1:9">
      <c r="A2440" s="45">
        <v>43497</v>
      </c>
      <c r="B2440" s="2" t="s">
        <v>510</v>
      </c>
      <c r="C2440" s="2" t="s">
        <v>220</v>
      </c>
      <c r="D2440" s="2" t="s">
        <v>34</v>
      </c>
      <c r="E2440" s="14" t="s">
        <v>206</v>
      </c>
      <c r="F2440" s="2" t="s">
        <v>731</v>
      </c>
      <c r="G2440" s="46">
        <v>1425.43</v>
      </c>
      <c r="H2440" s="4">
        <v>0</v>
      </c>
      <c r="I2440" s="4">
        <f t="shared" si="74"/>
        <v>1425.43</v>
      </c>
    </row>
    <row r="2441" spans="1:9">
      <c r="A2441" s="45">
        <v>43497</v>
      </c>
      <c r="B2441" s="2" t="s">
        <v>510</v>
      </c>
      <c r="C2441" s="2" t="s">
        <v>220</v>
      </c>
      <c r="D2441" s="2" t="s">
        <v>34</v>
      </c>
      <c r="E2441" s="14" t="s">
        <v>206</v>
      </c>
      <c r="F2441" s="2" t="s">
        <v>396</v>
      </c>
      <c r="G2441" s="46">
        <v>28664.89</v>
      </c>
      <c r="H2441" s="4">
        <v>0</v>
      </c>
      <c r="I2441" s="4">
        <f t="shared" si="74"/>
        <v>28664.89</v>
      </c>
    </row>
    <row r="2442" spans="1:9">
      <c r="A2442" s="45">
        <v>43497</v>
      </c>
      <c r="B2442" s="2" t="s">
        <v>510</v>
      </c>
      <c r="C2442" s="2" t="s">
        <v>220</v>
      </c>
      <c r="D2442" s="2" t="s">
        <v>34</v>
      </c>
      <c r="E2442" s="14" t="s">
        <v>206</v>
      </c>
      <c r="F2442" s="2" t="s">
        <v>395</v>
      </c>
      <c r="G2442" s="46">
        <v>91757.51</v>
      </c>
      <c r="H2442" s="4">
        <v>0</v>
      </c>
      <c r="I2442" s="4">
        <f t="shared" si="74"/>
        <v>91757.51</v>
      </c>
    </row>
    <row r="2443" spans="1:9">
      <c r="A2443" s="45">
        <v>43497</v>
      </c>
      <c r="B2443" s="2" t="s">
        <v>510</v>
      </c>
      <c r="C2443" s="2" t="s">
        <v>220</v>
      </c>
      <c r="D2443" s="2" t="s">
        <v>68</v>
      </c>
      <c r="E2443" s="14" t="s">
        <v>208</v>
      </c>
      <c r="F2443" s="2" t="s">
        <v>732</v>
      </c>
      <c r="G2443" s="46">
        <v>5634.41</v>
      </c>
      <c r="H2443" s="4">
        <v>0</v>
      </c>
      <c r="I2443" s="4">
        <f t="shared" si="74"/>
        <v>5634.41</v>
      </c>
    </row>
    <row r="2444" spans="1:9">
      <c r="A2444" s="45">
        <v>43497</v>
      </c>
      <c r="B2444" s="2" t="s">
        <v>510</v>
      </c>
      <c r="C2444" s="2" t="s">
        <v>220</v>
      </c>
      <c r="D2444" s="2" t="s">
        <v>68</v>
      </c>
      <c r="E2444" s="14" t="s">
        <v>208</v>
      </c>
      <c r="F2444" s="2" t="s">
        <v>396</v>
      </c>
      <c r="G2444" s="46">
        <v>-1170410.06</v>
      </c>
      <c r="H2444" s="4">
        <v>0</v>
      </c>
      <c r="I2444" s="4">
        <f t="shared" si="74"/>
        <v>-1170410.06</v>
      </c>
    </row>
    <row r="2445" spans="1:9">
      <c r="A2445" s="45">
        <v>43497</v>
      </c>
      <c r="B2445" s="2" t="s">
        <v>510</v>
      </c>
      <c r="C2445" s="2" t="s">
        <v>220</v>
      </c>
      <c r="D2445" s="2" t="s">
        <v>68</v>
      </c>
      <c r="E2445" s="14" t="s">
        <v>208</v>
      </c>
      <c r="F2445" s="2" t="s">
        <v>397</v>
      </c>
      <c r="G2445" s="46">
        <v>20375.13</v>
      </c>
      <c r="H2445" s="4">
        <v>0</v>
      </c>
      <c r="I2445" s="4">
        <f t="shared" si="74"/>
        <v>20375.13</v>
      </c>
    </row>
  </sheetData>
  <printOptions horizontalCentered="1"/>
  <pageMargins left="0.7" right="0.7" top="0.75" bottom="0.5" header="0.3" footer="0.3"/>
  <pageSetup scale="45" orientation="portrait" r:id="rId1"/>
  <headerFooter>
    <oddHeader>&amp;R&amp;12CASE NO. 2018-00281
ATTACHMENT 3
TO STAFF DR NO. 2-13
(SUPPLEMENT 02-13-19)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UPIS</vt:lpstr>
      <vt:lpstr>Asset Pivot</vt:lpstr>
      <vt:lpstr>Assets</vt:lpstr>
      <vt:lpstr>Reseve pivot to Feb19</vt:lpstr>
      <vt:lpstr>Reserve</vt:lpstr>
      <vt:lpstr>CWIP</vt:lpstr>
      <vt:lpstr>CWIP Pivot</vt:lpstr>
      <vt:lpstr>CWIP Data</vt:lpstr>
      <vt:lpstr>UPIS!Print_Area</vt:lpstr>
      <vt:lpstr>Assets!Print_Titles</vt:lpstr>
      <vt:lpstr>'CWIP Data'!Print_Titles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Brannon C Taylor</cp:lastModifiedBy>
  <cp:lastPrinted>2019-02-13T18:52:34Z</cp:lastPrinted>
  <dcterms:created xsi:type="dcterms:W3CDTF">2018-12-04T15:10:32Z</dcterms:created>
  <dcterms:modified xsi:type="dcterms:W3CDTF">2019-03-28T21:32:38Z</dcterms:modified>
</cp:coreProperties>
</file>