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Staff Set 5 Attachments\"/>
    </mc:Choice>
  </mc:AlternateContent>
  <bookViews>
    <workbookView xWindow="0" yWindow="0" windowWidth="28800" windowHeight="11385"/>
  </bookViews>
  <sheets>
    <sheet name="Summary" sheetId="9" r:id="rId1"/>
  </sheets>
  <definedNames>
    <definedName name="_xlnm.Print_Area" localSheetId="0">Summary!$A$1:$O$95</definedName>
  </definedNames>
  <calcPr calcId="152511"/>
  <webPublishing codePage="0"/>
</workbook>
</file>

<file path=xl/calcChain.xml><?xml version="1.0" encoding="utf-8"?>
<calcChain xmlns="http://schemas.openxmlformats.org/spreadsheetml/2006/main">
  <c r="I53" i="9" l="1"/>
  <c r="J53" i="9"/>
  <c r="K53" i="9"/>
  <c r="L53" i="9"/>
  <c r="M53" i="9"/>
  <c r="H53" i="9"/>
  <c r="L16" i="9" l="1"/>
  <c r="K16" i="9"/>
  <c r="M16" i="9"/>
  <c r="I10" i="9"/>
  <c r="J10" i="9"/>
  <c r="K10" i="9"/>
  <c r="L10" i="9"/>
  <c r="M10" i="9"/>
  <c r="H10" i="9"/>
  <c r="J16" i="9" l="1"/>
  <c r="I16" i="9"/>
  <c r="M80" i="9"/>
  <c r="L80" i="9"/>
  <c r="K80" i="9"/>
  <c r="J80" i="9"/>
  <c r="I80" i="9"/>
  <c r="H80" i="9"/>
  <c r="M71" i="9"/>
  <c r="L71" i="9"/>
  <c r="K71" i="9"/>
  <c r="J71" i="9"/>
  <c r="I71" i="9"/>
  <c r="H71" i="9"/>
  <c r="M59" i="9"/>
  <c r="M61" i="9" s="1"/>
  <c r="L59" i="9"/>
  <c r="L61" i="9" s="1"/>
  <c r="K59" i="9"/>
  <c r="K61" i="9" s="1"/>
  <c r="J59" i="9"/>
  <c r="J61" i="9" s="1"/>
  <c r="I59" i="9"/>
  <c r="I61" i="9" s="1"/>
  <c r="H59" i="9"/>
  <c r="H61" i="9" l="1"/>
  <c r="H16" i="9"/>
  <c r="I82" i="9"/>
  <c r="K82" i="9"/>
  <c r="H82" i="9"/>
  <c r="J23" i="9" l="1"/>
  <c r="I23" i="9"/>
  <c r="M73" i="9"/>
  <c r="M23" i="9"/>
  <c r="L73" i="9"/>
  <c r="L23" i="9"/>
  <c r="H23" i="9"/>
  <c r="K23" i="9"/>
  <c r="H73" i="9" l="1"/>
  <c r="K73" i="9"/>
  <c r="I73" i="9"/>
  <c r="J73" i="9"/>
  <c r="J33" i="9" l="1"/>
  <c r="M82" i="9"/>
  <c r="M30" i="9"/>
  <c r="M85" i="9"/>
  <c r="H33" i="9"/>
  <c r="I33" i="9"/>
  <c r="L82" i="9"/>
  <c r="L30" i="9"/>
  <c r="J82" i="9"/>
  <c r="J30" i="9"/>
  <c r="L85" i="9"/>
  <c r="I30" i="9" l="1"/>
  <c r="K33" i="9"/>
  <c r="K85" i="9"/>
  <c r="I85" i="9"/>
  <c r="I89" i="9" s="1"/>
  <c r="H85" i="9"/>
  <c r="H89" i="9" s="1"/>
  <c r="H30" i="9"/>
  <c r="K30" i="9"/>
  <c r="K89" i="9" l="1"/>
  <c r="J85" i="9" l="1"/>
  <c r="J89" i="9" s="1"/>
  <c r="L33" i="9"/>
  <c r="L89" i="9" s="1"/>
  <c r="M33" i="9"/>
  <c r="M89" i="9" s="1"/>
</calcChain>
</file>

<file path=xl/sharedStrings.xml><?xml version="1.0" encoding="utf-8"?>
<sst xmlns="http://schemas.openxmlformats.org/spreadsheetml/2006/main" count="376" uniqueCount="77">
  <si>
    <t>Company</t>
  </si>
  <si>
    <t>Account</t>
  </si>
  <si>
    <t>Account Description</t>
  </si>
  <si>
    <t>Sub Account</t>
  </si>
  <si>
    <t>Sub Account Description</t>
  </si>
  <si>
    <t>Division</t>
  </si>
  <si>
    <t>Division Description</t>
  </si>
  <si>
    <t>050</t>
  </si>
  <si>
    <t>9240</t>
  </si>
  <si>
    <t>A&amp;G-Property insurance</t>
  </si>
  <si>
    <t>04072</t>
  </si>
  <si>
    <t>Insurance Capitalized</t>
  </si>
  <si>
    <t>04070</t>
  </si>
  <si>
    <t>Insurance-Other</t>
  </si>
  <si>
    <t>04069</t>
  </si>
  <si>
    <t>Blueflame Property Insurance</t>
  </si>
  <si>
    <t>010</t>
  </si>
  <si>
    <t>Customer Support</t>
  </si>
  <si>
    <t>Shared Services General Office</t>
  </si>
  <si>
    <t>9250</t>
  </si>
  <si>
    <t>A&amp;G-Injuries &amp; damages</t>
  </si>
  <si>
    <t>07121</t>
  </si>
  <si>
    <t>Insurance - Public Liability</t>
  </si>
  <si>
    <t>07119</t>
  </si>
  <si>
    <t>Insurance - D&amp;O</t>
  </si>
  <si>
    <t>9210</t>
  </si>
  <si>
    <t>A&amp;G-Office supplies &amp; expense</t>
  </si>
  <si>
    <t>Calendar 2013</t>
  </si>
  <si>
    <t>Calendar 2014</t>
  </si>
  <si>
    <t>Calendar 2015</t>
  </si>
  <si>
    <t>Calendar 2016</t>
  </si>
  <si>
    <t>Calendar 2017</t>
  </si>
  <si>
    <t>Calendar 2018</t>
  </si>
  <si>
    <t>002</t>
  </si>
  <si>
    <t>012</t>
  </si>
  <si>
    <t>091</t>
  </si>
  <si>
    <t>Atmos Energy Corporation</t>
  </si>
  <si>
    <t>KMD Division General Office</t>
  </si>
  <si>
    <t>Div 002 Capitalized Overhead</t>
  </si>
  <si>
    <t>Div 012 Capitalized Overhead</t>
  </si>
  <si>
    <t>Div 012 Net Expense</t>
  </si>
  <si>
    <t>Div 012 Net Expense Allocated to KY</t>
  </si>
  <si>
    <t>Div 002 Net Expense</t>
  </si>
  <si>
    <t>009</t>
  </si>
  <si>
    <t>Kentucky</t>
  </si>
  <si>
    <t>KY Direct Gross</t>
  </si>
  <si>
    <t>KY Direct Capital</t>
  </si>
  <si>
    <t>KY Direct Net Expense</t>
  </si>
  <si>
    <t>Div 091 Gross</t>
  </si>
  <si>
    <t>Div 091 Capital</t>
  </si>
  <si>
    <t>Div 091 Net Expense</t>
  </si>
  <si>
    <t>Div 091 Net Expense Allocated to KY</t>
  </si>
  <si>
    <t>Div 002 Gross</t>
  </si>
  <si>
    <t>Div 002 Net Expense Allocated to KY</t>
  </si>
  <si>
    <t>Div 012 Gross</t>
  </si>
  <si>
    <t xml:space="preserve">BLUEFLAME PROPERTY INSURANCE </t>
  </si>
  <si>
    <t xml:space="preserve"> - </t>
  </si>
  <si>
    <t>Other storage expenses</t>
  </si>
  <si>
    <t>Mains expenses</t>
  </si>
  <si>
    <t>Distribution-Operation supervi</t>
  </si>
  <si>
    <t>Mains and Services Expenses</t>
  </si>
  <si>
    <t>Maintenance of measuring</t>
  </si>
  <si>
    <t>Customer service</t>
  </si>
  <si>
    <t>07111</t>
  </si>
  <si>
    <t>Damages</t>
  </si>
  <si>
    <t>A&amp;G-Employee pensions and bene</t>
  </si>
  <si>
    <t>07120</t>
  </si>
  <si>
    <t>Environmental &amp; Safety</t>
  </si>
  <si>
    <t>INSURANCE CHARGES OTHER THAN BLUEFLAME</t>
  </si>
  <si>
    <t>TOTAL BLUEFLAME PROPERTY INSURANCE EXPENSE CHARGED TO KENTUCKY FOR BOTH DIRECT AND ALLOCATED</t>
  </si>
  <si>
    <t>Distribution-Other expenses</t>
  </si>
  <si>
    <t>Div 002 Net Expenes Allocated to KY</t>
  </si>
  <si>
    <t>Insurance Expense Charged to Kentucky</t>
  </si>
  <si>
    <t>Calendar 2013 through Calendar 2018</t>
  </si>
  <si>
    <t>Div 012 Net Expenes Allocated to KY</t>
  </si>
  <si>
    <t>TOTAL INSURANCE EXPENSE OTHER THAN BLUEFLAME CHARGED TO KENTUCKY FOR BOTH DIRECT AND ALLOCATED</t>
  </si>
  <si>
    <t>TOTAL INSURANCE EXPENSE CHARGED TO KY FOR BOTH BLUEFLAME AND INSURANCE OTHER THAN BLUEFLAME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</si>
</sst>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&quot;&quot;;_(@_)"/>
    <numFmt numFmtId="166" formatCode="0.0000000000%"/>
    <numFmt numFmtId="167" formatCode="[Blue]#,##0,_);[Red]\(#,##0,\)"/>
    <numFmt numFmtId="168" formatCode="0.0%"/>
  </numFmts>
  <fonts count="3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theme="1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18"/>
      <name val="Arial"/>
      <family val="2"/>
    </font>
    <font>
      <sz val="12"/>
      <name val="Tms Rmn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sz val="7"/>
      <name val="Small Fonts"/>
      <family val="2"/>
    </font>
    <font>
      <sz val="10"/>
      <name val="Times New Roman"/>
      <family val="1"/>
    </font>
    <font>
      <sz val="12"/>
      <color indexed="62"/>
      <name val="Arial"/>
      <family val="2"/>
    </font>
    <font>
      <sz val="8"/>
      <color indexed="4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2"/>
      <name val="新細明體"/>
      <family val="1"/>
      <charset val="136"/>
    </font>
    <font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47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7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3" fillId="0" borderId="0"/>
    <xf numFmtId="40" fontId="10" fillId="3" borderId="0">
      <alignment horizontal="right"/>
    </xf>
    <xf numFmtId="0" fontId="8" fillId="0" borderId="0"/>
    <xf numFmtId="0" fontId="8" fillId="0" borderId="0"/>
    <xf numFmtId="3" fontId="11" fillId="5" borderId="0" applyBorder="0">
      <alignment horizontal="right"/>
      <protection locked="0"/>
    </xf>
    <xf numFmtId="0" fontId="12" fillId="0" borderId="0" applyNumberFormat="0" applyFill="0" applyBorder="0" applyAlignment="0" applyProtection="0"/>
    <xf numFmtId="0" fontId="7" fillId="6" borderId="0">
      <alignment horizontal="left"/>
    </xf>
    <xf numFmtId="0" fontId="5" fillId="6" borderId="0">
      <alignment horizontal="right"/>
    </xf>
    <xf numFmtId="0" fontId="13" fillId="5" borderId="0">
      <alignment horizontal="center"/>
    </xf>
    <xf numFmtId="0" fontId="5" fillId="6" borderId="0">
      <alignment horizontal="right"/>
    </xf>
    <xf numFmtId="0" fontId="14" fillId="5" borderId="0">
      <alignment horizontal="left"/>
    </xf>
    <xf numFmtId="165" fontId="8" fillId="0" borderId="0" applyFont="0" applyFill="0" applyBorder="0" applyAlignment="0" applyProtection="0"/>
    <xf numFmtId="0" fontId="15" fillId="0" borderId="0">
      <alignment horizontal="left" vertical="center" indent="1"/>
    </xf>
    <xf numFmtId="0" fontId="4" fillId="0" borderId="0" applyNumberFormat="0">
      <protection locked="0"/>
    </xf>
    <xf numFmtId="38" fontId="4" fillId="2" borderId="0" applyNumberFormat="0" applyBorder="0" applyAlignment="0" applyProtection="0"/>
    <xf numFmtId="0" fontId="16" fillId="0" borderId="5" applyNumberFormat="0" applyAlignment="0" applyProtection="0">
      <alignment horizontal="left" vertical="center"/>
    </xf>
    <xf numFmtId="0" fontId="16" fillId="0" borderId="2">
      <alignment horizontal="left" vertical="center"/>
    </xf>
    <xf numFmtId="10" fontId="4" fillId="7" borderId="6" applyNumberFormat="0" applyBorder="0" applyAlignment="0" applyProtection="0"/>
    <xf numFmtId="41" fontId="17" fillId="0" borderId="0">
      <alignment horizontal="left"/>
    </xf>
    <xf numFmtId="0" fontId="7" fillId="6" borderId="0">
      <alignment horizontal="left"/>
    </xf>
    <xf numFmtId="0" fontId="18" fillId="5" borderId="0">
      <alignment horizontal="left"/>
    </xf>
    <xf numFmtId="37" fontId="19" fillId="0" borderId="0"/>
    <xf numFmtId="3" fontId="4" fillId="2" borderId="0" applyNumberFormat="0"/>
    <xf numFmtId="166" fontId="20" fillId="0" borderId="0"/>
    <xf numFmtId="43" fontId="21" fillId="0" borderId="0"/>
    <xf numFmtId="167" fontId="22" fillId="0" borderId="0"/>
    <xf numFmtId="0" fontId="23" fillId="3" borderId="0">
      <alignment horizontal="right"/>
    </xf>
    <xf numFmtId="0" fontId="24" fillId="3" borderId="7"/>
    <xf numFmtId="0" fontId="24" fillId="0" borderId="0" applyBorder="0">
      <alignment horizontal="centerContinuous"/>
    </xf>
    <xf numFmtId="0" fontId="25" fillId="0" borderId="0" applyBorder="0">
      <alignment horizontal="centerContinuous"/>
    </xf>
    <xf numFmtId="10" fontId="8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27" fillId="0" borderId="8">
      <alignment horizontal="center"/>
    </xf>
    <xf numFmtId="3" fontId="26" fillId="0" borderId="0" applyFont="0" applyFill="0" applyBorder="0" applyAlignment="0" applyProtection="0"/>
    <xf numFmtId="0" fontId="26" fillId="8" borderId="0" applyNumberFormat="0" applyFont="0" applyBorder="0" applyAlignment="0" applyProtection="0"/>
    <xf numFmtId="0" fontId="18" fillId="9" borderId="0">
      <alignment horizontal="center"/>
    </xf>
    <xf numFmtId="49" fontId="28" fillId="5" borderId="0">
      <alignment horizontal="center"/>
    </xf>
    <xf numFmtId="0" fontId="5" fillId="6" borderId="0">
      <alignment horizontal="center"/>
    </xf>
    <xf numFmtId="0" fontId="5" fillId="6" borderId="0">
      <alignment horizontal="centerContinuous"/>
    </xf>
    <xf numFmtId="0" fontId="29" fillId="5" borderId="0">
      <alignment horizontal="left"/>
    </xf>
    <xf numFmtId="49" fontId="29" fillId="5" borderId="0">
      <alignment horizontal="center"/>
    </xf>
    <xf numFmtId="0" fontId="7" fillId="6" borderId="0">
      <alignment horizontal="left"/>
    </xf>
    <xf numFmtId="49" fontId="29" fillId="5" borderId="0">
      <alignment horizontal="left"/>
    </xf>
    <xf numFmtId="0" fontId="7" fillId="6" borderId="0">
      <alignment horizontal="centerContinuous"/>
    </xf>
    <xf numFmtId="0" fontId="7" fillId="6" borderId="0">
      <alignment horizontal="right"/>
    </xf>
    <xf numFmtId="49" fontId="18" fillId="5" borderId="0">
      <alignment horizontal="left"/>
    </xf>
    <xf numFmtId="0" fontId="5" fillId="6" borderId="0">
      <alignment horizontal="right"/>
    </xf>
    <xf numFmtId="0" fontId="29" fillId="10" borderId="0">
      <alignment horizontal="center"/>
    </xf>
    <xf numFmtId="0" fontId="30" fillId="10" borderId="0">
      <alignment horizontal="center"/>
    </xf>
    <xf numFmtId="0" fontId="31" fillId="5" borderId="0">
      <alignment horizontal="center"/>
    </xf>
    <xf numFmtId="0" fontId="32" fillId="0" borderId="0"/>
  </cellStyleXfs>
  <cellXfs count="73">
    <xf numFmtId="0" fontId="0" fillId="0" borderId="0" xfId="0"/>
    <xf numFmtId="0" fontId="4" fillId="0" borderId="0" xfId="0" applyFont="1"/>
    <xf numFmtId="164" fontId="4" fillId="0" borderId="1" xfId="0" applyNumberFormat="1" applyFont="1" applyBorder="1"/>
    <xf numFmtId="10" fontId="4" fillId="0" borderId="0" xfId="1" applyNumberFormat="1" applyFont="1"/>
    <xf numFmtId="164" fontId="4" fillId="0" borderId="0" xfId="0" applyNumberFormat="1" applyFont="1" applyBorder="1"/>
    <xf numFmtId="0" fontId="6" fillId="0" borderId="0" xfId="16" applyFont="1" applyAlignment="1">
      <alignment horizontal="left"/>
    </xf>
    <xf numFmtId="0" fontId="4" fillId="0" borderId="0" xfId="16" applyFont="1" applyAlignment="1">
      <alignment horizontal="center"/>
    </xf>
    <xf numFmtId="0" fontId="4" fillId="0" borderId="0" xfId="16" applyFont="1"/>
    <xf numFmtId="0" fontId="6" fillId="0" borderId="1" xfId="16" applyFont="1" applyBorder="1" applyAlignment="1">
      <alignment horizontal="center"/>
    </xf>
    <xf numFmtId="0" fontId="6" fillId="0" borderId="1" xfId="16" applyFont="1" applyBorder="1"/>
    <xf numFmtId="0" fontId="4" fillId="0" borderId="0" xfId="16" applyFont="1" applyBorder="1" applyAlignment="1">
      <alignment horizontal="center"/>
    </xf>
    <xf numFmtId="0" fontId="4" fillId="0" borderId="0" xfId="16" applyFont="1" applyBorder="1"/>
    <xf numFmtId="164" fontId="4" fillId="0" borderId="4" xfId="4" applyNumberFormat="1" applyFont="1" applyBorder="1"/>
    <xf numFmtId="164" fontId="4" fillId="0" borderId="0" xfId="4" applyNumberFormat="1" applyFont="1" applyBorder="1"/>
    <xf numFmtId="164" fontId="4" fillId="0" borderId="1" xfId="4" applyNumberFormat="1" applyFont="1" applyBorder="1"/>
    <xf numFmtId="0" fontId="6" fillId="0" borderId="0" xfId="16" applyFont="1"/>
    <xf numFmtId="41" fontId="4" fillId="0" borderId="4" xfId="16" applyNumberFormat="1" applyFont="1" applyBorder="1"/>
    <xf numFmtId="164" fontId="4" fillId="0" borderId="1" xfId="4" applyNumberFormat="1" applyFont="1" applyFill="1" applyBorder="1"/>
    <xf numFmtId="41" fontId="4" fillId="0" borderId="1" xfId="16" applyNumberFormat="1" applyFont="1" applyBorder="1"/>
    <xf numFmtId="41" fontId="4" fillId="0" borderId="0" xfId="16" applyNumberFormat="1" applyFont="1" applyBorder="1"/>
    <xf numFmtId="0" fontId="6" fillId="0" borderId="0" xfId="16" applyFont="1" applyAlignment="1">
      <alignment horizontal="right"/>
    </xf>
    <xf numFmtId="9" fontId="4" fillId="0" borderId="0" xfId="1" applyFont="1" applyBorder="1"/>
    <xf numFmtId="168" fontId="4" fillId="0" borderId="0" xfId="1" applyNumberFormat="1" applyFont="1" applyBorder="1"/>
    <xf numFmtId="10" fontId="4" fillId="0" borderId="0" xfId="1" applyNumberFormat="1" applyFont="1" applyBorder="1"/>
    <xf numFmtId="41" fontId="4" fillId="0" borderId="0" xfId="1" applyNumberFormat="1" applyFont="1" applyBorder="1"/>
    <xf numFmtId="41" fontId="6" fillId="0" borderId="3" xfId="16" applyNumberFormat="1" applyFont="1" applyBorder="1"/>
    <xf numFmtId="0" fontId="6" fillId="0" borderId="0" xfId="0" applyFont="1"/>
    <xf numFmtId="41" fontId="6" fillId="0" borderId="0" xfId="16" applyNumberFormat="1" applyFont="1" applyBorder="1"/>
    <xf numFmtId="0" fontId="6" fillId="0" borderId="0" xfId="16" applyFont="1" applyBorder="1"/>
    <xf numFmtId="41" fontId="4" fillId="0" borderId="1" xfId="1" applyNumberFormat="1" applyFont="1" applyBorder="1"/>
    <xf numFmtId="0" fontId="4" fillId="0" borderId="11" xfId="16" applyFont="1" applyBorder="1"/>
    <xf numFmtId="0" fontId="6" fillId="0" borderId="12" xfId="16" applyFont="1" applyBorder="1" applyAlignment="1">
      <alignment horizontal="center"/>
    </xf>
    <xf numFmtId="0" fontId="4" fillId="0" borderId="13" xfId="16" applyFont="1" applyBorder="1"/>
    <xf numFmtId="0" fontId="4" fillId="0" borderId="14" xfId="16" quotePrefix="1" applyFont="1" applyBorder="1" applyAlignment="1">
      <alignment horizontal="center"/>
    </xf>
    <xf numFmtId="0" fontId="4" fillId="0" borderId="0" xfId="16" quotePrefix="1" applyFont="1" applyBorder="1" applyAlignment="1">
      <alignment horizontal="center"/>
    </xf>
    <xf numFmtId="0" fontId="6" fillId="0" borderId="13" xfId="16" applyFont="1" applyBorder="1"/>
    <xf numFmtId="0" fontId="6" fillId="0" borderId="14" xfId="16" applyFont="1" applyBorder="1" applyAlignment="1">
      <alignment horizontal="left"/>
    </xf>
    <xf numFmtId="0" fontId="6" fillId="0" borderId="0" xfId="16" applyFont="1" applyBorder="1" applyAlignment="1">
      <alignment horizontal="center"/>
    </xf>
    <xf numFmtId="0" fontId="4" fillId="0" borderId="14" xfId="16" applyFont="1" applyBorder="1" applyAlignment="1">
      <alignment horizontal="center"/>
    </xf>
    <xf numFmtId="0" fontId="4" fillId="0" borderId="0" xfId="17" applyFont="1" applyBorder="1"/>
    <xf numFmtId="164" fontId="4" fillId="0" borderId="0" xfId="16" applyNumberFormat="1" applyFont="1" applyBorder="1"/>
    <xf numFmtId="49" fontId="33" fillId="0" borderId="0" xfId="0" applyNumberFormat="1" applyFont="1" applyBorder="1" applyAlignment="1">
      <alignment horizontal="center"/>
    </xf>
    <xf numFmtId="0" fontId="4" fillId="0" borderId="0" xfId="0" applyFont="1" applyBorder="1"/>
    <xf numFmtId="164" fontId="4" fillId="0" borderId="0" xfId="1" applyNumberFormat="1" applyFont="1" applyBorder="1"/>
    <xf numFmtId="0" fontId="6" fillId="0" borderId="0" xfId="16" applyFont="1" applyBorder="1" applyAlignment="1">
      <alignment horizontal="right"/>
    </xf>
    <xf numFmtId="0" fontId="6" fillId="0" borderId="15" xfId="16" applyFont="1" applyBorder="1" applyAlignment="1">
      <alignment horizontal="left"/>
    </xf>
    <xf numFmtId="0" fontId="4" fillId="0" borderId="8" xfId="16" applyFont="1" applyBorder="1" applyAlignment="1">
      <alignment horizontal="center"/>
    </xf>
    <xf numFmtId="0" fontId="4" fillId="0" borderId="8" xfId="16" applyFont="1" applyBorder="1"/>
    <xf numFmtId="0" fontId="4" fillId="0" borderId="16" xfId="16" applyFont="1" applyBorder="1"/>
    <xf numFmtId="0" fontId="6" fillId="0" borderId="0" xfId="16" applyFont="1" applyBorder="1" applyAlignment="1">
      <alignment horizontal="left"/>
    </xf>
    <xf numFmtId="41" fontId="6" fillId="4" borderId="9" xfId="1" applyNumberFormat="1" applyFont="1" applyFill="1" applyBorder="1"/>
    <xf numFmtId="41" fontId="6" fillId="4" borderId="5" xfId="1" applyNumberFormat="1" applyFont="1" applyFill="1" applyBorder="1"/>
    <xf numFmtId="41" fontId="6" fillId="4" borderId="10" xfId="1" applyNumberFormat="1" applyFont="1" applyFill="1" applyBorder="1"/>
    <xf numFmtId="0" fontId="4" fillId="0" borderId="0" xfId="16" applyFont="1" applyBorder="1" applyAlignment="1">
      <alignment horizontal="left"/>
    </xf>
    <xf numFmtId="41" fontId="4" fillId="0" borderId="0" xfId="16" applyNumberFormat="1" applyFont="1" applyBorder="1" applyAlignment="1">
      <alignment horizontal="right"/>
    </xf>
    <xf numFmtId="41" fontId="6" fillId="0" borderId="3" xfId="16" applyNumberFormat="1" applyFont="1" applyBorder="1" applyAlignment="1">
      <alignment horizontal="right"/>
    </xf>
    <xf numFmtId="164" fontId="6" fillId="0" borderId="3" xfId="4" applyNumberFormat="1" applyFont="1" applyBorder="1"/>
    <xf numFmtId="41" fontId="4" fillId="0" borderId="1" xfId="4" applyNumberFormat="1" applyFont="1" applyBorder="1"/>
    <xf numFmtId="41" fontId="6" fillId="0" borderId="3" xfId="4" applyNumberFormat="1" applyFont="1" applyBorder="1"/>
    <xf numFmtId="0" fontId="4" fillId="0" borderId="14" xfId="16" applyFont="1" applyBorder="1"/>
    <xf numFmtId="41" fontId="4" fillId="0" borderId="0" xfId="0" applyNumberFormat="1" applyFont="1" applyBorder="1"/>
    <xf numFmtId="0" fontId="4" fillId="0" borderId="15" xfId="16" applyFont="1" applyBorder="1" applyAlignment="1">
      <alignment horizontal="center"/>
    </xf>
    <xf numFmtId="164" fontId="4" fillId="0" borderId="8" xfId="4" applyNumberFormat="1" applyFont="1" applyBorder="1"/>
    <xf numFmtId="0" fontId="6" fillId="0" borderId="16" xfId="16" applyFont="1" applyBorder="1"/>
    <xf numFmtId="41" fontId="6" fillId="0" borderId="0" xfId="4" applyNumberFormat="1" applyFont="1" applyBorder="1"/>
    <xf numFmtId="41" fontId="6" fillId="4" borderId="9" xfId="4" applyNumberFormat="1" applyFont="1" applyFill="1" applyBorder="1"/>
    <xf numFmtId="41" fontId="6" fillId="4" borderId="5" xfId="4" applyNumberFormat="1" applyFont="1" applyFill="1" applyBorder="1"/>
    <xf numFmtId="41" fontId="6" fillId="4" borderId="10" xfId="4" applyNumberFormat="1" applyFont="1" applyFill="1" applyBorder="1"/>
    <xf numFmtId="41" fontId="6" fillId="4" borderId="3" xfId="1" applyNumberFormat="1" applyFont="1" applyFill="1" applyBorder="1"/>
    <xf numFmtId="168" fontId="6" fillId="0" borderId="0" xfId="1" applyNumberFormat="1" applyFont="1" applyBorder="1"/>
    <xf numFmtId="0" fontId="16" fillId="0" borderId="9" xfId="16" applyFont="1" applyBorder="1" applyAlignment="1">
      <alignment horizontal="center"/>
    </xf>
    <xf numFmtId="0" fontId="16" fillId="0" borderId="5" xfId="16" applyFont="1" applyBorder="1" applyAlignment="1">
      <alignment horizontal="center"/>
    </xf>
    <xf numFmtId="0" fontId="16" fillId="0" borderId="10" xfId="16" applyFont="1" applyBorder="1" applyAlignment="1">
      <alignment horizontal="center"/>
    </xf>
  </cellXfs>
  <cellStyles count="67">
    <cellStyle name="Affinity Input" xfId="18"/>
    <cellStyle name="Body" xfId="19"/>
    <cellStyle name="ColumnAttributeAbovePrompt" xfId="20"/>
    <cellStyle name="ColumnAttributePrompt" xfId="21"/>
    <cellStyle name="ColumnAttributeValue" xfId="22"/>
    <cellStyle name="ColumnHeadingPrompt" xfId="23"/>
    <cellStyle name="ColumnHeadingValue" xfId="24"/>
    <cellStyle name="Comma" xfId="4"/>
    <cellStyle name="Comma [0]" xfId="5"/>
    <cellStyle name="Comma 2" xfId="7"/>
    <cellStyle name="Comma 3" xfId="8"/>
    <cellStyle name="Comma 3 2" xfId="9"/>
    <cellStyle name="Comma 4" xfId="10"/>
    <cellStyle name="CommaBlank" xfId="25"/>
    <cellStyle name="ContentsHyperlink" xfId="26"/>
    <cellStyle name="Currency" xfId="2"/>
    <cellStyle name="Currency [0]" xfId="3"/>
    <cellStyle name="Edit" xfId="27"/>
    <cellStyle name="Grey" xfId="28"/>
    <cellStyle name="Header1" xfId="29"/>
    <cellStyle name="Header2" xfId="30"/>
    <cellStyle name="Input [yellow]" xfId="31"/>
    <cellStyle name="kirkdollars" xfId="32"/>
    <cellStyle name="LineItemPrompt" xfId="33"/>
    <cellStyle name="LineItemValue" xfId="34"/>
    <cellStyle name="no dec" xfId="35"/>
    <cellStyle name="No Edit" xfId="36"/>
    <cellStyle name="Normal" xfId="0" builtinId="0"/>
    <cellStyle name="Normal - Style1" xfId="37"/>
    <cellStyle name="Normal 2" xfId="6"/>
    <cellStyle name="Normal 3" xfId="11"/>
    <cellStyle name="Normal 3 2" xfId="12"/>
    <cellStyle name="Normal 4" xfId="13"/>
    <cellStyle name="Normal 5" xfId="14"/>
    <cellStyle name="Normal_Sheet3" xfId="16"/>
    <cellStyle name="Normal_Summary" xfId="17"/>
    <cellStyle name="nPlosion" xfId="38"/>
    <cellStyle name="nvision" xfId="39"/>
    <cellStyle name="Output Amounts" xfId="15"/>
    <cellStyle name="Output Column Headings" xfId="40"/>
    <cellStyle name="Output Line Items" xfId="41"/>
    <cellStyle name="Output Report Heading" xfId="42"/>
    <cellStyle name="Output Report Title" xfId="43"/>
    <cellStyle name="Percent" xfId="1"/>
    <cellStyle name="Percent [2]" xfId="44"/>
    <cellStyle name="PSChar" xfId="45"/>
    <cellStyle name="PSDate" xfId="46"/>
    <cellStyle name="PSDec" xfId="47"/>
    <cellStyle name="PSHeading" xfId="48"/>
    <cellStyle name="PSInt" xfId="49"/>
    <cellStyle name="PSSpacer" xfId="50"/>
    <cellStyle name="ReportTitlePrompt" xfId="51"/>
    <cellStyle name="ReportTitleValue" xfId="52"/>
    <cellStyle name="RowAcctAbovePrompt" xfId="53"/>
    <cellStyle name="RowAcctSOBAbovePrompt" xfId="54"/>
    <cellStyle name="RowAcctSOBValue" xfId="55"/>
    <cellStyle name="RowAcctValue" xfId="56"/>
    <cellStyle name="RowAttrAbovePrompt" xfId="57"/>
    <cellStyle name="RowAttrValue" xfId="58"/>
    <cellStyle name="RowColSetAbovePrompt" xfId="59"/>
    <cellStyle name="RowColSetLeftPrompt" xfId="60"/>
    <cellStyle name="RowColSetValue" xfId="61"/>
    <cellStyle name="RowLeftPrompt" xfId="62"/>
    <cellStyle name="SampleUsingFormatMask" xfId="63"/>
    <cellStyle name="SampleWithNoFormatMask" xfId="64"/>
    <cellStyle name="UploadThisRowValue" xfId="65"/>
    <cellStyle name="一般_dept code" xfId="6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"/>
  <sheetViews>
    <sheetView tabSelected="1" zoomScaleNormal="100" workbookViewId="0"/>
  </sheetViews>
  <sheetFormatPr defaultRowHeight="11.25"/>
  <cols>
    <col min="1" max="1" width="8.42578125" style="1" customWidth="1"/>
    <col min="2" max="2" width="7.140625" style="1" bestFit="1" customWidth="1"/>
    <col min="3" max="3" width="23.5703125" style="1" bestFit="1" customWidth="1"/>
    <col min="4" max="4" width="9" style="1" customWidth="1"/>
    <col min="5" max="5" width="25" style="1" customWidth="1"/>
    <col min="6" max="6" width="12.42578125" style="1" bestFit="1" customWidth="1"/>
    <col min="7" max="7" width="23" style="1" customWidth="1"/>
    <col min="8" max="13" width="11.85546875" style="1" bestFit="1" customWidth="1"/>
    <col min="14" max="14" width="29.42578125" style="1" customWidth="1"/>
    <col min="15" max="16384" width="9.140625" style="1"/>
  </cols>
  <sheetData>
    <row r="1" spans="1:14">
      <c r="A1" s="5" t="s">
        <v>36</v>
      </c>
      <c r="B1" s="6"/>
      <c r="C1" s="7"/>
      <c r="D1" s="6"/>
      <c r="E1" s="7"/>
      <c r="F1" s="6"/>
      <c r="G1" s="7"/>
      <c r="H1" s="7"/>
      <c r="I1" s="7"/>
      <c r="J1" s="7"/>
      <c r="K1" s="7"/>
      <c r="L1" s="7"/>
      <c r="M1" s="7"/>
      <c r="N1" s="7"/>
    </row>
    <row r="2" spans="1:14">
      <c r="A2" s="5" t="s">
        <v>72</v>
      </c>
      <c r="B2" s="6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</row>
    <row r="3" spans="1:14">
      <c r="A3" s="5" t="s">
        <v>73</v>
      </c>
      <c r="B3" s="6"/>
      <c r="C3" s="7"/>
      <c r="D3" s="6"/>
      <c r="E3" s="7"/>
      <c r="F3" s="6"/>
      <c r="G3" s="7"/>
      <c r="H3" s="7"/>
      <c r="I3" s="7"/>
      <c r="J3" s="7"/>
      <c r="K3" s="7"/>
      <c r="L3" s="7"/>
      <c r="M3" s="7"/>
      <c r="N3" s="7"/>
    </row>
    <row r="4" spans="1:14">
      <c r="A4" s="5"/>
      <c r="B4" s="6"/>
      <c r="C4" s="7"/>
      <c r="D4" s="6"/>
      <c r="E4" s="7"/>
      <c r="F4" s="6"/>
      <c r="G4" s="7"/>
      <c r="H4" s="7"/>
      <c r="I4" s="7"/>
      <c r="J4" s="7"/>
      <c r="K4" s="7"/>
      <c r="L4" s="7"/>
      <c r="M4" s="7"/>
      <c r="N4" s="7"/>
    </row>
    <row r="5" spans="1:14" ht="12" thickBot="1">
      <c r="A5" s="5"/>
      <c r="B5" s="6"/>
      <c r="C5" s="7"/>
      <c r="D5" s="6"/>
      <c r="E5" s="7"/>
      <c r="F5" s="6"/>
      <c r="G5" s="7"/>
      <c r="H5" s="7"/>
      <c r="I5" s="7"/>
      <c r="J5" s="7"/>
      <c r="K5" s="7"/>
      <c r="L5" s="7"/>
      <c r="M5" s="7"/>
      <c r="N5" s="7"/>
    </row>
    <row r="6" spans="1:14" ht="16.5" thickBot="1">
      <c r="A6" s="70" t="s">
        <v>55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  <c r="N6" s="30"/>
    </row>
    <row r="7" spans="1:14">
      <c r="A7" s="31" t="s">
        <v>0</v>
      </c>
      <c r="B7" s="8" t="s">
        <v>5</v>
      </c>
      <c r="C7" s="9" t="s">
        <v>6</v>
      </c>
      <c r="D7" s="8" t="s">
        <v>1</v>
      </c>
      <c r="E7" s="9" t="s">
        <v>2</v>
      </c>
      <c r="F7" s="8" t="s">
        <v>3</v>
      </c>
      <c r="G7" s="9" t="s">
        <v>4</v>
      </c>
      <c r="H7" s="9" t="s">
        <v>27</v>
      </c>
      <c r="I7" s="9" t="s">
        <v>28</v>
      </c>
      <c r="J7" s="9" t="s">
        <v>29</v>
      </c>
      <c r="K7" s="9" t="s">
        <v>30</v>
      </c>
      <c r="L7" s="9" t="s">
        <v>31</v>
      </c>
      <c r="M7" s="9" t="s">
        <v>32</v>
      </c>
      <c r="N7" s="32"/>
    </row>
    <row r="8" spans="1:14">
      <c r="A8" s="33" t="s">
        <v>7</v>
      </c>
      <c r="B8" s="34" t="s">
        <v>43</v>
      </c>
      <c r="C8" s="11" t="s">
        <v>44</v>
      </c>
      <c r="D8" s="10" t="s">
        <v>8</v>
      </c>
      <c r="E8" s="11" t="s">
        <v>9</v>
      </c>
      <c r="F8" s="10" t="s">
        <v>14</v>
      </c>
      <c r="G8" s="11" t="s">
        <v>15</v>
      </c>
      <c r="H8" s="19">
        <v>366635</v>
      </c>
      <c r="I8" s="19">
        <v>372414</v>
      </c>
      <c r="J8" s="19">
        <v>377528</v>
      </c>
      <c r="K8" s="19">
        <v>383250</v>
      </c>
      <c r="L8" s="19">
        <v>389182</v>
      </c>
      <c r="M8" s="19">
        <v>399953</v>
      </c>
      <c r="N8" s="35" t="s">
        <v>45</v>
      </c>
    </row>
    <row r="9" spans="1:14">
      <c r="A9" s="33" t="s">
        <v>7</v>
      </c>
      <c r="B9" s="34" t="s">
        <v>43</v>
      </c>
      <c r="C9" s="11" t="s">
        <v>44</v>
      </c>
      <c r="D9" s="10" t="s">
        <v>8</v>
      </c>
      <c r="E9" s="11" t="s">
        <v>9</v>
      </c>
      <c r="F9" s="10" t="s">
        <v>10</v>
      </c>
      <c r="G9" s="11" t="s">
        <v>11</v>
      </c>
      <c r="H9" s="18">
        <v>-203880</v>
      </c>
      <c r="I9" s="18">
        <v>-212224</v>
      </c>
      <c r="J9" s="18">
        <v>-217041</v>
      </c>
      <c r="K9" s="18">
        <v>-224419</v>
      </c>
      <c r="L9" s="18">
        <v>-221683</v>
      </c>
      <c r="M9" s="18">
        <v>-228950</v>
      </c>
      <c r="N9" s="35" t="s">
        <v>46</v>
      </c>
    </row>
    <row r="10" spans="1:14" s="26" customFormat="1" ht="12" thickBot="1">
      <c r="A10" s="36"/>
      <c r="B10" s="37"/>
      <c r="C10" s="28"/>
      <c r="D10" s="37"/>
      <c r="E10" s="28"/>
      <c r="F10" s="37"/>
      <c r="G10" s="28"/>
      <c r="H10" s="25">
        <f>SUM(H8:H9)</f>
        <v>162755</v>
      </c>
      <c r="I10" s="25">
        <f t="shared" ref="I10:M10" si="0">SUM(I8:I9)</f>
        <v>160190</v>
      </c>
      <c r="J10" s="25">
        <f t="shared" si="0"/>
        <v>160487</v>
      </c>
      <c r="K10" s="25">
        <f t="shared" si="0"/>
        <v>158831</v>
      </c>
      <c r="L10" s="25">
        <f t="shared" si="0"/>
        <v>167499</v>
      </c>
      <c r="M10" s="25">
        <f t="shared" si="0"/>
        <v>171003</v>
      </c>
      <c r="N10" s="35" t="s">
        <v>47</v>
      </c>
    </row>
    <row r="11" spans="1:14" s="26" customFormat="1" ht="12" thickTop="1">
      <c r="A11" s="36"/>
      <c r="B11" s="37"/>
      <c r="C11" s="28"/>
      <c r="D11" s="37"/>
      <c r="E11" s="28"/>
      <c r="F11" s="37"/>
      <c r="G11" s="28"/>
      <c r="H11" s="27"/>
      <c r="I11" s="27"/>
      <c r="J11" s="27"/>
      <c r="K11" s="27"/>
      <c r="L11" s="27"/>
      <c r="M11" s="27"/>
      <c r="N11" s="35"/>
    </row>
    <row r="12" spans="1:14">
      <c r="A12" s="36"/>
      <c r="B12" s="10"/>
      <c r="C12" s="11"/>
      <c r="D12" s="10"/>
      <c r="E12" s="11"/>
      <c r="F12" s="10"/>
      <c r="G12" s="11"/>
      <c r="H12" s="11"/>
      <c r="I12" s="11"/>
      <c r="J12" s="11"/>
      <c r="K12" s="11"/>
      <c r="L12" s="11"/>
      <c r="M12" s="11"/>
      <c r="N12" s="32"/>
    </row>
    <row r="13" spans="1:14">
      <c r="A13" s="31" t="s">
        <v>0</v>
      </c>
      <c r="B13" s="8" t="s">
        <v>5</v>
      </c>
      <c r="C13" s="9" t="s">
        <v>6</v>
      </c>
      <c r="D13" s="8" t="s">
        <v>1</v>
      </c>
      <c r="E13" s="9" t="s">
        <v>2</v>
      </c>
      <c r="F13" s="8" t="s">
        <v>3</v>
      </c>
      <c r="G13" s="9" t="s">
        <v>4</v>
      </c>
      <c r="H13" s="9" t="s">
        <v>27</v>
      </c>
      <c r="I13" s="9" t="s">
        <v>28</v>
      </c>
      <c r="J13" s="9" t="s">
        <v>29</v>
      </c>
      <c r="K13" s="9" t="s">
        <v>30</v>
      </c>
      <c r="L13" s="9" t="s">
        <v>31</v>
      </c>
      <c r="M13" s="9" t="s">
        <v>32</v>
      </c>
      <c r="N13" s="32"/>
    </row>
    <row r="14" spans="1:14">
      <c r="A14" s="38" t="s">
        <v>7</v>
      </c>
      <c r="B14" s="10" t="s">
        <v>35</v>
      </c>
      <c r="C14" s="39" t="s">
        <v>37</v>
      </c>
      <c r="D14" s="10" t="s">
        <v>8</v>
      </c>
      <c r="E14" s="11" t="s">
        <v>9</v>
      </c>
      <c r="F14" s="10" t="s">
        <v>14</v>
      </c>
      <c r="G14" s="11" t="s">
        <v>15</v>
      </c>
      <c r="H14" s="12">
        <v>9188.41</v>
      </c>
      <c r="I14" s="12">
        <v>7974.4799999999977</v>
      </c>
      <c r="J14" s="12">
        <v>7393.0199999999986</v>
      </c>
      <c r="K14" s="12">
        <v>6174.78</v>
      </c>
      <c r="L14" s="12">
        <v>5822.3399999999992</v>
      </c>
      <c r="M14" s="12">
        <v>5322.5199999999995</v>
      </c>
      <c r="N14" s="35" t="s">
        <v>48</v>
      </c>
    </row>
    <row r="15" spans="1:14">
      <c r="A15" s="38" t="s">
        <v>7</v>
      </c>
      <c r="B15" s="10" t="s">
        <v>35</v>
      </c>
      <c r="C15" s="11" t="s">
        <v>37</v>
      </c>
      <c r="D15" s="10" t="s">
        <v>8</v>
      </c>
      <c r="E15" s="11" t="s">
        <v>9</v>
      </c>
      <c r="F15" s="10" t="s">
        <v>10</v>
      </c>
      <c r="G15" s="11" t="s">
        <v>11</v>
      </c>
      <c r="H15" s="18">
        <v>-5050.0828765623037</v>
      </c>
      <c r="I15" s="18">
        <v>-4502.7088794863048</v>
      </c>
      <c r="J15" s="18">
        <v>-4222.8576745808859</v>
      </c>
      <c r="K15" s="18">
        <v>-3560.7052088101937</v>
      </c>
      <c r="L15" s="18">
        <v>-3301.3269717009139</v>
      </c>
      <c r="M15" s="18">
        <v>-3008.892501088259</v>
      </c>
      <c r="N15" s="35" t="s">
        <v>49</v>
      </c>
    </row>
    <row r="16" spans="1:14">
      <c r="A16" s="36"/>
      <c r="B16" s="10"/>
      <c r="C16" s="11"/>
      <c r="D16" s="10"/>
      <c r="E16" s="11"/>
      <c r="F16" s="10"/>
      <c r="G16" s="11"/>
      <c r="H16" s="40">
        <f>SUM(H14:H15)</f>
        <v>4138.3271234376962</v>
      </c>
      <c r="I16" s="40">
        <f t="shared" ref="I16:M16" si="1">SUM(I14:I15)</f>
        <v>3471.7711205136929</v>
      </c>
      <c r="J16" s="40">
        <f t="shared" si="1"/>
        <v>3170.1623254191127</v>
      </c>
      <c r="K16" s="40">
        <f t="shared" si="1"/>
        <v>2614.0747911898061</v>
      </c>
      <c r="L16" s="40">
        <f t="shared" si="1"/>
        <v>2521.0130282990854</v>
      </c>
      <c r="M16" s="40">
        <f t="shared" si="1"/>
        <v>2313.6274989117405</v>
      </c>
      <c r="N16" s="35" t="s">
        <v>50</v>
      </c>
    </row>
    <row r="17" spans="1:14" s="26" customFormat="1" ht="12" thickBot="1">
      <c r="A17" s="36"/>
      <c r="B17" s="37"/>
      <c r="C17" s="28"/>
      <c r="D17" s="37"/>
      <c r="E17" s="28"/>
      <c r="F17" s="37"/>
      <c r="G17" s="28"/>
      <c r="H17" s="25">
        <v>1942.0203121956713</v>
      </c>
      <c r="I17" s="25">
        <v>1715.435315320314</v>
      </c>
      <c r="J17" s="25">
        <v>1580.9858792212199</v>
      </c>
      <c r="K17" s="25">
        <v>1352.5500188121971</v>
      </c>
      <c r="L17" s="25">
        <v>1263.7490125602983</v>
      </c>
      <c r="M17" s="25">
        <v>1159.8424810873084</v>
      </c>
      <c r="N17" s="35" t="s">
        <v>51</v>
      </c>
    </row>
    <row r="18" spans="1:14" s="26" customFormat="1" ht="12" thickTop="1">
      <c r="A18" s="36"/>
      <c r="B18" s="37"/>
      <c r="C18" s="28"/>
      <c r="D18" s="37"/>
      <c r="E18" s="28"/>
      <c r="F18" s="37"/>
      <c r="G18" s="28"/>
      <c r="H18" s="69"/>
      <c r="I18" s="69"/>
      <c r="J18" s="69"/>
      <c r="K18" s="69"/>
      <c r="L18" s="69"/>
      <c r="M18" s="69"/>
      <c r="N18" s="35"/>
    </row>
    <row r="19" spans="1:14">
      <c r="A19" s="36"/>
      <c r="B19" s="10"/>
      <c r="C19" s="11"/>
      <c r="D19" s="10"/>
      <c r="E19" s="11"/>
      <c r="F19" s="10"/>
      <c r="G19" s="11"/>
      <c r="H19" s="19"/>
      <c r="I19" s="19"/>
      <c r="J19" s="19"/>
      <c r="K19" s="19"/>
      <c r="L19" s="19"/>
      <c r="M19" s="11"/>
      <c r="N19" s="35"/>
    </row>
    <row r="20" spans="1:14">
      <c r="A20" s="31" t="s">
        <v>0</v>
      </c>
      <c r="B20" s="8" t="s">
        <v>5</v>
      </c>
      <c r="C20" s="9" t="s">
        <v>6</v>
      </c>
      <c r="D20" s="8" t="s">
        <v>1</v>
      </c>
      <c r="E20" s="9" t="s">
        <v>2</v>
      </c>
      <c r="F20" s="8" t="s">
        <v>3</v>
      </c>
      <c r="G20" s="9" t="s">
        <v>4</v>
      </c>
      <c r="H20" s="9" t="s">
        <v>27</v>
      </c>
      <c r="I20" s="9" t="s">
        <v>28</v>
      </c>
      <c r="J20" s="9" t="s">
        <v>29</v>
      </c>
      <c r="K20" s="9" t="s">
        <v>30</v>
      </c>
      <c r="L20" s="9" t="s">
        <v>31</v>
      </c>
      <c r="M20" s="9" t="s">
        <v>32</v>
      </c>
      <c r="N20" s="32"/>
    </row>
    <row r="21" spans="1:14">
      <c r="A21" s="38" t="s">
        <v>16</v>
      </c>
      <c r="B21" s="10" t="s">
        <v>33</v>
      </c>
      <c r="C21" s="11" t="s">
        <v>18</v>
      </c>
      <c r="D21" s="41" t="s">
        <v>8</v>
      </c>
      <c r="E21" s="42" t="s">
        <v>9</v>
      </c>
      <c r="F21" s="41" t="s">
        <v>14</v>
      </c>
      <c r="G21" s="42" t="s">
        <v>15</v>
      </c>
      <c r="H21" s="19">
        <v>223188.40000000002</v>
      </c>
      <c r="I21" s="19">
        <v>99842.14</v>
      </c>
      <c r="J21" s="19">
        <v>161706.06000000003</v>
      </c>
      <c r="K21" s="19">
        <v>159340.06000000003</v>
      </c>
      <c r="L21" s="19">
        <v>140918.78</v>
      </c>
      <c r="M21" s="19">
        <v>131038.14000000001</v>
      </c>
      <c r="N21" s="35" t="s">
        <v>52</v>
      </c>
    </row>
    <row r="22" spans="1:14">
      <c r="A22" s="36"/>
      <c r="B22" s="10"/>
      <c r="C22" s="11"/>
      <c r="D22" s="10"/>
      <c r="E22" s="11"/>
      <c r="F22" s="10"/>
      <c r="G22" s="11"/>
      <c r="H22" s="18">
        <v>-145368.10292857239</v>
      </c>
      <c r="I22" s="18">
        <v>-69351.447650121161</v>
      </c>
      <c r="J22" s="18">
        <v>-114033.48071007055</v>
      </c>
      <c r="K22" s="18">
        <v>-113188.73357765199</v>
      </c>
      <c r="L22" s="18">
        <v>-104469.11594220522</v>
      </c>
      <c r="M22" s="18">
        <v>-99948.076248000027</v>
      </c>
      <c r="N22" s="35" t="s">
        <v>38</v>
      </c>
    </row>
    <row r="23" spans="1:14">
      <c r="A23" s="36"/>
      <c r="B23" s="10"/>
      <c r="C23" s="11"/>
      <c r="D23" s="10"/>
      <c r="E23" s="11"/>
      <c r="F23" s="10"/>
      <c r="G23" s="11"/>
      <c r="H23" s="24">
        <f>H21+H22</f>
        <v>77820.297071427631</v>
      </c>
      <c r="I23" s="24">
        <f t="shared" ref="I23:M23" si="2">I21+I22</f>
        <v>30490.692349878838</v>
      </c>
      <c r="J23" s="24">
        <f t="shared" si="2"/>
        <v>47672.579289929476</v>
      </c>
      <c r="K23" s="24">
        <f t="shared" si="2"/>
        <v>46151.326422348036</v>
      </c>
      <c r="L23" s="24">
        <f t="shared" si="2"/>
        <v>36449.664057794784</v>
      </c>
      <c r="M23" s="24">
        <f t="shared" si="2"/>
        <v>31090.063751999987</v>
      </c>
      <c r="N23" s="35" t="s">
        <v>42</v>
      </c>
    </row>
    <row r="24" spans="1:14" ht="12" thickBot="1">
      <c r="A24" s="36"/>
      <c r="B24" s="10"/>
      <c r="C24" s="11"/>
      <c r="D24" s="10"/>
      <c r="E24" s="11"/>
      <c r="F24" s="10"/>
      <c r="G24" s="11"/>
      <c r="H24" s="25">
        <v>4214.8248996684806</v>
      </c>
      <c r="I24" s="25">
        <v>1623.9127109568635</v>
      </c>
      <c r="J24" s="25">
        <v>2517.6453796644278</v>
      </c>
      <c r="K24" s="25">
        <v>2452.6150392979057</v>
      </c>
      <c r="L24" s="25">
        <v>1893.939000840295</v>
      </c>
      <c r="M24" s="25">
        <v>1615.2317347067994</v>
      </c>
      <c r="N24" s="35" t="s">
        <v>53</v>
      </c>
    </row>
    <row r="25" spans="1:14" ht="12" thickTop="1">
      <c r="A25" s="36"/>
      <c r="B25" s="10"/>
      <c r="C25" s="11"/>
      <c r="D25" s="10"/>
      <c r="E25" s="11"/>
      <c r="F25" s="10"/>
      <c r="G25" s="11"/>
      <c r="H25" s="69"/>
      <c r="I25" s="69"/>
      <c r="J25" s="69"/>
      <c r="K25" s="69"/>
      <c r="L25" s="69"/>
      <c r="M25" s="69"/>
      <c r="N25" s="35"/>
    </row>
    <row r="26" spans="1:14">
      <c r="A26" s="36"/>
      <c r="B26" s="10"/>
      <c r="C26" s="11"/>
      <c r="D26" s="10"/>
      <c r="E26" s="11"/>
      <c r="F26" s="10"/>
      <c r="G26" s="11"/>
      <c r="H26" s="21"/>
      <c r="I26" s="21"/>
      <c r="J26" s="21"/>
      <c r="K26" s="21"/>
      <c r="L26" s="21"/>
      <c r="M26" s="21"/>
      <c r="N26" s="32"/>
    </row>
    <row r="27" spans="1:14">
      <c r="A27" s="31" t="s">
        <v>0</v>
      </c>
      <c r="B27" s="8" t="s">
        <v>5</v>
      </c>
      <c r="C27" s="9" t="s">
        <v>6</v>
      </c>
      <c r="D27" s="8" t="s">
        <v>1</v>
      </c>
      <c r="E27" s="9" t="s">
        <v>2</v>
      </c>
      <c r="F27" s="8" t="s">
        <v>3</v>
      </c>
      <c r="G27" s="9" t="s">
        <v>4</v>
      </c>
      <c r="H27" s="9" t="s">
        <v>27</v>
      </c>
      <c r="I27" s="9" t="s">
        <v>28</v>
      </c>
      <c r="J27" s="9" t="s">
        <v>29</v>
      </c>
      <c r="K27" s="9" t="s">
        <v>30</v>
      </c>
      <c r="L27" s="9" t="s">
        <v>31</v>
      </c>
      <c r="M27" s="9" t="s">
        <v>32</v>
      </c>
      <c r="N27" s="32"/>
    </row>
    <row r="28" spans="1:14">
      <c r="A28" s="38" t="s">
        <v>16</v>
      </c>
      <c r="B28" s="10" t="s">
        <v>34</v>
      </c>
      <c r="C28" s="11" t="s">
        <v>17</v>
      </c>
      <c r="D28" s="41" t="s">
        <v>8</v>
      </c>
      <c r="E28" s="42" t="s">
        <v>9</v>
      </c>
      <c r="F28" s="41" t="s">
        <v>14</v>
      </c>
      <c r="G28" s="42" t="s">
        <v>15</v>
      </c>
      <c r="H28" s="4">
        <v>150794.22000000003</v>
      </c>
      <c r="I28" s="4">
        <v>203187.71999999994</v>
      </c>
      <c r="J28" s="4">
        <v>126478.63999999998</v>
      </c>
      <c r="K28" s="4">
        <v>120171.51999999997</v>
      </c>
      <c r="L28" s="4">
        <v>101056.02</v>
      </c>
      <c r="M28" s="4">
        <v>92815.680000000008</v>
      </c>
      <c r="N28" s="35" t="s">
        <v>54</v>
      </c>
    </row>
    <row r="29" spans="1:14">
      <c r="A29" s="36"/>
      <c r="B29" s="10"/>
      <c r="C29" s="11"/>
      <c r="D29" s="10"/>
      <c r="E29" s="11"/>
      <c r="F29" s="10"/>
      <c r="G29" s="11"/>
      <c r="H29" s="29">
        <v>-34652.511756</v>
      </c>
      <c r="I29" s="29">
        <v>-140209.47824400003</v>
      </c>
      <c r="J29" s="29">
        <v>-89193.226027895173</v>
      </c>
      <c r="K29" s="29">
        <v>-85359.328511518106</v>
      </c>
      <c r="L29" s="29">
        <v>-74913.072226194039</v>
      </c>
      <c r="M29" s="29">
        <v>-70794.697167917853</v>
      </c>
      <c r="N29" s="35" t="s">
        <v>39</v>
      </c>
    </row>
    <row r="30" spans="1:14">
      <c r="A30" s="36"/>
      <c r="B30" s="10"/>
      <c r="C30" s="11"/>
      <c r="D30" s="10"/>
      <c r="E30" s="11"/>
      <c r="F30" s="10"/>
      <c r="G30" s="11"/>
      <c r="H30" s="43">
        <f>H28+H29</f>
        <v>116141.70824400004</v>
      </c>
      <c r="I30" s="43">
        <f t="shared" ref="I30:M30" si="3">I28+I29</f>
        <v>62978.241755999916</v>
      </c>
      <c r="J30" s="43">
        <f t="shared" si="3"/>
        <v>37285.413972104812</v>
      </c>
      <c r="K30" s="43">
        <f t="shared" si="3"/>
        <v>34812.191488481869</v>
      </c>
      <c r="L30" s="43">
        <f t="shared" si="3"/>
        <v>26142.947773805965</v>
      </c>
      <c r="M30" s="43">
        <f t="shared" si="3"/>
        <v>22020.982832082154</v>
      </c>
      <c r="N30" s="35" t="s">
        <v>40</v>
      </c>
    </row>
    <row r="31" spans="1:14" ht="12" thickBot="1">
      <c r="A31" s="36"/>
      <c r="B31" s="10"/>
      <c r="C31" s="11"/>
      <c r="D31" s="10"/>
      <c r="E31" s="11"/>
      <c r="F31" s="10"/>
      <c r="G31" s="11"/>
      <c r="H31" s="25">
        <v>6600.9964089211999</v>
      </c>
      <c r="I31" s="25">
        <v>3607.6951347828012</v>
      </c>
      <c r="J31" s="25">
        <v>2130.8496108285458</v>
      </c>
      <c r="K31" s="25">
        <v>1981.9494877170487</v>
      </c>
      <c r="L31" s="25">
        <v>1480.5083799378685</v>
      </c>
      <c r="M31" s="25">
        <v>1241.019141836234</v>
      </c>
      <c r="N31" s="35" t="s">
        <v>41</v>
      </c>
    </row>
    <row r="32" spans="1:14" ht="12.75" thickTop="1" thickBot="1">
      <c r="A32" s="36"/>
      <c r="B32" s="10"/>
      <c r="C32" s="11"/>
      <c r="D32" s="10"/>
      <c r="E32" s="11"/>
      <c r="F32" s="10"/>
      <c r="G32" s="11"/>
      <c r="H32" s="22"/>
      <c r="I32" s="22"/>
      <c r="J32" s="22"/>
      <c r="K32" s="22"/>
      <c r="L32" s="22"/>
      <c r="M32" s="22"/>
      <c r="N32" s="32"/>
    </row>
    <row r="33" spans="1:14" ht="12" thickBot="1">
      <c r="A33" s="36"/>
      <c r="B33" s="10"/>
      <c r="C33" s="11"/>
      <c r="D33" s="10"/>
      <c r="E33" s="11"/>
      <c r="F33" s="10"/>
      <c r="G33" s="44" t="s">
        <v>69</v>
      </c>
      <c r="H33" s="50">
        <f>H10+H17+H24+H31</f>
        <v>175512.84162078536</v>
      </c>
      <c r="I33" s="51">
        <f t="shared" ref="I33:M33" si="4">I10+I17+I24+I31</f>
        <v>167137.04316105999</v>
      </c>
      <c r="J33" s="51">
        <f t="shared" si="4"/>
        <v>166716.4808697142</v>
      </c>
      <c r="K33" s="51">
        <f t="shared" si="4"/>
        <v>164618.11454582715</v>
      </c>
      <c r="L33" s="51">
        <f t="shared" si="4"/>
        <v>172137.19639333847</v>
      </c>
      <c r="M33" s="52">
        <f t="shared" si="4"/>
        <v>175019.09335763034</v>
      </c>
      <c r="N33" s="32"/>
    </row>
    <row r="34" spans="1:14" ht="12" thickBot="1">
      <c r="A34" s="45"/>
      <c r="B34" s="46"/>
      <c r="C34" s="47"/>
      <c r="D34" s="46"/>
      <c r="E34" s="47"/>
      <c r="F34" s="46"/>
      <c r="G34" s="47"/>
      <c r="H34" s="47"/>
      <c r="I34" s="47"/>
      <c r="J34" s="47"/>
      <c r="K34" s="47"/>
      <c r="L34" s="47"/>
      <c r="M34" s="47"/>
      <c r="N34" s="48"/>
    </row>
    <row r="35" spans="1:14">
      <c r="A35" s="49"/>
      <c r="B35" s="10"/>
      <c r="C35" s="11"/>
      <c r="D35" s="10"/>
      <c r="E35" s="11"/>
      <c r="F35" s="10"/>
      <c r="G35" s="11"/>
      <c r="H35" s="11"/>
      <c r="I35" s="11"/>
      <c r="J35" s="11"/>
      <c r="K35" s="11"/>
      <c r="L35" s="11"/>
      <c r="M35" s="11"/>
      <c r="N35" s="11"/>
    </row>
    <row r="36" spans="1:14">
      <c r="A36" s="49"/>
      <c r="B36" s="10"/>
      <c r="C36" s="11"/>
      <c r="D36" s="10"/>
      <c r="E36" s="11"/>
      <c r="F36" s="10"/>
      <c r="G36" s="11"/>
      <c r="H36" s="11"/>
      <c r="I36" s="11"/>
      <c r="J36" s="11"/>
      <c r="K36" s="11"/>
      <c r="L36" s="11"/>
      <c r="M36" s="11"/>
      <c r="N36" s="11"/>
    </row>
    <row r="37" spans="1:14" ht="12" thickBot="1">
      <c r="A37" s="49"/>
      <c r="B37" s="10"/>
      <c r="C37" s="11"/>
      <c r="D37" s="10"/>
      <c r="E37" s="11"/>
      <c r="F37" s="10"/>
      <c r="G37" s="11"/>
      <c r="H37" s="11"/>
      <c r="I37" s="11"/>
      <c r="J37" s="11"/>
      <c r="K37" s="11"/>
      <c r="L37" s="11"/>
      <c r="M37" s="11"/>
      <c r="N37" s="11"/>
    </row>
    <row r="38" spans="1:14" ht="16.5" thickBot="1">
      <c r="A38" s="70" t="s">
        <v>68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2"/>
      <c r="N38" s="30"/>
    </row>
    <row r="39" spans="1:14">
      <c r="A39" s="31" t="s">
        <v>0</v>
      </c>
      <c r="B39" s="8" t="s">
        <v>5</v>
      </c>
      <c r="C39" s="9" t="s">
        <v>6</v>
      </c>
      <c r="D39" s="8" t="s">
        <v>1</v>
      </c>
      <c r="E39" s="9" t="s">
        <v>2</v>
      </c>
      <c r="F39" s="8" t="s">
        <v>3</v>
      </c>
      <c r="G39" s="9" t="s">
        <v>4</v>
      </c>
      <c r="H39" s="9" t="s">
        <v>27</v>
      </c>
      <c r="I39" s="9" t="s">
        <v>28</v>
      </c>
      <c r="J39" s="9" t="s">
        <v>29</v>
      </c>
      <c r="K39" s="9" t="s">
        <v>30</v>
      </c>
      <c r="L39" s="9" t="s">
        <v>31</v>
      </c>
      <c r="M39" s="9" t="s">
        <v>32</v>
      </c>
      <c r="N39" s="32"/>
    </row>
    <row r="40" spans="1:14">
      <c r="A40" s="33" t="s">
        <v>7</v>
      </c>
      <c r="B40" s="34" t="s">
        <v>43</v>
      </c>
      <c r="C40" s="11" t="s">
        <v>44</v>
      </c>
      <c r="D40" s="10">
        <v>9210</v>
      </c>
      <c r="E40" s="42" t="s">
        <v>26</v>
      </c>
      <c r="F40" s="41" t="s">
        <v>12</v>
      </c>
      <c r="G40" s="42" t="s">
        <v>13</v>
      </c>
      <c r="H40" s="54">
        <v>4360</v>
      </c>
      <c r="I40" s="54">
        <v>2582</v>
      </c>
      <c r="J40" s="54">
        <v>2424</v>
      </c>
      <c r="K40" s="54">
        <v>5704</v>
      </c>
      <c r="L40" s="54">
        <v>1679</v>
      </c>
      <c r="M40" s="54">
        <v>4718</v>
      </c>
      <c r="N40" s="32"/>
    </row>
    <row r="41" spans="1:14">
      <c r="A41" s="33" t="s">
        <v>7</v>
      </c>
      <c r="B41" s="34" t="s">
        <v>43</v>
      </c>
      <c r="C41" s="11" t="s">
        <v>44</v>
      </c>
      <c r="D41" s="10" t="s">
        <v>19</v>
      </c>
      <c r="E41" s="11" t="s">
        <v>20</v>
      </c>
      <c r="F41" s="41" t="s">
        <v>12</v>
      </c>
      <c r="G41" s="42" t="s">
        <v>13</v>
      </c>
      <c r="H41" s="54" t="s">
        <v>56</v>
      </c>
      <c r="I41" s="54" t="s">
        <v>56</v>
      </c>
      <c r="J41" s="54" t="s">
        <v>56</v>
      </c>
      <c r="K41" s="54" t="s">
        <v>56</v>
      </c>
      <c r="L41" s="54">
        <v>50</v>
      </c>
      <c r="M41" s="54" t="s">
        <v>56</v>
      </c>
      <c r="N41" s="32"/>
    </row>
    <row r="42" spans="1:14">
      <c r="A42" s="33" t="s">
        <v>7</v>
      </c>
      <c r="B42" s="34" t="s">
        <v>43</v>
      </c>
      <c r="C42" s="11" t="s">
        <v>44</v>
      </c>
      <c r="D42" s="10">
        <v>8410</v>
      </c>
      <c r="E42" s="53" t="s">
        <v>57</v>
      </c>
      <c r="F42" s="34" t="s">
        <v>63</v>
      </c>
      <c r="G42" s="11" t="s">
        <v>64</v>
      </c>
      <c r="H42" s="54" t="s">
        <v>56</v>
      </c>
      <c r="I42" s="54" t="s">
        <v>56</v>
      </c>
      <c r="J42" s="54">
        <v>446</v>
      </c>
      <c r="K42" s="54" t="s">
        <v>56</v>
      </c>
      <c r="L42" s="54" t="s">
        <v>56</v>
      </c>
      <c r="M42" s="54" t="s">
        <v>56</v>
      </c>
      <c r="N42" s="32"/>
    </row>
    <row r="43" spans="1:14">
      <c r="A43" s="33" t="s">
        <v>7</v>
      </c>
      <c r="B43" s="34" t="s">
        <v>43</v>
      </c>
      <c r="C43" s="11" t="s">
        <v>44</v>
      </c>
      <c r="D43" s="10">
        <v>8560</v>
      </c>
      <c r="E43" s="53" t="s">
        <v>58</v>
      </c>
      <c r="F43" s="34" t="s">
        <v>63</v>
      </c>
      <c r="G43" s="11" t="s">
        <v>64</v>
      </c>
      <c r="H43" s="54" t="s">
        <v>56</v>
      </c>
      <c r="I43" s="54" t="s">
        <v>56</v>
      </c>
      <c r="J43" s="54" t="s">
        <v>56</v>
      </c>
      <c r="K43" s="54">
        <v>1130</v>
      </c>
      <c r="L43" s="54" t="s">
        <v>56</v>
      </c>
      <c r="M43" s="54" t="s">
        <v>56</v>
      </c>
      <c r="N43" s="32"/>
    </row>
    <row r="44" spans="1:14">
      <c r="A44" s="33" t="s">
        <v>7</v>
      </c>
      <c r="B44" s="34" t="s">
        <v>43</v>
      </c>
      <c r="C44" s="11" t="s">
        <v>44</v>
      </c>
      <c r="D44" s="10">
        <v>8700</v>
      </c>
      <c r="E44" s="53" t="s">
        <v>59</v>
      </c>
      <c r="F44" s="34" t="s">
        <v>63</v>
      </c>
      <c r="G44" s="11" t="s">
        <v>64</v>
      </c>
      <c r="H44" s="54" t="s">
        <v>56</v>
      </c>
      <c r="I44" s="54" t="s">
        <v>56</v>
      </c>
      <c r="J44" s="54">
        <v>5</v>
      </c>
      <c r="K44" s="54" t="s">
        <v>56</v>
      </c>
      <c r="L44" s="54" t="s">
        <v>56</v>
      </c>
      <c r="M44" s="54" t="s">
        <v>56</v>
      </c>
      <c r="N44" s="32"/>
    </row>
    <row r="45" spans="1:14">
      <c r="A45" s="33" t="s">
        <v>7</v>
      </c>
      <c r="B45" s="34" t="s">
        <v>43</v>
      </c>
      <c r="C45" s="11" t="s">
        <v>44</v>
      </c>
      <c r="D45" s="10">
        <v>8740</v>
      </c>
      <c r="E45" s="53" t="s">
        <v>60</v>
      </c>
      <c r="F45" s="34" t="s">
        <v>63</v>
      </c>
      <c r="G45" s="11" t="s">
        <v>64</v>
      </c>
      <c r="H45" s="54">
        <v>2996</v>
      </c>
      <c r="I45" s="54" t="s">
        <v>56</v>
      </c>
      <c r="J45" s="54" t="s">
        <v>56</v>
      </c>
      <c r="K45" s="54" t="s">
        <v>56</v>
      </c>
      <c r="L45" s="54" t="s">
        <v>56</v>
      </c>
      <c r="M45" s="54">
        <v>778</v>
      </c>
      <c r="N45" s="32"/>
    </row>
    <row r="46" spans="1:14">
      <c r="A46" s="33" t="s">
        <v>7</v>
      </c>
      <c r="B46" s="34" t="s">
        <v>43</v>
      </c>
      <c r="C46" s="11" t="s">
        <v>44</v>
      </c>
      <c r="D46" s="10">
        <v>8890</v>
      </c>
      <c r="E46" s="53" t="s">
        <v>61</v>
      </c>
      <c r="F46" s="34" t="s">
        <v>63</v>
      </c>
      <c r="G46" s="11" t="s">
        <v>64</v>
      </c>
      <c r="H46" s="54" t="s">
        <v>56</v>
      </c>
      <c r="I46" s="54">
        <v>500</v>
      </c>
      <c r="J46" s="54" t="s">
        <v>56</v>
      </c>
      <c r="K46" s="54" t="s">
        <v>56</v>
      </c>
      <c r="L46" s="54" t="s">
        <v>56</v>
      </c>
      <c r="M46" s="54" t="s">
        <v>56</v>
      </c>
      <c r="N46" s="32"/>
    </row>
    <row r="47" spans="1:14">
      <c r="A47" s="33" t="s">
        <v>7</v>
      </c>
      <c r="B47" s="34" t="s">
        <v>43</v>
      </c>
      <c r="C47" s="11" t="s">
        <v>44</v>
      </c>
      <c r="D47" s="10">
        <v>9090</v>
      </c>
      <c r="E47" s="53" t="s">
        <v>62</v>
      </c>
      <c r="F47" s="34" t="s">
        <v>63</v>
      </c>
      <c r="G47" s="11" t="s">
        <v>64</v>
      </c>
      <c r="H47" s="54">
        <v>831</v>
      </c>
      <c r="I47" s="54" t="s">
        <v>56</v>
      </c>
      <c r="J47" s="54" t="s">
        <v>56</v>
      </c>
      <c r="K47" s="54" t="s">
        <v>56</v>
      </c>
      <c r="L47" s="54" t="s">
        <v>56</v>
      </c>
      <c r="M47" s="54" t="s">
        <v>56</v>
      </c>
      <c r="N47" s="32"/>
    </row>
    <row r="48" spans="1:14">
      <c r="A48" s="33" t="s">
        <v>7</v>
      </c>
      <c r="B48" s="34" t="s">
        <v>43</v>
      </c>
      <c r="C48" s="11" t="s">
        <v>44</v>
      </c>
      <c r="D48" s="10">
        <v>9250</v>
      </c>
      <c r="E48" s="11" t="s">
        <v>20</v>
      </c>
      <c r="F48" s="34" t="s">
        <v>66</v>
      </c>
      <c r="G48" s="11" t="s">
        <v>67</v>
      </c>
      <c r="H48" s="54" t="s">
        <v>56</v>
      </c>
      <c r="I48" s="54" t="s">
        <v>56</v>
      </c>
      <c r="J48" s="54" t="s">
        <v>56</v>
      </c>
      <c r="K48" s="54">
        <v>427</v>
      </c>
      <c r="L48" s="54">
        <v>258</v>
      </c>
      <c r="M48" s="54" t="s">
        <v>56</v>
      </c>
      <c r="N48" s="32"/>
    </row>
    <row r="49" spans="1:14">
      <c r="A49" s="33" t="s">
        <v>7</v>
      </c>
      <c r="B49" s="34" t="s">
        <v>43</v>
      </c>
      <c r="C49" s="11" t="s">
        <v>44</v>
      </c>
      <c r="D49" s="10">
        <v>9260</v>
      </c>
      <c r="E49" s="53" t="s">
        <v>65</v>
      </c>
      <c r="F49" s="34" t="s">
        <v>66</v>
      </c>
      <c r="G49" s="11" t="s">
        <v>67</v>
      </c>
      <c r="H49" s="54">
        <v>592</v>
      </c>
      <c r="I49" s="54" t="s">
        <v>56</v>
      </c>
      <c r="J49" s="54">
        <v>287</v>
      </c>
      <c r="K49" s="54" t="s">
        <v>56</v>
      </c>
      <c r="L49" s="54">
        <v>229</v>
      </c>
      <c r="M49" s="54">
        <v>305</v>
      </c>
      <c r="N49" s="32"/>
    </row>
    <row r="50" spans="1:14">
      <c r="A50" s="33" t="s">
        <v>7</v>
      </c>
      <c r="B50" s="34" t="s">
        <v>43</v>
      </c>
      <c r="C50" s="11" t="s">
        <v>44</v>
      </c>
      <c r="D50" s="10">
        <v>8700</v>
      </c>
      <c r="E50" s="53" t="s">
        <v>59</v>
      </c>
      <c r="F50" s="34" t="s">
        <v>66</v>
      </c>
      <c r="G50" s="11" t="s">
        <v>67</v>
      </c>
      <c r="H50" s="54">
        <v>630</v>
      </c>
      <c r="I50" s="54">
        <v>11991</v>
      </c>
      <c r="J50" s="54">
        <v>2784</v>
      </c>
      <c r="K50" s="54">
        <v>5206</v>
      </c>
      <c r="L50" s="54">
        <v>3480</v>
      </c>
      <c r="M50" s="54">
        <v>6371</v>
      </c>
      <c r="N50" s="32"/>
    </row>
    <row r="51" spans="1:14">
      <c r="A51" s="33" t="s">
        <v>7</v>
      </c>
      <c r="B51" s="34" t="s">
        <v>43</v>
      </c>
      <c r="C51" s="11" t="s">
        <v>44</v>
      </c>
      <c r="D51" s="10">
        <v>8740</v>
      </c>
      <c r="E51" s="53" t="s">
        <v>60</v>
      </c>
      <c r="F51" s="34" t="s">
        <v>66</v>
      </c>
      <c r="G51" s="11" t="s">
        <v>67</v>
      </c>
      <c r="H51" s="54">
        <v>6112</v>
      </c>
      <c r="I51" s="54">
        <v>8160</v>
      </c>
      <c r="J51" s="54">
        <v>6563</v>
      </c>
      <c r="K51" s="54">
        <v>6929</v>
      </c>
      <c r="L51" s="54">
        <v>885</v>
      </c>
      <c r="M51" s="54">
        <v>764</v>
      </c>
      <c r="N51" s="32"/>
    </row>
    <row r="52" spans="1:14">
      <c r="A52" s="33" t="s">
        <v>7</v>
      </c>
      <c r="B52" s="34" t="s">
        <v>43</v>
      </c>
      <c r="C52" s="11" t="s">
        <v>44</v>
      </c>
      <c r="D52" s="10">
        <v>8800</v>
      </c>
      <c r="E52" s="53" t="s">
        <v>70</v>
      </c>
      <c r="F52" s="34" t="s">
        <v>66</v>
      </c>
      <c r="G52" s="11" t="s">
        <v>67</v>
      </c>
      <c r="H52" s="54" t="s">
        <v>56</v>
      </c>
      <c r="I52" s="54" t="s">
        <v>56</v>
      </c>
      <c r="J52" s="54" t="s">
        <v>56</v>
      </c>
      <c r="K52" s="54" t="s">
        <v>56</v>
      </c>
      <c r="L52" s="54" t="s">
        <v>56</v>
      </c>
      <c r="M52" s="54">
        <v>159</v>
      </c>
      <c r="N52" s="32"/>
    </row>
    <row r="53" spans="1:14" ht="12" thickBot="1">
      <c r="A53" s="33"/>
      <c r="B53" s="34"/>
      <c r="C53" s="11"/>
      <c r="D53" s="10"/>
      <c r="E53" s="53"/>
      <c r="F53" s="34"/>
      <c r="G53" s="11"/>
      <c r="H53" s="55">
        <f>SUM(H40:H52)</f>
        <v>15521</v>
      </c>
      <c r="I53" s="55">
        <f t="shared" ref="I53:M53" si="5">SUM(I40:I52)</f>
        <v>23233</v>
      </c>
      <c r="J53" s="55">
        <f t="shared" si="5"/>
        <v>12509</v>
      </c>
      <c r="K53" s="55">
        <f t="shared" si="5"/>
        <v>19396</v>
      </c>
      <c r="L53" s="55">
        <f t="shared" si="5"/>
        <v>6581</v>
      </c>
      <c r="M53" s="55">
        <f t="shared" si="5"/>
        <v>13095</v>
      </c>
      <c r="N53" s="35" t="s">
        <v>47</v>
      </c>
    </row>
    <row r="54" spans="1:14" ht="12" thickTop="1">
      <c r="A54" s="33"/>
      <c r="B54" s="34"/>
      <c r="C54" s="11"/>
      <c r="D54" s="10"/>
      <c r="E54" s="53"/>
      <c r="F54" s="34"/>
      <c r="G54" s="11"/>
      <c r="H54" s="54"/>
      <c r="I54" s="54"/>
      <c r="J54" s="54"/>
      <c r="K54" s="54"/>
      <c r="L54" s="54"/>
      <c r="M54" s="54"/>
      <c r="N54" s="32"/>
    </row>
    <row r="55" spans="1:14">
      <c r="A55" s="33"/>
      <c r="B55" s="34"/>
      <c r="C55" s="11"/>
      <c r="D55" s="10"/>
      <c r="E55" s="53"/>
      <c r="F55" s="34"/>
      <c r="G55" s="11"/>
      <c r="H55" s="54"/>
      <c r="I55" s="54"/>
      <c r="J55" s="54"/>
      <c r="K55" s="54"/>
      <c r="L55" s="54"/>
      <c r="M55" s="54"/>
      <c r="N55" s="32"/>
    </row>
    <row r="56" spans="1:14">
      <c r="A56" s="31" t="s">
        <v>0</v>
      </c>
      <c r="B56" s="8" t="s">
        <v>5</v>
      </c>
      <c r="C56" s="9" t="s">
        <v>6</v>
      </c>
      <c r="D56" s="8" t="s">
        <v>1</v>
      </c>
      <c r="E56" s="9" t="s">
        <v>2</v>
      </c>
      <c r="F56" s="8" t="s">
        <v>3</v>
      </c>
      <c r="G56" s="9" t="s">
        <v>4</v>
      </c>
      <c r="H56" s="9" t="s">
        <v>27</v>
      </c>
      <c r="I56" s="9" t="s">
        <v>28</v>
      </c>
      <c r="J56" s="9" t="s">
        <v>29</v>
      </c>
      <c r="K56" s="9" t="s">
        <v>30</v>
      </c>
      <c r="L56" s="9" t="s">
        <v>31</v>
      </c>
      <c r="M56" s="9" t="s">
        <v>32</v>
      </c>
      <c r="N56" s="32"/>
    </row>
    <row r="57" spans="1:14" ht="13.5" customHeight="1">
      <c r="A57" s="38" t="s">
        <v>7</v>
      </c>
      <c r="B57" s="10" t="s">
        <v>35</v>
      </c>
      <c r="C57" s="39" t="s">
        <v>37</v>
      </c>
      <c r="D57" s="10" t="s">
        <v>8</v>
      </c>
      <c r="E57" s="11" t="s">
        <v>9</v>
      </c>
      <c r="F57" s="10" t="s">
        <v>12</v>
      </c>
      <c r="G57" s="11" t="s">
        <v>13</v>
      </c>
      <c r="H57" s="13">
        <v>22309.229999999996</v>
      </c>
      <c r="I57" s="13">
        <v>-6794.9600000000009</v>
      </c>
      <c r="J57" s="13">
        <v>0</v>
      </c>
      <c r="K57" s="13">
        <v>0</v>
      </c>
      <c r="L57" s="13">
        <v>0</v>
      </c>
      <c r="M57" s="13">
        <v>0</v>
      </c>
      <c r="N57" s="32"/>
    </row>
    <row r="58" spans="1:14" ht="13.5" customHeight="1">
      <c r="A58" s="38" t="s">
        <v>7</v>
      </c>
      <c r="B58" s="10" t="s">
        <v>35</v>
      </c>
      <c r="C58" s="39" t="s">
        <v>37</v>
      </c>
      <c r="D58" s="10" t="s">
        <v>19</v>
      </c>
      <c r="E58" s="11" t="s">
        <v>20</v>
      </c>
      <c r="F58" s="10" t="s">
        <v>12</v>
      </c>
      <c r="G58" s="11" t="s">
        <v>13</v>
      </c>
      <c r="H58" s="14">
        <v>0</v>
      </c>
      <c r="I58" s="14">
        <v>28355.749999999993</v>
      </c>
      <c r="J58" s="14">
        <v>22524.829999999994</v>
      </c>
      <c r="K58" s="14">
        <v>25266</v>
      </c>
      <c r="L58" s="14">
        <v>29755.609999999997</v>
      </c>
      <c r="M58" s="14">
        <v>27084.549999999996</v>
      </c>
      <c r="N58" s="32"/>
    </row>
    <row r="59" spans="1:14">
      <c r="A59" s="38"/>
      <c r="B59" s="10"/>
      <c r="C59" s="11"/>
      <c r="D59" s="10"/>
      <c r="E59" s="11"/>
      <c r="F59" s="10"/>
      <c r="G59" s="11"/>
      <c r="H59" s="19">
        <f t="shared" ref="H59:M59" si="6">SUM(H57:H58)</f>
        <v>22309.229999999996</v>
      </c>
      <c r="I59" s="19">
        <f t="shared" si="6"/>
        <v>21560.789999999994</v>
      </c>
      <c r="J59" s="19">
        <f t="shared" si="6"/>
        <v>22524.829999999994</v>
      </c>
      <c r="K59" s="19">
        <f t="shared" si="6"/>
        <v>25266</v>
      </c>
      <c r="L59" s="19">
        <f t="shared" si="6"/>
        <v>29755.609999999997</v>
      </c>
      <c r="M59" s="19">
        <f t="shared" si="6"/>
        <v>27084.549999999996</v>
      </c>
      <c r="N59" s="35" t="s">
        <v>48</v>
      </c>
    </row>
    <row r="60" spans="1:14">
      <c r="A60" s="38" t="s">
        <v>7</v>
      </c>
      <c r="B60" s="10" t="s">
        <v>35</v>
      </c>
      <c r="C60" s="11" t="s">
        <v>37</v>
      </c>
      <c r="D60" s="10" t="s">
        <v>8</v>
      </c>
      <c r="E60" s="11" t="s">
        <v>9</v>
      </c>
      <c r="F60" s="10" t="s">
        <v>10</v>
      </c>
      <c r="G60" s="11" t="s">
        <v>11</v>
      </c>
      <c r="H60" s="13">
        <v>-12275.537123437694</v>
      </c>
      <c r="I60" s="13">
        <v>-12205.331120513696</v>
      </c>
      <c r="J60" s="13">
        <v>-12874.182325419115</v>
      </c>
      <c r="K60" s="13">
        <v>-14571.794791189806</v>
      </c>
      <c r="L60" s="13">
        <v>-16843.263028299087</v>
      </c>
      <c r="M60" s="14">
        <v>-15318.26749891174</v>
      </c>
      <c r="N60" s="35" t="s">
        <v>49</v>
      </c>
    </row>
    <row r="61" spans="1:14">
      <c r="A61" s="38"/>
      <c r="B61" s="10"/>
      <c r="C61" s="11"/>
      <c r="D61" s="10"/>
      <c r="E61" s="11"/>
      <c r="F61" s="10"/>
      <c r="G61" s="11"/>
      <c r="H61" s="16">
        <f t="shared" ref="H61:L61" si="7">SUM(H59:H60)</f>
        <v>10033.692876562302</v>
      </c>
      <c r="I61" s="16">
        <f t="shared" si="7"/>
        <v>9355.4588794862975</v>
      </c>
      <c r="J61" s="16">
        <f t="shared" si="7"/>
        <v>9650.6476745808795</v>
      </c>
      <c r="K61" s="16">
        <f t="shared" si="7"/>
        <v>10694.205208810194</v>
      </c>
      <c r="L61" s="16">
        <f t="shared" si="7"/>
        <v>12912.34697170091</v>
      </c>
      <c r="M61" s="16">
        <f>SUM(M59:M60)</f>
        <v>11766.282501088255</v>
      </c>
      <c r="N61" s="35" t="s">
        <v>50</v>
      </c>
    </row>
    <row r="62" spans="1:14" ht="12" thickBot="1">
      <c r="A62" s="38"/>
      <c r="B62" s="10"/>
      <c r="C62" s="11"/>
      <c r="D62" s="10"/>
      <c r="E62" s="11"/>
      <c r="F62" s="10"/>
      <c r="G62" s="11"/>
      <c r="H62" s="56">
        <v>4717.8870198043287</v>
      </c>
      <c r="I62" s="56">
        <v>4622.2329896796873</v>
      </c>
      <c r="J62" s="56">
        <v>4814.2880387787791</v>
      </c>
      <c r="K62" s="56">
        <v>5532.0027751878015</v>
      </c>
      <c r="L62" s="56">
        <v>6470.3716724397018</v>
      </c>
      <c r="M62" s="56">
        <v>5898.3915169126922</v>
      </c>
      <c r="N62" s="35" t="s">
        <v>51</v>
      </c>
    </row>
    <row r="63" spans="1:14" ht="12" thickTop="1">
      <c r="A63" s="38"/>
      <c r="B63" s="10"/>
      <c r="C63" s="11"/>
      <c r="D63" s="10"/>
      <c r="E63" s="11"/>
      <c r="F63" s="10"/>
      <c r="G63" s="11"/>
      <c r="H63" s="22"/>
      <c r="I63" s="22"/>
      <c r="J63" s="22"/>
      <c r="K63" s="22"/>
      <c r="L63" s="22"/>
      <c r="M63" s="22"/>
      <c r="N63" s="35"/>
    </row>
    <row r="64" spans="1:14">
      <c r="A64" s="59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32"/>
    </row>
    <row r="65" spans="1:14">
      <c r="A65" s="31" t="s">
        <v>0</v>
      </c>
      <c r="B65" s="8" t="s">
        <v>5</v>
      </c>
      <c r="C65" s="9" t="s">
        <v>6</v>
      </c>
      <c r="D65" s="8" t="s">
        <v>1</v>
      </c>
      <c r="E65" s="9" t="s">
        <v>2</v>
      </c>
      <c r="F65" s="8" t="s">
        <v>3</v>
      </c>
      <c r="G65" s="9" t="s">
        <v>4</v>
      </c>
      <c r="H65" s="9" t="s">
        <v>27</v>
      </c>
      <c r="I65" s="9" t="s">
        <v>28</v>
      </c>
      <c r="J65" s="9" t="s">
        <v>29</v>
      </c>
      <c r="K65" s="9" t="s">
        <v>30</v>
      </c>
      <c r="L65" s="9" t="s">
        <v>31</v>
      </c>
      <c r="M65" s="9" t="s">
        <v>32</v>
      </c>
      <c r="N65" s="32"/>
    </row>
    <row r="66" spans="1:14">
      <c r="A66" s="38" t="s">
        <v>16</v>
      </c>
      <c r="B66" s="10" t="s">
        <v>33</v>
      </c>
      <c r="C66" s="11" t="s">
        <v>18</v>
      </c>
      <c r="D66" s="41" t="s">
        <v>25</v>
      </c>
      <c r="E66" s="42" t="s">
        <v>26</v>
      </c>
      <c r="F66" s="41" t="s">
        <v>12</v>
      </c>
      <c r="G66" s="42" t="s">
        <v>13</v>
      </c>
      <c r="H66" s="4">
        <v>142</v>
      </c>
      <c r="I66" s="4">
        <v>284</v>
      </c>
      <c r="J66" s="4">
        <v>71</v>
      </c>
      <c r="K66" s="4">
        <v>192</v>
      </c>
      <c r="L66" s="4">
        <v>0</v>
      </c>
      <c r="M66" s="4">
        <v>145.56</v>
      </c>
      <c r="N66" s="32"/>
    </row>
    <row r="67" spans="1:14">
      <c r="A67" s="38" t="s">
        <v>16</v>
      </c>
      <c r="B67" s="10" t="s">
        <v>33</v>
      </c>
      <c r="C67" s="11" t="s">
        <v>18</v>
      </c>
      <c r="D67" s="41" t="s">
        <v>8</v>
      </c>
      <c r="E67" s="42" t="s">
        <v>9</v>
      </c>
      <c r="F67" s="41" t="s">
        <v>12</v>
      </c>
      <c r="G67" s="42" t="s">
        <v>13</v>
      </c>
      <c r="H67" s="4">
        <v>52068.239999999983</v>
      </c>
      <c r="I67" s="4">
        <v>-13246.599999999995</v>
      </c>
      <c r="J67" s="4">
        <v>0</v>
      </c>
      <c r="K67" s="4">
        <v>0</v>
      </c>
      <c r="L67" s="4">
        <v>0</v>
      </c>
      <c r="M67" s="4">
        <v>0</v>
      </c>
      <c r="N67" s="32"/>
    </row>
    <row r="68" spans="1:14">
      <c r="A68" s="38" t="s">
        <v>16</v>
      </c>
      <c r="B68" s="10" t="s">
        <v>33</v>
      </c>
      <c r="C68" s="11" t="s">
        <v>18</v>
      </c>
      <c r="D68" s="41" t="s">
        <v>19</v>
      </c>
      <c r="E68" s="42" t="s">
        <v>20</v>
      </c>
      <c r="F68" s="41" t="s">
        <v>12</v>
      </c>
      <c r="G68" s="42" t="s">
        <v>13</v>
      </c>
      <c r="H68" s="4">
        <v>52173.51</v>
      </c>
      <c r="I68" s="4">
        <v>109135.65000000001</v>
      </c>
      <c r="J68" s="4">
        <v>77005.100000000006</v>
      </c>
      <c r="K68" s="4">
        <v>122824.26999999999</v>
      </c>
      <c r="L68" s="4">
        <v>110693.62000000001</v>
      </c>
      <c r="M68" s="4">
        <v>101815.12000000001</v>
      </c>
      <c r="N68" s="32"/>
    </row>
    <row r="69" spans="1:14">
      <c r="A69" s="38" t="s">
        <v>16</v>
      </c>
      <c r="B69" s="10" t="s">
        <v>33</v>
      </c>
      <c r="C69" s="11" t="s">
        <v>18</v>
      </c>
      <c r="D69" s="41" t="s">
        <v>19</v>
      </c>
      <c r="E69" s="42" t="s">
        <v>20</v>
      </c>
      <c r="F69" s="41" t="s">
        <v>23</v>
      </c>
      <c r="G69" s="42" t="s">
        <v>24</v>
      </c>
      <c r="H69" s="4">
        <v>1630718.5399999998</v>
      </c>
      <c r="I69" s="4">
        <v>1706171.0399999996</v>
      </c>
      <c r="J69" s="4">
        <v>1712530.0799999998</v>
      </c>
      <c r="K69" s="4">
        <v>1729228.2599999998</v>
      </c>
      <c r="L69" s="4">
        <v>1761278.3399999996</v>
      </c>
      <c r="M69" s="4">
        <v>1794616.7999999996</v>
      </c>
      <c r="N69" s="32"/>
    </row>
    <row r="70" spans="1:14">
      <c r="A70" s="38" t="s">
        <v>16</v>
      </c>
      <c r="B70" s="10" t="s">
        <v>33</v>
      </c>
      <c r="C70" s="11" t="s">
        <v>18</v>
      </c>
      <c r="D70" s="41" t="s">
        <v>19</v>
      </c>
      <c r="E70" s="42" t="s">
        <v>20</v>
      </c>
      <c r="F70" s="41" t="s">
        <v>21</v>
      </c>
      <c r="G70" s="42" t="s">
        <v>22</v>
      </c>
      <c r="H70" s="2">
        <v>13206716.32</v>
      </c>
      <c r="I70" s="2">
        <v>15210557.289999999</v>
      </c>
      <c r="J70" s="2">
        <v>16905301.669999998</v>
      </c>
      <c r="K70" s="2">
        <v>17682592.469999999</v>
      </c>
      <c r="L70" s="2">
        <v>17523768.700000003</v>
      </c>
      <c r="M70" s="2">
        <v>16772446.310000002</v>
      </c>
      <c r="N70" s="32"/>
    </row>
    <row r="71" spans="1:14">
      <c r="A71" s="38"/>
      <c r="B71" s="10"/>
      <c r="C71" s="11"/>
      <c r="D71" s="10"/>
      <c r="E71" s="11"/>
      <c r="F71" s="10"/>
      <c r="G71" s="11"/>
      <c r="H71" s="40">
        <f t="shared" ref="H71:M71" si="8">SUM(H66:H70)</f>
        <v>14941818.609999999</v>
      </c>
      <c r="I71" s="40">
        <f t="shared" si="8"/>
        <v>17012901.379999999</v>
      </c>
      <c r="J71" s="40">
        <f t="shared" si="8"/>
        <v>18694907.849999998</v>
      </c>
      <c r="K71" s="40">
        <f t="shared" si="8"/>
        <v>19534837</v>
      </c>
      <c r="L71" s="40">
        <f t="shared" si="8"/>
        <v>19395740.660000004</v>
      </c>
      <c r="M71" s="40">
        <f t="shared" si="8"/>
        <v>18669023.790000003</v>
      </c>
      <c r="N71" s="35" t="s">
        <v>52</v>
      </c>
    </row>
    <row r="72" spans="1:14">
      <c r="A72" s="38"/>
      <c r="B72" s="10"/>
      <c r="C72" s="11"/>
      <c r="D72" s="10"/>
      <c r="E72" s="11"/>
      <c r="F72" s="10"/>
      <c r="G72" s="11"/>
      <c r="H72" s="17">
        <v>-9523133.273736421</v>
      </c>
      <c r="I72" s="17">
        <v>-11760354.243865227</v>
      </c>
      <c r="J72" s="17">
        <v>-13182554.766183347</v>
      </c>
      <c r="K72" s="17">
        <v>-13854108.255058188</v>
      </c>
      <c r="L72" s="17">
        <v>-14365422.910552345</v>
      </c>
      <c r="M72" s="18">
        <v>-14227709.014707003</v>
      </c>
      <c r="N72" s="35" t="s">
        <v>38</v>
      </c>
    </row>
    <row r="73" spans="1:14">
      <c r="A73" s="38"/>
      <c r="B73" s="10"/>
      <c r="C73" s="11"/>
      <c r="D73" s="10"/>
      <c r="E73" s="11"/>
      <c r="F73" s="10"/>
      <c r="G73" s="11"/>
      <c r="H73" s="19">
        <f t="shared" ref="H73:L73" si="9">SUM(H71:H72)</f>
        <v>5418685.3362635784</v>
      </c>
      <c r="I73" s="19">
        <f t="shared" si="9"/>
        <v>5252547.1361347716</v>
      </c>
      <c r="J73" s="19">
        <f t="shared" si="9"/>
        <v>5512353.0838166513</v>
      </c>
      <c r="K73" s="19">
        <f t="shared" si="9"/>
        <v>5680728.744941812</v>
      </c>
      <c r="L73" s="19">
        <f t="shared" si="9"/>
        <v>5030317.7494476587</v>
      </c>
      <c r="M73" s="19">
        <f>SUM(M71:M72)</f>
        <v>4441314.775293</v>
      </c>
      <c r="N73" s="35" t="s">
        <v>42</v>
      </c>
    </row>
    <row r="74" spans="1:14" ht="12" thickBot="1">
      <c r="A74" s="38"/>
      <c r="B74" s="10"/>
      <c r="C74" s="11"/>
      <c r="D74" s="10"/>
      <c r="E74" s="11"/>
      <c r="F74" s="10"/>
      <c r="G74" s="11"/>
      <c r="H74" s="56">
        <v>294365.65436636028</v>
      </c>
      <c r="I74" s="56">
        <v>280427.42897181684</v>
      </c>
      <c r="J74" s="56">
        <v>291161.19081952464</v>
      </c>
      <c r="K74" s="56">
        <v>301864.1378089902</v>
      </c>
      <c r="L74" s="56">
        <v>261377.70588565012</v>
      </c>
      <c r="M74" s="56">
        <v>230759.9886347448</v>
      </c>
      <c r="N74" s="35" t="s">
        <v>71</v>
      </c>
    </row>
    <row r="75" spans="1:14" ht="12" thickTop="1">
      <c r="A75" s="38"/>
      <c r="B75" s="10"/>
      <c r="C75" s="11"/>
      <c r="D75" s="10"/>
      <c r="E75" s="11"/>
      <c r="F75" s="10"/>
      <c r="G75" s="11"/>
      <c r="H75" s="22"/>
      <c r="I75" s="22"/>
      <c r="J75" s="22"/>
      <c r="K75" s="22"/>
      <c r="L75" s="22"/>
      <c r="M75" s="22"/>
      <c r="N75" s="35"/>
    </row>
    <row r="76" spans="1:14">
      <c r="A76" s="38"/>
      <c r="B76" s="10"/>
      <c r="C76" s="11"/>
      <c r="D76" s="10"/>
      <c r="E76" s="11"/>
      <c r="F76" s="10"/>
      <c r="G76" s="11"/>
      <c r="H76" s="11"/>
      <c r="I76" s="11"/>
      <c r="J76" s="11"/>
      <c r="K76" s="11"/>
      <c r="L76" s="11"/>
      <c r="M76" s="23"/>
      <c r="N76" s="32"/>
    </row>
    <row r="77" spans="1:14">
      <c r="A77" s="31" t="s">
        <v>0</v>
      </c>
      <c r="B77" s="8" t="s">
        <v>5</v>
      </c>
      <c r="C77" s="9" t="s">
        <v>6</v>
      </c>
      <c r="D77" s="8" t="s">
        <v>1</v>
      </c>
      <c r="E77" s="9" t="s">
        <v>2</v>
      </c>
      <c r="F77" s="8" t="s">
        <v>3</v>
      </c>
      <c r="G77" s="9" t="s">
        <v>4</v>
      </c>
      <c r="H77" s="9" t="s">
        <v>27</v>
      </c>
      <c r="I77" s="9" t="s">
        <v>28</v>
      </c>
      <c r="J77" s="9" t="s">
        <v>29</v>
      </c>
      <c r="K77" s="9" t="s">
        <v>30</v>
      </c>
      <c r="L77" s="9" t="s">
        <v>31</v>
      </c>
      <c r="M77" s="9" t="s">
        <v>32</v>
      </c>
      <c r="N77" s="32"/>
    </row>
    <row r="78" spans="1:14">
      <c r="A78" s="38" t="s">
        <v>16</v>
      </c>
      <c r="B78" s="10" t="s">
        <v>34</v>
      </c>
      <c r="C78" s="11" t="s">
        <v>17</v>
      </c>
      <c r="D78" s="41" t="s">
        <v>25</v>
      </c>
      <c r="E78" s="42" t="s">
        <v>26</v>
      </c>
      <c r="F78" s="41" t="s">
        <v>12</v>
      </c>
      <c r="G78" s="42" t="s">
        <v>13</v>
      </c>
      <c r="H78" s="60">
        <v>0</v>
      </c>
      <c r="I78" s="60">
        <v>0</v>
      </c>
      <c r="J78" s="60">
        <v>71</v>
      </c>
      <c r="K78" s="60">
        <v>0</v>
      </c>
      <c r="L78" s="60">
        <v>0</v>
      </c>
      <c r="M78" s="60">
        <v>0</v>
      </c>
      <c r="N78" s="32"/>
    </row>
    <row r="79" spans="1:14">
      <c r="A79" s="38" t="s">
        <v>16</v>
      </c>
      <c r="B79" s="10" t="s">
        <v>34</v>
      </c>
      <c r="C79" s="11" t="s">
        <v>17</v>
      </c>
      <c r="D79" s="41" t="s">
        <v>19</v>
      </c>
      <c r="E79" s="42" t="s">
        <v>20</v>
      </c>
      <c r="F79" s="41" t="s">
        <v>12</v>
      </c>
      <c r="G79" s="42" t="s">
        <v>13</v>
      </c>
      <c r="H79" s="60">
        <v>0</v>
      </c>
      <c r="I79" s="60">
        <v>0</v>
      </c>
      <c r="J79" s="60">
        <v>0</v>
      </c>
      <c r="K79" s="60">
        <v>0</v>
      </c>
      <c r="L79" s="60">
        <v>165.85</v>
      </c>
      <c r="M79" s="60">
        <v>51.84</v>
      </c>
      <c r="N79" s="32"/>
    </row>
    <row r="80" spans="1:14">
      <c r="A80" s="38"/>
      <c r="B80" s="10"/>
      <c r="C80" s="11"/>
      <c r="D80" s="10"/>
      <c r="E80" s="11"/>
      <c r="F80" s="10"/>
      <c r="G80" s="11"/>
      <c r="H80" s="16">
        <f t="shared" ref="H80:M80" si="10">SUM(H78:H79)</f>
        <v>0</v>
      </c>
      <c r="I80" s="16">
        <f t="shared" si="10"/>
        <v>0</v>
      </c>
      <c r="J80" s="16">
        <f t="shared" si="10"/>
        <v>71</v>
      </c>
      <c r="K80" s="16">
        <f t="shared" si="10"/>
        <v>0</v>
      </c>
      <c r="L80" s="16">
        <f t="shared" si="10"/>
        <v>165.85</v>
      </c>
      <c r="M80" s="16">
        <f t="shared" si="10"/>
        <v>51.84</v>
      </c>
      <c r="N80" s="35" t="s">
        <v>54</v>
      </c>
    </row>
    <row r="81" spans="1:14">
      <c r="A81" s="38"/>
      <c r="B81" s="10"/>
      <c r="C81" s="11"/>
      <c r="D81" s="10"/>
      <c r="E81" s="11"/>
      <c r="F81" s="10"/>
      <c r="G81" s="11"/>
      <c r="H81" s="57">
        <v>0</v>
      </c>
      <c r="I81" s="57">
        <v>0</v>
      </c>
      <c r="J81" s="57">
        <v>0</v>
      </c>
      <c r="K81" s="57">
        <v>0</v>
      </c>
      <c r="L81" s="57">
        <v>-123.30203596314672</v>
      </c>
      <c r="M81" s="57">
        <v>-39.072332414193227</v>
      </c>
      <c r="N81" s="35" t="s">
        <v>39</v>
      </c>
    </row>
    <row r="82" spans="1:14">
      <c r="A82" s="38"/>
      <c r="B82" s="10"/>
      <c r="C82" s="11"/>
      <c r="D82" s="10"/>
      <c r="E82" s="11"/>
      <c r="F82" s="10"/>
      <c r="G82" s="11"/>
      <c r="H82" s="19">
        <f t="shared" ref="H82:L82" si="11">SUM(H80:H81)</f>
        <v>0</v>
      </c>
      <c r="I82" s="19">
        <f t="shared" si="11"/>
        <v>0</v>
      </c>
      <c r="J82" s="19">
        <f t="shared" si="11"/>
        <v>71</v>
      </c>
      <c r="K82" s="19">
        <f t="shared" si="11"/>
        <v>0</v>
      </c>
      <c r="L82" s="19">
        <f t="shared" si="11"/>
        <v>42.547964036853273</v>
      </c>
      <c r="M82" s="19">
        <f>SUM(M80:M81)</f>
        <v>12.767667585806777</v>
      </c>
      <c r="N82" s="35" t="s">
        <v>40</v>
      </c>
    </row>
    <row r="83" spans="1:14" ht="12" thickBot="1">
      <c r="A83" s="38"/>
      <c r="B83" s="10"/>
      <c r="C83" s="11"/>
      <c r="D83" s="10"/>
      <c r="E83" s="11"/>
      <c r="F83" s="10"/>
      <c r="G83" s="11"/>
      <c r="H83" s="58">
        <v>0</v>
      </c>
      <c r="I83" s="58">
        <v>0</v>
      </c>
      <c r="J83" s="58">
        <v>4.0612000000000004</v>
      </c>
      <c r="K83" s="58">
        <v>0</v>
      </c>
      <c r="L83" s="58">
        <v>2.4079063019190992</v>
      </c>
      <c r="M83" s="58">
        <v>0.72009645183950199</v>
      </c>
      <c r="N83" s="35" t="s">
        <v>74</v>
      </c>
    </row>
    <row r="84" spans="1:14" ht="12.75" thickTop="1" thickBot="1">
      <c r="A84" s="38"/>
      <c r="B84" s="10"/>
      <c r="C84" s="11"/>
      <c r="D84" s="10"/>
      <c r="E84" s="11"/>
      <c r="F84" s="10"/>
      <c r="G84" s="11"/>
      <c r="H84" s="64"/>
      <c r="I84" s="64"/>
      <c r="J84" s="69"/>
      <c r="K84" s="69"/>
      <c r="L84" s="69"/>
      <c r="M84" s="69"/>
      <c r="N84" s="35"/>
    </row>
    <row r="85" spans="1:14" ht="12" thickBot="1">
      <c r="A85" s="38"/>
      <c r="B85" s="10"/>
      <c r="C85" s="11"/>
      <c r="D85" s="10"/>
      <c r="E85" s="11"/>
      <c r="F85" s="10"/>
      <c r="G85" s="44" t="s">
        <v>75</v>
      </c>
      <c r="H85" s="65">
        <f>H53+H62+H74+H83</f>
        <v>314604.54138616461</v>
      </c>
      <c r="I85" s="66">
        <f t="shared" ref="I85:M85" si="12">I53+I62+I74+I83</f>
        <v>308282.66196149652</v>
      </c>
      <c r="J85" s="66">
        <f t="shared" si="12"/>
        <v>308488.54005830339</v>
      </c>
      <c r="K85" s="66">
        <f t="shared" si="12"/>
        <v>326792.14058417798</v>
      </c>
      <c r="L85" s="66">
        <f t="shared" si="12"/>
        <v>274431.48546439171</v>
      </c>
      <c r="M85" s="67">
        <f t="shared" si="12"/>
        <v>249754.10024810935</v>
      </c>
      <c r="N85" s="35"/>
    </row>
    <row r="86" spans="1:14" ht="12" thickBot="1">
      <c r="A86" s="61"/>
      <c r="B86" s="46"/>
      <c r="C86" s="47"/>
      <c r="D86" s="46"/>
      <c r="E86" s="47"/>
      <c r="F86" s="46"/>
      <c r="G86" s="47"/>
      <c r="H86" s="62"/>
      <c r="I86" s="62"/>
      <c r="J86" s="62"/>
      <c r="K86" s="62"/>
      <c r="L86" s="62"/>
      <c r="M86" s="62"/>
      <c r="N86" s="63"/>
    </row>
    <row r="87" spans="1:14">
      <c r="A87" s="10"/>
      <c r="B87" s="10"/>
      <c r="C87" s="11"/>
      <c r="D87" s="10"/>
      <c r="E87" s="11"/>
      <c r="F87" s="10"/>
      <c r="G87" s="11"/>
      <c r="H87" s="13"/>
      <c r="I87" s="13"/>
      <c r="J87" s="13"/>
      <c r="K87" s="13"/>
      <c r="L87" s="13"/>
      <c r="M87" s="13"/>
      <c r="N87" s="28"/>
    </row>
    <row r="88" spans="1:14">
      <c r="A88" s="6"/>
      <c r="B88" s="6"/>
      <c r="C88" s="7"/>
      <c r="D88" s="6"/>
      <c r="E88" s="7"/>
      <c r="F88" s="6"/>
      <c r="G88" s="7"/>
      <c r="H88" s="13"/>
      <c r="I88" s="13"/>
      <c r="J88" s="21"/>
      <c r="K88" s="21"/>
      <c r="L88" s="21"/>
      <c r="M88" s="21"/>
      <c r="N88" s="15"/>
    </row>
    <row r="89" spans="1:14" ht="12" thickBot="1">
      <c r="A89" s="6"/>
      <c r="B89" s="6"/>
      <c r="C89" s="7"/>
      <c r="D89" s="6"/>
      <c r="E89" s="7"/>
      <c r="F89" s="6"/>
      <c r="G89" s="20" t="s">
        <v>76</v>
      </c>
      <c r="H89" s="68">
        <f>H33+H85</f>
        <v>490117.38300694997</v>
      </c>
      <c r="I89" s="68">
        <f t="shared" ref="I89:M89" si="13">I33+I85</f>
        <v>475419.70512255654</v>
      </c>
      <c r="J89" s="68">
        <f t="shared" si="13"/>
        <v>475205.02092801756</v>
      </c>
      <c r="K89" s="68">
        <f t="shared" si="13"/>
        <v>491410.25513000513</v>
      </c>
      <c r="L89" s="68">
        <f t="shared" si="13"/>
        <v>446568.68185773015</v>
      </c>
      <c r="M89" s="68">
        <f t="shared" si="13"/>
        <v>424773.19360573968</v>
      </c>
      <c r="N89" s="7"/>
    </row>
    <row r="90" spans="1:14" ht="12" thickTop="1">
      <c r="A90" s="6"/>
      <c r="B90" s="6"/>
      <c r="C90" s="7"/>
      <c r="D90" s="6"/>
      <c r="E90" s="7"/>
      <c r="F90" s="6"/>
      <c r="G90" s="7"/>
      <c r="H90" s="7"/>
      <c r="I90" s="7"/>
      <c r="J90" s="7"/>
      <c r="K90" s="7"/>
      <c r="L90" s="7"/>
      <c r="M90" s="3"/>
      <c r="N90" s="7"/>
    </row>
  </sheetData>
  <mergeCells count="2">
    <mergeCell ref="A6:M6"/>
    <mergeCell ref="A38:M38"/>
  </mergeCells>
  <pageMargins left="0.7" right="0.7" top="0.75" bottom="0.75" header="0.3" footer="0.3"/>
  <pageSetup scale="46" orientation="landscape" horizontalDpi="1200" verticalDpi="1200" r:id="rId1"/>
  <headerFooter>
    <oddHeader>&amp;RCASE NO. 2018-00281
ATTACHMENT 2
 TO STAFF DR NO. 5-03</oddHeader>
  </headerFooter>
  <ignoredErrors>
    <ignoredError sqref="A12:O14 A16:O16 A15:G15 N15:O15 A26:G26 A17:G17 N17 N26:O26 A21:G21 A8:O10 A28:P28 A33:F33 H33:P33 A34:P35 A40:M41 O44:P45 A42:N54 A57:O58 A59:M59 O59 A60:G63 A64:O71 A82:I82 N81:O81 A88:O88 A86:O86 A89:F89 N89:O89 A30:P30 A29:G29 N29:P29 A32:G32 A31:G31 N31:P31 A73:O73 A72:G72 N72:O72 A76:O80 A74:G74 N74:O74 A81:G81 A83:G83 N32:P32 A75:G75 N75:O75 N83:O83 O82" numberStoredAsText="1"/>
    <ignoredError sqref="O61 H61:M61 O60 N63:O63 O62 J82:M82" numberStoredAsText="1" formula="1"/>
    <ignoredError sqref="N61 P62:P63 N60 P60 P6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Yurova, Maria V</dc:creator>
  <cp:keywords/>
  <dc:description/>
  <cp:lastModifiedBy>Eric J Wilen</cp:lastModifiedBy>
  <cp:lastPrinted>2019-03-19T14:29:16Z</cp:lastPrinted>
  <dcterms:created xsi:type="dcterms:W3CDTF">2019-03-13T21:07:33Z</dcterms:created>
  <dcterms:modified xsi:type="dcterms:W3CDTF">2019-03-19T14:30:02Z</dcterms:modified>
  <cp:category/>
  <cp:contentStatus/>
</cp:coreProperties>
</file>