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Discovery\Kentucky\2018-00281 (2018 Kentucky Rate Case)\Staff Set 3 Attachments\"/>
    </mc:Choice>
  </mc:AlternateContent>
  <bookViews>
    <workbookView xWindow="0" yWindow="0" windowWidth="28800" windowHeight="12435"/>
  </bookViews>
  <sheets>
    <sheet name="Staff 3-11 a." sheetId="1" r:id="rId1"/>
  </sheets>
  <definedNames>
    <definedName name="_xlnm.Print_Area" localSheetId="0">'Staff 3-11 a.'!$A$1:$H$24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 r="B14" i="1" s="1"/>
  <c r="B18" i="1" s="1"/>
  <c r="C10" i="1"/>
  <c r="C14" i="1" s="1"/>
  <c r="C18" i="1" s="1"/>
  <c r="D10" i="1"/>
  <c r="E10" i="1"/>
  <c r="F10" i="1"/>
  <c r="F14" i="1" s="1"/>
  <c r="F18" i="1" s="1"/>
  <c r="G10" i="1"/>
  <c r="G14" i="1" s="1"/>
  <c r="G18" i="1" s="1"/>
  <c r="D14" i="1"/>
  <c r="D18" i="1" s="1"/>
  <c r="E14" i="1"/>
  <c r="E18" i="1" s="1"/>
  <c r="H18" i="1" l="1"/>
</calcChain>
</file>

<file path=xl/sharedStrings.xml><?xml version="1.0" encoding="utf-8"?>
<sst xmlns="http://schemas.openxmlformats.org/spreadsheetml/2006/main" count="29" uniqueCount="29">
  <si>
    <t>As disclosed on page 81 of our Form 10-K filed with the Securities and Exchange Commission (SEC) on November 13, 2017, "When the fo rward starting interest rate swaps settle, the realized gain or loss will be recorded as a component of accumulated other comprehensive income (loss) and recognized as a component of interest expense over the life of the related financing arrangement."</t>
  </si>
  <si>
    <t xml:space="preserve">As disclosed on page 36 of our Form 10-K filed with the SEC on November 13, 2017, “We manage interest rate risk by entering into financial instruments to effectively fix the Treasury yield component of the interest cost assocaiated with anticipated financings." </t>
  </si>
  <si>
    <t>The Company entered into  $450 million of forward starting interest rate swaps to effectively hedge a portion of the underlying treasury for our March 15, 2019 refinancing of 8.5% debt.</t>
  </si>
  <si>
    <t>Settlement Amount</t>
  </si>
  <si>
    <t>PV01</t>
  </si>
  <si>
    <t>bp in/(out) the money</t>
  </si>
  <si>
    <t>Locked Rate</t>
  </si>
  <si>
    <t>Reference Market Rate (mid)</t>
  </si>
  <si>
    <t>Remaining Fwd Premium (bp)</t>
  </si>
  <si>
    <t>Spot Swap Spread (bp)</t>
  </si>
  <si>
    <t>Switch (bp)</t>
  </si>
  <si>
    <t>Spot Yield for Once Old 30y</t>
  </si>
  <si>
    <t>Total - $450 mm</t>
  </si>
  <si>
    <t>BAML - $50 mm</t>
  </si>
  <si>
    <t>MS - $75 mm</t>
  </si>
  <si>
    <t>CIBC - $75 mm</t>
  </si>
  <si>
    <t>BNP Paribas - $75 mm</t>
  </si>
  <si>
    <t>JPM - $100 mm</t>
  </si>
  <si>
    <t>MUFG - $ 75 mm</t>
  </si>
  <si>
    <t>Entered 12/9/14</t>
  </si>
  <si>
    <t>Entered 8/22/14</t>
  </si>
  <si>
    <t>Entered 7/24/14</t>
  </si>
  <si>
    <t>Entered 5/2/14</t>
  </si>
  <si>
    <t>Entered 4/25/14</t>
  </si>
  <si>
    <t>Entered 4/14/14</t>
  </si>
  <si>
    <t>As of September 7, 2018</t>
  </si>
  <si>
    <t>Atmos Energy Corp.</t>
  </si>
  <si>
    <t>In fiscal 2014 and 2015 , we entered into  forward starting interest rate swaps to effectively fix the Treasury yield component associated with $450 million of the anticipated issuance of $450 million unsecured senior notes in fiscal 2019. We designated all of these swaps as cash flow hedges at the time the agreements were executed. Accordingly, unrealized gains and losses associated with the forward starting interest rate swaps will be recorded as a component of accumulated other comprehensive income (loss). When the forward starting interest rate swaps settle, the realized gain or loss will be recorded as a component of accumulated other comprehensive income (loss) and recognized as a component of interest expense over the life of the related financing arrangement. Hedge ineffectiveness to  the extent incurred, will be reported as a component of interest expense.</t>
  </si>
  <si>
    <t>KY Staff 3-11 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</si>
</sst>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00%"/>
    <numFmt numFmtId="166" formatCode="0.000%"/>
  </numFmts>
  <fonts count="10" x14ac:knownFonts="1">
    <font>
      <sz val="10"/>
      <color theme="1"/>
      <name val="Arial"/>
      <family val="2"/>
    </font>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0"/>
      <color theme="1"/>
      <name val="Arial"/>
      <family val="2"/>
    </font>
    <font>
      <sz val="12"/>
      <color theme="1"/>
      <name val="Calibri"/>
      <family val="2"/>
      <scheme val="minor"/>
    </font>
    <font>
      <b/>
      <sz val="11"/>
      <name val="Calibri"/>
      <family val="2"/>
      <scheme val="minor"/>
    </font>
    <font>
      <sz val="11"/>
      <name val="Calibri"/>
      <family val="2"/>
      <scheme val="minor"/>
    </font>
    <font>
      <b/>
      <u/>
      <sz val="11"/>
      <color theme="1"/>
      <name val="Calibri"/>
      <family val="2"/>
      <scheme val="minor"/>
    </font>
  </fonts>
  <fills count="3">
    <fill>
      <patternFill patternType="none"/>
    </fill>
    <fill>
      <patternFill patternType="gray125"/>
    </fill>
    <fill>
      <patternFill patternType="solid">
        <fgColor rgb="FF0070C0"/>
        <bgColor indexed="64"/>
      </patternFill>
    </fill>
  </fills>
  <borders count="2">
    <border>
      <left/>
      <right/>
      <top/>
      <bottom/>
      <diagonal/>
    </border>
    <border>
      <left/>
      <right/>
      <top style="thin">
        <color indexed="64"/>
      </top>
      <bottom style="thin">
        <color indexed="64"/>
      </bottom>
      <diagonal/>
    </border>
  </borders>
  <cellStyleXfs count="5">
    <xf numFmtId="0" fontId="0" fillId="0" borderId="0"/>
    <xf numFmtId="43" fontId="5"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cellStyleXfs>
  <cellXfs count="21">
    <xf numFmtId="0" fontId="0" fillId="0" borderId="0" xfId="0"/>
    <xf numFmtId="0" fontId="2" fillId="0" borderId="0" xfId="2" applyFill="1"/>
    <xf numFmtId="0" fontId="1" fillId="0" borderId="0" xfId="2" quotePrefix="1" applyFont="1" applyFill="1"/>
    <xf numFmtId="164" fontId="1" fillId="0" borderId="0" xfId="1" applyNumberFormat="1" applyFont="1" applyFill="1"/>
    <xf numFmtId="164" fontId="6" fillId="0" borderId="1" xfId="3" applyNumberFormat="1" applyFont="1" applyFill="1" applyBorder="1"/>
    <xf numFmtId="0" fontId="6" fillId="0" borderId="1" xfId="2" applyFont="1" applyFill="1" applyBorder="1"/>
    <xf numFmtId="0" fontId="6" fillId="0" borderId="0" xfId="2" applyFont="1" applyFill="1"/>
    <xf numFmtId="2" fontId="6" fillId="0" borderId="1" xfId="2" applyNumberFormat="1" applyFont="1" applyFill="1" applyBorder="1"/>
    <xf numFmtId="165" fontId="6" fillId="0" borderId="1" xfId="4" applyNumberFormat="1" applyFont="1" applyFill="1" applyBorder="1"/>
    <xf numFmtId="166" fontId="6" fillId="0" borderId="1" xfId="2" applyNumberFormat="1" applyFont="1" applyFill="1" applyBorder="1"/>
    <xf numFmtId="2" fontId="6" fillId="0" borderId="0" xfId="2" applyNumberFormat="1" applyFont="1" applyFill="1"/>
    <xf numFmtId="0" fontId="6" fillId="0" borderId="0" xfId="2" applyNumberFormat="1" applyFont="1" applyFill="1"/>
    <xf numFmtId="0" fontId="4" fillId="0" borderId="0" xfId="2" applyFont="1" applyFill="1"/>
    <xf numFmtId="166" fontId="6" fillId="0" borderId="0" xfId="2" applyNumberFormat="1" applyFont="1" applyFill="1"/>
    <xf numFmtId="0" fontId="4" fillId="0" borderId="0" xfId="2" applyFont="1" applyFill="1" applyAlignment="1">
      <alignment horizontal="center"/>
    </xf>
    <xf numFmtId="0" fontId="7" fillId="0" borderId="0" xfId="2" applyFont="1" applyFill="1" applyAlignment="1">
      <alignment horizontal="center"/>
    </xf>
    <xf numFmtId="0" fontId="3" fillId="2" borderId="0" xfId="2" applyFont="1" applyFill="1"/>
    <xf numFmtId="0" fontId="8" fillId="0" borderId="0" xfId="2" applyFont="1" applyFill="1"/>
    <xf numFmtId="0" fontId="9" fillId="0" borderId="0" xfId="2" applyFont="1" applyFill="1"/>
    <xf numFmtId="0" fontId="2" fillId="0" borderId="0" xfId="2" applyFill="1" applyAlignment="1">
      <alignment wrapText="1"/>
    </xf>
    <xf numFmtId="0" fontId="0" fillId="0" borderId="0" xfId="0" applyAlignment="1"/>
  </cellXfs>
  <cellStyles count="5">
    <cellStyle name="Comma" xfId="1" builtinId="3"/>
    <cellStyle name="Comma 2" xfId="3"/>
    <cellStyle name="Normal" xfId="0" builtinId="0"/>
    <cellStyle name="Normal 2" xfId="2"/>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heetViews>
  <sheetFormatPr defaultRowHeight="15" x14ac:dyDescent="0.25"/>
  <cols>
    <col min="1" max="1" width="28.42578125" style="1" bestFit="1" customWidth="1"/>
    <col min="2" max="8" width="21" style="1" customWidth="1"/>
    <col min="9" max="16384" width="9.140625" style="1"/>
  </cols>
  <sheetData>
    <row r="1" spans="1:8" x14ac:dyDescent="0.25">
      <c r="A1" s="18" t="s">
        <v>26</v>
      </c>
    </row>
    <row r="2" spans="1:8" x14ac:dyDescent="0.25">
      <c r="A2" s="12" t="s">
        <v>28</v>
      </c>
    </row>
    <row r="3" spans="1:8" x14ac:dyDescent="0.25">
      <c r="A3" s="17"/>
      <c r="B3" s="17"/>
      <c r="C3" s="17"/>
      <c r="D3" s="17"/>
      <c r="E3" s="17"/>
      <c r="F3" s="17"/>
      <c r="G3" s="17"/>
      <c r="H3" s="17"/>
    </row>
    <row r="4" spans="1:8" x14ac:dyDescent="0.25">
      <c r="A4" s="16" t="s">
        <v>25</v>
      </c>
      <c r="B4" s="15" t="s">
        <v>24</v>
      </c>
      <c r="C4" s="15" t="s">
        <v>23</v>
      </c>
      <c r="D4" s="15" t="s">
        <v>22</v>
      </c>
      <c r="E4" s="15" t="s">
        <v>21</v>
      </c>
      <c r="F4" s="15" t="s">
        <v>20</v>
      </c>
      <c r="G4" s="15" t="s">
        <v>19</v>
      </c>
      <c r="H4" s="17"/>
    </row>
    <row r="5" spans="1:8" x14ac:dyDescent="0.25">
      <c r="A5" s="12"/>
      <c r="B5" s="14" t="s">
        <v>18</v>
      </c>
      <c r="C5" s="14" t="s">
        <v>17</v>
      </c>
      <c r="D5" s="14" t="s">
        <v>16</v>
      </c>
      <c r="E5" s="14" t="s">
        <v>15</v>
      </c>
      <c r="F5" s="14" t="s">
        <v>14</v>
      </c>
      <c r="G5" s="14" t="s">
        <v>13</v>
      </c>
      <c r="H5" s="14" t="s">
        <v>12</v>
      </c>
    </row>
    <row r="6" spans="1:8" ht="15.75" x14ac:dyDescent="0.25">
      <c r="A6" s="6" t="s">
        <v>11</v>
      </c>
      <c r="B6" s="13">
        <v>3.1014E-2</v>
      </c>
      <c r="C6" s="13">
        <v>3.1014E-2</v>
      </c>
      <c r="D6" s="13">
        <v>3.1014E-2</v>
      </c>
      <c r="E6" s="13">
        <v>3.1014E-2</v>
      </c>
      <c r="F6" s="13">
        <v>3.1014E-2</v>
      </c>
      <c r="G6" s="13">
        <v>3.1014E-2</v>
      </c>
      <c r="H6" s="12"/>
    </row>
    <row r="7" spans="1:8" ht="15.75" x14ac:dyDescent="0.25">
      <c r="A7" s="6" t="s">
        <v>10</v>
      </c>
      <c r="B7" s="11">
        <v>-0.2</v>
      </c>
      <c r="C7" s="11">
        <v>-0.2</v>
      </c>
      <c r="D7" s="11">
        <v>-0.2</v>
      </c>
      <c r="E7" s="11">
        <v>-0.2</v>
      </c>
      <c r="F7" s="11">
        <v>-0.2</v>
      </c>
      <c r="G7" s="11">
        <v>-0.2</v>
      </c>
      <c r="H7" s="12"/>
    </row>
    <row r="8" spans="1:8" ht="15.75" x14ac:dyDescent="0.25">
      <c r="A8" s="6" t="s">
        <v>9</v>
      </c>
      <c r="B8" s="11">
        <v>-7</v>
      </c>
      <c r="C8" s="11">
        <v>-7</v>
      </c>
      <c r="D8" s="11">
        <v>-7</v>
      </c>
      <c r="E8" s="11">
        <v>-7</v>
      </c>
      <c r="F8" s="11">
        <v>-7</v>
      </c>
      <c r="G8" s="11">
        <v>-7</v>
      </c>
      <c r="H8" s="11"/>
    </row>
    <row r="9" spans="1:8" ht="15.75" x14ac:dyDescent="0.25">
      <c r="A9" s="6" t="s">
        <v>8</v>
      </c>
      <c r="B9" s="10">
        <v>1.18</v>
      </c>
      <c r="C9" s="10">
        <v>1.18</v>
      </c>
      <c r="D9" s="10">
        <v>1.18</v>
      </c>
      <c r="E9" s="10">
        <v>1.18</v>
      </c>
      <c r="F9" s="10">
        <v>1.18</v>
      </c>
      <c r="G9" s="10">
        <v>1.18</v>
      </c>
      <c r="H9" s="10"/>
    </row>
    <row r="10" spans="1:8" ht="15.75" x14ac:dyDescent="0.25">
      <c r="A10" s="5" t="s">
        <v>7</v>
      </c>
      <c r="B10" s="9">
        <f t="shared" ref="B10:G10" si="0">B6+(B7+B8+B9)/10000</f>
        <v>3.0412000000000002E-2</v>
      </c>
      <c r="C10" s="9">
        <f t="shared" si="0"/>
        <v>3.0412000000000002E-2</v>
      </c>
      <c r="D10" s="9">
        <f t="shared" si="0"/>
        <v>3.0412000000000002E-2</v>
      </c>
      <c r="E10" s="9">
        <f t="shared" si="0"/>
        <v>3.0412000000000002E-2</v>
      </c>
      <c r="F10" s="9">
        <f t="shared" si="0"/>
        <v>3.0412000000000002E-2</v>
      </c>
      <c r="G10" s="9">
        <f t="shared" si="0"/>
        <v>3.0412000000000002E-2</v>
      </c>
      <c r="H10" s="9"/>
    </row>
    <row r="11" spans="1:8" ht="15.75" x14ac:dyDescent="0.25">
      <c r="A11" s="6"/>
      <c r="B11" s="6"/>
      <c r="C11" s="6"/>
      <c r="D11" s="6"/>
      <c r="E11" s="6"/>
      <c r="F11" s="6"/>
      <c r="G11" s="6"/>
      <c r="H11" s="6"/>
    </row>
    <row r="12" spans="1:8" ht="15.75" x14ac:dyDescent="0.25">
      <c r="A12" s="5" t="s">
        <v>6</v>
      </c>
      <c r="B12" s="9">
        <v>3.9849999999999997E-2</v>
      </c>
      <c r="C12" s="9">
        <v>3.9750000000000001E-2</v>
      </c>
      <c r="D12" s="9">
        <v>3.8800000000000001E-2</v>
      </c>
      <c r="E12" s="9">
        <v>3.7499999999999999E-2</v>
      </c>
      <c r="F12" s="9">
        <v>3.6000000000000004E-2</v>
      </c>
      <c r="G12" s="9">
        <v>3.1574999999999999E-2</v>
      </c>
      <c r="H12" s="8"/>
    </row>
    <row r="13" spans="1:8" ht="15.75" x14ac:dyDescent="0.25">
      <c r="A13" s="6"/>
      <c r="B13" s="6"/>
      <c r="C13" s="6"/>
      <c r="D13" s="6"/>
      <c r="E13" s="6"/>
      <c r="F13" s="6"/>
      <c r="G13" s="6"/>
      <c r="H13" s="6"/>
    </row>
    <row r="14" spans="1:8" ht="15.75" x14ac:dyDescent="0.25">
      <c r="A14" s="5" t="s">
        <v>5</v>
      </c>
      <c r="B14" s="7">
        <f t="shared" ref="B14:G14" si="1">+(B10-B12)*10000</f>
        <v>-94.379999999999953</v>
      </c>
      <c r="C14" s="7">
        <f t="shared" si="1"/>
        <v>-93.38</v>
      </c>
      <c r="D14" s="7">
        <f t="shared" si="1"/>
        <v>-83.88</v>
      </c>
      <c r="E14" s="7">
        <f t="shared" si="1"/>
        <v>-70.879999999999967</v>
      </c>
      <c r="F14" s="7">
        <f t="shared" si="1"/>
        <v>-55.880000000000024</v>
      </c>
      <c r="G14" s="7">
        <f t="shared" si="1"/>
        <v>-11.629999999999974</v>
      </c>
      <c r="H14" s="7"/>
    </row>
    <row r="15" spans="1:8" ht="15.75" x14ac:dyDescent="0.25">
      <c r="A15" s="6"/>
      <c r="B15" s="6"/>
      <c r="C15" s="6"/>
      <c r="D15" s="6"/>
      <c r="E15" s="6"/>
      <c r="F15" s="6"/>
      <c r="G15" s="6"/>
      <c r="H15" s="6"/>
    </row>
    <row r="16" spans="1:8" ht="15.75" x14ac:dyDescent="0.25">
      <c r="A16" s="5" t="s">
        <v>4</v>
      </c>
      <c r="B16" s="4">
        <v>144700.84</v>
      </c>
      <c r="C16" s="4">
        <v>192934.46</v>
      </c>
      <c r="D16" s="4">
        <v>144700.84</v>
      </c>
      <c r="E16" s="4">
        <v>144700.84</v>
      </c>
      <c r="F16" s="4">
        <v>144700.84</v>
      </c>
      <c r="G16" s="4">
        <v>96473</v>
      </c>
      <c r="H16" s="4"/>
    </row>
    <row r="17" spans="1:8" ht="15.75" x14ac:dyDescent="0.25">
      <c r="A17" s="6"/>
      <c r="B17" s="6"/>
      <c r="C17" s="6"/>
      <c r="D17" s="6"/>
      <c r="E17" s="6"/>
      <c r="F17" s="6"/>
      <c r="G17" s="6"/>
      <c r="H17" s="6"/>
    </row>
    <row r="18" spans="1:8" ht="15.75" x14ac:dyDescent="0.25">
      <c r="A18" s="5" t="s">
        <v>3</v>
      </c>
      <c r="B18" s="4">
        <f t="shared" ref="B18:G18" si="2">+B14*B16</f>
        <v>-13656865.279199993</v>
      </c>
      <c r="C18" s="4">
        <f t="shared" si="2"/>
        <v>-18016219.874799997</v>
      </c>
      <c r="D18" s="4">
        <f t="shared" si="2"/>
        <v>-12137506.459199999</v>
      </c>
      <c r="E18" s="4">
        <f t="shared" si="2"/>
        <v>-10256395.539199995</v>
      </c>
      <c r="F18" s="4">
        <f t="shared" si="2"/>
        <v>-8085882.9392000036</v>
      </c>
      <c r="G18" s="4">
        <f t="shared" si="2"/>
        <v>-1121980.9899999974</v>
      </c>
      <c r="H18" s="4">
        <f>SUM(B18:G18)</f>
        <v>-63274851.081599988</v>
      </c>
    </row>
    <row r="20" spans="1:8" x14ac:dyDescent="0.25">
      <c r="B20" s="3"/>
      <c r="C20" s="3"/>
      <c r="D20" s="3"/>
      <c r="E20" s="3"/>
      <c r="F20" s="3"/>
      <c r="G20" s="3"/>
    </row>
    <row r="21" spans="1:8" x14ac:dyDescent="0.25">
      <c r="A21" s="2" t="s">
        <v>2</v>
      </c>
    </row>
    <row r="22" spans="1:8" x14ac:dyDescent="0.25">
      <c r="A22" s="19" t="s">
        <v>1</v>
      </c>
      <c r="B22" s="20"/>
      <c r="C22" s="20"/>
      <c r="D22" s="20"/>
      <c r="E22" s="20"/>
      <c r="F22" s="20"/>
      <c r="G22" s="20"/>
      <c r="H22" s="20"/>
    </row>
    <row r="23" spans="1:8" ht="30" customHeight="1" x14ac:dyDescent="0.25">
      <c r="A23" s="19" t="s">
        <v>0</v>
      </c>
      <c r="B23" s="20"/>
      <c r="C23" s="20"/>
      <c r="D23" s="20"/>
      <c r="E23" s="20"/>
      <c r="F23" s="20"/>
      <c r="G23" s="20"/>
      <c r="H23" s="20"/>
    </row>
    <row r="24" spans="1:8" ht="60.75" customHeight="1" x14ac:dyDescent="0.25">
      <c r="A24" s="19" t="s">
        <v>27</v>
      </c>
      <c r="B24" s="20"/>
      <c r="C24" s="20"/>
      <c r="D24" s="20"/>
      <c r="E24" s="20"/>
      <c r="F24" s="20"/>
      <c r="G24" s="20"/>
      <c r="H24" s="20"/>
    </row>
  </sheetData>
  <mergeCells count="3">
    <mergeCell ref="A24:H24"/>
    <mergeCell ref="A22:H22"/>
    <mergeCell ref="A23:H23"/>
  </mergeCells>
  <pageMargins left="0.7" right="0.7" top="0.75" bottom="0.75" header="0.3" footer="0.3"/>
  <pageSetup scale="71" orientation="landscape" r:id="rId1"/>
  <headerFooter>
    <oddHeader>&amp;RCASE NO. 2018-00281
ATTACHMENT 1
TO STAFF DR NO. 3-11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Staff 3-11 a.</vt:lpstr>
      <vt:lpstr>'Staff 3-11 a.'!Print_Area</vt:lpstr>
    </vt:vector>
  </TitlesOfParts>
  <Company>Atmos Energy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L Schneider</dc:creator>
  <cp:lastModifiedBy>Eric J Wilen</cp:lastModifiedBy>
  <cp:lastPrinted>2019-01-08T12:53:08Z</cp:lastPrinted>
  <dcterms:created xsi:type="dcterms:W3CDTF">2019-01-07T21:36:54Z</dcterms:created>
  <dcterms:modified xsi:type="dcterms:W3CDTF">2019-01-08T12:53:10Z</dcterms:modified>
</cp:coreProperties>
</file>