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llaborate.duke-energy.com/sites/2018KYGasRateCase/2018  KY Gas Rate Case/Discovery/STAFF'S 2nd Set Data Requests/"/>
    </mc:Choice>
  </mc:AlternateContent>
  <bookViews>
    <workbookView xWindow="-24" yWindow="-24" windowWidth="20736" windowHeight="6180"/>
  </bookViews>
  <sheets>
    <sheet name="BLS-3" sheetId="10" r:id="rId1"/>
  </sheets>
  <definedNames>
    <definedName name="_xlnm.Print_Area" localSheetId="0">'BLS-3'!$A$1:$F$31</definedName>
  </definedNames>
  <calcPr calcId="171027" iterate="1"/>
</workbook>
</file>

<file path=xl/calcChain.xml><?xml version="1.0" encoding="utf-8"?>
<calcChain xmlns="http://schemas.openxmlformats.org/spreadsheetml/2006/main">
  <c r="D22" i="10" l="1"/>
  <c r="D23" i="10" s="1"/>
  <c r="D20" i="10"/>
  <c r="D21" i="10" s="1"/>
  <c r="D24" i="10" l="1"/>
  <c r="D25" i="10" s="1"/>
  <c r="D28" i="10" s="1"/>
</calcChain>
</file>

<file path=xl/sharedStrings.xml><?xml version="1.0" encoding="utf-8"?>
<sst xmlns="http://schemas.openxmlformats.org/spreadsheetml/2006/main" count="22" uniqueCount="22">
  <si>
    <t>Duke Energy Kentucky</t>
  </si>
  <si>
    <t>Line</t>
  </si>
  <si>
    <t>Example Calculation of WNA Rider Adjustment for Rate RS Customer</t>
  </si>
  <si>
    <t>CCF Consumption</t>
  </si>
  <si>
    <t xml:space="preserve">  BL - Base Load</t>
  </si>
  <si>
    <t xml:space="preserve">  HSF - Heat Sensitivity Factor</t>
  </si>
  <si>
    <t xml:space="preserve">Proposed Rate RS Distribution Charge (R) </t>
  </si>
  <si>
    <t>NDD - ADD</t>
  </si>
  <si>
    <t>HSF * (NDD - ADD)</t>
  </si>
  <si>
    <t>HSF * ADD</t>
  </si>
  <si>
    <t>BL + (HSF * ADD)</t>
  </si>
  <si>
    <t>Line 9 / Line 11</t>
  </si>
  <si>
    <t>WNA = R * Line 12</t>
  </si>
  <si>
    <t>Customer Revenue Adjustment =</t>
  </si>
  <si>
    <t>WNA (Line 13) * CCF (Line 1)</t>
  </si>
  <si>
    <t>Values &amp; Calculations</t>
  </si>
  <si>
    <t>Rate RS Class Parameters:</t>
  </si>
  <si>
    <t>Calculations:</t>
  </si>
  <si>
    <t>Calculation Inputs:</t>
  </si>
  <si>
    <t>Actual Billing Period HDD  (ADD)*</t>
  </si>
  <si>
    <t>Normal Billing Period HDD  (NDD)*</t>
  </si>
  <si>
    <t>*HDD - Heating Degree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</si>
</sst>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00_);_(* \(#,##0.000000\);_(* &quot;-&quot;??_);_(@_)"/>
    <numFmt numFmtId="167" formatCode="_(&quot;$&quot;* #,##0.00000_);_(&quot;$&quot;* \(#,##0.000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0" fillId="0" borderId="0" xfId="2" applyNumberFormat="1" applyFont="1" applyAlignment="1"/>
    <xf numFmtId="164" fontId="0" fillId="0" borderId="0" xfId="1" applyNumberFormat="1" applyFont="1" applyAlignment="1"/>
    <xf numFmtId="44" fontId="0" fillId="0" borderId="0" xfId="2" applyFont="1" applyAlignment="1"/>
    <xf numFmtId="44" fontId="0" fillId="0" borderId="0" xfId="2" applyNumberFormat="1" applyFont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quotePrefix="1" applyAlignment="1"/>
    <xf numFmtId="0" fontId="0" fillId="0" borderId="0" xfId="0" quotePrefix="1" applyAlignment="1">
      <alignment wrapText="1"/>
    </xf>
    <xf numFmtId="166" fontId="0" fillId="0" borderId="0" xfId="1" applyNumberFormat="1" applyFont="1" applyAlignment="1"/>
    <xf numFmtId="167" fontId="0" fillId="0" borderId="0" xfId="2" applyNumberFormat="1" applyFont="1" applyAlignment="1"/>
    <xf numFmtId="43" fontId="0" fillId="0" borderId="0" xfId="1" applyFont="1" applyAlignment="1">
      <alignment horizontal="left"/>
    </xf>
    <xf numFmtId="43" fontId="0" fillId="0" borderId="0" xfId="1" applyFont="1"/>
    <xf numFmtId="44" fontId="0" fillId="0" borderId="0" xfId="2" applyFont="1"/>
    <xf numFmtId="0" fontId="2" fillId="0" borderId="0" xfId="0" quotePrefix="1" applyFont="1" applyAlignme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31"/>
  <sheetViews>
    <sheetView tabSelected="1" view="pageLayout" zoomScaleNormal="100" workbookViewId="0">
      <selection activeCell="B5" sqref="B5:E5"/>
    </sheetView>
  </sheetViews>
  <sheetFormatPr defaultRowHeight="14.4" x14ac:dyDescent="0.3"/>
  <cols>
    <col min="2" max="2" width="4.77734375" bestFit="1" customWidth="1"/>
    <col min="3" max="3" width="37.21875" customWidth="1"/>
    <col min="4" max="4" width="20.44140625" bestFit="1" customWidth="1"/>
    <col min="5" max="5" width="6" customWidth="1"/>
  </cols>
  <sheetData>
    <row r="2" spans="2:5" x14ac:dyDescent="0.3">
      <c r="E2" s="18"/>
    </row>
    <row r="3" spans="2:5" x14ac:dyDescent="0.3">
      <c r="E3" s="18"/>
    </row>
    <row r="4" spans="2:5" x14ac:dyDescent="0.3">
      <c r="E4" s="18"/>
    </row>
    <row r="5" spans="2:5" x14ac:dyDescent="0.3">
      <c r="B5" s="19" t="s">
        <v>0</v>
      </c>
      <c r="C5" s="19"/>
      <c r="D5" s="19"/>
      <c r="E5" s="19"/>
    </row>
    <row r="6" spans="2:5" x14ac:dyDescent="0.3">
      <c r="B6" s="19" t="s">
        <v>2</v>
      </c>
      <c r="C6" s="19"/>
      <c r="D6" s="19"/>
      <c r="E6" s="19"/>
    </row>
    <row r="7" spans="2:5" x14ac:dyDescent="0.3">
      <c r="C7" s="8"/>
      <c r="D7" s="8"/>
      <c r="E7" s="8"/>
    </row>
    <row r="8" spans="2:5" x14ac:dyDescent="0.3">
      <c r="B8" s="1" t="s">
        <v>1</v>
      </c>
      <c r="C8" s="9" t="s">
        <v>18</v>
      </c>
      <c r="D8" s="1" t="s">
        <v>15</v>
      </c>
      <c r="E8" s="2"/>
    </row>
    <row r="9" spans="2:5" x14ac:dyDescent="0.3">
      <c r="B9">
        <v>1</v>
      </c>
      <c r="C9" s="10" t="s">
        <v>3</v>
      </c>
      <c r="D9" s="4">
        <v>100</v>
      </c>
      <c r="E9" s="5"/>
    </row>
    <row r="10" spans="2:5" x14ac:dyDescent="0.3">
      <c r="B10">
        <v>2</v>
      </c>
      <c r="C10" s="11" t="s">
        <v>19</v>
      </c>
      <c r="D10" s="4">
        <v>800</v>
      </c>
      <c r="E10" s="5"/>
    </row>
    <row r="11" spans="2:5" x14ac:dyDescent="0.3">
      <c r="B11">
        <v>3</v>
      </c>
      <c r="C11" s="11" t="s">
        <v>20</v>
      </c>
      <c r="D11" s="4">
        <v>575</v>
      </c>
      <c r="E11" s="5"/>
    </row>
    <row r="12" spans="2:5" x14ac:dyDescent="0.3">
      <c r="C12" s="11"/>
      <c r="D12" s="4"/>
      <c r="E12" s="5"/>
    </row>
    <row r="13" spans="2:5" x14ac:dyDescent="0.3">
      <c r="B13">
        <v>4</v>
      </c>
      <c r="C13" s="10" t="s">
        <v>16</v>
      </c>
      <c r="D13" s="3"/>
      <c r="E13" s="5"/>
    </row>
    <row r="14" spans="2:5" x14ac:dyDescent="0.3">
      <c r="B14">
        <v>5</v>
      </c>
      <c r="C14" s="10" t="s">
        <v>4</v>
      </c>
      <c r="D14" s="12">
        <v>1.106333</v>
      </c>
    </row>
    <row r="15" spans="2:5" x14ac:dyDescent="0.3">
      <c r="B15">
        <v>6</v>
      </c>
      <c r="C15" s="10" t="s">
        <v>5</v>
      </c>
      <c r="D15" s="12">
        <v>1.5283E-2</v>
      </c>
    </row>
    <row r="16" spans="2:5" x14ac:dyDescent="0.3">
      <c r="C16" s="10"/>
      <c r="D16" s="12"/>
    </row>
    <row r="17" spans="2:4" x14ac:dyDescent="0.3">
      <c r="B17">
        <v>7</v>
      </c>
      <c r="C17" s="10" t="s">
        <v>6</v>
      </c>
      <c r="D17" s="13">
        <v>0.48676999999999998</v>
      </c>
    </row>
    <row r="18" spans="2:4" x14ac:dyDescent="0.3">
      <c r="C18" s="10"/>
      <c r="D18" s="6"/>
    </row>
    <row r="19" spans="2:4" x14ac:dyDescent="0.3">
      <c r="C19" s="17" t="s">
        <v>17</v>
      </c>
      <c r="D19" s="6"/>
    </row>
    <row r="20" spans="2:4" x14ac:dyDescent="0.3">
      <c r="B20">
        <v>8</v>
      </c>
      <c r="C20" s="10" t="s">
        <v>7</v>
      </c>
      <c r="D20" s="14">
        <f>D11-D10</f>
        <v>-225</v>
      </c>
    </row>
    <row r="21" spans="2:4" x14ac:dyDescent="0.3">
      <c r="B21">
        <v>9</v>
      </c>
      <c r="C21" s="7" t="s">
        <v>8</v>
      </c>
      <c r="D21" s="15">
        <f>D20*D15</f>
        <v>-3.4386749999999999</v>
      </c>
    </row>
    <row r="22" spans="2:4" x14ac:dyDescent="0.3">
      <c r="B22">
        <v>10</v>
      </c>
      <c r="C22" s="7" t="s">
        <v>9</v>
      </c>
      <c r="D22" s="15">
        <f>D15*D10</f>
        <v>12.2264</v>
      </c>
    </row>
    <row r="23" spans="2:4" x14ac:dyDescent="0.3">
      <c r="B23">
        <v>11</v>
      </c>
      <c r="C23" s="7" t="s">
        <v>10</v>
      </c>
      <c r="D23" s="15">
        <f>D14+D22</f>
        <v>13.332732999999999</v>
      </c>
    </row>
    <row r="24" spans="2:4" x14ac:dyDescent="0.3">
      <c r="B24">
        <v>12</v>
      </c>
      <c r="C24" s="7" t="s">
        <v>11</v>
      </c>
      <c r="D24" s="15">
        <f>D21/D23</f>
        <v>-0.2579122374984934</v>
      </c>
    </row>
    <row r="25" spans="2:4" x14ac:dyDescent="0.3">
      <c r="B25">
        <v>13</v>
      </c>
      <c r="C25" s="7" t="s">
        <v>12</v>
      </c>
      <c r="D25">
        <f>ROUND(D17*D24,5)</f>
        <v>-0.12554000000000001</v>
      </c>
    </row>
    <row r="26" spans="2:4" x14ac:dyDescent="0.3">
      <c r="C26" s="7"/>
    </row>
    <row r="27" spans="2:4" x14ac:dyDescent="0.3">
      <c r="B27">
        <v>14</v>
      </c>
      <c r="C27" s="7" t="s">
        <v>13</v>
      </c>
    </row>
    <row r="28" spans="2:4" x14ac:dyDescent="0.3">
      <c r="B28">
        <v>15</v>
      </c>
      <c r="C28" s="7" t="s">
        <v>14</v>
      </c>
      <c r="D28" s="16">
        <f>ROUND(D25*D9,2)</f>
        <v>-12.55</v>
      </c>
    </row>
    <row r="29" spans="2:4" x14ac:dyDescent="0.3">
      <c r="C29" s="7"/>
    </row>
    <row r="30" spans="2:4" x14ac:dyDescent="0.3">
      <c r="C30" s="7" t="s">
        <v>21</v>
      </c>
    </row>
    <row r="31" spans="2:4" x14ac:dyDescent="0.3">
      <c r="C31" s="7"/>
    </row>
  </sheetData>
  <mergeCells count="2">
    <mergeCell ref="B5:E5"/>
    <mergeCell ref="B6:E6"/>
  </mergeCells>
  <pageMargins left="0.7" right="0.7" top="0.75" bottom="0.75" header="0.3" footer="0.3"/>
  <pageSetup orientation="portrait" r:id="rId1"/>
  <headerFooter>
    <oddHeader>&amp;R&amp;"Times New Roman,Bold"&amp;10KyPSC Case No. 2018-00261
STAFF-DR-02-055 Attachment 2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6AAC2DF297EF4AAAB18C12C14394A6" ma:contentTypeVersion="3" ma:contentTypeDescription="Create a new document." ma:contentTypeScope="" ma:versionID="7fc2e36abf7e4763f7a3830366bb39e6">
  <xsd:schema xmlns:xsd="http://www.w3.org/2001/XMLSchema" xmlns:xs="http://www.w3.org/2001/XMLSchema" xmlns:p="http://schemas.microsoft.com/office/2006/metadata/properties" xmlns:ns2="b9d8ba39-ee9f-49d4-886c-5a19d7852603" xmlns:ns3="e8140ab9-1a87-4657-a6c4-99cca0129bf1" targetNamespace="http://schemas.microsoft.com/office/2006/metadata/properties" ma:root="true" ma:fieldsID="d278129e1cff69c7909c0d1b013fbb82" ns2:_="" ns3:_="">
    <xsd:import namespace="b9d8ba39-ee9f-49d4-886c-5a19d7852603"/>
    <xsd:import namespace="e8140ab9-1a87-4657-a6c4-99cca0129bf1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8ba39-ee9f-49d4-886c-5a19d7852603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40ab9-1a87-4657-a6c4-99cca0129b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b9d8ba39-ee9f-49d4-886c-5a19d7852603" xsi:nil="true"/>
  </documentManagement>
</p:properties>
</file>

<file path=customXml/itemProps1.xml><?xml version="1.0" encoding="utf-8"?>
<ds:datastoreItem xmlns:ds="http://schemas.openxmlformats.org/officeDocument/2006/customXml" ds:itemID="{DC9B3604-8C37-455D-BB53-4A73C4E43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d8ba39-ee9f-49d4-886c-5a19d7852603"/>
    <ds:schemaRef ds:uri="e8140ab9-1a87-4657-a6c4-99cca0129b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B5653E-4D9E-462A-AD21-F1109184E3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33DF0A-E481-4198-A00B-32E57AAE93EA}">
  <ds:schemaRefs>
    <ds:schemaRef ds:uri="http://purl.org/dc/terms/"/>
    <ds:schemaRef ds:uri="http://schemas.openxmlformats.org/package/2006/metadata/core-properties"/>
    <ds:schemaRef ds:uri="e8140ab9-1a87-4657-a6c4-99cca0129bf1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b9d8ba39-ee9f-49d4-886c-5a19d785260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BLS-3</vt:lpstr>
      <vt:lpstr>'BLS-3'!Print_Area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Shoemaker, Joe</dc:creator>
  <cp:lastModifiedBy>Frisch, Adele M</cp:lastModifiedBy>
  <cp:lastPrinted>2018-10-22T17:30:07Z</cp:lastPrinted>
  <dcterms:created xsi:type="dcterms:W3CDTF">2015-04-22T13:48:09Z</dcterms:created>
  <dcterms:modified xsi:type="dcterms:W3CDTF">2018-10-22T17:30:09Z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0x010100B46AAC2DF297EF4AAAB18C12C14394A6</vt:lpwstr>
  </property>
</Properties>
</file>