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8KYGasRateCase/2018  KY Gas Rate Case/Discovery/STAFF'S 2nd Set Data Requests/"/>
    </mc:Choice>
  </mc:AlternateContent>
  <bookViews>
    <workbookView xWindow="0" yWindow="0" windowWidth="28800" windowHeight="12195"/>
  </bookViews>
  <sheets>
    <sheet name="DR Response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M14" i="1"/>
  <c r="K14" i="1"/>
  <c r="O13" i="1"/>
  <c r="M13" i="1"/>
  <c r="K13" i="1"/>
  <c r="O12" i="1"/>
  <c r="M12" i="1"/>
  <c r="K12" i="1"/>
  <c r="O11" i="1"/>
  <c r="M11" i="1"/>
  <c r="K11" i="1"/>
  <c r="O10" i="1"/>
  <c r="M10" i="1"/>
  <c r="K10" i="1"/>
  <c r="M8" i="1"/>
  <c r="O8" i="1" s="1"/>
  <c r="G8" i="1"/>
  <c r="I8" i="1" s="1"/>
  <c r="G15" i="1" l="1"/>
  <c r="I15" i="1"/>
  <c r="K15" i="1"/>
  <c r="E15" i="1"/>
  <c r="M15" i="1"/>
  <c r="O15" i="1"/>
</calcChain>
</file>

<file path=xl/sharedStrings.xml><?xml version="1.0" encoding="utf-8"?>
<sst xmlns="http://schemas.openxmlformats.org/spreadsheetml/2006/main" count="15" uniqueCount="14">
  <si>
    <t>DUKE ENERGY KENTUCKY, INC.</t>
  </si>
  <si>
    <t>CASE NO. 2018-00261</t>
  </si>
  <si>
    <t>Line</t>
  </si>
  <si>
    <t>Estimated Costs Including AFUDC</t>
  </si>
  <si>
    <t>Estimated Costs Excluding AFUDC</t>
  </si>
  <si>
    <t>No.</t>
  </si>
  <si>
    <t>Project Class</t>
  </si>
  <si>
    <t>2018</t>
  </si>
  <si>
    <t>Gas Distribution</t>
  </si>
  <si>
    <t>Gas Meters</t>
  </si>
  <si>
    <t>Gas Special Projects</t>
  </si>
  <si>
    <t>Intangible Plant - Software</t>
  </si>
  <si>
    <t>Gas Building &amp; Grounds</t>
  </si>
  <si>
    <t>Forecasted Capital Expenditures - Not Included in FR 16(7)(g)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</si>
</sst>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2" fillId="0" borderId="0" xfId="1" applyFont="1" applyAlignment="1"/>
    <xf numFmtId="0" fontId="2" fillId="0" borderId="0" xfId="1" quotePrefix="1" applyFont="1" applyAlignment="1"/>
    <xf numFmtId="0" fontId="1" fillId="0" borderId="0" xfId="1"/>
    <xf numFmtId="0" fontId="3" fillId="0" borderId="0" xfId="1" applyFont="1" applyAlignment="1"/>
    <xf numFmtId="0" fontId="3" fillId="0" borderId="0" xfId="1" quotePrefix="1" applyFont="1" applyAlignment="1"/>
    <xf numFmtId="0" fontId="1" fillId="0" borderId="0" xfId="1" applyAlignment="1">
      <alignment horizontal="center"/>
    </xf>
    <xf numFmtId="0" fontId="1" fillId="0" borderId="0" xfId="1" quotePrefix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quotePrefix="1" applyBorder="1" applyAlignment="1">
      <alignment horizontal="left"/>
    </xf>
    <xf numFmtId="0" fontId="1" fillId="0" borderId="2" xfId="1" quotePrefix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Font="1"/>
    <xf numFmtId="37" fontId="1" fillId="0" borderId="0" xfId="1" applyNumberFormat="1" applyFill="1"/>
    <xf numFmtId="37" fontId="1" fillId="0" borderId="0" xfId="1" applyNumberFormat="1"/>
    <xf numFmtId="37" fontId="1" fillId="0" borderId="1" xfId="1" applyNumberFormat="1" applyFill="1" applyBorder="1"/>
    <xf numFmtId="0" fontId="1" fillId="0" borderId="1" xfId="1" applyBorder="1"/>
    <xf numFmtId="37" fontId="1" fillId="0" borderId="1" xfId="1" applyNumberFormat="1" applyBorder="1"/>
    <xf numFmtId="164" fontId="5" fillId="0" borderId="0" xfId="2" applyNumberFormat="1" applyFont="1" applyFill="1"/>
    <xf numFmtId="0" fontId="1" fillId="0" borderId="1" xfId="1" quotePrefix="1" applyBorder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%20Staff%202a%20-%20CAP%20B2%20%20Construction%20Results%20-%20MW%20Gen%202018-10-15-08-57-26-95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_B2_Construction_Results_MW"/>
      <sheetName val="DR Response"/>
      <sheetName val="Sheet2"/>
      <sheetName val="Scenario Data"/>
    </sheetNames>
    <sheetDataSet>
      <sheetData sheetId="0">
        <row r="168">
          <cell r="I168">
            <v>21483.702220899999</v>
          </cell>
          <cell r="J168">
            <v>11964.4458345</v>
          </cell>
          <cell r="K168">
            <v>12002.999999999998</v>
          </cell>
        </row>
        <row r="169">
          <cell r="I169">
            <v>2379.1690600000002</v>
          </cell>
          <cell r="J169">
            <v>0</v>
          </cell>
          <cell r="K169">
            <v>0</v>
          </cell>
        </row>
        <row r="170">
          <cell r="I170">
            <v>1181.8724999999995</v>
          </cell>
          <cell r="J170">
            <v>807.36299999999937</v>
          </cell>
          <cell r="K170">
            <v>0</v>
          </cell>
        </row>
        <row r="171">
          <cell r="I171">
            <v>624.84259939999993</v>
          </cell>
          <cell r="J171">
            <v>1250.2109379999999</v>
          </cell>
          <cell r="K171">
            <v>1036.0000000000005</v>
          </cell>
        </row>
        <row r="172">
          <cell r="I172">
            <v>269.69787000000002</v>
          </cell>
          <cell r="J172">
            <v>0</v>
          </cell>
          <cell r="K172">
            <v>260.10000000000008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view="pageLayout" zoomScaleNormal="100" workbookViewId="0">
      <selection activeCell="P2" sqref="P2"/>
    </sheetView>
  </sheetViews>
  <sheetFormatPr defaultRowHeight="12.75" x14ac:dyDescent="0.2"/>
  <cols>
    <col min="1" max="1" width="6.42578125" style="3" customWidth="1"/>
    <col min="2" max="2" width="1.7109375" style="3" customWidth="1"/>
    <col min="3" max="3" width="25.5703125" style="3" customWidth="1"/>
    <col min="4" max="4" width="1.7109375" style="3" customWidth="1"/>
    <col min="5" max="5" width="12.28515625" style="3" customWidth="1"/>
    <col min="6" max="6" width="1.7109375" style="3" customWidth="1"/>
    <col min="7" max="7" width="13.140625" style="3" customWidth="1"/>
    <col min="8" max="8" width="1.7109375" style="3" customWidth="1"/>
    <col min="9" max="9" width="12.140625" style="3" customWidth="1"/>
    <col min="10" max="10" width="1.42578125" style="3" customWidth="1"/>
    <col min="11" max="11" width="13.28515625" style="3" customWidth="1"/>
    <col min="12" max="12" width="1.7109375" style="3" customWidth="1"/>
    <col min="13" max="13" width="12.85546875" style="3" bestFit="1" customWidth="1"/>
    <col min="14" max="14" width="1.7109375" style="3" customWidth="1"/>
    <col min="15" max="15" width="12.7109375" style="3" customWidth="1"/>
    <col min="16" max="16" width="1.7109375" style="3" customWidth="1"/>
    <col min="17" max="17" width="11.7109375" style="3" customWidth="1"/>
    <col min="18" max="16384" width="9.140625" style="3"/>
  </cols>
  <sheetData>
    <row r="1" spans="1:16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">
      <c r="A3" s="4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">
      <c r="A4" s="5"/>
    </row>
    <row r="7" spans="1:16" x14ac:dyDescent="0.2">
      <c r="A7" s="6" t="s">
        <v>2</v>
      </c>
      <c r="E7" s="20" t="s">
        <v>3</v>
      </c>
      <c r="F7" s="20"/>
      <c r="G7" s="20"/>
      <c r="H7" s="20"/>
      <c r="I7" s="20"/>
      <c r="J7" s="7"/>
      <c r="K7" s="20" t="s">
        <v>4</v>
      </c>
      <c r="L7" s="20"/>
      <c r="M7" s="20"/>
      <c r="N7" s="20"/>
      <c r="O7" s="20"/>
    </row>
    <row r="8" spans="1:16" x14ac:dyDescent="0.2">
      <c r="A8" s="8" t="s">
        <v>5</v>
      </c>
      <c r="C8" s="9" t="s">
        <v>6</v>
      </c>
      <c r="E8" s="10" t="s">
        <v>7</v>
      </c>
      <c r="G8" s="11">
        <f>+E8+1</f>
        <v>2019</v>
      </c>
      <c r="H8" s="6"/>
      <c r="I8" s="11">
        <f>+G8+1</f>
        <v>2020</v>
      </c>
      <c r="J8" s="12"/>
      <c r="K8" s="10" t="s">
        <v>7</v>
      </c>
      <c r="M8" s="11">
        <f>+K8+1</f>
        <v>2019</v>
      </c>
      <c r="N8" s="6"/>
      <c r="O8" s="11">
        <f>+M8+1</f>
        <v>2020</v>
      </c>
    </row>
    <row r="10" spans="1:16" x14ac:dyDescent="0.2">
      <c r="A10" s="6">
        <v>1</v>
      </c>
      <c r="C10" s="13" t="s">
        <v>8</v>
      </c>
      <c r="E10" s="14">
        <v>22241.269934717766</v>
      </c>
      <c r="G10" s="14">
        <v>12694.020092736684</v>
      </c>
      <c r="I10" s="14">
        <v>12772.959905071728</v>
      </c>
      <c r="J10" s="14"/>
      <c r="K10" s="15">
        <f>[1]CAP_B2_Construction_Results_MW!I168</f>
        <v>21483.702220899999</v>
      </c>
      <c r="M10" s="15">
        <f>[1]CAP_B2_Construction_Results_MW!J168</f>
        <v>11964.4458345</v>
      </c>
      <c r="O10" s="15">
        <f>[1]CAP_B2_Construction_Results_MW!K168</f>
        <v>12002.999999999998</v>
      </c>
      <c r="P10" s="15"/>
    </row>
    <row r="11" spans="1:16" x14ac:dyDescent="0.2">
      <c r="A11" s="6">
        <v>2</v>
      </c>
      <c r="C11" s="3" t="s">
        <v>9</v>
      </c>
      <c r="E11" s="14">
        <v>2384.4992616896197</v>
      </c>
      <c r="G11" s="14">
        <v>0</v>
      </c>
      <c r="I11" s="14">
        <v>0</v>
      </c>
      <c r="K11" s="15">
        <f>[1]CAP_B2_Construction_Results_MW!I169</f>
        <v>2379.1690600000002</v>
      </c>
      <c r="M11" s="15">
        <f>[1]CAP_B2_Construction_Results_MW!J169</f>
        <v>0</v>
      </c>
      <c r="O11" s="15">
        <f>[1]CAP_B2_Construction_Results_MW!K169</f>
        <v>0</v>
      </c>
    </row>
    <row r="12" spans="1:16" x14ac:dyDescent="0.2">
      <c r="A12" s="6">
        <v>3</v>
      </c>
      <c r="C12" s="3" t="s">
        <v>10</v>
      </c>
      <c r="E12" s="14">
        <v>1385.062489207101</v>
      </c>
      <c r="G12" s="14">
        <v>913.61901054407463</v>
      </c>
      <c r="I12" s="14">
        <v>186.88291993148465</v>
      </c>
      <c r="K12" s="15">
        <f>[1]CAP_B2_Construction_Results_MW!I170</f>
        <v>1181.8724999999995</v>
      </c>
      <c r="M12" s="15">
        <f>[1]CAP_B2_Construction_Results_MW!J170</f>
        <v>807.36299999999937</v>
      </c>
      <c r="O12" s="15">
        <f>[1]CAP_B2_Construction_Results_MW!K170</f>
        <v>0</v>
      </c>
    </row>
    <row r="13" spans="1:16" x14ac:dyDescent="0.2">
      <c r="A13" s="6">
        <v>4</v>
      </c>
      <c r="C13" s="3" t="s">
        <v>11</v>
      </c>
      <c r="E13" s="14">
        <v>679.65769155556472</v>
      </c>
      <c r="G13" s="14">
        <v>1337.1247810583502</v>
      </c>
      <c r="I13" s="14">
        <v>1185.170750497603</v>
      </c>
      <c r="K13" s="15">
        <f>[1]CAP_B2_Construction_Results_MW!I171</f>
        <v>624.84259939999993</v>
      </c>
      <c r="M13" s="15">
        <f>[1]CAP_B2_Construction_Results_MW!J171</f>
        <v>1250.2109379999999</v>
      </c>
      <c r="O13" s="15">
        <f>[1]CAP_B2_Construction_Results_MW!K171</f>
        <v>1036.0000000000005</v>
      </c>
    </row>
    <row r="14" spans="1:16" x14ac:dyDescent="0.2">
      <c r="A14" s="6">
        <v>5</v>
      </c>
      <c r="C14" s="3" t="s">
        <v>12</v>
      </c>
      <c r="E14" s="16">
        <v>270.10201772109474</v>
      </c>
      <c r="F14" s="17"/>
      <c r="G14" s="16">
        <v>0</v>
      </c>
      <c r="H14" s="17"/>
      <c r="I14" s="16">
        <v>260.34707260852093</v>
      </c>
      <c r="J14" s="14"/>
      <c r="K14" s="18">
        <f>[1]CAP_B2_Construction_Results_MW!I172</f>
        <v>269.69787000000002</v>
      </c>
      <c r="L14" s="17"/>
      <c r="M14" s="18">
        <f>[1]CAP_B2_Construction_Results_MW!J172</f>
        <v>0</v>
      </c>
      <c r="N14" s="17"/>
      <c r="O14" s="18">
        <f>[1]CAP_B2_Construction_Results_MW!K172</f>
        <v>260.10000000000008</v>
      </c>
    </row>
    <row r="15" spans="1:16" x14ac:dyDescent="0.2">
      <c r="E15" s="14">
        <f>SUM(E10:E14)</f>
        <v>26960.591394891148</v>
      </c>
      <c r="F15" s="14"/>
      <c r="G15" s="14">
        <f>SUM(G10:G14)</f>
        <v>14944.763884339109</v>
      </c>
      <c r="H15" s="14"/>
      <c r="I15" s="14">
        <f>SUM(I10:I14)</f>
        <v>14405.360648109337</v>
      </c>
      <c r="J15" s="14"/>
      <c r="K15" s="14">
        <f>SUM(K10:K14)</f>
        <v>25939.284250299996</v>
      </c>
      <c r="M15" s="14">
        <f>SUM(M10:M14)</f>
        <v>14022.0197725</v>
      </c>
      <c r="O15" s="14">
        <f>SUM(O10:O14)</f>
        <v>13299.099999999999</v>
      </c>
    </row>
    <row r="16" spans="1:16" x14ac:dyDescent="0.2">
      <c r="E16" s="14"/>
      <c r="F16" s="14"/>
      <c r="G16" s="14"/>
      <c r="H16" s="14"/>
      <c r="I16" s="14"/>
      <c r="J16" s="14"/>
    </row>
    <row r="17" spans="5:10" x14ac:dyDescent="0.2">
      <c r="E17" s="14"/>
      <c r="F17" s="14"/>
      <c r="G17" s="14"/>
      <c r="H17" s="14"/>
      <c r="I17" s="14"/>
      <c r="J17" s="14"/>
    </row>
    <row r="18" spans="5:10" x14ac:dyDescent="0.2">
      <c r="E18" s="14"/>
      <c r="F18" s="14"/>
      <c r="G18" s="14"/>
      <c r="H18" s="14"/>
      <c r="I18" s="14"/>
      <c r="J18" s="14"/>
    </row>
    <row r="19" spans="5:10" x14ac:dyDescent="0.2">
      <c r="E19" s="14"/>
      <c r="F19" s="14"/>
      <c r="G19" s="14"/>
      <c r="H19" s="14"/>
      <c r="I19" s="14"/>
      <c r="J19" s="14"/>
    </row>
    <row r="22" spans="5:10" ht="15" x14ac:dyDescent="0.25">
      <c r="E22" s="19"/>
    </row>
    <row r="23" spans="5:10" ht="15" x14ac:dyDescent="0.25">
      <c r="E23" s="19"/>
    </row>
    <row r="24" spans="5:10" ht="15" x14ac:dyDescent="0.25">
      <c r="E24" s="19"/>
    </row>
    <row r="25" spans="5:10" ht="15" x14ac:dyDescent="0.25">
      <c r="E25" s="19"/>
    </row>
    <row r="26" spans="5:10" ht="15" x14ac:dyDescent="0.25">
      <c r="E26" s="19"/>
    </row>
    <row r="27" spans="5:10" ht="15" x14ac:dyDescent="0.25">
      <c r="E27" s="19"/>
    </row>
    <row r="28" spans="5:10" ht="15" x14ac:dyDescent="0.25">
      <c r="E28" s="19"/>
    </row>
  </sheetData>
  <mergeCells count="2">
    <mergeCell ref="E7:I7"/>
    <mergeCell ref="K7:O7"/>
  </mergeCells>
  <pageMargins left="0.5" right="0.5" top="1.5" bottom="1" header="1" footer="0.5"/>
  <pageSetup orientation="landscape" r:id="rId1"/>
  <headerFooter alignWithMargins="0">
    <oddHeader>&amp;R&amp;"Times New Roman,Bold"&amp;10KyPSC Case No. 2018-00261
STAFF-DR-02-002(a)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45E274-4D30-449E-8380-8325001E58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C53014-F6E3-4F12-950E-57E2077C78F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8140ab9-1a87-4657-a6c4-99cca0129bf1"/>
    <ds:schemaRef ds:uri="http://purl.org/dc/dcmitype/"/>
    <ds:schemaRef ds:uri="http://schemas.microsoft.com/office/infopath/2007/PartnerControls"/>
    <ds:schemaRef ds:uri="b9d8ba39-ee9f-49d4-886c-5a19d785260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2184A94-DDFA-44E9-AAF0-3D3C4349EF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 Response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Carpenter, Tripp</dc:creator>
  <cp:lastModifiedBy>Gates, Debbie</cp:lastModifiedBy>
  <cp:lastPrinted>2018-10-22T17:39:58Z</cp:lastPrinted>
  <dcterms:created xsi:type="dcterms:W3CDTF">2018-10-15T15:16:39Z</dcterms:created>
  <dcterms:modified xsi:type="dcterms:W3CDTF">2018-10-22T17:40:12Z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</Properties>
</file>