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980" windowHeight="10050"/>
  </bookViews>
  <sheets>
    <sheet name="DEK Report " sheetId="2" r:id="rId1"/>
    <sheet name="DEO Report" sheetId="1" r:id="rId2"/>
    <sheet name="TOTAL KY_OH " sheetId="3" r:id="rId3"/>
  </sheets>
  <definedNames>
    <definedName name="_xlnm.Print_Area" localSheetId="2">'TOTAL KY_OH '!$A$1:$T$14</definedName>
  </definedNames>
  <calcPr calcId="145621"/>
</workbook>
</file>

<file path=xl/calcChain.xml><?xml version="1.0" encoding="utf-8"?>
<calcChain xmlns="http://schemas.openxmlformats.org/spreadsheetml/2006/main">
  <c r="T16" i="1" l="1"/>
  <c r="T8" i="1"/>
  <c r="T9" i="1"/>
  <c r="T10" i="1"/>
  <c r="T11" i="1"/>
  <c r="T12" i="1"/>
  <c r="T13" i="1"/>
  <c r="T14" i="1"/>
  <c r="T7" i="1"/>
  <c r="U8" i="2"/>
  <c r="U9" i="2"/>
  <c r="U16" i="2" s="1"/>
  <c r="U10" i="2"/>
  <c r="U11" i="2"/>
  <c r="U12" i="2"/>
  <c r="U13" i="2"/>
  <c r="U14" i="2"/>
  <c r="U7" i="2"/>
  <c r="S5" i="3" l="1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C25" i="2"/>
  <c r="C23" i="2"/>
  <c r="C27" i="2" s="1"/>
  <c r="T21" i="2"/>
  <c r="C24" i="2" s="1"/>
  <c r="T20" i="2"/>
  <c r="T19" i="2"/>
  <c r="S16" i="2"/>
  <c r="R16" i="2"/>
  <c r="Q16" i="2"/>
  <c r="P16" i="2"/>
  <c r="O16" i="2"/>
  <c r="N16" i="2"/>
  <c r="M16" i="2"/>
  <c r="K16" i="2"/>
  <c r="I16" i="2"/>
  <c r="H16" i="2"/>
  <c r="G16" i="2"/>
  <c r="F16" i="2"/>
  <c r="E16" i="2"/>
  <c r="D16" i="2"/>
  <c r="C16" i="2"/>
  <c r="B16" i="2"/>
  <c r="T14" i="2"/>
  <c r="T13" i="2"/>
  <c r="T12" i="2"/>
  <c r="T11" i="2"/>
  <c r="T10" i="2"/>
  <c r="T9" i="2"/>
  <c r="T8" i="2"/>
  <c r="T7" i="2"/>
  <c r="T16" i="2" s="1"/>
  <c r="T5" i="3" l="1"/>
  <c r="C10" i="3"/>
  <c r="T4" i="3"/>
  <c r="C8" i="3"/>
  <c r="C26" i="2"/>
  <c r="U14" i="1"/>
  <c r="U13" i="1"/>
  <c r="U11" i="1"/>
  <c r="U10" i="1"/>
  <c r="U9" i="1"/>
  <c r="U8" i="1"/>
  <c r="U7" i="1"/>
  <c r="C28" i="1"/>
  <c r="C27" i="1"/>
  <c r="C25" i="1"/>
  <c r="C26" i="1" s="1"/>
  <c r="U23" i="1"/>
  <c r="U22" i="1"/>
  <c r="U21" i="1"/>
  <c r="U12" i="1"/>
  <c r="T6" i="3" l="1"/>
  <c r="C11" i="3" s="1"/>
  <c r="U16" i="1"/>
  <c r="S16" i="1"/>
  <c r="R16" i="1"/>
  <c r="Q16" i="1"/>
  <c r="P16" i="1"/>
  <c r="O16" i="1"/>
  <c r="N16" i="1"/>
  <c r="M16" i="1"/>
  <c r="K16" i="1"/>
  <c r="I16" i="1"/>
  <c r="H16" i="1"/>
  <c r="G16" i="1"/>
  <c r="F16" i="1"/>
  <c r="E16" i="1"/>
  <c r="D16" i="1"/>
  <c r="C16" i="1"/>
  <c r="B16" i="1"/>
  <c r="C12" i="3" l="1"/>
  <c r="C9" i="3"/>
</calcChain>
</file>

<file path=xl/sharedStrings.xml><?xml version="1.0" encoding="utf-8"?>
<sst xmlns="http://schemas.openxmlformats.org/spreadsheetml/2006/main" count="110" uniqueCount="39">
  <si>
    <t>Meters From Service - Percent of ERROR</t>
  </si>
  <si>
    <t>DR</t>
  </si>
  <si>
    <t>10+</t>
  </si>
  <si>
    <t>5.1           to         10</t>
  </si>
  <si>
    <t>4.1           to         5</t>
  </si>
  <si>
    <t>3.1           to         4</t>
  </si>
  <si>
    <t>2.1           to         3</t>
  </si>
  <si>
    <t>1.6           to         2</t>
  </si>
  <si>
    <t>0             to         1.5</t>
  </si>
  <si>
    <t>Total</t>
  </si>
  <si>
    <t>Yrs. Since Last Test</t>
  </si>
  <si>
    <t>Less Than 2 Yrs</t>
  </si>
  <si>
    <t>2 to  4 Yrs</t>
  </si>
  <si>
    <t>4 to 6 Yrs</t>
  </si>
  <si>
    <t>6 to 8 Yrs</t>
  </si>
  <si>
    <t>8 to 10 Yrs</t>
  </si>
  <si>
    <t>10 to 15 Yrs</t>
  </si>
  <si>
    <t>Over 15 years</t>
  </si>
  <si>
    <t>Time Unknown</t>
  </si>
  <si>
    <t>Gas Regulatory Report</t>
  </si>
  <si>
    <t>Total Meters Tested This Period: 21220</t>
  </si>
  <si>
    <t>Beginning Date: 01/01/2007</t>
  </si>
  <si>
    <t>Ending Date: 12/31/2016</t>
  </si>
  <si>
    <t xml:space="preserve">                                                   SLOW                                                                                                                              FAST                 </t>
  </si>
  <si>
    <t>Total &gt; 10 yrs</t>
  </si>
  <si>
    <t>Total Slow</t>
  </si>
  <si>
    <t>% inaccurate slow</t>
  </si>
  <si>
    <t>Total Fast</t>
  </si>
  <si>
    <t>% inaccurate fast</t>
  </si>
  <si>
    <t>Total Excl. DR</t>
  </si>
  <si>
    <t>Company: Duke Energy Ohio</t>
  </si>
  <si>
    <t>Total Meters Tested This Period: 51995</t>
  </si>
  <si>
    <t>% total inaccurate</t>
  </si>
  <si>
    <t>Company: Duke Energy Kentucky</t>
  </si>
  <si>
    <t>TOTAL</t>
  </si>
  <si>
    <t xml:space="preserve">Total </t>
  </si>
  <si>
    <t>% Total Inaccurate</t>
  </si>
  <si>
    <t>TOTAL KENTUCKY/OHIO METER ACCURACY 10 YRS OR MORE BETWEEN TESTS</t>
  </si>
  <si>
    <t>Total Excl. DR.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</si>
</sst>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u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10" fontId="0" fillId="0" borderId="0" xfId="0" applyNumberFormat="1"/>
    <xf numFmtId="3" fontId="1" fillId="3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center" wrapText="1"/>
    </xf>
    <xf numFmtId="3" fontId="0" fillId="0" borderId="0" xfId="0" applyNumberFormat="1"/>
    <xf numFmtId="0" fontId="0" fillId="3" borderId="0" xfId="0" applyFill="1" applyBorder="1" applyAlignment="1">
      <alignment horizontal="center" wrapText="1"/>
    </xf>
    <xf numFmtId="3" fontId="1" fillId="0" borderId="2" xfId="0" applyNumberFormat="1" applyFont="1" applyBorder="1" applyAlignment="1">
      <alignment horizontal="center" wrapText="1"/>
    </xf>
    <xf numFmtId="3" fontId="0" fillId="0" borderId="2" xfId="0" applyNumberFormat="1" applyBorder="1" applyAlignment="1">
      <alignment horizontal="center" wrapText="1"/>
    </xf>
    <xf numFmtId="3" fontId="1" fillId="0" borderId="0" xfId="0" applyNumberFormat="1" applyFont="1"/>
    <xf numFmtId="3" fontId="1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3" borderId="2" xfId="0" applyNumberForma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view="pageLayout" zoomScaleNormal="100" workbookViewId="0">
      <selection activeCell="H25" sqref="H25"/>
    </sheetView>
  </sheetViews>
  <sheetFormatPr defaultRowHeight="15" x14ac:dyDescent="0.25"/>
  <cols>
    <col min="1" max="1" width="18.140625" customWidth="1"/>
    <col min="2" max="9" width="8" customWidth="1"/>
    <col min="10" max="10" width="2.140625" customWidth="1"/>
    <col min="11" max="11" width="8" customWidth="1"/>
    <col min="12" max="12" width="2.140625" customWidth="1"/>
    <col min="13" max="20" width="8" customWidth="1"/>
  </cols>
  <sheetData>
    <row r="1" spans="1:21" x14ac:dyDescent="0.25">
      <c r="A1" s="24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21" x14ac:dyDescent="0.25">
      <c r="A2" s="2"/>
      <c r="B2" s="1" t="s">
        <v>33</v>
      </c>
      <c r="E2" s="1"/>
      <c r="F2" s="1"/>
      <c r="G2" s="26" t="s">
        <v>21</v>
      </c>
      <c r="H2" s="27"/>
      <c r="I2" s="27"/>
      <c r="J2" s="27"/>
      <c r="K2" s="1"/>
      <c r="L2" s="1"/>
      <c r="M2" s="1"/>
      <c r="N2" s="1" t="s">
        <v>22</v>
      </c>
      <c r="O2" s="1"/>
      <c r="P2" s="1"/>
      <c r="Q2" s="1"/>
      <c r="R2" s="1"/>
    </row>
    <row r="3" spans="1:21" x14ac:dyDescent="0.2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1" x14ac:dyDescent="0.25">
      <c r="A4" s="28" t="s">
        <v>0</v>
      </c>
      <c r="B4" s="30" t="s">
        <v>23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2"/>
    </row>
    <row r="5" spans="1:21" ht="43.5" x14ac:dyDescent="0.25">
      <c r="A5" s="29"/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/>
      <c r="K5" s="4">
        <v>100</v>
      </c>
      <c r="L5" s="4"/>
      <c r="M5" s="4" t="s">
        <v>8</v>
      </c>
      <c r="N5" s="4" t="s">
        <v>7</v>
      </c>
      <c r="O5" s="4" t="s">
        <v>6</v>
      </c>
      <c r="P5" s="4" t="s">
        <v>5</v>
      </c>
      <c r="Q5" s="4" t="s">
        <v>4</v>
      </c>
      <c r="R5" s="4" t="s">
        <v>3</v>
      </c>
      <c r="S5" s="5" t="s">
        <v>2</v>
      </c>
      <c r="T5" s="5" t="s">
        <v>9</v>
      </c>
      <c r="U5" s="5" t="s">
        <v>38</v>
      </c>
    </row>
    <row r="6" spans="1:21" x14ac:dyDescent="0.25">
      <c r="A6" s="3" t="s">
        <v>10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8"/>
      <c r="T6" s="18"/>
      <c r="U6" s="18"/>
    </row>
    <row r="7" spans="1:21" x14ac:dyDescent="0.25">
      <c r="A7" s="3" t="s">
        <v>11</v>
      </c>
      <c r="B7" s="17">
        <v>309</v>
      </c>
      <c r="C7" s="17">
        <v>13</v>
      </c>
      <c r="D7" s="17">
        <v>25</v>
      </c>
      <c r="E7" s="17">
        <v>10</v>
      </c>
      <c r="F7" s="17">
        <v>15</v>
      </c>
      <c r="G7" s="17">
        <v>43</v>
      </c>
      <c r="H7" s="17">
        <v>0</v>
      </c>
      <c r="I7" s="17">
        <v>3393</v>
      </c>
      <c r="J7" s="17"/>
      <c r="K7" s="17">
        <v>68</v>
      </c>
      <c r="L7" s="17"/>
      <c r="M7" s="17">
        <v>5998</v>
      </c>
      <c r="N7" s="17">
        <v>41</v>
      </c>
      <c r="O7" s="17">
        <v>16</v>
      </c>
      <c r="P7" s="17">
        <v>6</v>
      </c>
      <c r="Q7" s="17">
        <v>1</v>
      </c>
      <c r="R7" s="17">
        <v>8</v>
      </c>
      <c r="S7" s="18">
        <v>4</v>
      </c>
      <c r="T7" s="18">
        <f t="shared" ref="T7:T14" si="0">SUM(B7:S7)</f>
        <v>9950</v>
      </c>
      <c r="U7" s="18">
        <f>SUM(C7:S7)</f>
        <v>9641</v>
      </c>
    </row>
    <row r="8" spans="1:21" x14ac:dyDescent="0.25">
      <c r="A8" s="3" t="s">
        <v>12</v>
      </c>
      <c r="B8" s="17">
        <v>143</v>
      </c>
      <c r="C8" s="17">
        <v>4</v>
      </c>
      <c r="D8" s="17">
        <v>6</v>
      </c>
      <c r="E8" s="17">
        <v>1</v>
      </c>
      <c r="F8" s="17">
        <v>7</v>
      </c>
      <c r="G8" s="17">
        <v>21</v>
      </c>
      <c r="H8" s="17">
        <v>0</v>
      </c>
      <c r="I8" s="17">
        <v>456</v>
      </c>
      <c r="J8" s="17"/>
      <c r="K8" s="17">
        <v>4</v>
      </c>
      <c r="L8" s="17"/>
      <c r="M8" s="17">
        <v>1159</v>
      </c>
      <c r="N8" s="17">
        <v>54</v>
      </c>
      <c r="O8" s="17">
        <v>16</v>
      </c>
      <c r="P8" s="17">
        <v>2</v>
      </c>
      <c r="Q8" s="17">
        <v>2</v>
      </c>
      <c r="R8" s="17">
        <v>4</v>
      </c>
      <c r="S8" s="18">
        <v>3</v>
      </c>
      <c r="T8" s="18">
        <f t="shared" si="0"/>
        <v>1882</v>
      </c>
      <c r="U8" s="18">
        <f t="shared" ref="U8:U14" si="1">SUM(C8:S8)</f>
        <v>1739</v>
      </c>
    </row>
    <row r="9" spans="1:21" x14ac:dyDescent="0.25">
      <c r="A9" s="3" t="s">
        <v>13</v>
      </c>
      <c r="B9" s="17">
        <v>114</v>
      </c>
      <c r="C9" s="17">
        <v>2</v>
      </c>
      <c r="D9" s="17">
        <v>3</v>
      </c>
      <c r="E9" s="17">
        <v>2</v>
      </c>
      <c r="F9" s="17">
        <v>4</v>
      </c>
      <c r="G9" s="17">
        <v>13</v>
      </c>
      <c r="H9" s="17">
        <v>0</v>
      </c>
      <c r="I9" s="17">
        <v>246</v>
      </c>
      <c r="J9" s="17"/>
      <c r="K9" s="17">
        <v>2</v>
      </c>
      <c r="L9" s="17"/>
      <c r="M9" s="17">
        <v>581</v>
      </c>
      <c r="N9" s="17">
        <v>51</v>
      </c>
      <c r="O9" s="17">
        <v>19</v>
      </c>
      <c r="P9" s="17">
        <v>4</v>
      </c>
      <c r="Q9" s="17">
        <v>2</v>
      </c>
      <c r="R9" s="17">
        <v>3</v>
      </c>
      <c r="S9" s="18">
        <v>1</v>
      </c>
      <c r="T9" s="18">
        <f t="shared" si="0"/>
        <v>1047</v>
      </c>
      <c r="U9" s="18">
        <f t="shared" si="1"/>
        <v>933</v>
      </c>
    </row>
    <row r="10" spans="1:21" x14ac:dyDescent="0.25">
      <c r="A10" s="3" t="s">
        <v>14</v>
      </c>
      <c r="B10" s="17">
        <v>112</v>
      </c>
      <c r="C10" s="17">
        <v>0</v>
      </c>
      <c r="D10" s="17">
        <v>2</v>
      </c>
      <c r="E10" s="17">
        <v>2</v>
      </c>
      <c r="F10" s="17">
        <v>0</v>
      </c>
      <c r="G10" s="17">
        <v>4</v>
      </c>
      <c r="H10" s="17">
        <v>0</v>
      </c>
      <c r="I10" s="17">
        <v>114</v>
      </c>
      <c r="J10" s="17"/>
      <c r="K10" s="17">
        <v>1</v>
      </c>
      <c r="L10" s="17"/>
      <c r="M10" s="17">
        <v>552</v>
      </c>
      <c r="N10" s="17">
        <v>42</v>
      </c>
      <c r="O10" s="17">
        <v>11</v>
      </c>
      <c r="P10" s="17">
        <v>4</v>
      </c>
      <c r="Q10" s="17">
        <v>0</v>
      </c>
      <c r="R10" s="17">
        <v>1</v>
      </c>
      <c r="S10" s="18">
        <v>1</v>
      </c>
      <c r="T10" s="18">
        <f t="shared" si="0"/>
        <v>846</v>
      </c>
      <c r="U10" s="18">
        <f t="shared" si="1"/>
        <v>734</v>
      </c>
    </row>
    <row r="11" spans="1:21" x14ac:dyDescent="0.25">
      <c r="A11" s="3" t="s">
        <v>15</v>
      </c>
      <c r="B11" s="17">
        <v>399</v>
      </c>
      <c r="C11" s="17">
        <v>15</v>
      </c>
      <c r="D11" s="17">
        <v>12</v>
      </c>
      <c r="E11" s="17">
        <v>7</v>
      </c>
      <c r="F11" s="17">
        <v>10</v>
      </c>
      <c r="G11" s="17">
        <v>51</v>
      </c>
      <c r="H11" s="17">
        <v>0</v>
      </c>
      <c r="I11" s="17">
        <v>3282</v>
      </c>
      <c r="J11" s="17"/>
      <c r="K11" s="17">
        <v>41</v>
      </c>
      <c r="L11" s="17"/>
      <c r="M11" s="17">
        <v>20409</v>
      </c>
      <c r="N11" s="17">
        <v>3413</v>
      </c>
      <c r="O11" s="17">
        <v>1505</v>
      </c>
      <c r="P11" s="17">
        <v>92</v>
      </c>
      <c r="Q11" s="17">
        <v>14</v>
      </c>
      <c r="R11" s="17">
        <v>19</v>
      </c>
      <c r="S11" s="18">
        <v>10</v>
      </c>
      <c r="T11" s="18">
        <f t="shared" si="0"/>
        <v>29279</v>
      </c>
      <c r="U11" s="18">
        <f t="shared" si="1"/>
        <v>28880</v>
      </c>
    </row>
    <row r="12" spans="1:21" x14ac:dyDescent="0.25">
      <c r="A12" s="3" t="s">
        <v>16</v>
      </c>
      <c r="B12" s="17">
        <v>57</v>
      </c>
      <c r="C12" s="17">
        <v>6</v>
      </c>
      <c r="D12" s="17">
        <v>6</v>
      </c>
      <c r="E12" s="17">
        <v>0</v>
      </c>
      <c r="F12" s="17">
        <v>3</v>
      </c>
      <c r="G12" s="17">
        <v>16</v>
      </c>
      <c r="H12" s="17">
        <v>0</v>
      </c>
      <c r="I12" s="17">
        <v>532</v>
      </c>
      <c r="J12" s="17"/>
      <c r="K12" s="17">
        <v>11</v>
      </c>
      <c r="L12" s="17"/>
      <c r="M12" s="17">
        <v>7316</v>
      </c>
      <c r="N12" s="17">
        <v>709</v>
      </c>
      <c r="O12" s="17">
        <v>155</v>
      </c>
      <c r="P12" s="17">
        <v>17</v>
      </c>
      <c r="Q12" s="17">
        <v>1</v>
      </c>
      <c r="R12" s="17">
        <v>8</v>
      </c>
      <c r="S12" s="18">
        <v>5</v>
      </c>
      <c r="T12" s="18">
        <f t="shared" si="0"/>
        <v>8842</v>
      </c>
      <c r="U12" s="18">
        <f t="shared" si="1"/>
        <v>8785</v>
      </c>
    </row>
    <row r="13" spans="1:21" x14ac:dyDescent="0.25">
      <c r="A13" s="3" t="s">
        <v>17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/>
      <c r="K13" s="17">
        <v>0</v>
      </c>
      <c r="L13" s="17"/>
      <c r="M13" s="17">
        <v>12</v>
      </c>
      <c r="N13" s="17">
        <v>1</v>
      </c>
      <c r="O13" s="17">
        <v>0</v>
      </c>
      <c r="P13" s="17">
        <v>0</v>
      </c>
      <c r="Q13" s="17">
        <v>0</v>
      </c>
      <c r="R13" s="17">
        <v>0</v>
      </c>
      <c r="S13" s="18">
        <v>0</v>
      </c>
      <c r="T13" s="18">
        <f t="shared" si="0"/>
        <v>13</v>
      </c>
      <c r="U13" s="18">
        <f t="shared" si="1"/>
        <v>13</v>
      </c>
    </row>
    <row r="14" spans="1:21" x14ac:dyDescent="0.25">
      <c r="A14" s="3" t="s">
        <v>18</v>
      </c>
      <c r="B14" s="17">
        <v>7</v>
      </c>
      <c r="C14" s="17">
        <v>0</v>
      </c>
      <c r="D14" s="17">
        <v>0</v>
      </c>
      <c r="E14" s="17">
        <v>0</v>
      </c>
      <c r="F14" s="17">
        <v>0</v>
      </c>
      <c r="G14" s="17">
        <v>13</v>
      </c>
      <c r="H14" s="17">
        <v>0</v>
      </c>
      <c r="I14" s="17">
        <v>25</v>
      </c>
      <c r="J14" s="17"/>
      <c r="K14" s="17">
        <v>2</v>
      </c>
      <c r="L14" s="17"/>
      <c r="M14" s="17">
        <v>81</v>
      </c>
      <c r="N14" s="17">
        <v>6</v>
      </c>
      <c r="O14" s="17">
        <v>1</v>
      </c>
      <c r="P14" s="17">
        <v>0</v>
      </c>
      <c r="Q14" s="17">
        <v>0</v>
      </c>
      <c r="R14" s="17">
        <v>0</v>
      </c>
      <c r="S14" s="18">
        <v>1</v>
      </c>
      <c r="T14" s="18">
        <f t="shared" si="0"/>
        <v>136</v>
      </c>
      <c r="U14" s="18">
        <f t="shared" si="1"/>
        <v>129</v>
      </c>
    </row>
    <row r="15" spans="1:21" x14ac:dyDescent="0.25">
      <c r="A15" s="2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5"/>
      <c r="T15" s="15"/>
      <c r="U15" s="15"/>
    </row>
    <row r="16" spans="1:21" x14ac:dyDescent="0.25">
      <c r="A16" s="6" t="s">
        <v>9</v>
      </c>
      <c r="B16" s="20">
        <f t="shared" ref="B16:I16" si="2">SUM(B7:B14)</f>
        <v>1141</v>
      </c>
      <c r="C16" s="20">
        <f t="shared" si="2"/>
        <v>40</v>
      </c>
      <c r="D16" s="20">
        <f t="shared" si="2"/>
        <v>54</v>
      </c>
      <c r="E16" s="20">
        <f t="shared" si="2"/>
        <v>22</v>
      </c>
      <c r="F16" s="20">
        <f t="shared" si="2"/>
        <v>39</v>
      </c>
      <c r="G16" s="20">
        <f t="shared" si="2"/>
        <v>161</v>
      </c>
      <c r="H16" s="20">
        <f t="shared" si="2"/>
        <v>0</v>
      </c>
      <c r="I16" s="20">
        <f t="shared" si="2"/>
        <v>8048</v>
      </c>
      <c r="J16" s="20"/>
      <c r="K16" s="20">
        <f>SUM(K7:K14)</f>
        <v>129</v>
      </c>
      <c r="L16" s="20"/>
      <c r="M16" s="20">
        <f t="shared" ref="M16:S16" si="3">SUM(M7:M14)</f>
        <v>36108</v>
      </c>
      <c r="N16" s="20">
        <f t="shared" si="3"/>
        <v>4317</v>
      </c>
      <c r="O16" s="20">
        <f t="shared" si="3"/>
        <v>1723</v>
      </c>
      <c r="P16" s="20">
        <f t="shared" si="3"/>
        <v>125</v>
      </c>
      <c r="Q16" s="20">
        <f t="shared" si="3"/>
        <v>20</v>
      </c>
      <c r="R16" s="20">
        <f t="shared" si="3"/>
        <v>43</v>
      </c>
      <c r="S16" s="21">
        <f t="shared" si="3"/>
        <v>25</v>
      </c>
      <c r="T16" s="21">
        <f>SUM(T6:T14)</f>
        <v>51995</v>
      </c>
      <c r="U16" s="21">
        <f>SUM(U6:U14)</f>
        <v>50854</v>
      </c>
    </row>
    <row r="17" spans="1:21" x14ac:dyDescent="0.25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x14ac:dyDescent="0.25">
      <c r="B18" s="15"/>
      <c r="C18" s="15"/>
      <c r="D18" s="15"/>
      <c r="E18" s="15"/>
      <c r="F18" s="15"/>
      <c r="G18" s="15"/>
      <c r="H18" s="15"/>
      <c r="I18" s="15"/>
      <c r="J18" s="15" t="s">
        <v>31</v>
      </c>
      <c r="K18" s="15"/>
      <c r="L18" s="15"/>
      <c r="M18" s="15"/>
      <c r="N18" s="15"/>
      <c r="O18" s="15"/>
      <c r="P18" s="15"/>
      <c r="Q18" s="15"/>
      <c r="R18" s="15"/>
      <c r="S18" s="15"/>
      <c r="T18" s="22" t="s">
        <v>34</v>
      </c>
      <c r="U18" s="15"/>
    </row>
    <row r="19" spans="1:21" x14ac:dyDescent="0.25">
      <c r="A19" s="3" t="s">
        <v>16</v>
      </c>
      <c r="B19" s="15"/>
      <c r="C19" s="13">
        <v>6</v>
      </c>
      <c r="D19" s="13">
        <v>6</v>
      </c>
      <c r="E19" s="13">
        <v>0</v>
      </c>
      <c r="F19" s="13">
        <v>3</v>
      </c>
      <c r="G19" s="13">
        <v>16</v>
      </c>
      <c r="H19" s="14">
        <v>0</v>
      </c>
      <c r="I19" s="14">
        <v>532</v>
      </c>
      <c r="J19" s="14"/>
      <c r="K19" s="14">
        <v>11</v>
      </c>
      <c r="L19" s="14"/>
      <c r="M19" s="14">
        <v>7316</v>
      </c>
      <c r="N19" s="14">
        <v>709</v>
      </c>
      <c r="O19" s="13">
        <v>155</v>
      </c>
      <c r="P19" s="13">
        <v>17</v>
      </c>
      <c r="Q19" s="13">
        <v>1</v>
      </c>
      <c r="R19" s="13">
        <v>8</v>
      </c>
      <c r="S19" s="23">
        <v>5</v>
      </c>
      <c r="T19" s="15">
        <f>SUM(C19:S19)</f>
        <v>8785</v>
      </c>
      <c r="U19" s="15"/>
    </row>
    <row r="20" spans="1:21" x14ac:dyDescent="0.25">
      <c r="A20" s="3" t="s">
        <v>17</v>
      </c>
      <c r="B20" s="15"/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4">
        <v>0</v>
      </c>
      <c r="I20" s="14">
        <v>0</v>
      </c>
      <c r="J20" s="14"/>
      <c r="K20" s="14">
        <v>0</v>
      </c>
      <c r="L20" s="14"/>
      <c r="M20" s="14">
        <v>12</v>
      </c>
      <c r="N20" s="14">
        <v>1</v>
      </c>
      <c r="O20" s="13">
        <v>0</v>
      </c>
      <c r="P20" s="13">
        <v>0</v>
      </c>
      <c r="Q20" s="13">
        <v>0</v>
      </c>
      <c r="R20" s="13">
        <v>0</v>
      </c>
      <c r="S20" s="23">
        <v>0</v>
      </c>
      <c r="T20" s="15">
        <f>SUM(C20:S20)</f>
        <v>13</v>
      </c>
      <c r="U20" s="15"/>
    </row>
    <row r="21" spans="1:21" x14ac:dyDescent="0.25">
      <c r="A21" t="s">
        <v>24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>SUM(T19:T20)</f>
        <v>8798</v>
      </c>
      <c r="U21" s="15"/>
    </row>
    <row r="23" spans="1:21" x14ac:dyDescent="0.25">
      <c r="A23" t="s">
        <v>25</v>
      </c>
      <c r="C23">
        <f>SUM(C19:G20)</f>
        <v>31</v>
      </c>
    </row>
    <row r="24" spans="1:21" x14ac:dyDescent="0.25">
      <c r="A24" t="s">
        <v>26</v>
      </c>
      <c r="C24" s="12">
        <f>AVERAGE(C23)/(T21)</f>
        <v>3.5235280745624007E-3</v>
      </c>
    </row>
    <row r="25" spans="1:21" x14ac:dyDescent="0.25">
      <c r="A25" t="s">
        <v>27</v>
      </c>
      <c r="C25">
        <f>SUM(O19:S20)</f>
        <v>186</v>
      </c>
    </row>
    <row r="26" spans="1:21" x14ac:dyDescent="0.25">
      <c r="A26" t="s">
        <v>28</v>
      </c>
      <c r="C26" s="12">
        <f>AVERAGE(C25)/(T21)</f>
        <v>2.1141168447374403E-2</v>
      </c>
    </row>
    <row r="27" spans="1:21" x14ac:dyDescent="0.25">
      <c r="A27" t="s">
        <v>32</v>
      </c>
      <c r="C27" s="12">
        <f>AVERAGE(C23+C25)/(T21)</f>
        <v>2.4664696521936803E-2</v>
      </c>
    </row>
  </sheetData>
  <mergeCells count="4">
    <mergeCell ref="A1:R1"/>
    <mergeCell ref="G2:J2"/>
    <mergeCell ref="A4:A5"/>
    <mergeCell ref="B4:T4"/>
  </mergeCells>
  <pageMargins left="0.7" right="0.7" top="0.75" bottom="0.75" header="0.3" footer="0.3"/>
  <pageSetup scale="54" orientation="portrait" r:id="rId1"/>
  <headerFooter>
    <oddHeader>&amp;R&amp;"Times New Roman,Bold"&amp;10ATTACHMENT TB-1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view="pageLayout" zoomScaleNormal="100" workbookViewId="0">
      <selection activeCell="H25" sqref="H25"/>
    </sheetView>
  </sheetViews>
  <sheetFormatPr defaultRowHeight="15" x14ac:dyDescent="0.25"/>
  <cols>
    <col min="1" max="1" width="18.140625" customWidth="1"/>
    <col min="2" max="2" width="8" customWidth="1"/>
    <col min="3" max="3" width="7.85546875" customWidth="1"/>
    <col min="4" max="9" width="8" customWidth="1"/>
    <col min="10" max="10" width="2.140625" customWidth="1"/>
    <col min="11" max="11" width="8" customWidth="1"/>
    <col min="12" max="12" width="2.140625" customWidth="1"/>
    <col min="13" max="21" width="8" customWidth="1"/>
  </cols>
  <sheetData>
    <row r="1" spans="1:21" x14ac:dyDescent="0.25">
      <c r="A1" s="24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21" x14ac:dyDescent="0.25">
      <c r="A2" s="2"/>
      <c r="B2" s="1"/>
      <c r="C2" s="1" t="s">
        <v>30</v>
      </c>
      <c r="E2" s="1"/>
      <c r="F2" s="1"/>
      <c r="G2" s="26" t="s">
        <v>21</v>
      </c>
      <c r="H2" s="27"/>
      <c r="I2" s="27"/>
      <c r="J2" s="27"/>
      <c r="K2" s="1"/>
      <c r="L2" s="1"/>
      <c r="M2" s="1"/>
      <c r="N2" s="1" t="s">
        <v>22</v>
      </c>
      <c r="O2" s="1"/>
      <c r="P2" s="1"/>
      <c r="Q2" s="1"/>
      <c r="R2" s="1"/>
    </row>
    <row r="3" spans="1:21" x14ac:dyDescent="0.2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1" x14ac:dyDescent="0.25">
      <c r="A4" s="28" t="s">
        <v>0</v>
      </c>
      <c r="B4" s="30" t="s">
        <v>23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2"/>
    </row>
    <row r="5" spans="1:21" ht="43.5" x14ac:dyDescent="0.25">
      <c r="A5" s="29"/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/>
      <c r="K5" s="4">
        <v>100</v>
      </c>
      <c r="L5" s="4"/>
      <c r="M5" s="4" t="s">
        <v>8</v>
      </c>
      <c r="N5" s="4" t="s">
        <v>7</v>
      </c>
      <c r="O5" s="4" t="s">
        <v>6</v>
      </c>
      <c r="P5" s="4" t="s">
        <v>5</v>
      </c>
      <c r="Q5" s="4" t="s">
        <v>4</v>
      </c>
      <c r="R5" s="4" t="s">
        <v>3</v>
      </c>
      <c r="S5" s="5" t="s">
        <v>2</v>
      </c>
      <c r="T5" s="5" t="s">
        <v>35</v>
      </c>
      <c r="U5" s="5" t="s">
        <v>29</v>
      </c>
    </row>
    <row r="6" spans="1:21" x14ac:dyDescent="0.25">
      <c r="A6" s="3" t="s">
        <v>10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5"/>
      <c r="T6" s="5"/>
      <c r="U6" s="5"/>
    </row>
    <row r="7" spans="1:21" x14ac:dyDescent="0.25">
      <c r="A7" s="3" t="s">
        <v>11</v>
      </c>
      <c r="B7" s="4">
        <v>201</v>
      </c>
      <c r="C7" s="4">
        <v>5</v>
      </c>
      <c r="D7" s="4">
        <v>8</v>
      </c>
      <c r="E7" s="4">
        <v>9</v>
      </c>
      <c r="F7" s="4">
        <v>4</v>
      </c>
      <c r="G7" s="4">
        <v>32</v>
      </c>
      <c r="H7" s="4">
        <v>0</v>
      </c>
      <c r="I7" s="4">
        <v>2194</v>
      </c>
      <c r="J7" s="4"/>
      <c r="K7" s="4">
        <v>73</v>
      </c>
      <c r="L7" s="4"/>
      <c r="M7" s="4">
        <v>11056</v>
      </c>
      <c r="N7" s="4">
        <v>44</v>
      </c>
      <c r="O7" s="4">
        <v>22</v>
      </c>
      <c r="P7" s="4">
        <v>3</v>
      </c>
      <c r="Q7" s="4">
        <v>3</v>
      </c>
      <c r="R7" s="4">
        <v>2</v>
      </c>
      <c r="S7" s="5">
        <v>2</v>
      </c>
      <c r="T7" s="5">
        <f>SUM(B7:S7)</f>
        <v>13658</v>
      </c>
      <c r="U7" s="5">
        <f t="shared" ref="U7:U14" si="0">SUM(C7:S7)</f>
        <v>13457</v>
      </c>
    </row>
    <row r="8" spans="1:21" x14ac:dyDescent="0.25">
      <c r="A8" s="3" t="s">
        <v>12</v>
      </c>
      <c r="B8" s="4">
        <v>221</v>
      </c>
      <c r="C8" s="4">
        <v>1</v>
      </c>
      <c r="D8" s="4">
        <v>2</v>
      </c>
      <c r="E8" s="4">
        <v>1</v>
      </c>
      <c r="F8" s="4">
        <v>3</v>
      </c>
      <c r="G8" s="4">
        <v>6</v>
      </c>
      <c r="H8" s="4">
        <v>0</v>
      </c>
      <c r="I8" s="4">
        <v>175</v>
      </c>
      <c r="J8" s="4"/>
      <c r="K8" s="4">
        <v>11</v>
      </c>
      <c r="L8" s="4"/>
      <c r="M8" s="4">
        <v>933</v>
      </c>
      <c r="N8" s="4">
        <v>66</v>
      </c>
      <c r="O8" s="4">
        <v>20</v>
      </c>
      <c r="P8" s="4">
        <v>3</v>
      </c>
      <c r="Q8" s="4">
        <v>0</v>
      </c>
      <c r="R8" s="4">
        <v>2</v>
      </c>
      <c r="S8" s="5">
        <v>1</v>
      </c>
      <c r="T8" s="5">
        <f t="shared" ref="T8:T14" si="1">SUM(B8:S8)</f>
        <v>1445</v>
      </c>
      <c r="U8" s="5">
        <f t="shared" si="0"/>
        <v>1224</v>
      </c>
    </row>
    <row r="9" spans="1:21" x14ac:dyDescent="0.25">
      <c r="A9" s="3" t="s">
        <v>13</v>
      </c>
      <c r="B9" s="4">
        <v>174</v>
      </c>
      <c r="C9" s="4">
        <v>0</v>
      </c>
      <c r="D9" s="4">
        <v>2</v>
      </c>
      <c r="E9" s="4">
        <v>1</v>
      </c>
      <c r="F9" s="4">
        <v>0</v>
      </c>
      <c r="G9" s="4">
        <v>3</v>
      </c>
      <c r="H9" s="4">
        <v>0</v>
      </c>
      <c r="I9" s="4">
        <v>48</v>
      </c>
      <c r="J9" s="4"/>
      <c r="K9" s="4">
        <v>2</v>
      </c>
      <c r="L9" s="4"/>
      <c r="M9" s="4">
        <v>280</v>
      </c>
      <c r="N9" s="4">
        <v>71</v>
      </c>
      <c r="O9" s="4">
        <v>32</v>
      </c>
      <c r="P9" s="4">
        <v>1</v>
      </c>
      <c r="Q9" s="4">
        <v>0</v>
      </c>
      <c r="R9" s="4">
        <v>1</v>
      </c>
      <c r="S9" s="5">
        <v>0</v>
      </c>
      <c r="T9" s="5">
        <f t="shared" si="1"/>
        <v>615</v>
      </c>
      <c r="U9" s="5">
        <f t="shared" si="0"/>
        <v>441</v>
      </c>
    </row>
    <row r="10" spans="1:21" x14ac:dyDescent="0.25">
      <c r="A10" s="3" t="s">
        <v>14</v>
      </c>
      <c r="B10" s="4">
        <v>216</v>
      </c>
      <c r="C10" s="4">
        <v>0</v>
      </c>
      <c r="D10" s="4">
        <v>0</v>
      </c>
      <c r="E10" s="4">
        <v>0</v>
      </c>
      <c r="F10" s="4">
        <v>0</v>
      </c>
      <c r="G10" s="4">
        <v>2</v>
      </c>
      <c r="H10" s="4">
        <v>0</v>
      </c>
      <c r="I10" s="4">
        <v>15</v>
      </c>
      <c r="J10" s="4"/>
      <c r="K10" s="4">
        <v>1</v>
      </c>
      <c r="L10" s="4"/>
      <c r="M10" s="4">
        <v>139</v>
      </c>
      <c r="N10" s="4">
        <v>74</v>
      </c>
      <c r="O10" s="4">
        <v>33</v>
      </c>
      <c r="P10" s="4">
        <v>0</v>
      </c>
      <c r="Q10" s="4">
        <v>0</v>
      </c>
      <c r="R10" s="4">
        <v>2</v>
      </c>
      <c r="S10" s="5">
        <v>0</v>
      </c>
      <c r="T10" s="5">
        <f t="shared" si="1"/>
        <v>482</v>
      </c>
      <c r="U10" s="5">
        <f t="shared" si="0"/>
        <v>266</v>
      </c>
    </row>
    <row r="11" spans="1:21" x14ac:dyDescent="0.25">
      <c r="A11" s="3" t="s">
        <v>15</v>
      </c>
      <c r="B11" s="4">
        <v>193</v>
      </c>
      <c r="C11" s="4">
        <v>1</v>
      </c>
      <c r="D11" s="4">
        <v>1</v>
      </c>
      <c r="E11" s="4">
        <v>1</v>
      </c>
      <c r="F11" s="4">
        <v>0</v>
      </c>
      <c r="G11" s="4">
        <v>0</v>
      </c>
      <c r="H11" s="4">
        <v>0</v>
      </c>
      <c r="I11" s="4">
        <v>17</v>
      </c>
      <c r="J11" s="4"/>
      <c r="K11" s="4">
        <v>0</v>
      </c>
      <c r="L11" s="4"/>
      <c r="M11" s="4">
        <v>129</v>
      </c>
      <c r="N11" s="4">
        <v>27</v>
      </c>
      <c r="O11" s="4">
        <v>6</v>
      </c>
      <c r="P11" s="4">
        <v>0</v>
      </c>
      <c r="Q11" s="4">
        <v>0</v>
      </c>
      <c r="R11" s="4">
        <v>0</v>
      </c>
      <c r="S11" s="5">
        <v>1</v>
      </c>
      <c r="T11" s="5">
        <f t="shared" si="1"/>
        <v>376</v>
      </c>
      <c r="U11" s="5">
        <f t="shared" si="0"/>
        <v>183</v>
      </c>
    </row>
    <row r="12" spans="1:21" x14ac:dyDescent="0.25">
      <c r="A12" s="3" t="s">
        <v>16</v>
      </c>
      <c r="B12" s="4">
        <v>180</v>
      </c>
      <c r="C12" s="4">
        <v>1</v>
      </c>
      <c r="D12" s="4">
        <v>1</v>
      </c>
      <c r="E12" s="4">
        <v>0</v>
      </c>
      <c r="F12" s="4">
        <v>11</v>
      </c>
      <c r="G12" s="4">
        <v>50</v>
      </c>
      <c r="H12" s="4">
        <v>0</v>
      </c>
      <c r="I12" s="4">
        <v>268</v>
      </c>
      <c r="J12" s="4"/>
      <c r="K12" s="4">
        <v>1</v>
      </c>
      <c r="L12" s="4"/>
      <c r="M12" s="4">
        <v>864</v>
      </c>
      <c r="N12" s="4">
        <v>101</v>
      </c>
      <c r="O12" s="4">
        <v>51</v>
      </c>
      <c r="P12" s="4">
        <v>5</v>
      </c>
      <c r="Q12" s="4">
        <v>0</v>
      </c>
      <c r="R12" s="4">
        <v>4</v>
      </c>
      <c r="S12" s="5">
        <v>0</v>
      </c>
      <c r="T12" s="5">
        <f t="shared" si="1"/>
        <v>1537</v>
      </c>
      <c r="U12" s="5">
        <f t="shared" si="0"/>
        <v>1357</v>
      </c>
    </row>
    <row r="13" spans="1:21" x14ac:dyDescent="0.25">
      <c r="A13" s="3" t="s">
        <v>17</v>
      </c>
      <c r="B13" s="4">
        <v>218</v>
      </c>
      <c r="C13" s="4">
        <v>2</v>
      </c>
      <c r="D13" s="4">
        <v>0</v>
      </c>
      <c r="E13" s="4">
        <v>1</v>
      </c>
      <c r="F13" s="4">
        <v>7</v>
      </c>
      <c r="G13" s="4">
        <v>47</v>
      </c>
      <c r="H13" s="4">
        <v>0</v>
      </c>
      <c r="I13" s="4">
        <v>169</v>
      </c>
      <c r="J13" s="4"/>
      <c r="K13" s="4">
        <v>0</v>
      </c>
      <c r="L13" s="4"/>
      <c r="M13" s="4">
        <v>186</v>
      </c>
      <c r="N13" s="4">
        <v>27</v>
      </c>
      <c r="O13" s="4">
        <v>20</v>
      </c>
      <c r="P13" s="4">
        <v>4</v>
      </c>
      <c r="Q13" s="4">
        <v>3</v>
      </c>
      <c r="R13" s="4">
        <v>1</v>
      </c>
      <c r="S13" s="5">
        <v>1</v>
      </c>
      <c r="T13" s="5">
        <f t="shared" si="1"/>
        <v>686</v>
      </c>
      <c r="U13" s="5">
        <f t="shared" si="0"/>
        <v>468</v>
      </c>
    </row>
    <row r="14" spans="1:21" x14ac:dyDescent="0.25">
      <c r="A14" s="3" t="s">
        <v>18</v>
      </c>
      <c r="B14" s="4">
        <v>18</v>
      </c>
      <c r="C14" s="4">
        <v>2</v>
      </c>
      <c r="D14" s="4">
        <v>1</v>
      </c>
      <c r="E14" s="4">
        <v>0</v>
      </c>
      <c r="F14" s="4">
        <v>2</v>
      </c>
      <c r="G14" s="4">
        <v>8</v>
      </c>
      <c r="H14" s="4">
        <v>0</v>
      </c>
      <c r="I14" s="4">
        <v>1420</v>
      </c>
      <c r="J14" s="4"/>
      <c r="K14" s="4">
        <v>8</v>
      </c>
      <c r="L14" s="4"/>
      <c r="M14" s="4">
        <v>890</v>
      </c>
      <c r="N14" s="4">
        <v>60</v>
      </c>
      <c r="O14" s="4">
        <v>10</v>
      </c>
      <c r="P14" s="4">
        <v>0</v>
      </c>
      <c r="Q14" s="4">
        <v>1</v>
      </c>
      <c r="R14" s="4">
        <v>1</v>
      </c>
      <c r="S14" s="5">
        <v>0</v>
      </c>
      <c r="T14" s="5">
        <f t="shared" si="1"/>
        <v>2421</v>
      </c>
      <c r="U14" s="5">
        <f t="shared" si="0"/>
        <v>2403</v>
      </c>
    </row>
    <row r="15" spans="1:21" x14ac:dyDescent="0.2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1" x14ac:dyDescent="0.25">
      <c r="A16" s="6" t="s">
        <v>9</v>
      </c>
      <c r="B16" s="7">
        <f t="shared" ref="B16:I16" si="2">SUM(B7:B14)</f>
        <v>1421</v>
      </c>
      <c r="C16" s="7">
        <f t="shared" si="2"/>
        <v>12</v>
      </c>
      <c r="D16" s="7">
        <f t="shared" si="2"/>
        <v>15</v>
      </c>
      <c r="E16" s="7">
        <f t="shared" si="2"/>
        <v>13</v>
      </c>
      <c r="F16" s="7">
        <f t="shared" si="2"/>
        <v>27</v>
      </c>
      <c r="G16" s="7">
        <f t="shared" si="2"/>
        <v>148</v>
      </c>
      <c r="H16" s="7">
        <f t="shared" si="2"/>
        <v>0</v>
      </c>
      <c r="I16" s="7">
        <f t="shared" si="2"/>
        <v>4306</v>
      </c>
      <c r="J16" s="7"/>
      <c r="K16" s="7">
        <f>SUM(K7:K14)</f>
        <v>96</v>
      </c>
      <c r="L16" s="7"/>
      <c r="M16" s="7">
        <f t="shared" ref="M16:S16" si="3">SUM(M7:M14)</f>
        <v>14477</v>
      </c>
      <c r="N16" s="7">
        <f t="shared" si="3"/>
        <v>470</v>
      </c>
      <c r="O16" s="7">
        <f t="shared" si="3"/>
        <v>194</v>
      </c>
      <c r="P16" s="7">
        <f t="shared" si="3"/>
        <v>16</v>
      </c>
      <c r="Q16" s="7">
        <f t="shared" si="3"/>
        <v>7</v>
      </c>
      <c r="R16" s="7">
        <f t="shared" si="3"/>
        <v>13</v>
      </c>
      <c r="S16" s="8">
        <f t="shared" si="3"/>
        <v>5</v>
      </c>
      <c r="T16" s="8">
        <f>SUM(T7:T15)</f>
        <v>21220</v>
      </c>
      <c r="U16" s="8">
        <f>SUM(U6:U14)</f>
        <v>19799</v>
      </c>
    </row>
    <row r="18" spans="1:21" x14ac:dyDescent="0.25">
      <c r="J18" t="s">
        <v>20</v>
      </c>
    </row>
    <row r="21" spans="1:21" x14ac:dyDescent="0.25">
      <c r="A21" s="3" t="s">
        <v>16</v>
      </c>
      <c r="C21" s="10">
        <v>1</v>
      </c>
      <c r="D21" s="10">
        <v>1</v>
      </c>
      <c r="E21" s="10">
        <v>0</v>
      </c>
      <c r="F21" s="10">
        <v>11</v>
      </c>
      <c r="G21" s="10">
        <v>50</v>
      </c>
      <c r="H21" s="9">
        <v>0</v>
      </c>
      <c r="I21" s="9">
        <v>268</v>
      </c>
      <c r="J21" s="9"/>
      <c r="K21" s="9">
        <v>1</v>
      </c>
      <c r="L21" s="9"/>
      <c r="M21" s="9">
        <v>864</v>
      </c>
      <c r="N21" s="9">
        <v>101</v>
      </c>
      <c r="O21" s="10">
        <v>51</v>
      </c>
      <c r="P21" s="10">
        <v>5</v>
      </c>
      <c r="Q21" s="10">
        <v>0</v>
      </c>
      <c r="R21" s="10">
        <v>4</v>
      </c>
      <c r="S21" s="11">
        <v>0</v>
      </c>
      <c r="T21" s="16"/>
      <c r="U21">
        <f>SUM(C21:S21)</f>
        <v>1357</v>
      </c>
    </row>
    <row r="22" spans="1:21" x14ac:dyDescent="0.25">
      <c r="A22" s="3" t="s">
        <v>17</v>
      </c>
      <c r="C22" s="10">
        <v>2</v>
      </c>
      <c r="D22" s="10">
        <v>0</v>
      </c>
      <c r="E22" s="10">
        <v>1</v>
      </c>
      <c r="F22" s="10">
        <v>7</v>
      </c>
      <c r="G22" s="10">
        <v>47</v>
      </c>
      <c r="H22" s="9">
        <v>0</v>
      </c>
      <c r="I22" s="9">
        <v>169</v>
      </c>
      <c r="J22" s="9"/>
      <c r="K22" s="9">
        <v>0</v>
      </c>
      <c r="L22" s="9"/>
      <c r="M22" s="9">
        <v>186</v>
      </c>
      <c r="N22" s="9">
        <v>27</v>
      </c>
      <c r="O22" s="10">
        <v>20</v>
      </c>
      <c r="P22" s="10">
        <v>4</v>
      </c>
      <c r="Q22" s="10">
        <v>3</v>
      </c>
      <c r="R22" s="10">
        <v>1</v>
      </c>
      <c r="S22" s="11">
        <v>1</v>
      </c>
      <c r="T22" s="16"/>
      <c r="U22">
        <f>SUM(C22:S22)</f>
        <v>468</v>
      </c>
    </row>
    <row r="23" spans="1:21" x14ac:dyDescent="0.25">
      <c r="A23" t="s">
        <v>24</v>
      </c>
      <c r="U23">
        <f>SUM(U21:U22)</f>
        <v>1825</v>
      </c>
    </row>
    <row r="25" spans="1:21" x14ac:dyDescent="0.25">
      <c r="A25" t="s">
        <v>25</v>
      </c>
      <c r="C25">
        <f>SUM(C21:G22)</f>
        <v>120</v>
      </c>
    </row>
    <row r="26" spans="1:21" x14ac:dyDescent="0.25">
      <c r="A26" t="s">
        <v>26</v>
      </c>
      <c r="C26" s="12">
        <f>AVERAGE(C25)/(U23)</f>
        <v>6.575342465753424E-2</v>
      </c>
    </row>
    <row r="27" spans="1:21" x14ac:dyDescent="0.25">
      <c r="A27" t="s">
        <v>27</v>
      </c>
      <c r="C27">
        <f>SUM(O21:S22)</f>
        <v>89</v>
      </c>
    </row>
    <row r="28" spans="1:21" x14ac:dyDescent="0.25">
      <c r="A28" t="s">
        <v>28</v>
      </c>
      <c r="C28" s="12">
        <f>AVERAGE(C27)/(U23)</f>
        <v>4.876712328767123E-2</v>
      </c>
    </row>
  </sheetData>
  <mergeCells count="4">
    <mergeCell ref="A1:R1"/>
    <mergeCell ref="A4:A5"/>
    <mergeCell ref="B4:U4"/>
    <mergeCell ref="G2:J2"/>
  </mergeCells>
  <pageMargins left="0.7" right="0.7" top="0.75" bottom="0.75" header="0.3" footer="0.3"/>
  <pageSetup scale="54" orientation="portrait" r:id="rId1"/>
  <headerFooter>
    <oddHeader>&amp;R&amp;"Times New Roman,Bold"&amp;10ATTACHMENT TB-1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view="pageLayout" zoomScaleNormal="100" workbookViewId="0">
      <selection activeCell="H25" sqref="H25"/>
    </sheetView>
  </sheetViews>
  <sheetFormatPr defaultRowHeight="15" x14ac:dyDescent="0.25"/>
  <cols>
    <col min="1" max="1" width="20.140625" customWidth="1"/>
    <col min="2" max="2" width="0" hidden="1" customWidth="1"/>
  </cols>
  <sheetData>
    <row r="1" spans="1:20" ht="47.25" customHeight="1" x14ac:dyDescent="0.25">
      <c r="J1" t="s">
        <v>37</v>
      </c>
    </row>
    <row r="2" spans="1:20" x14ac:dyDescent="0.25">
      <c r="A2" s="28" t="s">
        <v>0</v>
      </c>
      <c r="B2" s="30" t="s">
        <v>23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2"/>
    </row>
    <row r="3" spans="1:20" ht="43.5" x14ac:dyDescent="0.25">
      <c r="A3" s="29"/>
      <c r="B3" s="4"/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/>
      <c r="K3" s="4">
        <v>100</v>
      </c>
      <c r="L3" s="4"/>
      <c r="M3" s="4" t="s">
        <v>8</v>
      </c>
      <c r="N3" s="4" t="s">
        <v>7</v>
      </c>
      <c r="O3" s="4" t="s">
        <v>6</v>
      </c>
      <c r="P3" s="4" t="s">
        <v>5</v>
      </c>
      <c r="Q3" s="4" t="s">
        <v>4</v>
      </c>
      <c r="R3" s="4" t="s">
        <v>3</v>
      </c>
      <c r="S3" s="5" t="s">
        <v>2</v>
      </c>
      <c r="T3" s="5" t="s">
        <v>35</v>
      </c>
    </row>
    <row r="4" spans="1:20" x14ac:dyDescent="0.25">
      <c r="A4" s="3" t="s">
        <v>16</v>
      </c>
      <c r="C4" s="13">
        <f>SUM('DEK Report '!C19+'DEO Report'!C21)</f>
        <v>7</v>
      </c>
      <c r="D4" s="13">
        <f>SUM('DEK Report '!D19+'DEO Report'!D21)</f>
        <v>7</v>
      </c>
      <c r="E4" s="13">
        <f>SUM('DEK Report '!E19+'DEO Report'!E21)</f>
        <v>0</v>
      </c>
      <c r="F4" s="13">
        <f>SUM('DEK Report '!F19+'DEO Report'!F21)</f>
        <v>14</v>
      </c>
      <c r="G4" s="13">
        <f>SUM('DEK Report '!G19+'DEO Report'!G21)</f>
        <v>66</v>
      </c>
      <c r="H4" s="14">
        <f>SUM('DEK Report '!H19+'DEO Report'!H21)</f>
        <v>0</v>
      </c>
      <c r="I4" s="14">
        <f>SUM('DEK Report '!I19+'DEO Report'!I21)</f>
        <v>800</v>
      </c>
      <c r="J4" s="14">
        <f>SUM('DEK Report '!J19+'DEO Report'!J21)</f>
        <v>0</v>
      </c>
      <c r="K4" s="14">
        <f>SUM('DEK Report '!K19+'DEO Report'!K21)</f>
        <v>12</v>
      </c>
      <c r="L4" s="14">
        <f>SUM('DEK Report '!L19+'DEO Report'!L21)</f>
        <v>0</v>
      </c>
      <c r="M4" s="14">
        <f>SUM('DEK Report '!M19+'DEO Report'!M21)</f>
        <v>8180</v>
      </c>
      <c r="N4" s="14">
        <f>SUM('DEK Report '!N19+'DEO Report'!N21)</f>
        <v>810</v>
      </c>
      <c r="O4" s="13">
        <f>SUM('DEK Report '!O19+'DEO Report'!O21)</f>
        <v>206</v>
      </c>
      <c r="P4" s="13">
        <f>SUM('DEK Report '!P19+'DEO Report'!P21)</f>
        <v>22</v>
      </c>
      <c r="Q4" s="13">
        <f>SUM('DEK Report '!Q19+'DEO Report'!Q21)</f>
        <v>1</v>
      </c>
      <c r="R4" s="13">
        <f>SUM('DEK Report '!R19+'DEO Report'!R21)</f>
        <v>12</v>
      </c>
      <c r="S4" s="13">
        <f>SUM('DEK Report '!S19+'DEO Report'!S21)</f>
        <v>5</v>
      </c>
      <c r="T4" s="15">
        <f>SUM(C4:S4)</f>
        <v>10142</v>
      </c>
    </row>
    <row r="5" spans="1:20" x14ac:dyDescent="0.25">
      <c r="A5" s="3" t="s">
        <v>17</v>
      </c>
      <c r="C5" s="13">
        <f>SUM('DEK Report '!C20+'DEO Report'!C22)</f>
        <v>2</v>
      </c>
      <c r="D5" s="13">
        <f>SUM('DEK Report '!D20+'DEO Report'!D22)</f>
        <v>0</v>
      </c>
      <c r="E5" s="13">
        <f>SUM('DEK Report '!E20+'DEO Report'!E22)</f>
        <v>1</v>
      </c>
      <c r="F5" s="13">
        <f>SUM('DEK Report '!F20+'DEO Report'!F22)</f>
        <v>7</v>
      </c>
      <c r="G5" s="13">
        <f>SUM('DEK Report '!G20+'DEO Report'!G22)</f>
        <v>47</v>
      </c>
      <c r="H5" s="14">
        <f>SUM('DEK Report '!H20+'DEO Report'!H22)</f>
        <v>0</v>
      </c>
      <c r="I5" s="14">
        <f>SUM('DEK Report '!I20+'DEO Report'!I22)</f>
        <v>169</v>
      </c>
      <c r="J5" s="14">
        <f>SUM('DEK Report '!J20+'DEO Report'!J22)</f>
        <v>0</v>
      </c>
      <c r="K5" s="14">
        <f>SUM('DEK Report '!K20+'DEO Report'!K22)</f>
        <v>0</v>
      </c>
      <c r="L5" s="14">
        <f>SUM('DEK Report '!L20+'DEO Report'!L22)</f>
        <v>0</v>
      </c>
      <c r="M5" s="14">
        <f>SUM('DEK Report '!M20+'DEO Report'!M22)</f>
        <v>198</v>
      </c>
      <c r="N5" s="14">
        <f>SUM('DEK Report '!N20+'DEO Report'!N22)</f>
        <v>28</v>
      </c>
      <c r="O5" s="13">
        <f>SUM('DEK Report '!O20+'DEO Report'!O22)</f>
        <v>20</v>
      </c>
      <c r="P5" s="13">
        <f>SUM('DEK Report '!P20+'DEO Report'!P22)</f>
        <v>4</v>
      </c>
      <c r="Q5" s="13">
        <f>SUM('DEK Report '!Q20+'DEO Report'!Q22)</f>
        <v>3</v>
      </c>
      <c r="R5" s="13">
        <f>SUM('DEK Report '!R20+'DEO Report'!R22)</f>
        <v>1</v>
      </c>
      <c r="S5" s="13">
        <f>SUM('DEK Report '!S20+'DEO Report'!S22)</f>
        <v>1</v>
      </c>
      <c r="T5" s="15">
        <f>SUM(C5:S5)</f>
        <v>481</v>
      </c>
    </row>
    <row r="6" spans="1:20" x14ac:dyDescent="0.25">
      <c r="A6" t="s">
        <v>24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>
        <f>SUM(T4:T5)</f>
        <v>10623</v>
      </c>
    </row>
    <row r="8" spans="1:20" x14ac:dyDescent="0.25">
      <c r="A8" t="s">
        <v>25</v>
      </c>
      <c r="C8">
        <f>SUM(C4:G5)</f>
        <v>151</v>
      </c>
    </row>
    <row r="9" spans="1:20" x14ac:dyDescent="0.25">
      <c r="A9" t="s">
        <v>26</v>
      </c>
      <c r="C9" s="12">
        <f>AVERAGE(C8)/(T6)</f>
        <v>1.4214440365245223E-2</v>
      </c>
    </row>
    <row r="10" spans="1:20" x14ac:dyDescent="0.25">
      <c r="A10" t="s">
        <v>27</v>
      </c>
      <c r="C10">
        <f>SUM(O4:S5)</f>
        <v>275</v>
      </c>
    </row>
    <row r="11" spans="1:20" x14ac:dyDescent="0.25">
      <c r="A11" t="s">
        <v>28</v>
      </c>
      <c r="C11" s="12">
        <f>AVERAGE(C10)/(T6)</f>
        <v>2.5887225830744612E-2</v>
      </c>
    </row>
    <row r="12" spans="1:20" x14ac:dyDescent="0.25">
      <c r="A12" t="s">
        <v>36</v>
      </c>
      <c r="C12" s="12">
        <f>AVERAGE(C8+C10)/(T6)</f>
        <v>4.0101666195989837E-2</v>
      </c>
    </row>
  </sheetData>
  <mergeCells count="2">
    <mergeCell ref="A2:A3"/>
    <mergeCell ref="B2:T2"/>
  </mergeCells>
  <pageMargins left="0.7" right="0.7" top="0.75" bottom="0.75" header="0.3" footer="0.3"/>
  <pageSetup scale="54" orientation="landscape" r:id="rId1"/>
  <headerFooter>
    <oddHeader>&amp;R&amp;"Times New Roman,Bold"&amp;10ATTACHMENT TB-1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6AAC2DF297EF4AAAB18C12C14394A6" ma:contentTypeVersion="3" ma:contentTypeDescription="Create a new document." ma:contentTypeScope="" ma:versionID="7fc2e36abf7e4763f7a3830366bb39e6">
  <xsd:schema xmlns:xsd="http://www.w3.org/2001/XMLSchema" xmlns:xs="http://www.w3.org/2001/XMLSchema" xmlns:p="http://schemas.microsoft.com/office/2006/metadata/properties" xmlns:ns2="b9d8ba39-ee9f-49d4-886c-5a19d7852603" xmlns:ns3="e8140ab9-1a87-4657-a6c4-99cca0129bf1" targetNamespace="http://schemas.microsoft.com/office/2006/metadata/properties" ma:root="true" ma:fieldsID="d278129e1cff69c7909c0d1b013fbb82" ns2:_="" ns3:_="">
    <xsd:import namespace="b9d8ba39-ee9f-49d4-886c-5a19d7852603"/>
    <xsd:import namespace="e8140ab9-1a87-4657-a6c4-99cca0129bf1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d8ba39-ee9f-49d4-886c-5a19d7852603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40ab9-1a87-4657-a6c4-99cca0129b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b9d8ba39-ee9f-49d4-886c-5a19d7852603" xsi:nil="true"/>
  </documentManagement>
</p:properties>
</file>

<file path=customXml/itemProps1.xml><?xml version="1.0" encoding="utf-8"?>
<ds:datastoreItem xmlns:ds="http://schemas.openxmlformats.org/officeDocument/2006/customXml" ds:itemID="{5227472C-E7F2-4B0B-85C4-AF065F0098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d8ba39-ee9f-49d4-886c-5a19d7852603"/>
    <ds:schemaRef ds:uri="e8140ab9-1a87-4657-a6c4-99cca0129b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1CE778-7C26-4B21-925B-007D75A698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1648CF-F63C-4445-B3B9-8A16766AA343}">
  <ds:schemaRefs>
    <ds:schemaRef ds:uri="e8140ab9-1a87-4657-a6c4-99cca0129bf1"/>
    <ds:schemaRef ds:uri="http://schemas.microsoft.com/office/2006/metadata/properties"/>
    <ds:schemaRef ds:uri="b9d8ba39-ee9f-49d4-886c-5a19d7852603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DEK Report </vt:lpstr>
      <vt:lpstr>DEO Report</vt:lpstr>
      <vt:lpstr>TOTAL KY_OH </vt:lpstr>
      <vt:lpstr>'TOTAL KY_OH '!Print_Area</vt:lpstr>
    </vt:vector>
  </TitlesOfParts>
  <Company>Duke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Harriett, Mark</dc:creator>
  <cp:lastModifiedBy>Gates, Debbie</cp:lastModifiedBy>
  <cp:lastPrinted>2018-08-24T13:36:58Z</cp:lastPrinted>
  <dcterms:created xsi:type="dcterms:W3CDTF">2018-07-31T19:36:58Z</dcterms:created>
  <dcterms:modified xsi:type="dcterms:W3CDTF">2018-08-31T15:02:57Z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0x010100B46AAC2DF297EF4AAAB18C12C14394A6</vt:lpwstr>
  </property>
</Properties>
</file>