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0" yWindow="0" windowWidth="28800" windowHeight="1099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C13" i="1"/>
  <c r="E13" i="1" l="1"/>
  <c r="F7" i="1"/>
  <c r="D13" i="1"/>
</calcChain>
</file>

<file path=xl/sharedStrings.xml><?xml version="1.0" encoding="utf-8"?>
<sst xmlns="http://schemas.openxmlformats.org/spreadsheetml/2006/main" count="22" uniqueCount="21">
  <si>
    <t>Expense</t>
  </si>
  <si>
    <t>Account</t>
  </si>
  <si>
    <t>2019 Jan-Mar</t>
  </si>
  <si>
    <t>2020 Jan-Mar</t>
  </si>
  <si>
    <t>Variance ($)</t>
  </si>
  <si>
    <t>Variance (%)</t>
  </si>
  <si>
    <t>ASRP Reconnaissance</t>
  </si>
  <si>
    <t>0878000 - Meter and House Regulator - Expense</t>
  </si>
  <si>
    <t>Benefits - Active Medical</t>
  </si>
  <si>
    <t>0926000 - Empl Pensions and Benefits</t>
  </si>
  <si>
    <t>Benefits - Retirement Savings Plan (401k)</t>
  </si>
  <si>
    <t>Loss on Sale of A/R - Gas - Non-Recoverable</t>
  </si>
  <si>
    <t>0904003 - Cust Acctg-Loss On Sale-A/R</t>
  </si>
  <si>
    <t>Loss on Sale of A/R - Intercompany - Gas</t>
  </si>
  <si>
    <t>0904891 - IC Loss on Sale of AR with VIE (I)</t>
  </si>
  <si>
    <t>Propane Cost - Recoverable</t>
  </si>
  <si>
    <t>0728000 - Liquid Petroleum Gas</t>
  </si>
  <si>
    <t>DUKE ENERGY KENTUCKY, INC.</t>
  </si>
  <si>
    <t>CASE NO. 2018-00261</t>
  </si>
  <si>
    <t>$000s</t>
  </si>
  <si>
    <t>2020 O&amp;M Expenses - not esclalated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</si>
</sst>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9" fontId="0" fillId="0" borderId="0" xfId="1" applyFont="1"/>
    <xf numFmtId="0" fontId="0" fillId="0" borderId="0" xfId="0" applyFont="1"/>
    <xf numFmtId="164" fontId="0" fillId="0" borderId="0" xfId="0" applyNumberFormat="1" applyFont="1"/>
    <xf numFmtId="164" fontId="0" fillId="0" borderId="1" xfId="0" applyNumberFormat="1" applyFont="1" applyBorder="1"/>
    <xf numFmtId="0" fontId="0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/>
    <xf numFmtId="0" fontId="5" fillId="0" borderId="0" xfId="2" applyFont="1" applyAlignment="1"/>
    <xf numFmtId="0" fontId="6" fillId="0" borderId="0" xfId="2" applyFont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Layout" zoomScaleNormal="100" workbookViewId="0">
      <selection activeCell="A8" sqref="A8"/>
    </sheetView>
  </sheetViews>
  <sheetFormatPr defaultRowHeight="14.4" x14ac:dyDescent="0.3"/>
  <cols>
    <col min="1" max="1" width="40" customWidth="1"/>
    <col min="2" max="2" width="45.33203125" customWidth="1"/>
    <col min="3" max="3" width="13" customWidth="1"/>
    <col min="4" max="5" width="13.33203125" customWidth="1"/>
    <col min="6" max="6" width="12.5546875" customWidth="1"/>
  </cols>
  <sheetData>
    <row r="1" spans="1:6" ht="15.6" x14ac:dyDescent="0.3">
      <c r="A1" s="12" t="s">
        <v>17</v>
      </c>
    </row>
    <row r="2" spans="1:6" x14ac:dyDescent="0.3">
      <c r="A2" s="13" t="s">
        <v>18</v>
      </c>
    </row>
    <row r="3" spans="1:6" x14ac:dyDescent="0.3">
      <c r="A3" s="13" t="s">
        <v>20</v>
      </c>
    </row>
    <row r="4" spans="1:6" x14ac:dyDescent="0.3">
      <c r="A4" t="s">
        <v>19</v>
      </c>
    </row>
    <row r="5" spans="1:6" x14ac:dyDescent="0.3">
      <c r="A5" s="1"/>
      <c r="B5" s="4"/>
      <c r="C5" s="4"/>
      <c r="D5" s="4"/>
      <c r="E5" s="4"/>
      <c r="F5" s="4"/>
    </row>
    <row r="6" spans="1:6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3">
      <c r="A7" s="8" t="s">
        <v>6</v>
      </c>
      <c r="B7" s="9" t="s">
        <v>7</v>
      </c>
      <c r="C7" s="5">
        <v>26.081810000000001</v>
      </c>
      <c r="D7" s="5">
        <v>36.401730901480562</v>
      </c>
      <c r="E7" s="5">
        <v>10.319920901480561</v>
      </c>
      <c r="F7" s="3">
        <f>E7/C7</f>
        <v>0.39567502797852455</v>
      </c>
    </row>
    <row r="8" spans="1:6" x14ac:dyDescent="0.3">
      <c r="A8" s="8" t="s">
        <v>8</v>
      </c>
      <c r="B8" s="9" t="s">
        <v>9</v>
      </c>
      <c r="C8" s="5">
        <v>242.82875000000001</v>
      </c>
      <c r="D8" s="5">
        <v>282.30149999999998</v>
      </c>
      <c r="E8" s="5">
        <v>39.472749999999962</v>
      </c>
      <c r="F8" s="3">
        <f t="shared" ref="F8:F12" si="0">E8/C8</f>
        <v>0.16255385739950462</v>
      </c>
    </row>
    <row r="9" spans="1:6" x14ac:dyDescent="0.3">
      <c r="A9" s="10" t="s">
        <v>10</v>
      </c>
      <c r="B9" s="11" t="s">
        <v>9</v>
      </c>
      <c r="C9" s="5">
        <v>136.41692090945651</v>
      </c>
      <c r="D9" s="5">
        <v>156.85103119466774</v>
      </c>
      <c r="E9" s="5">
        <v>20.434110285211233</v>
      </c>
      <c r="F9" s="3">
        <f t="shared" si="0"/>
        <v>0.14979161052003137</v>
      </c>
    </row>
    <row r="10" spans="1:6" x14ac:dyDescent="0.3">
      <c r="A10" s="4" t="s">
        <v>11</v>
      </c>
      <c r="B10" s="7" t="s">
        <v>12</v>
      </c>
      <c r="C10" s="5">
        <v>303.21937999604228</v>
      </c>
      <c r="D10" s="5">
        <v>162.02845656678872</v>
      </c>
      <c r="E10" s="5">
        <v>-141.19092342925356</v>
      </c>
      <c r="F10" s="3">
        <f t="shared" si="0"/>
        <v>-0.46563950968799034</v>
      </c>
    </row>
    <row r="11" spans="1:6" x14ac:dyDescent="0.3">
      <c r="A11" s="4" t="s">
        <v>13</v>
      </c>
      <c r="B11" s="7" t="s">
        <v>14</v>
      </c>
      <c r="C11" s="5">
        <v>-203.02212807500848</v>
      </c>
      <c r="D11" s="5">
        <v>-86.515749999999997</v>
      </c>
      <c r="E11" s="5">
        <v>116.50637807500848</v>
      </c>
      <c r="F11" s="3">
        <f t="shared" si="0"/>
        <v>-0.57386049087202984</v>
      </c>
    </row>
    <row r="12" spans="1:6" x14ac:dyDescent="0.3">
      <c r="A12" s="4" t="s">
        <v>15</v>
      </c>
      <c r="B12" s="7" t="s">
        <v>16</v>
      </c>
      <c r="C12" s="6">
        <v>477.84999999999997</v>
      </c>
      <c r="D12" s="6">
        <v>495.5071438090954</v>
      </c>
      <c r="E12" s="6">
        <v>17.65714380909543</v>
      </c>
      <c r="F12" s="3">
        <f t="shared" si="0"/>
        <v>3.6951226973099154E-2</v>
      </c>
    </row>
    <row r="13" spans="1:6" x14ac:dyDescent="0.3">
      <c r="A13" s="4"/>
      <c r="B13" s="4"/>
      <c r="C13" s="5">
        <f>SUM(C7:C12)</f>
        <v>983.3747328304903</v>
      </c>
      <c r="D13" s="5">
        <f t="shared" ref="D13:E13" si="1">SUM(D7:D12)</f>
        <v>1046.5741124720323</v>
      </c>
      <c r="E13" s="5">
        <f t="shared" si="1"/>
        <v>63.199379641542109</v>
      </c>
      <c r="F13" s="3"/>
    </row>
  </sheetData>
  <pageMargins left="0.7" right="0.7" top="0.75" bottom="0.75" header="0.3" footer="0.3"/>
  <pageSetup scale="65" orientation="portrait" r:id="rId1"/>
  <headerFooter>
    <oddHeader>&amp;R&amp;"Times New Roman,Bold"&amp;10KyPSC Case No. 2018-00261
STAFF-DR-02-048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35504B5B-4D19-4BF8-8541-D692FD107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D2523-F69C-4795-AB65-F16B1B2AC0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784B8-DB9C-42CD-8E69-5AE11F8A1999}">
  <ds:schemaRefs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9d8ba39-ee9f-49d4-886c-5a19d785260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Frisch, Adele M</cp:lastModifiedBy>
  <cp:lastPrinted>2018-10-22T17:47:04Z</cp:lastPrinted>
  <dcterms:created xsi:type="dcterms:W3CDTF">2018-10-17T20:39:46Z</dcterms:created>
  <dcterms:modified xsi:type="dcterms:W3CDTF">2018-10-22T17:47:17Z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