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31992" windowHeight="16620" activeTab="0"/>
  </bookViews>
  <sheets>
    <sheet name="RAM-3" sheetId="1" r:id="rId1"/>
  </sheets>
  <externalReferences>
    <externalReference r:id="rId4"/>
  </externalReferences>
  <definedNames>
    <definedName name="R">#REF!</definedName>
    <definedName name="S">'[1]RAM-4'!$H$10:$H$74</definedName>
  </definedNames>
  <calcPr fullCalcOnLoad="1"/>
</workbook>
</file>

<file path=xl/sharedStrings.xml><?xml version="1.0" encoding="utf-8"?>
<sst xmlns="http://schemas.openxmlformats.org/spreadsheetml/2006/main" count="39" uniqueCount="38">
  <si>
    <t>AVERAGE</t>
  </si>
  <si>
    <t>Company Name</t>
  </si>
  <si>
    <t>Divid</t>
  </si>
  <si>
    <t>Cost of</t>
  </si>
  <si>
    <t>Growth</t>
  </si>
  <si>
    <t>(2)</t>
  </si>
  <si>
    <t>(3)</t>
  </si>
  <si>
    <t>(4)</t>
  </si>
  <si>
    <t>(5)</t>
  </si>
  <si>
    <t>(1)</t>
  </si>
  <si>
    <t>Equity</t>
  </si>
  <si>
    <t>Line</t>
  </si>
  <si>
    <t>No.</t>
  </si>
  <si>
    <t xml:space="preserve">  Column 4 = Column 2 times (1 + Column 3/100)</t>
  </si>
  <si>
    <t xml:space="preserve">  Column 5 = Column 4 +  Column 3</t>
  </si>
  <si>
    <t xml:space="preserve">Dividend </t>
  </si>
  <si>
    <t>EPS</t>
  </si>
  <si>
    <t>Notes:</t>
  </si>
  <si>
    <t>Current</t>
  </si>
  <si>
    <t>Projected</t>
  </si>
  <si>
    <t xml:space="preserve">% Expected </t>
  </si>
  <si>
    <t>Yield</t>
  </si>
  <si>
    <t>(6)</t>
  </si>
  <si>
    <t>ROE</t>
  </si>
  <si>
    <t xml:space="preserve">  Column 6 = Column 4/0.95  +  Column 3</t>
  </si>
  <si>
    <t>Atmos</t>
  </si>
  <si>
    <t>Chesapeake Util</t>
  </si>
  <si>
    <t>NJ Res</t>
  </si>
  <si>
    <t>NISource</t>
  </si>
  <si>
    <t>Northwest Nat Gas</t>
  </si>
  <si>
    <t>ONE Gas</t>
  </si>
  <si>
    <t>So Jersey Ind</t>
  </si>
  <si>
    <t>Southwest Gas</t>
  </si>
  <si>
    <t>Spire</t>
  </si>
  <si>
    <t>UGI</t>
  </si>
  <si>
    <t xml:space="preserve">    Natural Gas Distribution Utilities</t>
  </si>
  <si>
    <t>DCF Analysis Analysts' Growth Rates</t>
  </si>
  <si>
    <t xml:space="preserve">  Column 2, 3: Zacks Investment Research Oct 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</si>
</sst>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dd\-mmm\-yy"/>
    <numFmt numFmtId="167" formatCode="#,##0.0_);\(#,##0.0\)"/>
    <numFmt numFmtId="168" formatCode="0.000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&quot;$&quot;#,##0.00"/>
    <numFmt numFmtId="174" formatCode="mm/dd/yy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\,\ yyyy"/>
    <numFmt numFmtId="182" formatCode="[$-409]h:mm:ss\ AM/PM"/>
    <numFmt numFmtId="183" formatCode="0_);\(0\)"/>
    <numFmt numFmtId="184" formatCode="0.0000%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.2"/>
      <color indexed="36"/>
      <name val="Arial"/>
      <family val="2"/>
    </font>
    <font>
      <u val="single"/>
      <sz val="12.2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3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0" xfId="56" applyNumberFormat="1" applyFont="1" applyAlignment="1">
      <alignment/>
      <protection/>
    </xf>
    <xf numFmtId="0" fontId="9" fillId="0" borderId="0" xfId="0" applyNumberFormat="1" applyFont="1" applyAlignment="1" applyProtection="1">
      <alignment/>
      <protection/>
    </xf>
    <xf numFmtId="2" fontId="45" fillId="0" borderId="0" xfId="0" applyNumberFormat="1" applyFont="1" applyFill="1" applyAlignment="1">
      <alignment horizontal="center"/>
    </xf>
    <xf numFmtId="0" fontId="9" fillId="0" borderId="0" xfId="56" applyNumberFormat="1" applyFont="1" applyAlignment="1" applyProtection="1">
      <alignment/>
      <protection locked="0"/>
    </xf>
    <xf numFmtId="0" fontId="9" fillId="0" borderId="0" xfId="56" applyNumberFormat="1" applyFont="1" applyAlignment="1">
      <alignment horizontal="centerContinuous"/>
      <protection/>
    </xf>
    <xf numFmtId="0" fontId="8" fillId="0" borderId="0" xfId="55" applyNumberFormat="1" applyFont="1" applyAlignment="1">
      <alignment horizontal="centerContinuous"/>
      <protection/>
    </xf>
    <xf numFmtId="0" fontId="9" fillId="0" borderId="0" xfId="56" applyNumberFormat="1" applyFont="1" applyAlignment="1" applyProtection="1">
      <alignment horizontal="centerContinuous"/>
      <protection locked="0"/>
    </xf>
    <xf numFmtId="0" fontId="9" fillId="0" borderId="0" xfId="56" applyNumberFormat="1" applyFont="1" applyAlignment="1">
      <alignment/>
      <protection/>
    </xf>
    <xf numFmtId="164" fontId="9" fillId="0" borderId="0" xfId="56" applyFont="1" applyAlignment="1">
      <alignment/>
      <protection/>
    </xf>
    <xf numFmtId="0" fontId="9" fillId="0" borderId="0" xfId="56" applyNumberFormat="1" applyFont="1" applyAlignment="1">
      <alignment horizontal="center"/>
      <protection/>
    </xf>
    <xf numFmtId="164" fontId="9" fillId="0" borderId="0" xfId="56" applyFont="1" applyAlignment="1">
      <alignment horizontal="center"/>
      <protection/>
    </xf>
    <xf numFmtId="38" fontId="9" fillId="0" borderId="0" xfId="56" applyNumberFormat="1" applyFont="1" applyAlignment="1" quotePrefix="1">
      <alignment horizontal="center"/>
      <protection/>
    </xf>
    <xf numFmtId="38" fontId="9" fillId="0" borderId="0" xfId="56" applyNumberFormat="1" applyFont="1" applyAlignment="1">
      <alignment horizontal="center"/>
      <protection/>
    </xf>
    <xf numFmtId="38" fontId="9" fillId="0" borderId="0" xfId="54" applyNumberFormat="1" applyFont="1" applyFill="1" applyAlignment="1">
      <alignment horizontal="center"/>
      <protection/>
    </xf>
    <xf numFmtId="0" fontId="9" fillId="0" borderId="0" xfId="56" applyNumberFormat="1" applyFont="1" applyBorder="1" applyAlignment="1">
      <alignment horizontal="center"/>
      <protection/>
    </xf>
    <xf numFmtId="0" fontId="9" fillId="0" borderId="0" xfId="56" applyNumberFormat="1" applyFont="1" applyBorder="1" applyAlignment="1">
      <alignment/>
      <protection/>
    </xf>
    <xf numFmtId="0" fontId="9" fillId="0" borderId="10" xfId="56" applyNumberFormat="1" applyFont="1" applyBorder="1" applyAlignment="1">
      <alignment horizontal="center"/>
      <protection/>
    </xf>
    <xf numFmtId="0" fontId="9" fillId="0" borderId="0" xfId="56" applyNumberFormat="1" applyFont="1" applyBorder="1">
      <alignment/>
      <protection/>
    </xf>
    <xf numFmtId="0" fontId="9" fillId="0" borderId="0" xfId="56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2" fontId="9" fillId="0" borderId="0" xfId="56" applyNumberFormat="1" applyFont="1" applyAlignment="1">
      <alignment horizontal="center"/>
      <protection/>
    </xf>
    <xf numFmtId="0" fontId="8" fillId="0" borderId="0" xfId="56" applyNumberFormat="1" applyFont="1" applyAlignment="1">
      <alignment/>
      <protection/>
    </xf>
    <xf numFmtId="2" fontId="8" fillId="0" borderId="0" xfId="56" applyNumberFormat="1" applyFont="1" applyAlignment="1">
      <alignment horizontal="center"/>
      <protection/>
    </xf>
    <xf numFmtId="164" fontId="9" fillId="0" borderId="0" xfId="56" applyFont="1">
      <alignment/>
      <protection/>
    </xf>
    <xf numFmtId="49" fontId="9" fillId="0" borderId="0" xfId="56" applyNumberFormat="1" applyFont="1" applyAlignment="1">
      <alignment horizontal="center"/>
      <protection/>
    </xf>
    <xf numFmtId="0" fontId="9" fillId="0" borderId="0" xfId="56" applyNumberFormat="1" applyFont="1" applyAlignment="1" applyProtection="1">
      <alignment/>
      <protection locked="0"/>
    </xf>
    <xf numFmtId="0" fontId="9" fillId="0" borderId="10" xfId="56" applyNumberFormat="1" applyFont="1" applyBorder="1" applyAlignment="1">
      <alignment horizontal="center"/>
      <protection/>
    </xf>
    <xf numFmtId="2" fontId="9" fillId="0" borderId="0" xfId="56" applyNumberFormat="1" applyFont="1" applyAlignment="1" applyProtection="1">
      <alignment horizontal="center"/>
      <protection locked="0"/>
    </xf>
    <xf numFmtId="2" fontId="8" fillId="0" borderId="0" xfId="56" applyNumberFormat="1" applyFont="1" applyAlignment="1">
      <alignment horizontal="center"/>
      <protection/>
    </xf>
    <xf numFmtId="0" fontId="7" fillId="0" borderId="0" xfId="0" applyNumberFormat="1" applyFont="1" applyAlignment="1" applyProtection="1">
      <alignment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0" fontId="9" fillId="0" borderId="0" xfId="56" applyNumberFormat="1" applyFont="1" applyBorder="1" applyAlignment="1">
      <alignment horizontal="center"/>
      <protection/>
    </xf>
    <xf numFmtId="0" fontId="8" fillId="0" borderId="0" xfId="55" applyNumberFormat="1" applyFont="1" applyAlignment="1">
      <alignment horizontal="center"/>
      <protection/>
    </xf>
    <xf numFmtId="0" fontId="8" fillId="0" borderId="0" xfId="55" applyNumberFormat="1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_2001 Netting RevReq2" xfId="54"/>
    <cellStyle name="Normal_Exhibit A-12 Schedule D6-5 Page 1 of 2" xfId="55"/>
    <cellStyle name="Normal_Exhibit A-12 Schedule D6-5 Page 2 of 2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erra%20Pacific%202007\Morin%20Direct%20Exhibits%20fil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M-2 (P1)"/>
      <sheetName val="RAM-2 (P2)"/>
      <sheetName val="RAM-2 (P3)"/>
      <sheetName val="RAM-3"/>
      <sheetName val="RAM-4"/>
      <sheetName val="RAM-5 (P1-2)"/>
      <sheetName val="RAM-5 (P3-4)"/>
      <sheetName val="RAM-5 (P5)"/>
      <sheetName val="RAM-5 (P6)"/>
      <sheetName val="RAM-6 (P1)"/>
      <sheetName val="RAM-6 (P2)"/>
      <sheetName val="RAM-7 (P1)"/>
      <sheetName val="RAM-7 (P2)"/>
      <sheetName val="RAM-8 (P1)"/>
      <sheetName val="RAM-8 (P2)"/>
      <sheetName val="RAM-9 (P1)"/>
      <sheetName val="RAM-9 (P2)"/>
      <sheetName val="RAM-11 (P1)"/>
      <sheetName val="RAM-10 (P1)"/>
      <sheetName val="RAM-10 (P2)"/>
      <sheetName val="RAM-12 (P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Layout" zoomScaleNormal="168" workbookViewId="0" topLeftCell="A1">
      <selection activeCell="F9" sqref="F9"/>
    </sheetView>
  </sheetViews>
  <sheetFormatPr defaultColWidth="11.5546875" defaultRowHeight="15"/>
  <cols>
    <col min="1" max="1" width="5.6640625" style="0" customWidth="1"/>
    <col min="2" max="2" width="3.99609375" style="0" bestFit="1" customWidth="1"/>
    <col min="3" max="3" width="17.6640625" style="0" customWidth="1"/>
    <col min="4" max="4" width="7.4453125" style="0" customWidth="1"/>
    <col min="5" max="5" width="7.5546875" style="0" customWidth="1"/>
    <col min="6" max="6" width="9.6640625" style="0" customWidth="1"/>
    <col min="7" max="7" width="7.4453125" style="0" customWidth="1"/>
    <col min="8" max="9" width="7.3359375" style="0" customWidth="1"/>
  </cols>
  <sheetData>
    <row r="1" spans="1:9" ht="15">
      <c r="A1" s="6"/>
      <c r="B1" s="35" t="s">
        <v>35</v>
      </c>
      <c r="C1" s="36"/>
      <c r="D1" s="36"/>
      <c r="E1" s="36"/>
      <c r="F1" s="36"/>
      <c r="G1" s="36"/>
      <c r="H1" s="6"/>
      <c r="I1" s="6"/>
    </row>
    <row r="2" spans="1:9" ht="15">
      <c r="A2" s="6"/>
      <c r="B2" s="35" t="s">
        <v>36</v>
      </c>
      <c r="C2" s="36"/>
      <c r="D2" s="36"/>
      <c r="E2" s="36"/>
      <c r="F2" s="36"/>
      <c r="G2" s="36"/>
      <c r="H2" s="6"/>
      <c r="I2" s="6"/>
    </row>
    <row r="3" spans="1:9" ht="15">
      <c r="A3" s="6"/>
      <c r="B3" s="7"/>
      <c r="C3" s="8"/>
      <c r="D3" s="9"/>
      <c r="E3" s="7"/>
      <c r="F3" s="7"/>
      <c r="G3" s="7"/>
      <c r="H3" s="6"/>
      <c r="I3" s="6"/>
    </row>
    <row r="4" spans="1:9" ht="15">
      <c r="A4" s="6"/>
      <c r="B4" s="10"/>
      <c r="C4" s="12" t="s">
        <v>9</v>
      </c>
      <c r="D4" s="12" t="s">
        <v>5</v>
      </c>
      <c r="E4" s="13" t="s">
        <v>6</v>
      </c>
      <c r="F4" s="12" t="s">
        <v>7</v>
      </c>
      <c r="G4" s="12" t="s">
        <v>8</v>
      </c>
      <c r="H4" s="27" t="s">
        <v>22</v>
      </c>
      <c r="I4" s="27"/>
    </row>
    <row r="5" spans="1:9" ht="15">
      <c r="A5" s="6"/>
      <c r="B5" s="10"/>
      <c r="C5" s="14"/>
      <c r="D5" s="15" t="s">
        <v>18</v>
      </c>
      <c r="E5" s="16" t="s">
        <v>19</v>
      </c>
      <c r="F5" s="12" t="s">
        <v>20</v>
      </c>
      <c r="G5" s="10"/>
      <c r="H5" s="28"/>
      <c r="I5" s="28"/>
    </row>
    <row r="6" spans="1:9" ht="15">
      <c r="A6" s="6"/>
      <c r="B6" s="17" t="s">
        <v>11</v>
      </c>
      <c r="C6" s="18"/>
      <c r="D6" s="17" t="s">
        <v>15</v>
      </c>
      <c r="E6" s="17" t="s">
        <v>16</v>
      </c>
      <c r="F6" s="17" t="s">
        <v>2</v>
      </c>
      <c r="G6" s="17" t="s">
        <v>3</v>
      </c>
      <c r="H6" s="28"/>
      <c r="I6" s="28"/>
    </row>
    <row r="7" spans="1:9" ht="15">
      <c r="A7" s="6"/>
      <c r="B7" s="19" t="s">
        <v>12</v>
      </c>
      <c r="C7" s="19" t="s">
        <v>1</v>
      </c>
      <c r="D7" s="19" t="s">
        <v>21</v>
      </c>
      <c r="E7" s="19" t="s">
        <v>4</v>
      </c>
      <c r="F7" s="19" t="s">
        <v>21</v>
      </c>
      <c r="G7" s="19" t="s">
        <v>10</v>
      </c>
      <c r="H7" s="29" t="s">
        <v>23</v>
      </c>
      <c r="I7" s="34"/>
    </row>
    <row r="8" spans="1:9" ht="15">
      <c r="A8" s="6"/>
      <c r="B8" s="20"/>
      <c r="C8" s="20"/>
      <c r="D8" s="20"/>
      <c r="E8" s="20"/>
      <c r="F8" s="20"/>
      <c r="G8" s="20"/>
      <c r="H8" s="28"/>
      <c r="I8" s="28"/>
    </row>
    <row r="9" spans="1:9" ht="15">
      <c r="A9" s="2"/>
      <c r="B9" s="21">
        <v>1</v>
      </c>
      <c r="C9" s="1" t="s">
        <v>25</v>
      </c>
      <c r="D9" s="33">
        <v>2</v>
      </c>
      <c r="E9" s="33">
        <v>6.5</v>
      </c>
      <c r="F9" s="23">
        <f>D9*(1+E9/100)</f>
        <v>2.13</v>
      </c>
      <c r="G9" s="23">
        <f>E9+F9</f>
        <v>8.629999999999999</v>
      </c>
      <c r="H9" s="30">
        <f>F9/0.95+E9</f>
        <v>8.742105263157894</v>
      </c>
      <c r="I9" s="30"/>
    </row>
    <row r="10" spans="1:9" ht="15">
      <c r="A10" s="2"/>
      <c r="B10" s="21">
        <v>2</v>
      </c>
      <c r="C10" s="1" t="s">
        <v>26</v>
      </c>
      <c r="D10" s="33">
        <v>1.81</v>
      </c>
      <c r="E10" s="33">
        <v>6</v>
      </c>
      <c r="F10" s="23">
        <f aca="true" t="shared" si="0" ref="F10:F18">D10*(1+E10/100)</f>
        <v>1.9186</v>
      </c>
      <c r="G10" s="23">
        <f aca="true" t="shared" si="1" ref="G10:G18">E10+F10</f>
        <v>7.9186</v>
      </c>
      <c r="H10" s="30">
        <f aca="true" t="shared" si="2" ref="H10:H18">F10/0.95+E10</f>
        <v>8.019578947368421</v>
      </c>
      <c r="I10" s="30"/>
    </row>
    <row r="11" spans="1:9" ht="15">
      <c r="A11" s="2"/>
      <c r="B11" s="21">
        <v>3</v>
      </c>
      <c r="C11" s="1" t="s">
        <v>27</v>
      </c>
      <c r="D11" s="33">
        <v>2.51</v>
      </c>
      <c r="E11" s="33">
        <v>7</v>
      </c>
      <c r="F11" s="23">
        <f t="shared" si="0"/>
        <v>2.6856999999999998</v>
      </c>
      <c r="G11" s="23">
        <f t="shared" si="1"/>
        <v>9.6857</v>
      </c>
      <c r="H11" s="30">
        <f t="shared" si="2"/>
        <v>9.827052631578947</v>
      </c>
      <c r="I11" s="30"/>
    </row>
    <row r="12" spans="1:9" ht="15">
      <c r="A12" s="2"/>
      <c r="B12" s="21">
        <v>4</v>
      </c>
      <c r="C12" s="1" t="s">
        <v>28</v>
      </c>
      <c r="D12" s="33">
        <v>3.07</v>
      </c>
      <c r="E12" s="33">
        <v>5.5</v>
      </c>
      <c r="F12" s="23">
        <f t="shared" si="0"/>
        <v>3.23885</v>
      </c>
      <c r="G12" s="23">
        <f t="shared" si="1"/>
        <v>8.73885</v>
      </c>
      <c r="H12" s="30">
        <f t="shared" si="2"/>
        <v>8.909315789473684</v>
      </c>
      <c r="I12" s="30"/>
    </row>
    <row r="13" spans="1:9" ht="15">
      <c r="A13" s="2"/>
      <c r="B13" s="21">
        <v>5</v>
      </c>
      <c r="C13" s="1" t="s">
        <v>29</v>
      </c>
      <c r="D13" s="33">
        <v>2.67</v>
      </c>
      <c r="E13" s="33">
        <v>4.3</v>
      </c>
      <c r="F13" s="23">
        <f t="shared" si="0"/>
        <v>2.78481</v>
      </c>
      <c r="G13" s="23">
        <f t="shared" si="1"/>
        <v>7.084809999999999</v>
      </c>
      <c r="H13" s="30">
        <f t="shared" si="2"/>
        <v>7.231378947368421</v>
      </c>
      <c r="I13" s="30"/>
    </row>
    <row r="14" spans="1:9" ht="15">
      <c r="A14" s="2"/>
      <c r="B14" s="21">
        <v>6</v>
      </c>
      <c r="C14" s="1" t="s">
        <v>30</v>
      </c>
      <c r="D14" s="33">
        <v>2.21</v>
      </c>
      <c r="E14" s="33">
        <v>5.7</v>
      </c>
      <c r="F14" s="23">
        <f t="shared" si="0"/>
        <v>2.3359699999999997</v>
      </c>
      <c r="G14" s="23">
        <f t="shared" si="1"/>
        <v>8.035969999999999</v>
      </c>
      <c r="H14" s="30">
        <f t="shared" si="2"/>
        <v>8.158915789473685</v>
      </c>
      <c r="I14" s="30"/>
    </row>
    <row r="15" spans="1:9" ht="15">
      <c r="A15" s="2"/>
      <c r="B15" s="21">
        <v>7</v>
      </c>
      <c r="C15" s="1" t="s">
        <v>31</v>
      </c>
      <c r="D15" s="33">
        <v>3.18</v>
      </c>
      <c r="E15" s="33">
        <v>12.2</v>
      </c>
      <c r="F15" s="23">
        <f t="shared" si="0"/>
        <v>3.56796</v>
      </c>
      <c r="G15" s="23">
        <f t="shared" si="1"/>
        <v>15.767959999999999</v>
      </c>
      <c r="H15" s="30">
        <f t="shared" si="2"/>
        <v>15.955747368421052</v>
      </c>
      <c r="I15" s="30"/>
    </row>
    <row r="16" spans="1:9" ht="15">
      <c r="A16" s="2"/>
      <c r="B16" s="21">
        <v>8</v>
      </c>
      <c r="C16" s="1" t="s">
        <v>32</v>
      </c>
      <c r="D16" s="33">
        <v>2.58</v>
      </c>
      <c r="E16" s="33">
        <v>4</v>
      </c>
      <c r="F16" s="23">
        <f t="shared" si="0"/>
        <v>2.6832000000000003</v>
      </c>
      <c r="G16" s="23">
        <f t="shared" si="1"/>
        <v>6.6832</v>
      </c>
      <c r="H16" s="30">
        <f t="shared" si="2"/>
        <v>6.824421052631579</v>
      </c>
      <c r="I16" s="30"/>
    </row>
    <row r="17" spans="1:9" ht="15">
      <c r="A17" s="2"/>
      <c r="B17" s="21">
        <v>9</v>
      </c>
      <c r="C17" s="1" t="s">
        <v>33</v>
      </c>
      <c r="D17" s="33">
        <v>2.99</v>
      </c>
      <c r="E17" s="33">
        <v>4</v>
      </c>
      <c r="F17" s="23">
        <f t="shared" si="0"/>
        <v>3.1096000000000004</v>
      </c>
      <c r="G17" s="23">
        <f t="shared" si="1"/>
        <v>7.1096</v>
      </c>
      <c r="H17" s="30">
        <f t="shared" si="2"/>
        <v>7.273263157894737</v>
      </c>
      <c r="I17" s="30"/>
    </row>
    <row r="18" spans="1:9" ht="15">
      <c r="A18" s="2"/>
      <c r="B18" s="21">
        <v>10</v>
      </c>
      <c r="C18" s="1" t="s">
        <v>34</v>
      </c>
      <c r="D18" s="33">
        <v>1.86</v>
      </c>
      <c r="E18" s="33">
        <v>8</v>
      </c>
      <c r="F18" s="23">
        <f t="shared" si="0"/>
        <v>2.0088000000000004</v>
      </c>
      <c r="G18" s="23">
        <f t="shared" si="1"/>
        <v>10.0088</v>
      </c>
      <c r="H18" s="30">
        <f t="shared" si="2"/>
        <v>10.114526315789474</v>
      </c>
      <c r="I18" s="30"/>
    </row>
    <row r="19" spans="1:10" ht="15">
      <c r="A19" s="2"/>
      <c r="B19" s="21"/>
      <c r="C19" s="22"/>
      <c r="D19" s="5"/>
      <c r="E19" s="5"/>
      <c r="F19" s="23"/>
      <c r="G19" s="23"/>
      <c r="H19" s="31"/>
      <c r="I19" s="31"/>
      <c r="J19" s="33"/>
    </row>
    <row r="20" spans="1:9" ht="15">
      <c r="A20" s="6"/>
      <c r="B20" s="21">
        <v>12</v>
      </c>
      <c r="C20" s="24" t="s">
        <v>0</v>
      </c>
      <c r="D20" s="25">
        <f>AVERAGE(D9:D18)</f>
        <v>2.4880000000000004</v>
      </c>
      <c r="E20" s="25">
        <f>AVERAGE(E9:E18)</f>
        <v>6.32</v>
      </c>
      <c r="F20" s="25">
        <f>AVERAGE(F9:F18)</f>
        <v>2.646349</v>
      </c>
      <c r="G20" s="25">
        <f>AVERAGE(G9:G18)</f>
        <v>8.966349</v>
      </c>
      <c r="H20" s="25">
        <f>AVERAGE(H9:H18)</f>
        <v>9.105630526315789</v>
      </c>
      <c r="I20" s="25"/>
    </row>
    <row r="21" spans="1:10" ht="15">
      <c r="A21" s="6"/>
      <c r="B21" s="21"/>
      <c r="C21" s="24"/>
      <c r="D21" s="11"/>
      <c r="E21" s="11"/>
      <c r="F21" s="11"/>
      <c r="G21" s="11"/>
      <c r="H21" s="24"/>
      <c r="I21" s="24"/>
      <c r="J21" s="33"/>
    </row>
    <row r="22" spans="1:9" ht="15">
      <c r="A22" s="6"/>
      <c r="B22" s="21"/>
      <c r="C22" s="10" t="s">
        <v>17</v>
      </c>
      <c r="D22" s="26"/>
      <c r="E22" s="26"/>
      <c r="F22" s="26"/>
      <c r="G22" s="6"/>
      <c r="H22" s="6"/>
      <c r="I22" s="6"/>
    </row>
    <row r="23" spans="1:9" ht="15">
      <c r="A23" s="6"/>
      <c r="B23" s="21">
        <v>15</v>
      </c>
      <c r="C23" s="3" t="s">
        <v>37</v>
      </c>
      <c r="D23" s="26"/>
      <c r="E23" s="26"/>
      <c r="F23" s="26"/>
      <c r="G23" s="6"/>
      <c r="H23" s="6"/>
      <c r="I23" s="6"/>
    </row>
    <row r="24" spans="1:9" ht="15">
      <c r="A24" s="6"/>
      <c r="B24" s="21">
        <v>17</v>
      </c>
      <c r="C24" s="10" t="s">
        <v>13</v>
      </c>
      <c r="D24" s="26"/>
      <c r="E24" s="26"/>
      <c r="F24" s="26"/>
      <c r="G24" s="6"/>
      <c r="H24" s="6"/>
      <c r="I24" s="6"/>
    </row>
    <row r="25" spans="1:9" ht="15">
      <c r="A25" s="6"/>
      <c r="B25" s="21">
        <v>18</v>
      </c>
      <c r="C25" s="10" t="s">
        <v>14</v>
      </c>
      <c r="D25" s="26"/>
      <c r="E25" s="26"/>
      <c r="F25" s="26"/>
      <c r="G25" s="6"/>
      <c r="H25" s="6"/>
      <c r="I25" s="6"/>
    </row>
    <row r="26" spans="1:9" ht="15">
      <c r="A26" s="6"/>
      <c r="B26" s="21">
        <v>19</v>
      </c>
      <c r="C26" s="4" t="s">
        <v>24</v>
      </c>
      <c r="D26" s="6"/>
      <c r="E26" s="6"/>
      <c r="F26" s="6"/>
      <c r="G26" s="6"/>
      <c r="H26" s="6"/>
      <c r="I26" s="6"/>
    </row>
    <row r="28" spans="2:5" ht="15">
      <c r="B28" s="32"/>
      <c r="C28" s="32"/>
      <c r="D28" s="32"/>
      <c r="E28" s="32"/>
    </row>
    <row r="29" spans="2:5" ht="15">
      <c r="B29" s="32"/>
      <c r="C29" s="32"/>
      <c r="D29" s="32"/>
      <c r="E29" s="32"/>
    </row>
    <row r="30" spans="2:5" ht="15">
      <c r="B30" s="32"/>
      <c r="C30" s="32"/>
      <c r="D30" s="32"/>
      <c r="E30" s="32"/>
    </row>
  </sheetData>
  <sheetProtection/>
  <mergeCells count="2">
    <mergeCell ref="B1:G1"/>
    <mergeCell ref="B2:G2"/>
  </mergeCells>
  <printOptions/>
  <pageMargins left="0.75" right="0.75" top="1" bottom="1" header="0.3" footer="0.3"/>
  <pageSetup horizontalDpi="600" verticalDpi="600" orientation="portrait" r:id="rId1"/>
  <headerFooter alignWithMargins="0">
    <oddHeader>&amp;R&amp;"Times New Roman,Bold"&amp;10KyPSC Case No. 2018-00261
STAFF-DR-02-037 Attachment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Norris, Samantha</dc:creator>
  <cp:keywords/>
  <dc:description/>
  <cp:lastModifiedBy>Frisch, Adele M</cp:lastModifiedBy>
  <cp:lastPrinted>2018-10-22T18:14:36Z</cp:lastPrinted>
  <dcterms:created xsi:type="dcterms:W3CDTF">2016-02-29T23:55:33Z</dcterms:created>
  <dcterms:modified xsi:type="dcterms:W3CDTF">2018-10-22T18:14:39Z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tness">
    <vt:lpwstr/>
  </property>
</Properties>
</file>