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6180"/>
  </bookViews>
  <sheets>
    <sheet name="Sheet1" sheetId="1" r:id="rId1"/>
  </sheets>
  <definedNames>
    <definedName name="_xlnm.Print_Area" localSheetId="0">Sheet1!$A$1:$H$30</definedName>
  </definedNames>
  <calcPr calcId="145621" iterate="1"/>
</workbook>
</file>

<file path=xl/calcChain.xml><?xml version="1.0" encoding="utf-8"?>
<calcChain xmlns="http://schemas.openxmlformats.org/spreadsheetml/2006/main">
  <c r="D15" i="1" l="1"/>
  <c r="D7" i="1"/>
  <c r="D8" i="1" s="1"/>
  <c r="B13" i="1"/>
  <c r="D9" i="1" l="1"/>
  <c r="D13" i="1" l="1"/>
  <c r="D17" i="1" s="1"/>
  <c r="D19" i="1" l="1"/>
  <c r="D22" i="1" s="1"/>
  <c r="D25" i="1" l="1"/>
</calcChain>
</file>

<file path=xl/sharedStrings.xml><?xml version="1.0" encoding="utf-8"?>
<sst xmlns="http://schemas.openxmlformats.org/spreadsheetml/2006/main" count="23" uniqueCount="21">
  <si>
    <t>Base Labor</t>
  </si>
  <si>
    <t>Payroll Tax</t>
  </si>
  <si>
    <t>Subtotal</t>
  </si>
  <si>
    <t>Loaded Labor w/ Fleet</t>
  </si>
  <si>
    <t>Loads on Base - direct labor</t>
  </si>
  <si>
    <t>Loads on Base plus Unprod</t>
  </si>
  <si>
    <t>Loads on Base plus Unprod plus Incentive</t>
  </si>
  <si>
    <t>Load on Loaded Labor</t>
  </si>
  <si>
    <t>Total Cost Per Hour</t>
  </si>
  <si>
    <t>Approximate Hours</t>
  </si>
  <si>
    <t>Cost</t>
  </si>
  <si>
    <t>Gas Service Reconnection</t>
  </si>
  <si>
    <t>Contracted Rate for Gas Reconnection (Seasonal)</t>
  </si>
  <si>
    <t>Duke Energy Kentucky, Inc.</t>
  </si>
  <si>
    <t>Calculation of Gas Service Reconnection Cost</t>
  </si>
  <si>
    <t>Proposed Gas Service Reconnection Charge:</t>
  </si>
  <si>
    <t>Unproductive (time away - vacations, etc)</t>
  </si>
  <si>
    <t>Incentives (annual bonuses)</t>
  </si>
  <si>
    <t>Fringes (benefits - health, retirement, etc)</t>
  </si>
  <si>
    <t>Fleet (cost of vehicles)</t>
  </si>
  <si>
    <t>Indirects (allocated costs of support functions)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</si>
</sst>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theme="1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2" applyNumberFormat="1" applyFont="1"/>
    <xf numFmtId="165" fontId="3" fillId="0" borderId="0" xfId="2" applyNumberFormat="1" applyFon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0" fontId="0" fillId="2" borderId="0" xfId="0" applyFill="1"/>
    <xf numFmtId="43" fontId="0" fillId="0" borderId="0" xfId="1" applyNumberFormat="1" applyFont="1"/>
    <xf numFmtId="0" fontId="3" fillId="0" borderId="0" xfId="0" applyFont="1" applyAlignment="1">
      <alignment horizontal="right"/>
    </xf>
    <xf numFmtId="164" fontId="0" fillId="3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view="pageLayout" zoomScaleNormal="100" workbookViewId="0"/>
  </sheetViews>
  <sheetFormatPr defaultRowHeight="15" x14ac:dyDescent="0.25"/>
  <cols>
    <col min="1" max="1" width="43.5703125" customWidth="1"/>
    <col min="2" max="2" width="18.42578125" bestFit="1" customWidth="1"/>
    <col min="3" max="3" width="2.7109375" customWidth="1"/>
    <col min="4" max="4" width="7.5703125" bestFit="1" customWidth="1"/>
  </cols>
  <sheetData>
    <row r="1" spans="1:5" x14ac:dyDescent="0.25">
      <c r="A1" s="1" t="s">
        <v>13</v>
      </c>
    </row>
    <row r="2" spans="1:5" x14ac:dyDescent="0.25">
      <c r="A2" s="1" t="s">
        <v>14</v>
      </c>
    </row>
    <row r="5" spans="1:5" x14ac:dyDescent="0.25">
      <c r="A5" t="s">
        <v>0</v>
      </c>
      <c r="D5" s="2">
        <v>33.64</v>
      </c>
    </row>
    <row r="7" spans="1:5" x14ac:dyDescent="0.25">
      <c r="A7" t="s">
        <v>16</v>
      </c>
      <c r="B7" s="3">
        <v>0.23404865825982724</v>
      </c>
      <c r="D7" s="2">
        <f>ROUND($D$5*B7,2)</f>
        <v>7.87</v>
      </c>
      <c r="E7" t="s">
        <v>4</v>
      </c>
    </row>
    <row r="8" spans="1:5" x14ac:dyDescent="0.25">
      <c r="A8" t="s">
        <v>17</v>
      </c>
      <c r="B8" s="4">
        <v>5.8519288061189438E-2</v>
      </c>
      <c r="C8" s="5"/>
      <c r="D8" s="6">
        <f>ROUND((D5+D7)*B8,2)</f>
        <v>2.4300000000000002</v>
      </c>
      <c r="E8" t="s">
        <v>5</v>
      </c>
    </row>
    <row r="9" spans="1:5" x14ac:dyDescent="0.25">
      <c r="A9" t="s">
        <v>2</v>
      </c>
      <c r="D9" s="2">
        <f>D7+D8</f>
        <v>10.3</v>
      </c>
    </row>
    <row r="11" spans="1:5" x14ac:dyDescent="0.25">
      <c r="A11" t="s">
        <v>18</v>
      </c>
      <c r="B11" s="3">
        <v>0.33183424301172337</v>
      </c>
    </row>
    <row r="12" spans="1:5" x14ac:dyDescent="0.25">
      <c r="A12" t="s">
        <v>1</v>
      </c>
      <c r="B12" s="4">
        <v>6.1590772950247862E-2</v>
      </c>
    </row>
    <row r="13" spans="1:5" x14ac:dyDescent="0.25">
      <c r="A13" t="s">
        <v>2</v>
      </c>
      <c r="B13" s="7">
        <f>B11+B12</f>
        <v>0.39342501596197121</v>
      </c>
      <c r="D13">
        <f>ROUND((D5+D9)*B13,2)</f>
        <v>17.29</v>
      </c>
      <c r="E13" t="s">
        <v>6</v>
      </c>
    </row>
    <row r="15" spans="1:5" x14ac:dyDescent="0.25">
      <c r="A15" t="s">
        <v>19</v>
      </c>
      <c r="B15" s="3">
        <v>9.4235157066716271E-2</v>
      </c>
      <c r="D15">
        <f>ROUND(B15*D5,2)</f>
        <v>3.17</v>
      </c>
      <c r="E15" t="s">
        <v>4</v>
      </c>
    </row>
    <row r="17" spans="1:8" x14ac:dyDescent="0.25">
      <c r="A17" t="s">
        <v>3</v>
      </c>
      <c r="D17" s="2">
        <f>D5+D9+D13+D15</f>
        <v>64.399999999999991</v>
      </c>
    </row>
    <row r="19" spans="1:8" x14ac:dyDescent="0.25">
      <c r="A19" t="s">
        <v>20</v>
      </c>
      <c r="B19" s="3">
        <v>0.61059459251683856</v>
      </c>
      <c r="D19" s="2">
        <f>D17*B19</f>
        <v>39.322291758084397</v>
      </c>
      <c r="E19" t="s">
        <v>7</v>
      </c>
    </row>
    <row r="22" spans="1:8" x14ac:dyDescent="0.25">
      <c r="A22" t="s">
        <v>8</v>
      </c>
      <c r="D22" s="2">
        <f>D17+D19</f>
        <v>103.7222917580844</v>
      </c>
    </row>
    <row r="23" spans="1:8" x14ac:dyDescent="0.25">
      <c r="A23" s="8"/>
      <c r="B23" s="8"/>
      <c r="C23" s="8"/>
      <c r="D23" s="8"/>
      <c r="E23" s="8"/>
      <c r="F23" s="8"/>
      <c r="G23" s="8"/>
      <c r="H23" s="8"/>
    </row>
    <row r="24" spans="1:8" x14ac:dyDescent="0.25">
      <c r="B24" s="10" t="s">
        <v>9</v>
      </c>
      <c r="D24" t="s">
        <v>10</v>
      </c>
    </row>
    <row r="25" spans="1:8" x14ac:dyDescent="0.25">
      <c r="A25" t="s">
        <v>11</v>
      </c>
      <c r="B25" s="9">
        <v>1</v>
      </c>
      <c r="D25" s="2">
        <f>$D$22*B25</f>
        <v>103.7222917580844</v>
      </c>
    </row>
    <row r="26" spans="1:8" x14ac:dyDescent="0.25">
      <c r="B26" s="9"/>
      <c r="D26" s="2"/>
      <c r="G26" s="2"/>
    </row>
    <row r="27" spans="1:8" x14ac:dyDescent="0.25">
      <c r="A27" t="s">
        <v>12</v>
      </c>
      <c r="B27" s="9"/>
      <c r="D27" s="2">
        <v>90.25</v>
      </c>
      <c r="G27" s="2"/>
    </row>
    <row r="28" spans="1:8" x14ac:dyDescent="0.25">
      <c r="B28" s="9"/>
      <c r="D28" s="2"/>
      <c r="G28" s="2"/>
    </row>
    <row r="29" spans="1:8" x14ac:dyDescent="0.25">
      <c r="A29" t="s">
        <v>15</v>
      </c>
      <c r="D29" s="11">
        <v>75</v>
      </c>
      <c r="G29" s="2"/>
    </row>
    <row r="30" spans="1:8" x14ac:dyDescent="0.25">
      <c r="B30" s="9"/>
      <c r="D30" s="2"/>
      <c r="G30" s="2"/>
    </row>
    <row r="31" spans="1:8" x14ac:dyDescent="0.25">
      <c r="B31" s="9"/>
    </row>
  </sheetData>
  <pageMargins left="0.7" right="0.7" top="0.75" bottom="0.75" header="0.3" footer="0.3"/>
  <pageSetup scale="83" orientation="portrait" r:id="rId1"/>
  <headerFooter>
    <oddHeader>&amp;R&amp;"Times New Roman,Bold"&amp;10KY P.S.C. Case No. 2018-00261
Attachment BLS-5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02F7B4-FF9B-4902-A8DF-CDF1CB6CC03A}">
  <ds:schemaRefs>
    <ds:schemaRef ds:uri="http://purl.org/dc/dcmitype/"/>
    <ds:schemaRef ds:uri="http://purl.org/dc/elements/1.1/"/>
    <ds:schemaRef ds:uri="http://purl.org/dc/terms/"/>
    <ds:schemaRef ds:uri="e8140ab9-1a87-4657-a6c4-99cca0129bf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9d8ba39-ee9f-49d4-886c-5a19d785260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173036-689F-43B9-957B-0C62E67F5B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60AB65-D012-41C2-8062-0FCAB9B5BA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Ziolkowski, Jim</dc:creator>
  <cp:lastModifiedBy>Gates, Debbie</cp:lastModifiedBy>
  <cp:lastPrinted>2017-08-22T13:04:30Z</cp:lastPrinted>
  <dcterms:created xsi:type="dcterms:W3CDTF">2017-05-09T21:27:38Z</dcterms:created>
  <dcterms:modified xsi:type="dcterms:W3CDTF">2018-08-31T14:56:27Z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