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laborate.duke-energy.com/sites/2018KYGasRateCase/2018  KY Gas Rate Case/Discovery/AG'S 1st Set Data Requests/"/>
    </mc:Choice>
  </mc:AlternateContent>
  <bookViews>
    <workbookView xWindow="0" yWindow="0" windowWidth="28800" windowHeight="11610"/>
  </bookViews>
  <sheets>
    <sheet name="SCH_J3 - Forecast" sheetId="1" r:id="rId1"/>
  </sheets>
  <externalReferences>
    <externalReference r:id="rId2"/>
    <externalReference r:id="rId3"/>
    <externalReference r:id="rId4"/>
  </externalReferences>
  <definedNames>
    <definedName name="_Dist_Bin" hidden="1">#REF!</definedName>
    <definedName name="_Dist_Values" hidden="1">#REF!</definedName>
    <definedName name="_WIT1">[1]LOGO!$G$6</definedName>
    <definedName name="_WIT10">[1]LOGO!$G$15</definedName>
    <definedName name="_Wit11">[1]LOGO!$G$16</definedName>
    <definedName name="_WIT2">[1]LOGO!$G$7</definedName>
    <definedName name="_WIT3">[1]LOGO!$G$8</definedName>
    <definedName name="_WIT4">[1]LOGO!$G$9</definedName>
    <definedName name="_WIT6">[1]LOGO!$G$11</definedName>
    <definedName name="_WIT7">[1]LOGO!$G$12</definedName>
    <definedName name="_WIT9">[1]LOGO!$G$14</definedName>
    <definedName name="ALLOCTABLE">[1]ALLOCTABLE!$A$3:$D$36</definedName>
    <definedName name="AmountBP">'[1]BASE PERIOD'!$E$11:$E$222</definedName>
    <definedName name="AmountFP">'[1]FORECASTED PERIOD'!$E$11:$E$222</definedName>
    <definedName name="APPORT">[1]SCH_E1!$AH$281</definedName>
    <definedName name="Base_Period">[1]LOGO!$B$10</definedName>
    <definedName name="Base1">'[1]BASE PERIOD'!$F$11:$F$222</definedName>
    <definedName name="Base10">'[1]BASE PERIOD'!$O$11:$O$222</definedName>
    <definedName name="Base11">'[1]BASE PERIOD'!$P$11:$P$222</definedName>
    <definedName name="Base12">'[1]BASE PERIOD'!$Q$11:$Q$222</definedName>
    <definedName name="Base2">'[1]BASE PERIOD'!$G$11:$G$222</definedName>
    <definedName name="Base3">'[1]BASE PERIOD'!$H$11:$H$222</definedName>
    <definedName name="Base4">'[1]BASE PERIOD'!$I$11:$I$222</definedName>
    <definedName name="Base5">'[1]BASE PERIOD'!$J$11:$J$222</definedName>
    <definedName name="Base6">'[1]BASE PERIOD'!$K$11:$K$222</definedName>
    <definedName name="Base7">'[1]BASE PERIOD'!$L$11:$L$222</definedName>
    <definedName name="Base8">'[1]BASE PERIOD'!$M$11:$M$222</definedName>
    <definedName name="Base9">'[1]BASE PERIOD'!$N$11:$N$222</definedName>
    <definedName name="BaseFuelCurrent">[1]LOGO!$C$31</definedName>
    <definedName name="BaseFuelProposed">[1]LOGO!$C$32</definedName>
    <definedName name="BasePeriod">'[1]BASE PERIOD'!$A$11:$Q$222</definedName>
    <definedName name="BPActRev1">'[1]BP Actual Rev'!$E$2:$E$63</definedName>
    <definedName name="BPActRev2">'[1]BP Actual Rev'!$F$2:$F$63</definedName>
    <definedName name="BPActRev3">'[1]BP Actual Rev'!$G$2:$G$63</definedName>
    <definedName name="BPActRev4">'[1]BP Actual Rev'!$H$2:$H$63</definedName>
    <definedName name="BPActRev5">'[1]BP Actual Rev'!$I$2:$I$63</definedName>
    <definedName name="BPActRev6">'[1]BP Actual Rev'!$J$2:$J$63</definedName>
    <definedName name="BPActRevAccount">'[1]BP Actual Rev'!$A$2:$A$63</definedName>
    <definedName name="BPActRevProduct">'[1]BP Actual Rev'!$C$2:$C$63</definedName>
    <definedName name="BPActual">'[1]BP Actual Exp'!$A$1:$N$213</definedName>
    <definedName name="BPrev1">'[1]BP Rev by Product'!$G$12:$G$65</definedName>
    <definedName name="BPrev10">'[1]BP Rev by Product'!$P$12:$P$65</definedName>
    <definedName name="BPrev11">'[1]BP Rev by Product'!$Q$12:$Q$65</definedName>
    <definedName name="BPrev12">'[1]BP Rev by Product'!$R$12:$R$65</definedName>
    <definedName name="BPrev2">'[1]BP Rev by Product'!$H$12:$H$65</definedName>
    <definedName name="BPrev3">'[1]BP Rev by Product'!$I$12:$I$65</definedName>
    <definedName name="BPrev4">'[1]BP Rev by Product'!$J$12:$J$65</definedName>
    <definedName name="BPrev5">'[1]BP Rev by Product'!$K$12:$K$65</definedName>
    <definedName name="BPrev6">'[1]BP Rev by Product'!$L$12:$L$65</definedName>
    <definedName name="BPrev7">'[1]BP Rev by Product'!$M$12:$M$65</definedName>
    <definedName name="BPrev8">'[1]BP Rev by Product'!$N$12:$N$65</definedName>
    <definedName name="BPrev9">'[1]BP Rev by Product'!$O$12:$O$65</definedName>
    <definedName name="BPrevACCT">'[1]BP Rev by Product'!$A$12:$A$65</definedName>
    <definedName name="BPREVPROD">'[1]BP Rev by Product'!$D$12:$D$65</definedName>
    <definedName name="C_1_PROEXP">[1]SCH_C1!$G$23</definedName>
    <definedName name="CASE">[1]LOGO!$B$6</definedName>
    <definedName name="CODE">'[1]BASE PERIOD'!$C$11:$C$222</definedName>
    <definedName name="CodeF">'[1]FORECASTED PERIOD'!$C$11:$C$222</definedName>
    <definedName name="CommonE">'[1]SCH B-2.1'!$C$259</definedName>
    <definedName name="COMPANY">[1]LOGO!$B$5</definedName>
    <definedName name="D_1_INTADJ">[1]SCH_D2.19!$AE$94</definedName>
    <definedName name="Data">[1]LOGO!$B$12</definedName>
    <definedName name="DataB">[1]LOGO!$B$14</definedName>
    <definedName name="DataF">[1]LOGO!$B$13</definedName>
    <definedName name="DEPT">[1]LOGO!$B$9</definedName>
    <definedName name="ERBR_BP">'[1]Rate Base Ratios'!$J$49</definedName>
    <definedName name="ERBR_FP">'[1]Rate Base Ratios'!$X$108</definedName>
    <definedName name="ExpGRCF">[1]SCH_H!$I$81</definedName>
    <definedName name="FERCBP">'[1]BASE PERIOD'!$D$11:$D$222</definedName>
    <definedName name="FERCFP">'[1]FORECASTED PERIOD'!$D$11:$D$222</definedName>
    <definedName name="FIT">[1]LOGO!$C$25</definedName>
    <definedName name="Forecast">[1]LOGO!$B$11</definedName>
    <definedName name="Forecast1">'[1]FORECASTED PERIOD'!$F$11:$F$222</definedName>
    <definedName name="Forecast10">'[1]FORECASTED PERIOD'!$O$11:$O$222</definedName>
    <definedName name="Forecast11">'[1]FORECASTED PERIOD'!$P$11:$P$222</definedName>
    <definedName name="Forecast12">'[1]FORECASTED PERIOD'!$Q$11:$Q$222</definedName>
    <definedName name="Forecast2">'[1]FORECASTED PERIOD'!$G$11:$G$222</definedName>
    <definedName name="Forecast3">'[1]FORECASTED PERIOD'!$H$11:$H$222</definedName>
    <definedName name="forecast4">'[1]FORECASTED PERIOD'!$I$11:$I$222</definedName>
    <definedName name="Forecast5">'[1]FORECASTED PERIOD'!$J$11:$J$222</definedName>
    <definedName name="Forecast6">'[1]FORECASTED PERIOD'!$K$11:$K$222</definedName>
    <definedName name="Forecast7">'[1]FORECASTED PERIOD'!$L$11:$L$222</definedName>
    <definedName name="Forecast8">'[1]FORECASTED PERIOD'!$M$11:$M$222</definedName>
    <definedName name="Forecast9">'[1]FORECASTED PERIOD'!$N$11:$N$222</definedName>
    <definedName name="FPERIOD">'[1]FORECASTED PERIOD'!$A$11:$Q$222</definedName>
    <definedName name="FPrev1">'[1]FP Rev by Product'!$G$12:$G$65</definedName>
    <definedName name="FPrev10">'[1]FP Rev by Product'!$P$12:$P$65</definedName>
    <definedName name="FPrev11">'[1]FP Rev by Product'!$Q$12:$Q$65</definedName>
    <definedName name="FPrev12">'[1]FP Rev by Product'!$R$12:$R$65</definedName>
    <definedName name="FPrev2">'[1]FP Rev by Product'!$H$12:$H$65</definedName>
    <definedName name="FPrev3">'[1]FP Rev by Product'!$I$12:$I$65</definedName>
    <definedName name="FPrev4">'[1]FP Rev by Product'!$J$12:$J$65</definedName>
    <definedName name="FPrev5">'[1]FP Rev by Product'!$K$12:$K$65</definedName>
    <definedName name="FPrev6">'[1]FP Rev by Product'!$L$12:$L$65</definedName>
    <definedName name="FPrev7">'[1]FP Rev by Product'!$M$12:$M$65</definedName>
    <definedName name="FPrev8">'[1]FP Rev by Product'!$N$12:$N$65</definedName>
    <definedName name="FPrev9">'[1]FP Rev by Product'!$O$12:$O$65</definedName>
    <definedName name="FPrevAcct">'[1]FP Rev by Product'!$A$12:$A$65</definedName>
    <definedName name="FPrevProd">'[1]FP Rev by Product'!$D$12:$D$65</definedName>
    <definedName name="GRCF">[1]SCH_H!$I$34</definedName>
    <definedName name="GRCFdiff">'[1]Rate Case Drivers'!$J$20</definedName>
    <definedName name="GRCFold">'[1]Rate Case Drivers'!$C$20</definedName>
    <definedName name="KPSC">[1]LOGO!$C$24</definedName>
    <definedName name="KPSCMaint">[1]LOGO!$C$23</definedName>
    <definedName name="MINCR">[1]SCH_C1!$G$17</definedName>
    <definedName name="PERIOD">[1]LOGO!$B$7</definedName>
    <definedName name="PeriodF">[1]LOGO!$B$8</definedName>
    <definedName name="PLANT_IN_SERVICE">[1]SCH_B1!$I$18</definedName>
    <definedName name="_xlnm.Print_Area" localSheetId="0">'SCH_J3 - Forecast'!$A$1:$M$60</definedName>
    <definedName name="RofRdiff">'[1]Rate Case Drivers'!$I$16</definedName>
    <definedName name="RofRold">'[1]Rate Case Drivers'!$C$16</definedName>
    <definedName name="SCH_J3_Forecast">'SCH_J3 - Forecast'!$A$1:$M$60</definedName>
    <definedName name="SIT">[1]LOGO!$C$24</definedName>
    <definedName name="TAXRECONTABLE">[1]SCH_E1!$T$150:$X$158</definedName>
    <definedName name="Testyear">[1]LOGO!$B$17</definedName>
    <definedName name="TESTYR">[1]LOGO!$B$10</definedName>
    <definedName name="Type">[1]LOGO!$B$15</definedName>
    <definedName name="UncollExp">[1]LOGO!$C$22</definedName>
    <definedName name="UncollRatio">[1]LOGO!$C$22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 l="1"/>
  <c r="J52" i="1"/>
  <c r="L48" i="1"/>
  <c r="L47" i="1"/>
  <c r="H45" i="1"/>
  <c r="L45" i="1" s="1"/>
  <c r="E45" i="1"/>
  <c r="L44" i="1"/>
  <c r="H44" i="1"/>
  <c r="H43" i="1"/>
  <c r="L43" i="1" s="1"/>
  <c r="H42" i="1"/>
  <c r="L42" i="1" s="1"/>
  <c r="G40" i="1"/>
  <c r="G41" i="1" s="1"/>
  <c r="H41" i="1" s="1"/>
  <c r="L41" i="1" s="1"/>
  <c r="H39" i="1"/>
  <c r="L39" i="1" s="1"/>
  <c r="L38" i="1"/>
  <c r="H38" i="1"/>
  <c r="L37" i="1"/>
  <c r="H37" i="1"/>
  <c r="I36" i="1"/>
  <c r="I52" i="1" s="1"/>
  <c r="H36" i="1"/>
  <c r="H52" i="1" s="1"/>
  <c r="I35" i="1"/>
  <c r="I54" i="1" s="1"/>
  <c r="H35" i="1"/>
  <c r="L34" i="1"/>
  <c r="H34" i="1"/>
  <c r="H33" i="1"/>
  <c r="L33" i="1" s="1"/>
  <c r="H32" i="1"/>
  <c r="L32" i="1" s="1"/>
  <c r="C32" i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H21" i="1"/>
  <c r="L21" i="1" s="1"/>
  <c r="L11" i="1"/>
  <c r="A10" i="1"/>
  <c r="A8" i="1"/>
  <c r="A5" i="1"/>
  <c r="A1" i="1"/>
  <c r="L52" i="1" l="1"/>
  <c r="M21" i="1"/>
  <c r="M54" i="1" s="1"/>
  <c r="G54" i="1"/>
  <c r="L35" i="1"/>
  <c r="L54" i="1" s="1"/>
  <c r="L36" i="1"/>
  <c r="H40" i="1"/>
  <c r="L40" i="1" s="1"/>
  <c r="K54" i="1"/>
  <c r="H54" i="1" l="1"/>
  <c r="M57" i="1"/>
</calcChain>
</file>

<file path=xl/sharedStrings.xml><?xml version="1.0" encoding="utf-8"?>
<sst xmlns="http://schemas.openxmlformats.org/spreadsheetml/2006/main" count="97" uniqueCount="66">
  <si>
    <t>EMBEDDED COST OF LONG-TERM DEBT</t>
  </si>
  <si>
    <t>(CORPORATE)</t>
  </si>
  <si>
    <t>SCHEDULE J-3</t>
  </si>
  <si>
    <t>DATE OF CAPITAL STRUCTURE: END OF FORECASTED PERIOD</t>
  </si>
  <si>
    <t>PAGE  2  OF  2</t>
  </si>
  <si>
    <t>WITNESS RESPONSIBLE:</t>
  </si>
  <si>
    <t xml:space="preserve">WORK PAPER REFERENCE NO(S).: </t>
  </si>
  <si>
    <t>DEBT ISSUE</t>
  </si>
  <si>
    <t>DATE</t>
  </si>
  <si>
    <t>MATURITY</t>
  </si>
  <si>
    <t>FACE</t>
  </si>
  <si>
    <t>UNAMORT.</t>
  </si>
  <si>
    <t>UNAMORT. LOSS</t>
  </si>
  <si>
    <t>ANNUAL</t>
  </si>
  <si>
    <t>LINE</t>
  </si>
  <si>
    <t>TYPE, COUPON</t>
  </si>
  <si>
    <t>ISSUED</t>
  </si>
  <si>
    <t>PRINCIPAL</t>
  </si>
  <si>
    <t>AMOUNT</t>
  </si>
  <si>
    <t>(DISCOUNT)</t>
  </si>
  <si>
    <t>DEBT</t>
  </si>
  <si>
    <t>ON REACQUIRED</t>
  </si>
  <si>
    <t>CARRYING</t>
  </si>
  <si>
    <t>INTEREST</t>
  </si>
  <si>
    <t xml:space="preserve"> NO.</t>
  </si>
  <si>
    <t>RATE</t>
  </si>
  <si>
    <t>(DAY/MO/YR)</t>
  </si>
  <si>
    <t>OUTSTANDING</t>
  </si>
  <si>
    <t>OR PREMIUM</t>
  </si>
  <si>
    <t>EXPENSE</t>
  </si>
  <si>
    <t>VALUE</t>
  </si>
  <si>
    <t>COST(*)</t>
  </si>
  <si>
    <t>(A)</t>
  </si>
  <si>
    <t>(B)</t>
  </si>
  <si>
    <t>(C)</t>
  </si>
  <si>
    <t>(D)</t>
  </si>
  <si>
    <t>(E)</t>
  </si>
  <si>
    <t>(F)</t>
  </si>
  <si>
    <t>(G)</t>
  </si>
  <si>
    <t>(H=D+E-F-G)</t>
  </si>
  <si>
    <t>(I)</t>
  </si>
  <si>
    <t>Non-Current Capital Leases</t>
  </si>
  <si>
    <t>Capital Lease - Erlanger Facility</t>
  </si>
  <si>
    <t>Unamortized Loss on Reacquired Debt</t>
  </si>
  <si>
    <t>10.25% due 6/1/2020</t>
  </si>
  <si>
    <t>10.25% due 11/15/2020</t>
  </si>
  <si>
    <t>7.65% due 7/15/2025</t>
  </si>
  <si>
    <t>5.5% due 1/1/2024</t>
  </si>
  <si>
    <t>6.5% due 1/15/2022</t>
  </si>
  <si>
    <t>Variable rate PCB, due 8/1/2027</t>
  </si>
  <si>
    <t>Other Long Term Debt</t>
  </si>
  <si>
    <t>LT Commercial Paper</t>
  </si>
  <si>
    <t>Series</t>
  </si>
  <si>
    <t>Debentures</t>
  </si>
  <si>
    <t>Variable</t>
  </si>
  <si>
    <t>Future Debentures</t>
  </si>
  <si>
    <t>MCF Fees</t>
  </si>
  <si>
    <t>LOC Fees</t>
  </si>
  <si>
    <t>Other fees ($26.720M - remarketing, insurance, Bilateral LC)</t>
  </si>
  <si>
    <t xml:space="preserve">Current Maturities </t>
  </si>
  <si>
    <t xml:space="preserve">     Totals</t>
  </si>
  <si>
    <t>Embedded Cost of Long-Term Debt (I / H)</t>
  </si>
  <si>
    <t>(*) Annualized interest cost plus (or minus) amortization of discount or premium plus amortization</t>
  </si>
  <si>
    <t xml:space="preserve">     of issue costs minus (or plus) amortization of gain (or loss) on reacquired debt.</t>
  </si>
  <si>
    <t>KyPSC CASE NO. 2018-00261</t>
  </si>
  <si>
    <t>AG-DR-01-004 ATTACHMENT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</si>
</sst>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dd\-mmm\-yy_)"/>
    <numFmt numFmtId="165" formatCode="0.000%"/>
    <numFmt numFmtId="166" formatCode="_(* #,##0_);_(* \(#,##0\);_(* &quot;-&quot;??_);_(@_)"/>
  </numFmts>
  <fonts count="11" x14ac:knownFonts="1"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indexed="12"/>
      <name val="Arial"/>
      <family val="2"/>
    </font>
    <font>
      <sz val="12"/>
      <name val="Courier"/>
      <family val="3"/>
    </font>
    <font>
      <u/>
      <sz val="10"/>
      <name val="Arial"/>
      <family val="2"/>
    </font>
    <font>
      <sz val="10"/>
      <color rgb="FF0000FF"/>
      <name val="Arial"/>
      <family val="2"/>
    </font>
    <font>
      <sz val="12"/>
      <name val="Arial"/>
      <family val="2"/>
    </font>
    <font>
      <sz val="10"/>
      <color rgb="FF3333FF"/>
      <name val="Arial"/>
      <family val="2"/>
    </font>
    <font>
      <i/>
      <sz val="10"/>
      <color indexed="10"/>
      <name val="Arial"/>
      <family val="2"/>
    </font>
    <font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1" fillId="0" borderId="0"/>
    <xf numFmtId="0" fontId="7" fillId="0" borderId="0"/>
  </cellStyleXfs>
  <cellXfs count="98">
    <xf numFmtId="0" fontId="0" fillId="0" borderId="0" xfId="0"/>
    <xf numFmtId="0" fontId="2" fillId="0" borderId="0" xfId="3" applyFont="1" applyFill="1" applyAlignment="1" applyProtection="1">
      <alignment horizontal="centerContinuous"/>
    </xf>
    <xf numFmtId="0" fontId="2" fillId="0" borderId="0" xfId="3" applyFont="1" applyAlignment="1" applyProtection="1">
      <alignment horizontal="left"/>
    </xf>
    <xf numFmtId="0" fontId="2" fillId="0" borderId="0" xfId="3" applyFont="1"/>
    <xf numFmtId="0" fontId="3" fillId="0" borderId="0" xfId="3" applyFont="1" applyFill="1" applyAlignment="1" applyProtection="1">
      <alignment horizontal="centerContinuous"/>
    </xf>
    <xf numFmtId="0" fontId="3" fillId="0" borderId="0" xfId="3" applyFont="1" applyAlignment="1" applyProtection="1">
      <alignment horizontal="left"/>
    </xf>
    <xf numFmtId="0" fontId="2" fillId="0" borderId="0" xfId="4" applyFont="1" applyFill="1" applyAlignment="1" applyProtection="1">
      <alignment horizontal="centerContinuous"/>
    </xf>
    <xf numFmtId="0" fontId="2" fillId="0" borderId="0" xfId="3" applyFont="1" applyFill="1" applyAlignment="1">
      <alignment horizontal="centerContinuous"/>
    </xf>
    <xf numFmtId="164" fontId="2" fillId="0" borderId="0" xfId="3" applyNumberFormat="1" applyFont="1" applyFill="1" applyAlignment="1" applyProtection="1">
      <alignment horizontal="centerContinuous"/>
      <protection locked="0"/>
    </xf>
    <xf numFmtId="37" fontId="2" fillId="0" borderId="0" xfId="3" applyNumberFormat="1" applyFont="1" applyFill="1" applyAlignment="1" applyProtection="1">
      <alignment horizontal="centerContinuous"/>
    </xf>
    <xf numFmtId="10" fontId="2" fillId="0" borderId="0" xfId="3" applyNumberFormat="1" applyFont="1" applyFill="1" applyAlignment="1" applyProtection="1">
      <alignment horizontal="centerContinuous"/>
    </xf>
    <xf numFmtId="0" fontId="2" fillId="0" borderId="0" xfId="5" applyFont="1" applyFill="1"/>
    <xf numFmtId="0" fontId="2" fillId="0" borderId="0" xfId="3" applyFont="1" applyFill="1"/>
    <xf numFmtId="0" fontId="2" fillId="0" borderId="0" xfId="3" applyFont="1" applyFill="1" applyAlignment="1"/>
    <xf numFmtId="0" fontId="2" fillId="0" borderId="0" xfId="3" applyFont="1" applyFill="1" applyProtection="1">
      <protection locked="0"/>
    </xf>
    <xf numFmtId="37" fontId="2" fillId="0" borderId="0" xfId="3" applyNumberFormat="1" applyFont="1" applyFill="1" applyProtection="1"/>
    <xf numFmtId="0" fontId="2" fillId="0" borderId="0" xfId="3" applyFont="1" applyFill="1" applyAlignment="1" applyProtection="1">
      <alignment horizontal="left"/>
    </xf>
    <xf numFmtId="0" fontId="2" fillId="0" borderId="0" xfId="4" applyFont="1" applyFill="1" applyAlignment="1" applyProtection="1">
      <alignment horizontal="left"/>
    </xf>
    <xf numFmtId="0" fontId="2" fillId="0" borderId="0" xfId="3" applyFont="1" applyProtection="1">
      <protection locked="0"/>
    </xf>
    <xf numFmtId="0" fontId="2" fillId="0" borderId="0" xfId="3" applyFont="1" applyFill="1" applyAlignment="1" applyProtection="1">
      <alignment horizontal="fill"/>
    </xf>
    <xf numFmtId="0" fontId="2" fillId="0" borderId="0" xfId="3" applyFont="1" applyAlignment="1" applyProtection="1">
      <alignment horizontal="fill"/>
    </xf>
    <xf numFmtId="0" fontId="2" fillId="0" borderId="1" xfId="3" applyFont="1" applyFill="1" applyBorder="1"/>
    <xf numFmtId="0" fontId="2" fillId="0" borderId="1" xfId="3" applyFont="1" applyFill="1" applyBorder="1" applyProtection="1">
      <protection locked="0"/>
    </xf>
    <xf numFmtId="0" fontId="2" fillId="0" borderId="0" xfId="3" applyFont="1" applyFill="1" applyAlignment="1" applyProtection="1">
      <alignment horizontal="center"/>
    </xf>
    <xf numFmtId="0" fontId="5" fillId="0" borderId="0" xfId="3" applyFont="1" applyFill="1" applyAlignment="1" applyProtection="1">
      <alignment horizontal="left" indent="1"/>
    </xf>
    <xf numFmtId="0" fontId="2" fillId="0" borderId="0" xfId="6" applyFont="1" applyFill="1"/>
    <xf numFmtId="165" fontId="6" fillId="0" borderId="0" xfId="2" applyNumberFormat="1" applyFont="1" applyFill="1"/>
    <xf numFmtId="165" fontId="6" fillId="0" borderId="0" xfId="7" applyNumberFormat="1" applyFont="1" applyFill="1" applyAlignment="1" applyProtection="1">
      <alignment horizontal="center"/>
      <protection locked="0"/>
    </xf>
    <xf numFmtId="164" fontId="6" fillId="0" borderId="0" xfId="7" applyNumberFormat="1" applyFont="1" applyFill="1" applyProtection="1">
      <protection locked="0"/>
    </xf>
    <xf numFmtId="37" fontId="6" fillId="0" borderId="0" xfId="3" applyNumberFormat="1" applyFont="1" applyFill="1" applyProtection="1">
      <protection locked="0"/>
    </xf>
    <xf numFmtId="166" fontId="6" fillId="0" borderId="0" xfId="1" applyNumberFormat="1" applyFont="1" applyFill="1" applyProtection="1">
      <protection locked="0"/>
    </xf>
    <xf numFmtId="166" fontId="2" fillId="0" borderId="0" xfId="1" applyNumberFormat="1" applyFont="1" applyFill="1" applyProtection="1"/>
    <xf numFmtId="166" fontId="2" fillId="0" borderId="0" xfId="1" applyNumberFormat="1" applyFont="1" applyFill="1" applyProtection="1">
      <protection locked="0"/>
    </xf>
    <xf numFmtId="166" fontId="8" fillId="0" borderId="0" xfId="1" applyNumberFormat="1" applyFont="1" applyFill="1" applyProtection="1">
      <protection locked="0"/>
    </xf>
    <xf numFmtId="0" fontId="5" fillId="0" borderId="0" xfId="3" applyFont="1" applyFill="1" applyAlignment="1" applyProtection="1">
      <alignment horizontal="left" indent="1"/>
      <protection locked="0"/>
    </xf>
    <xf numFmtId="0" fontId="6" fillId="0" borderId="0" xfId="3" applyFont="1" applyFill="1" applyAlignment="1" applyProtection="1">
      <alignment horizontal="left"/>
    </xf>
    <xf numFmtId="0" fontId="6" fillId="0" borderId="0" xfId="3" applyFont="1" applyFill="1" applyAlignment="1">
      <alignment horizontal="center"/>
    </xf>
    <xf numFmtId="0" fontId="6" fillId="0" borderId="0" xfId="3" applyFont="1" applyFill="1"/>
    <xf numFmtId="0" fontId="8" fillId="0" borderId="0" xfId="3" applyFont="1" applyFill="1"/>
    <xf numFmtId="0" fontId="6" fillId="0" borderId="0" xfId="3" applyFont="1"/>
    <xf numFmtId="165" fontId="6" fillId="0" borderId="0" xfId="0" applyNumberFormat="1" applyFont="1" applyFill="1" applyAlignment="1" applyProtection="1">
      <alignment horizontal="center"/>
    </xf>
    <xf numFmtId="166" fontId="2" fillId="0" borderId="0" xfId="3" applyNumberFormat="1" applyFont="1"/>
    <xf numFmtId="37" fontId="6" fillId="0" borderId="0" xfId="3" applyNumberFormat="1" applyFont="1"/>
    <xf numFmtId="165" fontId="6" fillId="0" borderId="0" xfId="0" applyNumberFormat="1" applyFont="1" applyFill="1" applyAlignment="1" applyProtection="1">
      <alignment horizontal="left"/>
    </xf>
    <xf numFmtId="166" fontId="6" fillId="0" borderId="0" xfId="1" applyNumberFormat="1" applyFont="1" applyFill="1"/>
    <xf numFmtId="10" fontId="6" fillId="0" borderId="0" xfId="3" applyNumberFormat="1" applyFont="1" applyFill="1"/>
    <xf numFmtId="165" fontId="6" fillId="0" borderId="0" xfId="2" applyNumberFormat="1" applyFont="1" applyFill="1" applyAlignment="1">
      <alignment horizontal="center"/>
    </xf>
    <xf numFmtId="164" fontId="6" fillId="0" borderId="0" xfId="3" applyNumberFormat="1" applyFont="1" applyFill="1" applyProtection="1">
      <protection locked="0"/>
    </xf>
    <xf numFmtId="165" fontId="2" fillId="0" borderId="0" xfId="3" applyNumberFormat="1" applyFont="1" applyFill="1" applyAlignment="1" applyProtection="1">
      <alignment horizontal="left"/>
      <protection locked="0"/>
    </xf>
    <xf numFmtId="166" fontId="6" fillId="0" borderId="0" xfId="3" applyNumberFormat="1" applyFont="1" applyFill="1" applyProtection="1">
      <protection locked="0"/>
    </xf>
    <xf numFmtId="165" fontId="0" fillId="0" borderId="0" xfId="3" applyNumberFormat="1" applyFont="1" applyFill="1" applyAlignment="1" applyProtection="1">
      <alignment horizontal="left"/>
      <protection locked="0"/>
    </xf>
    <xf numFmtId="0" fontId="6" fillId="0" borderId="0" xfId="3" applyFont="1" applyBorder="1"/>
    <xf numFmtId="10" fontId="6" fillId="0" borderId="0" xfId="3" applyNumberFormat="1" applyFont="1" applyAlignment="1">
      <alignment horizontal="center"/>
    </xf>
    <xf numFmtId="166" fontId="6" fillId="0" borderId="0" xfId="1" applyNumberFormat="1" applyFont="1" applyFill="1" applyBorder="1" applyAlignment="1">
      <alignment horizontal="center" vertical="center"/>
    </xf>
    <xf numFmtId="166" fontId="6" fillId="0" borderId="0" xfId="3" applyNumberFormat="1" applyFont="1"/>
    <xf numFmtId="166" fontId="6" fillId="0" borderId="0" xfId="1" applyNumberFormat="1" applyFont="1"/>
    <xf numFmtId="10" fontId="2" fillId="0" borderId="0" xfId="3" applyNumberFormat="1" applyFont="1" applyFill="1"/>
    <xf numFmtId="165" fontId="2" fillId="0" borderId="0" xfId="2" applyNumberFormat="1" applyFont="1" applyFill="1" applyAlignment="1">
      <alignment horizontal="left"/>
    </xf>
    <xf numFmtId="164" fontId="2" fillId="0" borderId="0" xfId="3" applyNumberFormat="1" applyFont="1" applyFill="1" applyProtection="1">
      <protection locked="0"/>
    </xf>
    <xf numFmtId="37" fontId="3" fillId="0" borderId="0" xfId="3" applyNumberFormat="1" applyFont="1" applyFill="1" applyProtection="1">
      <protection locked="0"/>
    </xf>
    <xf numFmtId="43" fontId="2" fillId="0" borderId="0" xfId="1" applyNumberFormat="1" applyFont="1" applyFill="1" applyProtection="1">
      <protection locked="0"/>
    </xf>
    <xf numFmtId="166" fontId="2" fillId="0" borderId="2" xfId="1" applyNumberFormat="1" applyFont="1" applyFill="1" applyBorder="1" applyProtection="1"/>
    <xf numFmtId="0" fontId="9" fillId="0" borderId="0" xfId="3" applyFont="1" applyFill="1" applyAlignment="1">
      <alignment horizontal="right"/>
    </xf>
    <xf numFmtId="166" fontId="9" fillId="0" borderId="0" xfId="1" applyNumberFormat="1" applyFont="1" applyFill="1"/>
    <xf numFmtId="0" fontId="10" fillId="0" borderId="0" xfId="3" applyFont="1" applyFill="1"/>
    <xf numFmtId="165" fontId="2" fillId="0" borderId="3" xfId="3" applyNumberFormat="1" applyFont="1" applyFill="1" applyBorder="1" applyProtection="1"/>
    <xf numFmtId="165" fontId="2" fillId="0" borderId="0" xfId="2" applyNumberFormat="1" applyFont="1"/>
    <xf numFmtId="37" fontId="2" fillId="0" borderId="0" xfId="3" applyNumberFormat="1" applyFont="1" applyFill="1" applyAlignment="1" applyProtection="1">
      <alignment horizontal="right"/>
    </xf>
    <xf numFmtId="0" fontId="2" fillId="0" borderId="0" xfId="3" applyFont="1" applyAlignment="1"/>
    <xf numFmtId="0" fontId="2" fillId="0" borderId="4" xfId="3" applyFont="1" applyFill="1" applyBorder="1" applyAlignment="1" applyProtection="1">
      <alignment horizontal="center"/>
    </xf>
    <xf numFmtId="165" fontId="0" fillId="0" borderId="5" xfId="3" applyNumberFormat="1" applyFont="1" applyFill="1" applyBorder="1" applyAlignment="1" applyProtection="1">
      <alignment horizontal="left"/>
      <protection locked="0"/>
    </xf>
    <xf numFmtId="165" fontId="6" fillId="0" borderId="5" xfId="7" applyNumberFormat="1" applyFont="1" applyFill="1" applyBorder="1" applyAlignment="1" applyProtection="1">
      <alignment horizontal="center"/>
      <protection locked="0"/>
    </xf>
    <xf numFmtId="164" fontId="6" fillId="0" borderId="5" xfId="3" applyNumberFormat="1" applyFont="1" applyFill="1" applyBorder="1" applyProtection="1">
      <protection locked="0"/>
    </xf>
    <xf numFmtId="37" fontId="6" fillId="0" borderId="5" xfId="3" applyNumberFormat="1" applyFont="1" applyFill="1" applyBorder="1" applyProtection="1">
      <protection locked="0"/>
    </xf>
    <xf numFmtId="166" fontId="6" fillId="0" borderId="5" xfId="1" applyNumberFormat="1" applyFont="1" applyFill="1" applyBorder="1" applyProtection="1">
      <protection locked="0"/>
    </xf>
    <xf numFmtId="37" fontId="6" fillId="0" borderId="5" xfId="3" applyNumberFormat="1" applyFont="1" applyBorder="1"/>
    <xf numFmtId="166" fontId="2" fillId="0" borderId="5" xfId="1" applyNumberFormat="1" applyFont="1" applyFill="1" applyBorder="1" applyProtection="1"/>
    <xf numFmtId="166" fontId="6" fillId="0" borderId="6" xfId="3" applyNumberFormat="1" applyFont="1" applyFill="1" applyBorder="1" applyProtection="1">
      <protection locked="0"/>
    </xf>
    <xf numFmtId="0" fontId="2" fillId="0" borderId="7" xfId="3" applyFont="1" applyFill="1" applyBorder="1" applyAlignment="1" applyProtection="1">
      <alignment horizontal="center"/>
    </xf>
    <xf numFmtId="165" fontId="0" fillId="0" borderId="0" xfId="3" applyNumberFormat="1" applyFont="1" applyFill="1" applyBorder="1" applyAlignment="1" applyProtection="1">
      <alignment horizontal="left"/>
      <protection locked="0"/>
    </xf>
    <xf numFmtId="165" fontId="6" fillId="0" borderId="0" xfId="7" applyNumberFormat="1" applyFont="1" applyFill="1" applyBorder="1" applyAlignment="1" applyProtection="1">
      <alignment horizontal="center"/>
      <protection locked="0"/>
    </xf>
    <xf numFmtId="164" fontId="6" fillId="0" borderId="0" xfId="3" applyNumberFormat="1" applyFont="1" applyFill="1" applyBorder="1" applyProtection="1">
      <protection locked="0"/>
    </xf>
    <xf numFmtId="37" fontId="6" fillId="0" borderId="0" xfId="3" applyNumberFormat="1" applyFont="1" applyFill="1" applyBorder="1" applyProtection="1">
      <protection locked="0"/>
    </xf>
    <xf numFmtId="166" fontId="6" fillId="0" borderId="0" xfId="1" applyNumberFormat="1" applyFont="1" applyFill="1" applyBorder="1" applyProtection="1">
      <protection locked="0"/>
    </xf>
    <xf numFmtId="37" fontId="6" fillId="0" borderId="0" xfId="3" applyNumberFormat="1" applyFont="1" applyBorder="1"/>
    <xf numFmtId="166" fontId="2" fillId="0" borderId="0" xfId="1" applyNumberFormat="1" applyFont="1" applyFill="1" applyBorder="1" applyProtection="1"/>
    <xf numFmtId="166" fontId="6" fillId="0" borderId="8" xfId="3" applyNumberFormat="1" applyFont="1" applyFill="1" applyBorder="1" applyProtection="1">
      <protection locked="0"/>
    </xf>
    <xf numFmtId="0" fontId="2" fillId="0" borderId="9" xfId="3" applyFont="1" applyFill="1" applyBorder="1" applyAlignment="1" applyProtection="1">
      <alignment horizontal="center"/>
    </xf>
    <xf numFmtId="165" fontId="0" fillId="0" borderId="10" xfId="3" applyNumberFormat="1" applyFont="1" applyFill="1" applyBorder="1" applyAlignment="1" applyProtection="1">
      <alignment horizontal="left"/>
      <protection locked="0"/>
    </xf>
    <xf numFmtId="165" fontId="6" fillId="0" borderId="10" xfId="7" applyNumberFormat="1" applyFont="1" applyFill="1" applyBorder="1" applyAlignment="1" applyProtection="1">
      <alignment horizontal="center"/>
      <protection locked="0"/>
    </xf>
    <xf numFmtId="164" fontId="6" fillId="0" borderId="10" xfId="3" applyNumberFormat="1" applyFont="1" applyFill="1" applyBorder="1" applyProtection="1">
      <protection locked="0"/>
    </xf>
    <xf numFmtId="37" fontId="6" fillId="0" borderId="10" xfId="3" applyNumberFormat="1" applyFont="1" applyFill="1" applyBorder="1" applyProtection="1">
      <protection locked="0"/>
    </xf>
    <xf numFmtId="166" fontId="6" fillId="0" borderId="10" xfId="1" applyNumberFormat="1" applyFont="1" applyFill="1" applyBorder="1" applyProtection="1">
      <protection locked="0"/>
    </xf>
    <xf numFmtId="37" fontId="6" fillId="0" borderId="10" xfId="3" applyNumberFormat="1" applyFont="1" applyBorder="1"/>
    <xf numFmtId="166" fontId="2" fillId="0" borderId="10" xfId="1" applyNumberFormat="1" applyFont="1" applyFill="1" applyBorder="1" applyProtection="1"/>
    <xf numFmtId="166" fontId="6" fillId="0" borderId="11" xfId="3" applyNumberFormat="1" applyFont="1" applyFill="1" applyBorder="1" applyProtection="1">
      <protection locked="0"/>
    </xf>
    <xf numFmtId="0" fontId="0" fillId="0" borderId="0" xfId="3" applyFont="1" applyFill="1" applyAlignment="1" applyProtection="1">
      <alignment horizontal="centerContinuous"/>
    </xf>
    <xf numFmtId="0" fontId="2" fillId="0" borderId="0" xfId="3" applyFont="1" applyFill="1" applyAlignment="1" applyProtection="1">
      <alignment horizontal="center"/>
    </xf>
  </cellXfs>
  <cellStyles count="8">
    <cellStyle name="Comma" xfId="1" builtinId="3"/>
    <cellStyle name="Normal" xfId="0" builtinId="0"/>
    <cellStyle name="Normal_KPSC GAS SFRs - UPDATED" xfId="6"/>
    <cellStyle name="Normal_KPSC GAS SFRs-Forward Looking" xfId="3"/>
    <cellStyle name="Normal_PUCO ELECTRIC SFRs 2" xfId="7"/>
    <cellStyle name="Normal_SCH_I5" xfId="5"/>
    <cellStyle name="Normal_SCH_J1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%20Case%20Filings\DEK%20Electric%20Case%202017-XXXX\SFR%20Model\KPSC%20Electric%20SFRs-2017%20-%20Forecasted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Case%20and%20Legal%20Support/DE%20Kentucky/2018%20Gas%20Rate%20Case/J-Schedule/Final/Final%20J%20Schedules%207.13.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%20Case%20and%20Legal%20Support\DE%20Kentucky\2018%20Gas%20Rate%20Case\J-Schedule\2%20Cost%20of%20Debt%20Sup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O"/>
      <sheetName val="GOTO"/>
      <sheetName val="PRINT"/>
      <sheetName val="BASE PERIOD"/>
      <sheetName val="BP Actual Exp"/>
      <sheetName val="BP Rev by Product"/>
      <sheetName val="BP Actual Rev"/>
      <sheetName val="FORECASTED PERIOD"/>
      <sheetName val="FP Rev by Product"/>
      <sheetName val="BP vs FP by Acct"/>
      <sheetName val="ALLOCTABLE"/>
      <sheetName val="Rate Case Drivers"/>
      <sheetName val="SCH_A"/>
      <sheetName val="Rate Base Ratios"/>
      <sheetName val="SCH_B1"/>
      <sheetName val="SCH B-2"/>
      <sheetName val="SCH B-2.1"/>
      <sheetName val="SCH B-2.2"/>
      <sheetName val="SCH B-2.3"/>
      <sheetName val="SCH B-2.4"/>
      <sheetName val="SCH B-2.5"/>
      <sheetName val="SCH B-2.6"/>
      <sheetName val="SCH B-2.7"/>
      <sheetName val="SCH B-3"/>
      <sheetName val="SCH B-3.1"/>
      <sheetName val="SCH B-3.2 - Proposed"/>
      <sheetName val="SCH B-4"/>
      <sheetName val="SCH B-4.1"/>
      <sheetName val="SCH_B5s"/>
      <sheetName val="WPB-5's"/>
      <sheetName val="SCH_B6"/>
      <sheetName val="WPB-6's"/>
      <sheetName val="SCH_B7s"/>
      <sheetName val="SCH_B8"/>
      <sheetName val="SCH_C1"/>
      <sheetName val="SCH_C2"/>
      <sheetName val="WPC_2"/>
      <sheetName val="WPC-2e - Adj Summary"/>
      <sheetName val="SCH_C2.1 - Base Period"/>
      <sheetName val="STAFF-DR-01-029b"/>
      <sheetName val="SCH_C2.1 - Forecasted Period"/>
      <sheetName val="SCH_D1"/>
      <sheetName val="SCH_D2.1"/>
      <sheetName val="SCH_D2.2"/>
      <sheetName val="SCH_D2.3"/>
      <sheetName val="SCH_D2.4"/>
      <sheetName val="SCH_D2.5"/>
      <sheetName val="SCH_D2.6"/>
      <sheetName val="SCH_D2.7"/>
      <sheetName val="SCH_D2.8"/>
      <sheetName val="SCH_D2.9"/>
      <sheetName val="SCH_D2.10"/>
      <sheetName val="SCH_D2.11"/>
      <sheetName val="SCH_D2.12"/>
      <sheetName val="SCH_D2.13"/>
      <sheetName val="SCH_D2.14"/>
      <sheetName val="SCH_D2.15"/>
      <sheetName val="SCH_D2.16"/>
      <sheetName val="SCH_D2.17"/>
      <sheetName val="SCH_D2.18"/>
      <sheetName val="SCH_D2.19"/>
      <sheetName val="SCH_D2.20"/>
      <sheetName val="SCH_D2.21"/>
      <sheetName val="SCH_D2.22"/>
      <sheetName val="SCH_D2.23"/>
      <sheetName val="SCH_D2.24"/>
      <sheetName val="SCH_D2.25"/>
      <sheetName val="SCH_D2.26"/>
      <sheetName val="SCH_D2.27"/>
      <sheetName val="SCH_D2.28"/>
      <sheetName val="SCH_D2.29"/>
      <sheetName val="SCH_D2.30"/>
      <sheetName val="SCH_D2.31"/>
      <sheetName val="SCH_D2.32"/>
      <sheetName val="SCH_D2.33"/>
      <sheetName val="SCH_D2.34"/>
      <sheetName val="SCH_D2.35"/>
      <sheetName val="SCH_D2.36"/>
      <sheetName val="SCH_D2.37"/>
      <sheetName val="SCH_D2.38"/>
      <sheetName val="SCH_D3"/>
      <sheetName val="SCH_D4"/>
      <sheetName val="SCH_D5"/>
      <sheetName val="SCH_E1"/>
      <sheetName val="SCH_E2"/>
      <sheetName val="SCH_F1"/>
      <sheetName val="SCH_F2.1"/>
      <sheetName val="SCH_F2.2"/>
      <sheetName val="SCH_F2.3"/>
      <sheetName val="SCH_F3"/>
      <sheetName val="SCH_F4"/>
      <sheetName val="SCH_F5"/>
      <sheetName val="SCH_F6"/>
      <sheetName val="SCH_F7"/>
      <sheetName val="SCH_G1"/>
      <sheetName val="SCH_G2"/>
      <sheetName val="SCH_G3"/>
      <sheetName val="SCH_H"/>
      <sheetName val="SCH_I1 - Total Co"/>
      <sheetName val="SCH_I1 - Elec Only"/>
      <sheetName val="Staff-DR-01-007"/>
      <sheetName val="Staff-DR-01-031"/>
      <sheetName val="SCH_I2.1"/>
      <sheetName val="Base Period Cust"/>
      <sheetName val="KWH Sales"/>
      <sheetName val="SCH_I3"/>
      <sheetName val="SCH_I4"/>
      <sheetName val="SCH_I5"/>
      <sheetName val="SCH_J1 - Base"/>
      <sheetName val="SCH_J1 - Forecast"/>
      <sheetName val="SCH_J1.1"/>
      <sheetName val="SCH_J1.2"/>
      <sheetName val="SCH_J2 - Base"/>
      <sheetName val="SCH_J2 - Forecast"/>
      <sheetName val="SCH_J3 - Base"/>
      <sheetName val="SCH_J3 - Forecast"/>
      <sheetName val="SCH_J4"/>
      <sheetName val="SCH K"/>
      <sheetName val="RB vs Cap FP 16(6)(f)"/>
      <sheetName val="RB vs Cap BP Staff-DR-01-015"/>
      <sheetName val="Change Tracking"/>
      <sheetName val="Revised Recon"/>
      <sheetName val="RB vs Cap FP 16(6)(f) (2)"/>
      <sheetName val="PRIOR PERIOD"/>
      <sheetName val="SCH_C2.2 Detail"/>
      <sheetName val="SCH_C2.2 FERC"/>
      <sheetName val="Revenues"/>
      <sheetName val="Customers"/>
      <sheetName val="SCH_D2.39"/>
      <sheetName val="SCH_I1"/>
      <sheetName val="Staff-DR-01-030"/>
      <sheetName val="RB vs Cap 16(6)(f)"/>
      <sheetName val="RB vs Cap Base Period"/>
    </sheetNames>
    <sheetDataSet>
      <sheetData sheetId="0" refreshError="1">
        <row r="5">
          <cell r="B5" t="str">
            <v>DUKE ENERGY KENTUCKY, INC.</v>
          </cell>
        </row>
        <row r="6">
          <cell r="B6" t="str">
            <v>CASE NO. 2017-00XXX</v>
          </cell>
          <cell r="G6" t="str">
            <v>P. A. LAUB</v>
          </cell>
        </row>
        <row r="7">
          <cell r="B7" t="str">
            <v>FOR THE TWELVE MONTHS ENDED AUGUST 31, 2017</v>
          </cell>
          <cell r="G7" t="str">
            <v>J. E. ZIOLKOWSKI</v>
          </cell>
        </row>
        <row r="8">
          <cell r="B8" t="str">
            <v>FOR THE TWELVE MONTHS ENDED DECEMBER 31, 2018</v>
          </cell>
          <cell r="G8" t="str">
            <v>K. G. BUTLER</v>
          </cell>
        </row>
        <row r="9">
          <cell r="B9" t="str">
            <v>ELECTRIC DEPARTMENT</v>
          </cell>
          <cell r="G9" t="str">
            <v>L. J. GOOD</v>
          </cell>
        </row>
        <row r="10">
          <cell r="B10" t="str">
            <v>12 MONTHS ENDED AUGUST 31, 2017</v>
          </cell>
        </row>
        <row r="11">
          <cell r="B11" t="str">
            <v>12 MONTHS ENDED DECEMBER 31, 2018</v>
          </cell>
          <cell r="G11" t="str">
            <v>B. P. DAVEY</v>
          </cell>
        </row>
        <row r="12">
          <cell r="B12" t="str">
            <v>DATA: "X" BASE PERIOD   FORECASTED PERIOD</v>
          </cell>
          <cell r="G12" t="str">
            <v>C. J. COUNCIL</v>
          </cell>
        </row>
        <row r="13">
          <cell r="B13" t="str">
            <v>DATA:  BASE PERIOD  "X" FORECASTED PERIOD</v>
          </cell>
        </row>
        <row r="14">
          <cell r="B14" t="str">
            <v>DATA: "X" BASE PERIOD  "X" FORECASTED PERIOD</v>
          </cell>
          <cell r="G14" t="str">
            <v>D. L. JACOBS</v>
          </cell>
        </row>
        <row r="15">
          <cell r="B15" t="str">
            <v xml:space="preserve">TYPE OF FILING:  "X" ORIGINAL   UPDATED    REVISED  </v>
          </cell>
          <cell r="G15" t="str">
            <v>R. H. PRATT</v>
          </cell>
        </row>
        <row r="16">
          <cell r="G16" t="str">
            <v>D. L. DOSS</v>
          </cell>
        </row>
        <row r="17">
          <cell r="B17" t="str">
            <v>DECEMBER 31, 2018</v>
          </cell>
        </row>
        <row r="22">
          <cell r="C22">
            <v>1.7799999999999999E-4</v>
          </cell>
        </row>
        <row r="23">
          <cell r="C23">
            <v>1.9400000000000001E-3</v>
          </cell>
        </row>
        <row r="24">
          <cell r="C24">
            <v>0.06</v>
          </cell>
        </row>
        <row r="25">
          <cell r="C25">
            <v>0.35</v>
          </cell>
        </row>
        <row r="31">
          <cell r="C31">
            <v>2.9117000000000001E-2</v>
          </cell>
        </row>
        <row r="32">
          <cell r="C32">
            <v>2.9117000000000001E-2</v>
          </cell>
        </row>
      </sheetData>
      <sheetData sheetId="1" refreshError="1"/>
      <sheetData sheetId="2" refreshError="1"/>
      <sheetData sheetId="3" refreshError="1">
        <row r="11">
          <cell r="A11" t="str">
            <v>Account</v>
          </cell>
          <cell r="B11" t="str">
            <v>Depr-Expense</v>
          </cell>
          <cell r="C11" t="str">
            <v>DEPR</v>
          </cell>
          <cell r="D11">
            <v>403</v>
          </cell>
          <cell r="E11">
            <v>34057862</v>
          </cell>
          <cell r="F11">
            <v>2537047</v>
          </cell>
          <cell r="G11">
            <v>2524945</v>
          </cell>
          <cell r="H11">
            <v>2519867</v>
          </cell>
          <cell r="I11">
            <v>2508876</v>
          </cell>
          <cell r="J11">
            <v>2512947</v>
          </cell>
          <cell r="K11">
            <v>2514502</v>
          </cell>
          <cell r="L11">
            <v>3124053</v>
          </cell>
          <cell r="M11">
            <v>3173848</v>
          </cell>
          <cell r="N11">
            <v>3137956</v>
          </cell>
          <cell r="O11">
            <v>3122944</v>
          </cell>
          <cell r="P11">
            <v>3182896</v>
          </cell>
          <cell r="Q11">
            <v>3197981</v>
          </cell>
        </row>
        <row r="12">
          <cell r="A12">
            <v>403002</v>
          </cell>
          <cell r="B12" t="str">
            <v>Depr-Expense</v>
          </cell>
          <cell r="C12" t="str">
            <v>DEPR</v>
          </cell>
          <cell r="D12">
            <v>403</v>
          </cell>
          <cell r="E12">
            <v>30081239</v>
          </cell>
          <cell r="F12">
            <v>2554860</v>
          </cell>
          <cell r="G12">
            <v>2557548</v>
          </cell>
          <cell r="H12">
            <v>2559240</v>
          </cell>
          <cell r="I12">
            <v>2474534</v>
          </cell>
          <cell r="J12">
            <v>2470487</v>
          </cell>
          <cell r="K12">
            <v>2469239</v>
          </cell>
          <cell r="L12">
            <v>2463248</v>
          </cell>
          <cell r="M12">
            <v>2475332</v>
          </cell>
          <cell r="N12">
            <v>2471861</v>
          </cell>
          <cell r="O12">
            <v>2481103</v>
          </cell>
          <cell r="P12">
            <v>2487630</v>
          </cell>
          <cell r="Q12">
            <v>2616157</v>
          </cell>
        </row>
        <row r="13">
          <cell r="A13">
            <v>403151</v>
          </cell>
          <cell r="B13" t="str">
            <v>Depreciation Expense - ARO Ash</v>
          </cell>
          <cell r="C13" t="str">
            <v>DEPR</v>
          </cell>
          <cell r="D13">
            <v>403</v>
          </cell>
          <cell r="E13">
            <v>-2210687</v>
          </cell>
          <cell r="F13">
            <v>0</v>
          </cell>
          <cell r="G13">
            <v>0</v>
          </cell>
          <cell r="H13">
            <v>368545</v>
          </cell>
          <cell r="I13">
            <v>-2579232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A14">
            <v>404200</v>
          </cell>
          <cell r="B14" t="str">
            <v>Amort Of Elec Plt - Software</v>
          </cell>
          <cell r="C14" t="str">
            <v>DEPR</v>
          </cell>
          <cell r="D14">
            <v>404</v>
          </cell>
          <cell r="E14">
            <v>1828720</v>
          </cell>
          <cell r="F14">
            <v>181226</v>
          </cell>
          <cell r="G14">
            <v>167823</v>
          </cell>
          <cell r="H14">
            <v>150326</v>
          </cell>
          <cell r="I14">
            <v>-59479</v>
          </cell>
          <cell r="J14">
            <v>155291</v>
          </cell>
          <cell r="K14">
            <v>168303</v>
          </cell>
          <cell r="L14">
            <v>173738</v>
          </cell>
          <cell r="M14">
            <v>176660</v>
          </cell>
          <cell r="N14">
            <v>195524</v>
          </cell>
          <cell r="O14">
            <v>175438</v>
          </cell>
          <cell r="P14">
            <v>171485</v>
          </cell>
          <cell r="Q14">
            <v>172385</v>
          </cell>
        </row>
        <row r="15">
          <cell r="A15">
            <v>407354</v>
          </cell>
          <cell r="B15" t="str">
            <v>DSM Deferral - Electric</v>
          </cell>
          <cell r="C15" t="str">
            <v>OTH</v>
          </cell>
          <cell r="D15">
            <v>407</v>
          </cell>
          <cell r="E15">
            <v>3141051</v>
          </cell>
          <cell r="F15">
            <v>43506</v>
          </cell>
          <cell r="G15">
            <v>-109504</v>
          </cell>
          <cell r="H15">
            <v>110308</v>
          </cell>
          <cell r="I15">
            <v>367541</v>
          </cell>
          <cell r="J15">
            <v>673422</v>
          </cell>
          <cell r="K15">
            <v>447596</v>
          </cell>
          <cell r="L15">
            <v>-576677</v>
          </cell>
          <cell r="M15">
            <v>179911</v>
          </cell>
          <cell r="N15">
            <v>192098</v>
          </cell>
          <cell r="O15">
            <v>732309</v>
          </cell>
          <cell r="P15">
            <v>563798</v>
          </cell>
          <cell r="Q15">
            <v>516743</v>
          </cell>
        </row>
        <row r="16">
          <cell r="A16">
            <v>407407</v>
          </cell>
          <cell r="B16" t="str">
            <v>Carrying Charges</v>
          </cell>
          <cell r="C16" t="str">
            <v>OTH</v>
          </cell>
          <cell r="D16">
            <v>407</v>
          </cell>
          <cell r="E16">
            <v>-957108</v>
          </cell>
          <cell r="F16">
            <v>-100479</v>
          </cell>
          <cell r="G16">
            <v>-103069</v>
          </cell>
          <cell r="H16">
            <v>-52010</v>
          </cell>
          <cell r="I16">
            <v>-57664</v>
          </cell>
          <cell r="J16">
            <v>-59702</v>
          </cell>
          <cell r="K16">
            <v>-63889</v>
          </cell>
          <cell r="L16">
            <v>-70112</v>
          </cell>
          <cell r="M16">
            <v>-83334</v>
          </cell>
          <cell r="N16">
            <v>-86417</v>
          </cell>
          <cell r="O16">
            <v>-90433</v>
          </cell>
          <cell r="P16">
            <v>-93098</v>
          </cell>
          <cell r="Q16">
            <v>-96901</v>
          </cell>
        </row>
        <row r="17">
          <cell r="A17">
            <v>408050</v>
          </cell>
          <cell r="B17" t="str">
            <v>Municipal License-Electric</v>
          </cell>
          <cell r="C17" t="str">
            <v>OTHTX</v>
          </cell>
          <cell r="D17">
            <v>408</v>
          </cell>
          <cell r="E17">
            <v>17637</v>
          </cell>
          <cell r="F17">
            <v>1924</v>
          </cell>
          <cell r="G17">
            <v>0</v>
          </cell>
          <cell r="H17">
            <v>321</v>
          </cell>
          <cell r="I17">
            <v>0</v>
          </cell>
          <cell r="J17">
            <v>1924</v>
          </cell>
          <cell r="K17">
            <v>1924</v>
          </cell>
          <cell r="L17">
            <v>1924</v>
          </cell>
          <cell r="M17">
            <v>1924</v>
          </cell>
          <cell r="N17">
            <v>1924</v>
          </cell>
          <cell r="O17">
            <v>1924</v>
          </cell>
          <cell r="P17">
            <v>1924</v>
          </cell>
          <cell r="Q17">
            <v>1924</v>
          </cell>
        </row>
        <row r="18">
          <cell r="A18">
            <v>408120</v>
          </cell>
          <cell r="B18" t="str">
            <v>Franchise Tax - Non Electric</v>
          </cell>
          <cell r="C18" t="str">
            <v>OTHTX</v>
          </cell>
          <cell r="D18">
            <v>408</v>
          </cell>
          <cell r="E18">
            <v>147</v>
          </cell>
          <cell r="F18">
            <v>0</v>
          </cell>
          <cell r="G18">
            <v>72</v>
          </cell>
          <cell r="H18">
            <v>1890</v>
          </cell>
          <cell r="I18">
            <v>1890</v>
          </cell>
          <cell r="J18">
            <v>1890</v>
          </cell>
          <cell r="K18">
            <v>1890</v>
          </cell>
          <cell r="L18">
            <v>0</v>
          </cell>
          <cell r="M18">
            <v>65</v>
          </cell>
          <cell r="N18">
            <v>10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408121</v>
          </cell>
          <cell r="B19" t="str">
            <v>Taxes Property-Operating</v>
          </cell>
          <cell r="C19" t="str">
            <v>OTHTX</v>
          </cell>
          <cell r="D19">
            <v>408</v>
          </cell>
          <cell r="E19">
            <v>7501936</v>
          </cell>
          <cell r="F19">
            <v>613136</v>
          </cell>
          <cell r="G19">
            <v>611167</v>
          </cell>
          <cell r="H19">
            <v>575328</v>
          </cell>
          <cell r="I19">
            <v>575000</v>
          </cell>
          <cell r="J19">
            <v>613136</v>
          </cell>
          <cell r="K19">
            <v>613136</v>
          </cell>
          <cell r="L19">
            <v>613136</v>
          </cell>
          <cell r="M19">
            <v>613136</v>
          </cell>
          <cell r="N19">
            <v>613136</v>
          </cell>
          <cell r="O19">
            <v>835354</v>
          </cell>
          <cell r="P19">
            <v>613135</v>
          </cell>
          <cell r="Q19">
            <v>613136</v>
          </cell>
        </row>
        <row r="20">
          <cell r="A20">
            <v>408150</v>
          </cell>
          <cell r="B20" t="str">
            <v>State Unemployment Tax</v>
          </cell>
          <cell r="C20" t="str">
            <v>OTHTX</v>
          </cell>
          <cell r="D20">
            <v>408</v>
          </cell>
          <cell r="E20">
            <v>17136</v>
          </cell>
          <cell r="F20">
            <v>665</v>
          </cell>
          <cell r="G20">
            <v>-2460</v>
          </cell>
          <cell r="H20">
            <v>433</v>
          </cell>
          <cell r="I20">
            <v>263</v>
          </cell>
          <cell r="J20">
            <v>20019</v>
          </cell>
          <cell r="K20">
            <v>5619</v>
          </cell>
          <cell r="L20">
            <v>-5934</v>
          </cell>
          <cell r="M20">
            <v>-2363</v>
          </cell>
          <cell r="N20">
            <v>185</v>
          </cell>
          <cell r="O20">
            <v>292</v>
          </cell>
          <cell r="P20">
            <v>69</v>
          </cell>
          <cell r="Q20">
            <v>348</v>
          </cell>
        </row>
        <row r="21">
          <cell r="A21">
            <v>408151</v>
          </cell>
          <cell r="B21" t="str">
            <v>Federal Unemployment Tax</v>
          </cell>
          <cell r="C21" t="str">
            <v>OTHTX</v>
          </cell>
          <cell r="D21">
            <v>408</v>
          </cell>
          <cell r="E21">
            <v>9285</v>
          </cell>
          <cell r="F21">
            <v>234</v>
          </cell>
          <cell r="G21">
            <v>75</v>
          </cell>
          <cell r="H21">
            <v>2179</v>
          </cell>
          <cell r="I21">
            <v>68</v>
          </cell>
          <cell r="J21">
            <v>5439</v>
          </cell>
          <cell r="K21">
            <v>569</v>
          </cell>
          <cell r="L21">
            <v>203</v>
          </cell>
          <cell r="M21">
            <v>133</v>
          </cell>
          <cell r="N21">
            <v>-46</v>
          </cell>
          <cell r="O21">
            <v>109</v>
          </cell>
          <cell r="P21">
            <v>169</v>
          </cell>
          <cell r="Q21">
            <v>153</v>
          </cell>
        </row>
        <row r="22">
          <cell r="A22">
            <v>408152</v>
          </cell>
          <cell r="B22" t="str">
            <v>Employer FICA Tax</v>
          </cell>
          <cell r="C22" t="str">
            <v>OTHTX</v>
          </cell>
          <cell r="D22">
            <v>408</v>
          </cell>
          <cell r="E22">
            <v>1010337</v>
          </cell>
          <cell r="F22">
            <v>109780</v>
          </cell>
          <cell r="G22">
            <v>87491</v>
          </cell>
          <cell r="H22">
            <v>74110</v>
          </cell>
          <cell r="I22">
            <v>74433</v>
          </cell>
          <cell r="J22">
            <v>86357</v>
          </cell>
          <cell r="K22">
            <v>72117</v>
          </cell>
          <cell r="L22">
            <v>63913</v>
          </cell>
          <cell r="M22">
            <v>123640</v>
          </cell>
          <cell r="N22">
            <v>79032</v>
          </cell>
          <cell r="O22">
            <v>80105</v>
          </cell>
          <cell r="P22">
            <v>78300</v>
          </cell>
          <cell r="Q22">
            <v>81059</v>
          </cell>
        </row>
        <row r="23">
          <cell r="A23">
            <v>408205</v>
          </cell>
          <cell r="B23" t="str">
            <v>Highway Use Tax</v>
          </cell>
          <cell r="C23" t="str">
            <v>OTHTX</v>
          </cell>
          <cell r="D23">
            <v>408</v>
          </cell>
          <cell r="E23">
            <v>1237</v>
          </cell>
          <cell r="F23">
            <v>0</v>
          </cell>
          <cell r="G23">
            <v>126</v>
          </cell>
          <cell r="H23">
            <v>70849</v>
          </cell>
          <cell r="I23">
            <v>799</v>
          </cell>
          <cell r="J23">
            <v>128</v>
          </cell>
          <cell r="K23">
            <v>85401</v>
          </cell>
          <cell r="L23">
            <v>0</v>
          </cell>
          <cell r="M23">
            <v>57</v>
          </cell>
          <cell r="N23">
            <v>0</v>
          </cell>
          <cell r="O23">
            <v>0</v>
          </cell>
          <cell r="P23">
            <v>127</v>
          </cell>
          <cell r="Q23">
            <v>0</v>
          </cell>
        </row>
        <row r="24">
          <cell r="A24">
            <v>408700</v>
          </cell>
          <cell r="B24" t="str">
            <v>Fed Social Security Tax-Elec</v>
          </cell>
          <cell r="C24" t="str">
            <v>OTHTX</v>
          </cell>
          <cell r="D24">
            <v>408</v>
          </cell>
          <cell r="E24">
            <v>-1000</v>
          </cell>
          <cell r="F24">
            <v>-17000</v>
          </cell>
          <cell r="G24">
            <v>3000</v>
          </cell>
          <cell r="H24">
            <v>4000</v>
          </cell>
          <cell r="I24">
            <v>-5000</v>
          </cell>
          <cell r="J24">
            <v>14000</v>
          </cell>
          <cell r="K24">
            <v>3000</v>
          </cell>
          <cell r="L24">
            <v>6000</v>
          </cell>
          <cell r="M24">
            <v>-24000</v>
          </cell>
          <cell r="N24">
            <v>4000</v>
          </cell>
          <cell r="O24">
            <v>8000</v>
          </cell>
          <cell r="P24">
            <v>3000</v>
          </cell>
          <cell r="Q24">
            <v>0</v>
          </cell>
        </row>
        <row r="25">
          <cell r="A25">
            <v>408800</v>
          </cell>
          <cell r="B25" t="str">
            <v>Federal Highway Use Tax-Elec</v>
          </cell>
          <cell r="C25" t="str">
            <v>OTHTX</v>
          </cell>
          <cell r="D25">
            <v>408</v>
          </cell>
          <cell r="E25">
            <v>516</v>
          </cell>
          <cell r="F25">
            <v>3</v>
          </cell>
          <cell r="G25">
            <v>0</v>
          </cell>
          <cell r="H25">
            <v>1</v>
          </cell>
          <cell r="I25">
            <v>0</v>
          </cell>
          <cell r="J25">
            <v>6</v>
          </cell>
          <cell r="K25">
            <v>0</v>
          </cell>
          <cell r="L25">
            <v>0</v>
          </cell>
          <cell r="M25">
            <v>3</v>
          </cell>
          <cell r="N25">
            <v>2</v>
          </cell>
          <cell r="O25">
            <v>0</v>
          </cell>
          <cell r="P25">
            <v>498</v>
          </cell>
          <cell r="Q25">
            <v>3</v>
          </cell>
        </row>
        <row r="26">
          <cell r="A26">
            <v>408851</v>
          </cell>
          <cell r="B26" t="str">
            <v>Sales &amp; Use Tax Exp</v>
          </cell>
          <cell r="C26" t="str">
            <v>OTHTX</v>
          </cell>
          <cell r="D26">
            <v>408</v>
          </cell>
          <cell r="E26">
            <v>47194</v>
          </cell>
          <cell r="F26">
            <v>-86</v>
          </cell>
          <cell r="G26">
            <v>0</v>
          </cell>
          <cell r="H26">
            <v>-7</v>
          </cell>
          <cell r="I26">
            <v>-6</v>
          </cell>
          <cell r="J26">
            <v>0</v>
          </cell>
          <cell r="K26">
            <v>-6622</v>
          </cell>
          <cell r="L26">
            <v>-2</v>
          </cell>
          <cell r="M26">
            <v>-1</v>
          </cell>
          <cell r="N26">
            <v>1</v>
          </cell>
          <cell r="O26">
            <v>0</v>
          </cell>
          <cell r="P26">
            <v>53916</v>
          </cell>
          <cell r="Q26">
            <v>1</v>
          </cell>
        </row>
        <row r="27">
          <cell r="A27">
            <v>408960</v>
          </cell>
          <cell r="B27" t="str">
            <v>Allocated Payroll Taxes</v>
          </cell>
          <cell r="C27" t="str">
            <v>OTHTX</v>
          </cell>
          <cell r="D27">
            <v>408</v>
          </cell>
          <cell r="E27">
            <v>1027372</v>
          </cell>
          <cell r="F27">
            <v>95901</v>
          </cell>
          <cell r="G27">
            <v>36348</v>
          </cell>
          <cell r="H27">
            <v>74714</v>
          </cell>
          <cell r="I27">
            <v>150283</v>
          </cell>
          <cell r="J27">
            <v>132654</v>
          </cell>
          <cell r="K27">
            <v>100696</v>
          </cell>
          <cell r="L27">
            <v>41201</v>
          </cell>
          <cell r="M27">
            <v>109406</v>
          </cell>
          <cell r="N27">
            <v>85491</v>
          </cell>
          <cell r="O27">
            <v>50300</v>
          </cell>
          <cell r="P27">
            <v>80865</v>
          </cell>
          <cell r="Q27">
            <v>69513</v>
          </cell>
        </row>
        <row r="28">
          <cell r="A28">
            <v>409102</v>
          </cell>
          <cell r="B28" t="str">
            <v>Sit Exp-Utility</v>
          </cell>
          <cell r="C28" t="str">
            <v>FIT</v>
          </cell>
          <cell r="D28">
            <v>409</v>
          </cell>
          <cell r="E28">
            <v>4615600</v>
          </cell>
          <cell r="F28">
            <v>-1128750</v>
          </cell>
          <cell r="G28">
            <v>11036</v>
          </cell>
          <cell r="H28">
            <v>0</v>
          </cell>
          <cell r="I28">
            <v>1</v>
          </cell>
          <cell r="J28">
            <v>0</v>
          </cell>
          <cell r="K28">
            <v>0</v>
          </cell>
          <cell r="L28">
            <v>5733314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409104</v>
          </cell>
          <cell r="B29" t="str">
            <v>Current State Income Tax - PY</v>
          </cell>
          <cell r="C29" t="str">
            <v>FIT</v>
          </cell>
          <cell r="D29">
            <v>409</v>
          </cell>
          <cell r="E29">
            <v>-458624</v>
          </cell>
          <cell r="F29">
            <v>0</v>
          </cell>
          <cell r="G29">
            <v>-458624</v>
          </cell>
          <cell r="H29">
            <v>-1</v>
          </cell>
          <cell r="I29">
            <v>0</v>
          </cell>
          <cell r="J29">
            <v>-195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409190</v>
          </cell>
          <cell r="B30" t="str">
            <v>Federal Income Tax-Electric-CY</v>
          </cell>
          <cell r="C30" t="str">
            <v>FIT</v>
          </cell>
          <cell r="D30">
            <v>409</v>
          </cell>
          <cell r="E30">
            <v>22794084</v>
          </cell>
          <cell r="F30">
            <v>-5212082</v>
          </cell>
          <cell r="G30">
            <v>-157858</v>
          </cell>
          <cell r="H30">
            <v>83928</v>
          </cell>
          <cell r="I30">
            <v>-68933</v>
          </cell>
          <cell r="J30">
            <v>82143</v>
          </cell>
          <cell r="K30">
            <v>80643</v>
          </cell>
          <cell r="L30">
            <v>28164024</v>
          </cell>
          <cell r="M30">
            <v>167983</v>
          </cell>
          <cell r="N30">
            <v>166305</v>
          </cell>
          <cell r="O30">
            <v>192529</v>
          </cell>
          <cell r="P30">
            <v>173511</v>
          </cell>
          <cell r="Q30">
            <v>167703</v>
          </cell>
        </row>
        <row r="31">
          <cell r="A31">
            <v>409191</v>
          </cell>
          <cell r="B31" t="str">
            <v>Fed Income Tax-Electric-PY</v>
          </cell>
          <cell r="C31" t="str">
            <v>FIT</v>
          </cell>
          <cell r="D31">
            <v>409</v>
          </cell>
          <cell r="E31">
            <v>0</v>
          </cell>
          <cell r="F31">
            <v>0</v>
          </cell>
          <cell r="G31">
            <v>0</v>
          </cell>
          <cell r="H31">
            <v>-52908</v>
          </cell>
          <cell r="I31">
            <v>-52908</v>
          </cell>
          <cell r="J31">
            <v>-52908</v>
          </cell>
          <cell r="K31">
            <v>-52908</v>
          </cell>
          <cell r="L31">
            <v>-52908</v>
          </cell>
          <cell r="M31">
            <v>-52908</v>
          </cell>
          <cell r="N31">
            <v>-52908</v>
          </cell>
          <cell r="O31">
            <v>-52908</v>
          </cell>
          <cell r="P31">
            <v>-52908</v>
          </cell>
          <cell r="Q31">
            <v>-52904</v>
          </cell>
        </row>
        <row r="32">
          <cell r="A32">
            <v>409194</v>
          </cell>
          <cell r="B32" t="str">
            <v>Current FIT Elec - PY Audit</v>
          </cell>
          <cell r="C32" t="str">
            <v>FIT</v>
          </cell>
          <cell r="D32">
            <v>409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409195</v>
          </cell>
          <cell r="B33" t="str">
            <v>UTP Tax Expense: Fed Util-PY</v>
          </cell>
          <cell r="C33" t="str">
            <v>FIT</v>
          </cell>
          <cell r="D33">
            <v>409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410100</v>
          </cell>
          <cell r="B34" t="str">
            <v>DFIT: Utility: Current Year</v>
          </cell>
          <cell r="C34" t="str">
            <v>FIT</v>
          </cell>
          <cell r="D34">
            <v>410</v>
          </cell>
          <cell r="E34">
            <v>17418710</v>
          </cell>
          <cell r="F34">
            <v>13891344</v>
          </cell>
          <cell r="G34">
            <v>3527366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410102</v>
          </cell>
          <cell r="B35" t="str">
            <v>DSIT: Utility: Current Year</v>
          </cell>
          <cell r="C35" t="str">
            <v>FIT</v>
          </cell>
          <cell r="D35">
            <v>410</v>
          </cell>
          <cell r="E35">
            <v>2748738</v>
          </cell>
          <cell r="F35">
            <v>2253477</v>
          </cell>
          <cell r="G35">
            <v>495261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410105</v>
          </cell>
          <cell r="B36" t="str">
            <v>DFIT: Utility: Prior Year</v>
          </cell>
          <cell r="C36" t="str">
            <v>FIT</v>
          </cell>
          <cell r="D36">
            <v>410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410106</v>
          </cell>
          <cell r="B37" t="str">
            <v>DSIT: Utility: Prior Year</v>
          </cell>
          <cell r="C37" t="str">
            <v>FIT</v>
          </cell>
          <cell r="D37">
            <v>410</v>
          </cell>
          <cell r="E37">
            <v>444330</v>
          </cell>
          <cell r="F37">
            <v>0</v>
          </cell>
          <cell r="G37">
            <v>444330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411051</v>
          </cell>
          <cell r="B38" t="str">
            <v>Accretion Expense-ARO Ash Pond</v>
          </cell>
          <cell r="C38" t="str">
            <v>OTH</v>
          </cell>
          <cell r="D38">
            <v>411</v>
          </cell>
          <cell r="E38">
            <v>-2184755</v>
          </cell>
          <cell r="F38">
            <v>0</v>
          </cell>
          <cell r="G38">
            <v>0</v>
          </cell>
          <cell r="H38">
            <v>364797</v>
          </cell>
          <cell r="I38">
            <v>-2549552</v>
          </cell>
          <cell r="J38">
            <v>0</v>
          </cell>
          <cell r="K38">
            <v>-372992</v>
          </cell>
          <cell r="L38">
            <v>372992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411100</v>
          </cell>
          <cell r="B39" t="str">
            <v>DFIT: Utility: Curr Year CR</v>
          </cell>
          <cell r="C39" t="str">
            <v>FIT</v>
          </cell>
          <cell r="D39">
            <v>411</v>
          </cell>
          <cell r="E39">
            <v>-8600391</v>
          </cell>
          <cell r="F39">
            <v>-6775479</v>
          </cell>
          <cell r="G39">
            <v>-1824912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411101</v>
          </cell>
          <cell r="B40" t="str">
            <v>DSIT: Utility: Curr Year CR</v>
          </cell>
          <cell r="C40" t="str">
            <v>FIT</v>
          </cell>
          <cell r="D40">
            <v>411</v>
          </cell>
          <cell r="E40">
            <v>-1148329</v>
          </cell>
          <cell r="F40">
            <v>-785073</v>
          </cell>
          <cell r="G40">
            <v>-363256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411102</v>
          </cell>
          <cell r="B41" t="str">
            <v>DFIT: Utility: Prior Year CR</v>
          </cell>
          <cell r="C41" t="str">
            <v>FIT</v>
          </cell>
          <cell r="D41">
            <v>411</v>
          </cell>
          <cell r="E41">
            <v>-158687</v>
          </cell>
          <cell r="F41">
            <v>0</v>
          </cell>
          <cell r="G41">
            <v>-158687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A42">
            <v>411103</v>
          </cell>
          <cell r="B42" t="str">
            <v>DSIT: Utility: Prior Year CR</v>
          </cell>
          <cell r="C42" t="str">
            <v>FIT</v>
          </cell>
          <cell r="D42">
            <v>411</v>
          </cell>
          <cell r="E42">
            <v>9062</v>
          </cell>
          <cell r="F42">
            <v>0</v>
          </cell>
          <cell r="G42">
            <v>9062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>
            <v>411106</v>
          </cell>
          <cell r="B43" t="str">
            <v>DFIT:Utility:Prior year</v>
          </cell>
          <cell r="C43" t="str">
            <v>FIT</v>
          </cell>
          <cell r="D43">
            <v>411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411410</v>
          </cell>
          <cell r="B44" t="str">
            <v>Invest Tax Credit Adj-Electric</v>
          </cell>
          <cell r="C44" t="str">
            <v>FIT</v>
          </cell>
          <cell r="D44">
            <v>411</v>
          </cell>
          <cell r="E44">
            <v>-22542</v>
          </cell>
          <cell r="F44">
            <v>-1787</v>
          </cell>
          <cell r="G44">
            <v>-1786</v>
          </cell>
          <cell r="H44">
            <v>-2338</v>
          </cell>
          <cell r="I44">
            <v>-2339</v>
          </cell>
          <cell r="J44">
            <v>0</v>
          </cell>
          <cell r="K44">
            <v>-3542</v>
          </cell>
          <cell r="L44">
            <v>-1771</v>
          </cell>
          <cell r="M44">
            <v>-1833</v>
          </cell>
          <cell r="N44">
            <v>-1786</v>
          </cell>
          <cell r="O44">
            <v>-1787</v>
          </cell>
          <cell r="P44">
            <v>-1787</v>
          </cell>
          <cell r="Q44">
            <v>-1786</v>
          </cell>
        </row>
        <row r="45">
          <cell r="A45">
            <v>440000</v>
          </cell>
          <cell r="B45" t="str">
            <v>Residential</v>
          </cell>
          <cell r="C45" t="str">
            <v>REV</v>
          </cell>
          <cell r="D45">
            <v>440</v>
          </cell>
          <cell r="E45">
            <v>126903853</v>
          </cell>
          <cell r="F45">
            <v>13174849</v>
          </cell>
          <cell r="G45">
            <v>9404319</v>
          </cell>
          <cell r="H45">
            <v>7047645</v>
          </cell>
          <cell r="I45">
            <v>9790418</v>
          </cell>
          <cell r="J45">
            <v>11860549</v>
          </cell>
          <cell r="K45">
            <v>12109372</v>
          </cell>
          <cell r="L45">
            <v>9796129</v>
          </cell>
          <cell r="M45">
            <v>8061659</v>
          </cell>
          <cell r="N45">
            <v>7325340</v>
          </cell>
          <cell r="O45">
            <v>11187942</v>
          </cell>
          <cell r="P45">
            <v>13053909</v>
          </cell>
          <cell r="Q45">
            <v>14091722</v>
          </cell>
        </row>
        <row r="46">
          <cell r="A46">
            <v>440990</v>
          </cell>
          <cell r="B46" t="str">
            <v>Residential Unbilled Rev</v>
          </cell>
          <cell r="C46" t="str">
            <v>REV</v>
          </cell>
          <cell r="D46">
            <v>440</v>
          </cell>
          <cell r="E46">
            <v>849626</v>
          </cell>
          <cell r="F46">
            <v>-825427</v>
          </cell>
          <cell r="G46">
            <v>-1241289</v>
          </cell>
          <cell r="H46">
            <v>1165000</v>
          </cell>
          <cell r="I46">
            <v>-120000</v>
          </cell>
          <cell r="J46">
            <v>864000</v>
          </cell>
          <cell r="K46">
            <v>-551000</v>
          </cell>
          <cell r="L46">
            <v>-1651000</v>
          </cell>
          <cell r="M46">
            <v>100000</v>
          </cell>
          <cell r="N46">
            <v>1338000</v>
          </cell>
          <cell r="O46">
            <v>884051</v>
          </cell>
          <cell r="P46">
            <v>1225308</v>
          </cell>
          <cell r="Q46">
            <v>-338017</v>
          </cell>
        </row>
        <row r="47">
          <cell r="A47">
            <v>442100</v>
          </cell>
          <cell r="B47" t="str">
            <v>General Service</v>
          </cell>
          <cell r="C47" t="str">
            <v>REV</v>
          </cell>
          <cell r="D47">
            <v>442</v>
          </cell>
          <cell r="E47">
            <v>114046662</v>
          </cell>
          <cell r="F47">
            <v>10926054</v>
          </cell>
          <cell r="G47">
            <v>9654091</v>
          </cell>
          <cell r="H47">
            <v>7925590</v>
          </cell>
          <cell r="I47">
            <v>8814268</v>
          </cell>
          <cell r="J47">
            <v>8915105</v>
          </cell>
          <cell r="K47">
            <v>9361429</v>
          </cell>
          <cell r="L47">
            <v>8991031</v>
          </cell>
          <cell r="M47">
            <v>8551441</v>
          </cell>
          <cell r="N47">
            <v>8480963</v>
          </cell>
          <cell r="O47">
            <v>10704435</v>
          </cell>
          <cell r="P47">
            <v>10758718</v>
          </cell>
          <cell r="Q47">
            <v>10963537</v>
          </cell>
        </row>
        <row r="48">
          <cell r="A48">
            <v>442190</v>
          </cell>
          <cell r="B48" t="str">
            <v>General Service Unbilled Rev</v>
          </cell>
          <cell r="C48" t="str">
            <v>REV</v>
          </cell>
          <cell r="D48">
            <v>442</v>
          </cell>
          <cell r="E48">
            <v>438576</v>
          </cell>
          <cell r="F48">
            <v>-269549</v>
          </cell>
          <cell r="G48">
            <v>-377969</v>
          </cell>
          <cell r="H48">
            <v>32000</v>
          </cell>
          <cell r="I48">
            <v>-410000</v>
          </cell>
          <cell r="J48">
            <v>80000</v>
          </cell>
          <cell r="K48">
            <v>-37000</v>
          </cell>
          <cell r="L48">
            <v>-108000</v>
          </cell>
          <cell r="M48">
            <v>83000</v>
          </cell>
          <cell r="N48">
            <v>717000</v>
          </cell>
          <cell r="O48">
            <v>173281</v>
          </cell>
          <cell r="P48">
            <v>203224</v>
          </cell>
          <cell r="Q48">
            <v>352589</v>
          </cell>
        </row>
        <row r="49">
          <cell r="A49">
            <v>442200</v>
          </cell>
          <cell r="B49" t="str">
            <v>Industrial Service</v>
          </cell>
          <cell r="C49" t="str">
            <v>REV</v>
          </cell>
          <cell r="D49">
            <v>442</v>
          </cell>
          <cell r="E49">
            <v>53209065</v>
          </cell>
          <cell r="F49">
            <v>4947424</v>
          </cell>
          <cell r="G49">
            <v>4505599</v>
          </cell>
          <cell r="H49">
            <v>3887239</v>
          </cell>
          <cell r="I49">
            <v>4102905</v>
          </cell>
          <cell r="J49">
            <v>4008569</v>
          </cell>
          <cell r="K49">
            <v>4314982</v>
          </cell>
          <cell r="L49">
            <v>4336641</v>
          </cell>
          <cell r="M49">
            <v>4165447</v>
          </cell>
          <cell r="N49">
            <v>4123872</v>
          </cell>
          <cell r="O49">
            <v>5129596</v>
          </cell>
          <cell r="P49">
            <v>4846529</v>
          </cell>
          <cell r="Q49">
            <v>4840262</v>
          </cell>
        </row>
        <row r="50">
          <cell r="A50">
            <v>442290</v>
          </cell>
          <cell r="B50" t="str">
            <v>Industrial Svc Unbilled Rev</v>
          </cell>
          <cell r="C50" t="str">
            <v>REV</v>
          </cell>
          <cell r="D50">
            <v>442</v>
          </cell>
          <cell r="E50">
            <v>315313</v>
          </cell>
          <cell r="F50">
            <v>-120340</v>
          </cell>
          <cell r="G50">
            <v>-85209</v>
          </cell>
          <cell r="H50">
            <v>39000</v>
          </cell>
          <cell r="I50">
            <v>-324000</v>
          </cell>
          <cell r="J50">
            <v>164000</v>
          </cell>
          <cell r="K50">
            <v>-76000</v>
          </cell>
          <cell r="L50">
            <v>40000</v>
          </cell>
          <cell r="M50">
            <v>-34000</v>
          </cell>
          <cell r="N50">
            <v>447000</v>
          </cell>
          <cell r="O50">
            <v>-6976</v>
          </cell>
          <cell r="P50">
            <v>31443</v>
          </cell>
          <cell r="Q50">
            <v>240395</v>
          </cell>
        </row>
        <row r="51">
          <cell r="A51">
            <v>444000</v>
          </cell>
          <cell r="B51" t="str">
            <v>Public St &amp; Highway Lighting</v>
          </cell>
          <cell r="C51" t="str">
            <v>REV</v>
          </cell>
          <cell r="D51">
            <v>444</v>
          </cell>
          <cell r="E51">
            <v>1641090</v>
          </cell>
          <cell r="F51">
            <v>137822</v>
          </cell>
          <cell r="G51">
            <v>126385</v>
          </cell>
          <cell r="H51">
            <v>132926</v>
          </cell>
          <cell r="I51">
            <v>134997</v>
          </cell>
          <cell r="J51">
            <v>140873</v>
          </cell>
          <cell r="K51">
            <v>106247</v>
          </cell>
          <cell r="L51">
            <v>136361</v>
          </cell>
          <cell r="M51">
            <v>171011</v>
          </cell>
          <cell r="N51">
            <v>132386</v>
          </cell>
          <cell r="O51">
            <v>142465</v>
          </cell>
          <cell r="P51">
            <v>143663</v>
          </cell>
          <cell r="Q51">
            <v>135954</v>
          </cell>
        </row>
        <row r="52">
          <cell r="A52">
            <v>445000</v>
          </cell>
          <cell r="B52" t="str">
            <v>Other Sales to Public Auth</v>
          </cell>
          <cell r="C52" t="str">
            <v>REV</v>
          </cell>
          <cell r="D52">
            <v>445</v>
          </cell>
          <cell r="E52">
            <v>21698472</v>
          </cell>
          <cell r="F52">
            <v>2154423</v>
          </cell>
          <cell r="G52">
            <v>1932452</v>
          </cell>
          <cell r="H52">
            <v>1566364</v>
          </cell>
          <cell r="I52">
            <v>1718141</v>
          </cell>
          <cell r="J52">
            <v>1677634</v>
          </cell>
          <cell r="K52">
            <v>1758658</v>
          </cell>
          <cell r="L52">
            <v>1740663</v>
          </cell>
          <cell r="M52">
            <v>1652917</v>
          </cell>
          <cell r="N52">
            <v>1653420</v>
          </cell>
          <cell r="O52">
            <v>1945008</v>
          </cell>
          <cell r="P52">
            <v>1879237</v>
          </cell>
          <cell r="Q52">
            <v>2019555</v>
          </cell>
        </row>
        <row r="53">
          <cell r="A53">
            <v>445090</v>
          </cell>
          <cell r="B53" t="str">
            <v>OPA Unbilled</v>
          </cell>
          <cell r="C53" t="str">
            <v>REV</v>
          </cell>
          <cell r="D53">
            <v>445</v>
          </cell>
          <cell r="E53">
            <v>163377</v>
          </cell>
          <cell r="F53">
            <v>-65189</v>
          </cell>
          <cell r="G53">
            <v>-20775</v>
          </cell>
          <cell r="H53">
            <v>23000</v>
          </cell>
          <cell r="I53">
            <v>-111000</v>
          </cell>
          <cell r="J53">
            <v>78000</v>
          </cell>
          <cell r="K53">
            <v>-41000</v>
          </cell>
          <cell r="L53">
            <v>-8000</v>
          </cell>
          <cell r="M53">
            <v>-20000</v>
          </cell>
          <cell r="N53">
            <v>195000</v>
          </cell>
          <cell r="O53">
            <v>-4202</v>
          </cell>
          <cell r="P53">
            <v>34768</v>
          </cell>
          <cell r="Q53">
            <v>102775</v>
          </cell>
        </row>
        <row r="54">
          <cell r="A54">
            <v>447150</v>
          </cell>
          <cell r="B54" t="str">
            <v>Sales For Resale - Outside</v>
          </cell>
          <cell r="C54" t="str">
            <v>REV</v>
          </cell>
          <cell r="D54">
            <v>447</v>
          </cell>
          <cell r="E54">
            <v>20285517</v>
          </cell>
          <cell r="F54">
            <v>3338011</v>
          </cell>
          <cell r="G54">
            <v>2564341</v>
          </cell>
          <cell r="H54">
            <v>2933686</v>
          </cell>
          <cell r="I54">
            <v>2020950</v>
          </cell>
          <cell r="J54">
            <v>1819822</v>
          </cell>
          <cell r="K54">
            <v>845895</v>
          </cell>
          <cell r="L54">
            <v>2695953</v>
          </cell>
          <cell r="M54">
            <v>519626</v>
          </cell>
          <cell r="N54">
            <v>1417776</v>
          </cell>
          <cell r="O54">
            <v>1593226</v>
          </cell>
          <cell r="P54">
            <v>477256</v>
          </cell>
          <cell r="Q54">
            <v>58975</v>
          </cell>
        </row>
        <row r="55">
          <cell r="A55">
            <v>447155</v>
          </cell>
          <cell r="B55" t="str">
            <v>I/C Sales for Resale</v>
          </cell>
          <cell r="C55" t="str">
            <v>REV</v>
          </cell>
          <cell r="D55">
            <v>447</v>
          </cell>
          <cell r="E55">
            <v>27318</v>
          </cell>
          <cell r="F55">
            <v>0</v>
          </cell>
          <cell r="G55">
            <v>0</v>
          </cell>
          <cell r="H55">
            <v>3847</v>
          </cell>
          <cell r="I55">
            <v>3976</v>
          </cell>
          <cell r="J55">
            <v>3976</v>
          </cell>
          <cell r="K55">
            <v>3719</v>
          </cell>
          <cell r="L55">
            <v>3976</v>
          </cell>
          <cell r="M55">
            <v>3848</v>
          </cell>
          <cell r="N55">
            <v>3976</v>
          </cell>
          <cell r="O55">
            <v>4682103</v>
          </cell>
          <cell r="P55">
            <v>4527381</v>
          </cell>
          <cell r="Q55">
            <v>4443138</v>
          </cell>
        </row>
        <row r="56">
          <cell r="A56">
            <v>448000</v>
          </cell>
          <cell r="B56" t="str">
            <v>Interdepartmental Sales-Elec</v>
          </cell>
          <cell r="C56" t="str">
            <v>REV</v>
          </cell>
          <cell r="D56">
            <v>448</v>
          </cell>
          <cell r="E56">
            <v>56879</v>
          </cell>
          <cell r="F56">
            <v>3610</v>
          </cell>
          <cell r="G56">
            <v>3621</v>
          </cell>
          <cell r="H56">
            <v>3369</v>
          </cell>
          <cell r="I56">
            <v>3531</v>
          </cell>
          <cell r="J56">
            <v>13079</v>
          </cell>
          <cell r="K56">
            <v>8977</v>
          </cell>
          <cell r="L56">
            <v>2839</v>
          </cell>
          <cell r="M56">
            <v>2124</v>
          </cell>
          <cell r="N56">
            <v>1904</v>
          </cell>
          <cell r="O56">
            <v>1904</v>
          </cell>
          <cell r="P56">
            <v>7836</v>
          </cell>
          <cell r="Q56">
            <v>4085</v>
          </cell>
        </row>
        <row r="57">
          <cell r="A57">
            <v>449100</v>
          </cell>
          <cell r="B57" t="str">
            <v>Provisions For Rate Refunds</v>
          </cell>
          <cell r="C57" t="str">
            <v>REV</v>
          </cell>
          <cell r="D57">
            <v>449</v>
          </cell>
          <cell r="E57">
            <v>-267910</v>
          </cell>
          <cell r="F57">
            <v>-32948</v>
          </cell>
          <cell r="G57">
            <v>171355</v>
          </cell>
          <cell r="H57">
            <v>713189</v>
          </cell>
          <cell r="I57">
            <v>480873</v>
          </cell>
          <cell r="J57">
            <v>75759</v>
          </cell>
          <cell r="K57">
            <v>36345</v>
          </cell>
          <cell r="L57">
            <v>-44610</v>
          </cell>
          <cell r="M57">
            <v>-527625</v>
          </cell>
          <cell r="N57">
            <v>-168196</v>
          </cell>
          <cell r="O57">
            <v>-298075</v>
          </cell>
          <cell r="P57">
            <v>-370919</v>
          </cell>
          <cell r="Q57">
            <v>-303058</v>
          </cell>
        </row>
        <row r="58">
          <cell r="A58">
            <v>450100</v>
          </cell>
          <cell r="B58" t="str">
            <v>Late Payment Fees</v>
          </cell>
          <cell r="C58" t="str">
            <v>REV</v>
          </cell>
          <cell r="D58">
            <v>450</v>
          </cell>
          <cell r="E58">
            <v>0</v>
          </cell>
          <cell r="F58">
            <v>0</v>
          </cell>
          <cell r="G58">
            <v>0</v>
          </cell>
          <cell r="H58">
            <v>1574174</v>
          </cell>
          <cell r="I58">
            <v>1646049</v>
          </cell>
          <cell r="J58">
            <v>1517430</v>
          </cell>
          <cell r="K58">
            <v>1560495</v>
          </cell>
          <cell r="L58">
            <v>1770066</v>
          </cell>
          <cell r="M58">
            <v>1834370</v>
          </cell>
          <cell r="N58">
            <v>1901140</v>
          </cell>
          <cell r="O58">
            <v>2009173</v>
          </cell>
          <cell r="P58">
            <v>1793742</v>
          </cell>
          <cell r="Q58">
            <v>1682453</v>
          </cell>
        </row>
        <row r="59">
          <cell r="A59">
            <v>451100</v>
          </cell>
          <cell r="B59" t="str">
            <v>Misc Service Revenue</v>
          </cell>
          <cell r="C59" t="str">
            <v>REV</v>
          </cell>
          <cell r="D59">
            <v>451</v>
          </cell>
          <cell r="E59">
            <v>279564</v>
          </cell>
          <cell r="F59">
            <v>27472</v>
          </cell>
          <cell r="G59">
            <v>16973</v>
          </cell>
          <cell r="H59">
            <v>28913</v>
          </cell>
          <cell r="I59">
            <v>36321</v>
          </cell>
          <cell r="J59">
            <v>12140</v>
          </cell>
          <cell r="K59">
            <v>20177</v>
          </cell>
          <cell r="L59">
            <v>33702</v>
          </cell>
          <cell r="M59">
            <v>26642</v>
          </cell>
          <cell r="N59">
            <v>20155</v>
          </cell>
          <cell r="O59">
            <v>25513</v>
          </cell>
          <cell r="P59">
            <v>15026</v>
          </cell>
          <cell r="Q59">
            <v>16530</v>
          </cell>
        </row>
        <row r="60">
          <cell r="A60">
            <v>454200</v>
          </cell>
          <cell r="B60" t="str">
            <v>Pole &amp; Line Attachments</v>
          </cell>
          <cell r="C60" t="str">
            <v>REV</v>
          </cell>
          <cell r="D60">
            <v>454</v>
          </cell>
          <cell r="E60">
            <v>176821</v>
          </cell>
          <cell r="F60">
            <v>0</v>
          </cell>
          <cell r="G60">
            <v>498</v>
          </cell>
          <cell r="H60">
            <v>108</v>
          </cell>
          <cell r="I60">
            <v>3515082</v>
          </cell>
          <cell r="J60">
            <v>41939</v>
          </cell>
          <cell r="K60">
            <v>1297999</v>
          </cell>
          <cell r="L60">
            <v>36</v>
          </cell>
          <cell r="M60">
            <v>85</v>
          </cell>
          <cell r="N60">
            <v>-3900</v>
          </cell>
          <cell r="O60">
            <v>138055</v>
          </cell>
          <cell r="P60">
            <v>898000</v>
          </cell>
          <cell r="Q60">
            <v>569000</v>
          </cell>
        </row>
        <row r="61">
          <cell r="A61">
            <v>454300</v>
          </cell>
          <cell r="B61" t="str">
            <v>Tower Lease Revenues</v>
          </cell>
          <cell r="C61" t="str">
            <v>REV</v>
          </cell>
          <cell r="D61">
            <v>454</v>
          </cell>
          <cell r="E61">
            <v>10883</v>
          </cell>
          <cell r="F61">
            <v>231</v>
          </cell>
          <cell r="G61">
            <v>231</v>
          </cell>
          <cell r="H61">
            <v>222</v>
          </cell>
          <cell r="I61">
            <v>33871</v>
          </cell>
          <cell r="J61">
            <v>444</v>
          </cell>
          <cell r="K61">
            <v>222</v>
          </cell>
          <cell r="L61">
            <v>2989</v>
          </cell>
          <cell r="M61">
            <v>222</v>
          </cell>
          <cell r="N61">
            <v>222</v>
          </cell>
          <cell r="O61">
            <v>222</v>
          </cell>
          <cell r="P61">
            <v>222</v>
          </cell>
          <cell r="Q61">
            <v>8645</v>
          </cell>
        </row>
        <row r="62">
          <cell r="A62">
            <v>454400</v>
          </cell>
          <cell r="B62" t="str">
            <v>Other Electric Rents</v>
          </cell>
          <cell r="C62" t="str">
            <v>REV</v>
          </cell>
          <cell r="D62">
            <v>454</v>
          </cell>
          <cell r="E62">
            <v>760314</v>
          </cell>
          <cell r="F62">
            <v>91800</v>
          </cell>
          <cell r="G62">
            <v>104669</v>
          </cell>
          <cell r="H62">
            <v>55146</v>
          </cell>
          <cell r="I62">
            <v>45323</v>
          </cell>
          <cell r="J62">
            <v>45352</v>
          </cell>
          <cell r="K62">
            <v>45320</v>
          </cell>
          <cell r="L62">
            <v>53614</v>
          </cell>
          <cell r="M62">
            <v>53519</v>
          </cell>
          <cell r="N62">
            <v>53400</v>
          </cell>
          <cell r="O62">
            <v>60767</v>
          </cell>
          <cell r="P62">
            <v>92931</v>
          </cell>
          <cell r="Q62">
            <v>58473</v>
          </cell>
        </row>
        <row r="63">
          <cell r="A63">
            <v>456025</v>
          </cell>
          <cell r="B63" t="str">
            <v>RSG Rev - MISO Make Whole</v>
          </cell>
          <cell r="C63" t="str">
            <v>REV</v>
          </cell>
          <cell r="D63">
            <v>456</v>
          </cell>
          <cell r="E63">
            <v>1467374</v>
          </cell>
          <cell r="F63">
            <v>125181</v>
          </cell>
          <cell r="G63">
            <v>250140</v>
          </cell>
          <cell r="H63">
            <v>153732</v>
          </cell>
          <cell r="I63">
            <v>74092</v>
          </cell>
          <cell r="J63">
            <v>101865</v>
          </cell>
          <cell r="K63">
            <v>76528</v>
          </cell>
          <cell r="L63">
            <v>37199</v>
          </cell>
          <cell r="M63">
            <v>63737</v>
          </cell>
          <cell r="N63">
            <v>-19</v>
          </cell>
          <cell r="O63">
            <v>18817</v>
          </cell>
          <cell r="P63">
            <v>280421</v>
          </cell>
          <cell r="Q63">
            <v>285681</v>
          </cell>
        </row>
        <row r="64">
          <cell r="A64">
            <v>456040</v>
          </cell>
          <cell r="B64" t="str">
            <v>Sales Use Tax Coll Fee</v>
          </cell>
          <cell r="C64" t="str">
            <v>REV</v>
          </cell>
          <cell r="D64">
            <v>456</v>
          </cell>
          <cell r="E64">
            <v>600</v>
          </cell>
          <cell r="F64">
            <v>50</v>
          </cell>
          <cell r="G64">
            <v>50</v>
          </cell>
          <cell r="H64">
            <v>50</v>
          </cell>
          <cell r="I64">
            <v>50</v>
          </cell>
          <cell r="J64">
            <v>50</v>
          </cell>
          <cell r="K64">
            <v>50</v>
          </cell>
          <cell r="L64">
            <v>50</v>
          </cell>
          <cell r="M64">
            <v>50</v>
          </cell>
          <cell r="N64">
            <v>50</v>
          </cell>
          <cell r="O64">
            <v>50</v>
          </cell>
          <cell r="P64">
            <v>50</v>
          </cell>
          <cell r="Q64">
            <v>50</v>
          </cell>
        </row>
        <row r="65">
          <cell r="A65">
            <v>456075</v>
          </cell>
          <cell r="B65" t="str">
            <v>Data Processing Service</v>
          </cell>
          <cell r="C65" t="str">
            <v>REV</v>
          </cell>
          <cell r="D65">
            <v>456</v>
          </cell>
          <cell r="E65">
            <v>32</v>
          </cell>
          <cell r="F65">
            <v>0</v>
          </cell>
          <cell r="G65">
            <v>0</v>
          </cell>
          <cell r="H65">
            <v>9819</v>
          </cell>
          <cell r="I65">
            <v>9819</v>
          </cell>
          <cell r="J65">
            <v>0</v>
          </cell>
          <cell r="K65">
            <v>0</v>
          </cell>
          <cell r="L65">
            <v>32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456110</v>
          </cell>
          <cell r="B66" t="str">
            <v>Transmission Charge PTP</v>
          </cell>
          <cell r="C66" t="str">
            <v>REV</v>
          </cell>
          <cell r="D66">
            <v>456</v>
          </cell>
          <cell r="E66">
            <v>54893</v>
          </cell>
          <cell r="F66">
            <v>5263</v>
          </cell>
          <cell r="G66">
            <v>4154</v>
          </cell>
          <cell r="H66">
            <v>4600</v>
          </cell>
          <cell r="I66">
            <v>4615</v>
          </cell>
          <cell r="J66">
            <v>4542</v>
          </cell>
          <cell r="K66">
            <v>6770</v>
          </cell>
          <cell r="L66">
            <v>4516</v>
          </cell>
          <cell r="M66">
            <v>3121</v>
          </cell>
          <cell r="N66">
            <v>4098</v>
          </cell>
          <cell r="O66">
            <v>1387</v>
          </cell>
          <cell r="P66">
            <v>5097</v>
          </cell>
          <cell r="Q66">
            <v>6730</v>
          </cell>
        </row>
        <row r="67">
          <cell r="A67">
            <v>456111</v>
          </cell>
          <cell r="B67" t="str">
            <v>Other Transmission Revenues</v>
          </cell>
          <cell r="C67" t="str">
            <v>REV</v>
          </cell>
          <cell r="D67">
            <v>456</v>
          </cell>
          <cell r="E67">
            <v>2447728</v>
          </cell>
          <cell r="F67">
            <v>188860</v>
          </cell>
          <cell r="G67">
            <v>30975</v>
          </cell>
          <cell r="H67">
            <v>828569</v>
          </cell>
          <cell r="I67">
            <v>259736</v>
          </cell>
          <cell r="J67">
            <v>214609</v>
          </cell>
          <cell r="K67">
            <v>279528</v>
          </cell>
          <cell r="L67">
            <v>177811</v>
          </cell>
          <cell r="M67">
            <v>130451</v>
          </cell>
          <cell r="N67">
            <v>-39602</v>
          </cell>
          <cell r="O67">
            <v>15745</v>
          </cell>
          <cell r="P67">
            <v>184735</v>
          </cell>
          <cell r="Q67">
            <v>176311</v>
          </cell>
        </row>
        <row r="68">
          <cell r="A68">
            <v>456610</v>
          </cell>
          <cell r="B68" t="str">
            <v>Other Electric Revenues</v>
          </cell>
          <cell r="C68" t="str">
            <v>REV</v>
          </cell>
          <cell r="D68">
            <v>456</v>
          </cell>
          <cell r="E68">
            <v>5000</v>
          </cell>
          <cell r="F68">
            <v>0</v>
          </cell>
          <cell r="G68">
            <v>5000</v>
          </cell>
          <cell r="H68">
            <v>66175</v>
          </cell>
          <cell r="I68">
            <v>73505</v>
          </cell>
          <cell r="J68">
            <v>73073</v>
          </cell>
          <cell r="K68">
            <v>75582</v>
          </cell>
          <cell r="L68">
            <v>88167</v>
          </cell>
          <cell r="M68">
            <v>88167</v>
          </cell>
          <cell r="N68">
            <v>88167</v>
          </cell>
          <cell r="O68">
            <v>88167</v>
          </cell>
          <cell r="P68">
            <v>88167</v>
          </cell>
          <cell r="Q68">
            <v>88167</v>
          </cell>
        </row>
        <row r="69">
          <cell r="A69">
            <v>456970</v>
          </cell>
          <cell r="B69" t="str">
            <v>Wheel Transmission Rev - ED</v>
          </cell>
          <cell r="C69" t="str">
            <v>REV</v>
          </cell>
          <cell r="D69">
            <v>456</v>
          </cell>
          <cell r="E69">
            <v>68801</v>
          </cell>
          <cell r="F69">
            <v>6291</v>
          </cell>
          <cell r="G69">
            <v>6069</v>
          </cell>
          <cell r="H69">
            <v>4272</v>
          </cell>
          <cell r="I69">
            <v>5169</v>
          </cell>
          <cell r="J69">
            <v>5199</v>
          </cell>
          <cell r="K69">
            <v>6991</v>
          </cell>
          <cell r="L69">
            <v>6713</v>
          </cell>
          <cell r="M69">
            <v>5486</v>
          </cell>
          <cell r="N69">
            <v>4920</v>
          </cell>
          <cell r="O69">
            <v>5662</v>
          </cell>
          <cell r="P69">
            <v>5903</v>
          </cell>
          <cell r="Q69">
            <v>6126</v>
          </cell>
        </row>
        <row r="70">
          <cell r="A70">
            <v>500000</v>
          </cell>
          <cell r="B70" t="str">
            <v>Suprvsn and Engrg - Steam Oper</v>
          </cell>
          <cell r="C70" t="str">
            <v>PO</v>
          </cell>
          <cell r="D70">
            <v>500</v>
          </cell>
          <cell r="E70">
            <v>2814281</v>
          </cell>
          <cell r="F70">
            <v>213168</v>
          </cell>
          <cell r="G70">
            <v>248241</v>
          </cell>
          <cell r="H70">
            <v>292997</v>
          </cell>
          <cell r="I70">
            <v>279019</v>
          </cell>
          <cell r="J70">
            <v>237439</v>
          </cell>
          <cell r="K70">
            <v>216822</v>
          </cell>
          <cell r="L70">
            <v>237679</v>
          </cell>
          <cell r="M70">
            <v>228257</v>
          </cell>
          <cell r="N70">
            <v>274159</v>
          </cell>
          <cell r="O70">
            <v>302608</v>
          </cell>
          <cell r="P70">
            <v>125802</v>
          </cell>
          <cell r="Q70">
            <v>158090</v>
          </cell>
        </row>
        <row r="71">
          <cell r="A71">
            <v>501110</v>
          </cell>
          <cell r="B71" t="str">
            <v>Coal Consumed-Fossil Steam</v>
          </cell>
          <cell r="C71" t="str">
            <v>Fuel</v>
          </cell>
          <cell r="D71">
            <v>501</v>
          </cell>
          <cell r="E71">
            <v>85519795</v>
          </cell>
          <cell r="F71">
            <v>8707997</v>
          </cell>
          <cell r="G71">
            <v>9070472</v>
          </cell>
          <cell r="H71">
            <v>8401286</v>
          </cell>
          <cell r="I71">
            <v>8187545</v>
          </cell>
          <cell r="J71">
            <v>8935864</v>
          </cell>
          <cell r="K71">
            <v>7462043</v>
          </cell>
          <cell r="L71">
            <v>4980579</v>
          </cell>
          <cell r="M71">
            <v>0</v>
          </cell>
          <cell r="N71">
            <v>4818149</v>
          </cell>
          <cell r="O71">
            <v>7152113</v>
          </cell>
          <cell r="P71">
            <v>8566703</v>
          </cell>
          <cell r="Q71">
            <v>9237044</v>
          </cell>
        </row>
        <row r="72">
          <cell r="A72">
            <v>501150</v>
          </cell>
          <cell r="B72" t="str">
            <v>Coal &amp; Other Fuel Handling</v>
          </cell>
          <cell r="C72" t="str">
            <v>PO</v>
          </cell>
          <cell r="D72">
            <v>501</v>
          </cell>
          <cell r="E72">
            <v>1436480</v>
          </cell>
          <cell r="F72">
            <v>172324</v>
          </cell>
          <cell r="G72">
            <v>120613</v>
          </cell>
          <cell r="H72">
            <v>110266</v>
          </cell>
          <cell r="I72">
            <v>103929</v>
          </cell>
          <cell r="J72">
            <v>156367</v>
          </cell>
          <cell r="K72">
            <v>112496</v>
          </cell>
          <cell r="L72">
            <v>138483</v>
          </cell>
          <cell r="M72">
            <v>85266</v>
          </cell>
          <cell r="N72">
            <v>119175</v>
          </cell>
          <cell r="O72">
            <v>77983</v>
          </cell>
          <cell r="P72">
            <v>103357</v>
          </cell>
          <cell r="Q72">
            <v>136221</v>
          </cell>
        </row>
        <row r="73">
          <cell r="A73">
            <v>501160</v>
          </cell>
          <cell r="B73" t="str">
            <v>Coal Sampling &amp; Testing</v>
          </cell>
          <cell r="C73" t="str">
            <v>PO</v>
          </cell>
          <cell r="D73">
            <v>501</v>
          </cell>
          <cell r="E73">
            <v>22324</v>
          </cell>
          <cell r="F73">
            <v>1090</v>
          </cell>
          <cell r="G73">
            <v>0</v>
          </cell>
          <cell r="H73">
            <v>2166</v>
          </cell>
          <cell r="I73">
            <v>1692</v>
          </cell>
          <cell r="J73">
            <v>2224</v>
          </cell>
          <cell r="K73">
            <v>2180</v>
          </cell>
          <cell r="L73">
            <v>2108</v>
          </cell>
          <cell r="M73">
            <v>3057</v>
          </cell>
          <cell r="N73">
            <v>1989</v>
          </cell>
          <cell r="O73">
            <v>1830</v>
          </cell>
          <cell r="P73">
            <v>2250</v>
          </cell>
          <cell r="Q73">
            <v>1738</v>
          </cell>
        </row>
        <row r="74">
          <cell r="A74">
            <v>501190</v>
          </cell>
          <cell r="B74" t="str">
            <v>Sale Of Fly Ash-Expenses</v>
          </cell>
          <cell r="C74" t="str">
            <v>PO</v>
          </cell>
          <cell r="D74">
            <v>501</v>
          </cell>
          <cell r="E74">
            <v>1757184</v>
          </cell>
          <cell r="F74">
            <v>165710</v>
          </cell>
          <cell r="G74">
            <v>205413</v>
          </cell>
          <cell r="H74">
            <v>27514</v>
          </cell>
          <cell r="I74">
            <v>7712</v>
          </cell>
          <cell r="J74">
            <v>10557</v>
          </cell>
          <cell r="K74">
            <v>17787</v>
          </cell>
          <cell r="L74">
            <v>405138</v>
          </cell>
          <cell r="M74">
            <v>254274</v>
          </cell>
          <cell r="N74">
            <v>119784</v>
          </cell>
          <cell r="O74">
            <v>181708</v>
          </cell>
          <cell r="P74">
            <v>179772</v>
          </cell>
          <cell r="Q74">
            <v>181815</v>
          </cell>
        </row>
        <row r="75">
          <cell r="A75">
            <v>501310</v>
          </cell>
          <cell r="B75" t="str">
            <v>Oil Consumed-Fossil Steam</v>
          </cell>
          <cell r="C75" t="str">
            <v>Fuel</v>
          </cell>
          <cell r="D75">
            <v>501</v>
          </cell>
          <cell r="E75">
            <v>1426052</v>
          </cell>
          <cell r="F75">
            <v>48233</v>
          </cell>
          <cell r="G75">
            <v>40236</v>
          </cell>
          <cell r="H75">
            <v>206344</v>
          </cell>
          <cell r="I75">
            <v>181295</v>
          </cell>
          <cell r="J75">
            <v>81233</v>
          </cell>
          <cell r="K75">
            <v>62906</v>
          </cell>
          <cell r="L75">
            <v>82606</v>
          </cell>
          <cell r="M75">
            <v>3473</v>
          </cell>
          <cell r="N75">
            <v>439774</v>
          </cell>
          <cell r="O75">
            <v>105782</v>
          </cell>
          <cell r="P75">
            <v>80241</v>
          </cell>
          <cell r="Q75">
            <v>93929</v>
          </cell>
        </row>
        <row r="76">
          <cell r="A76">
            <v>501350</v>
          </cell>
          <cell r="B76" t="str">
            <v>Oil Handling Expense</v>
          </cell>
          <cell r="C76" t="str">
            <v>PO</v>
          </cell>
          <cell r="D76">
            <v>501</v>
          </cell>
          <cell r="E76">
            <v>4603</v>
          </cell>
          <cell r="F76">
            <v>3061</v>
          </cell>
          <cell r="G76">
            <v>400</v>
          </cell>
          <cell r="H76">
            <v>-233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1375</v>
          </cell>
        </row>
        <row r="77">
          <cell r="A77">
            <v>502040</v>
          </cell>
          <cell r="B77" t="str">
            <v>COST OF LIME</v>
          </cell>
          <cell r="C77" t="str">
            <v>PO</v>
          </cell>
          <cell r="D77">
            <v>502</v>
          </cell>
          <cell r="E77">
            <v>6969207</v>
          </cell>
          <cell r="F77">
            <v>764642</v>
          </cell>
          <cell r="G77">
            <v>788414</v>
          </cell>
          <cell r="H77">
            <v>639614</v>
          </cell>
          <cell r="I77">
            <v>505475</v>
          </cell>
          <cell r="J77">
            <v>632194</v>
          </cell>
          <cell r="K77">
            <v>601007</v>
          </cell>
          <cell r="L77">
            <v>503179</v>
          </cell>
          <cell r="M77">
            <v>16499</v>
          </cell>
          <cell r="N77">
            <v>376594</v>
          </cell>
          <cell r="O77">
            <v>653961</v>
          </cell>
          <cell r="P77">
            <v>677997</v>
          </cell>
          <cell r="Q77">
            <v>809631</v>
          </cell>
        </row>
        <row r="78">
          <cell r="A78">
            <v>502070</v>
          </cell>
          <cell r="B78" t="str">
            <v>Gypsum - Qualifying</v>
          </cell>
          <cell r="C78" t="str">
            <v>PO</v>
          </cell>
          <cell r="D78">
            <v>502</v>
          </cell>
          <cell r="E78">
            <v>0</v>
          </cell>
          <cell r="F78">
            <v>0</v>
          </cell>
          <cell r="G78">
            <v>0</v>
          </cell>
          <cell r="H78">
            <v>-45057</v>
          </cell>
          <cell r="I78">
            <v>622802</v>
          </cell>
          <cell r="J78">
            <v>177769</v>
          </cell>
          <cell r="K78">
            <v>156769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502100</v>
          </cell>
          <cell r="B79" t="str">
            <v>Fossil Steam Exp-Other</v>
          </cell>
          <cell r="C79" t="str">
            <v>PO</v>
          </cell>
          <cell r="D79">
            <v>502</v>
          </cell>
          <cell r="E79">
            <v>3776459</v>
          </cell>
          <cell r="F79">
            <v>437760</v>
          </cell>
          <cell r="G79">
            <v>351847</v>
          </cell>
          <cell r="H79">
            <v>329747</v>
          </cell>
          <cell r="I79">
            <v>259211</v>
          </cell>
          <cell r="J79">
            <v>365158</v>
          </cell>
          <cell r="K79">
            <v>283949</v>
          </cell>
          <cell r="L79">
            <v>209072</v>
          </cell>
          <cell r="M79">
            <v>290099</v>
          </cell>
          <cell r="N79">
            <v>299355</v>
          </cell>
          <cell r="O79">
            <v>302648</v>
          </cell>
          <cell r="P79">
            <v>333865</v>
          </cell>
          <cell r="Q79">
            <v>313748</v>
          </cell>
        </row>
        <row r="80">
          <cell r="A80">
            <v>505000</v>
          </cell>
          <cell r="B80" t="str">
            <v>Electric Expenses-Steam Oper</v>
          </cell>
          <cell r="C80" t="str">
            <v>PO</v>
          </cell>
          <cell r="D80">
            <v>505</v>
          </cell>
          <cell r="E80">
            <v>714296</v>
          </cell>
          <cell r="F80">
            <v>78049</v>
          </cell>
          <cell r="G80">
            <v>68233</v>
          </cell>
          <cell r="H80">
            <v>48834</v>
          </cell>
          <cell r="I80">
            <v>43475</v>
          </cell>
          <cell r="J80">
            <v>45924</v>
          </cell>
          <cell r="K80">
            <v>47747</v>
          </cell>
          <cell r="L80">
            <v>51657</v>
          </cell>
          <cell r="M80">
            <v>74264</v>
          </cell>
          <cell r="N80">
            <v>60880</v>
          </cell>
          <cell r="O80">
            <v>65326</v>
          </cell>
          <cell r="P80">
            <v>62822</v>
          </cell>
          <cell r="Q80">
            <v>67085</v>
          </cell>
        </row>
        <row r="81">
          <cell r="A81">
            <v>506000</v>
          </cell>
          <cell r="B81" t="str">
            <v>Misc Fossil Power Expenses</v>
          </cell>
          <cell r="C81" t="str">
            <v>PO</v>
          </cell>
          <cell r="D81">
            <v>506</v>
          </cell>
          <cell r="E81">
            <v>2363083</v>
          </cell>
          <cell r="F81">
            <v>377508</v>
          </cell>
          <cell r="G81">
            <v>164521</v>
          </cell>
          <cell r="H81">
            <v>101708</v>
          </cell>
          <cell r="I81">
            <v>514597</v>
          </cell>
          <cell r="J81">
            <v>79231</v>
          </cell>
          <cell r="K81">
            <v>190612</v>
          </cell>
          <cell r="L81">
            <v>124914</v>
          </cell>
          <cell r="M81">
            <v>172092</v>
          </cell>
          <cell r="N81">
            <v>108421</v>
          </cell>
          <cell r="O81">
            <v>103302</v>
          </cell>
          <cell r="P81">
            <v>187049</v>
          </cell>
          <cell r="Q81">
            <v>239128</v>
          </cell>
        </row>
        <row r="82">
          <cell r="A82">
            <v>509030</v>
          </cell>
          <cell r="B82" t="str">
            <v>SO2 Emission Expense</v>
          </cell>
          <cell r="C82" t="str">
            <v>EA</v>
          </cell>
          <cell r="D82">
            <v>509</v>
          </cell>
          <cell r="E82">
            <v>1635</v>
          </cell>
          <cell r="F82">
            <v>82</v>
          </cell>
          <cell r="G82">
            <v>86</v>
          </cell>
          <cell r="H82">
            <v>171</v>
          </cell>
          <cell r="I82">
            <v>168</v>
          </cell>
          <cell r="J82">
            <v>0</v>
          </cell>
          <cell r="K82">
            <v>82</v>
          </cell>
          <cell r="L82">
            <v>79</v>
          </cell>
          <cell r="M82">
            <v>59</v>
          </cell>
          <cell r="N82">
            <v>733</v>
          </cell>
          <cell r="O82">
            <v>39</v>
          </cell>
          <cell r="P82">
            <v>63</v>
          </cell>
          <cell r="Q82">
            <v>73</v>
          </cell>
        </row>
        <row r="83">
          <cell r="A83">
            <v>509210</v>
          </cell>
          <cell r="B83" t="str">
            <v>Seasonal NOx Emission Expense</v>
          </cell>
          <cell r="C83" t="str">
            <v>EA</v>
          </cell>
          <cell r="D83">
            <v>509</v>
          </cell>
          <cell r="E83">
            <v>33762</v>
          </cell>
          <cell r="F83">
            <v>7317</v>
          </cell>
          <cell r="G83">
            <v>7750</v>
          </cell>
          <cell r="H83">
            <v>-1150</v>
          </cell>
          <cell r="I83">
            <v>786</v>
          </cell>
          <cell r="J83">
            <v>19429</v>
          </cell>
          <cell r="K83">
            <v>32435</v>
          </cell>
          <cell r="L83">
            <v>195475</v>
          </cell>
          <cell r="M83">
            <v>195475</v>
          </cell>
          <cell r="N83">
            <v>195475</v>
          </cell>
          <cell r="O83">
            <v>4396</v>
          </cell>
          <cell r="P83">
            <v>6970</v>
          </cell>
          <cell r="Q83">
            <v>7693</v>
          </cell>
        </row>
        <row r="84">
          <cell r="A84">
            <v>509212</v>
          </cell>
          <cell r="B84" t="str">
            <v>Annual NOx Emission Expense</v>
          </cell>
          <cell r="C84" t="str">
            <v>EA</v>
          </cell>
          <cell r="D84">
            <v>509</v>
          </cell>
          <cell r="E84">
            <v>153208</v>
          </cell>
          <cell r="F84">
            <v>2636</v>
          </cell>
          <cell r="G84">
            <v>2793</v>
          </cell>
          <cell r="H84">
            <v>64064</v>
          </cell>
          <cell r="I84">
            <v>59541</v>
          </cell>
          <cell r="J84">
            <v>-120684</v>
          </cell>
          <cell r="K84">
            <v>4377</v>
          </cell>
          <cell r="L84">
            <v>6303</v>
          </cell>
          <cell r="M84">
            <v>4869</v>
          </cell>
          <cell r="N84">
            <v>1748</v>
          </cell>
          <cell r="O84">
            <v>1584</v>
          </cell>
          <cell r="P84">
            <v>2521</v>
          </cell>
          <cell r="Q84">
            <v>2772</v>
          </cell>
        </row>
        <row r="85">
          <cell r="A85">
            <v>510000</v>
          </cell>
          <cell r="B85" t="str">
            <v>Suprvsn and Engrng-Steam Maint</v>
          </cell>
          <cell r="C85" t="str">
            <v>PM</v>
          </cell>
          <cell r="D85">
            <v>510</v>
          </cell>
          <cell r="E85">
            <v>2146249</v>
          </cell>
          <cell r="F85">
            <v>175503</v>
          </cell>
          <cell r="G85">
            <v>229714</v>
          </cell>
          <cell r="H85">
            <v>170680</v>
          </cell>
          <cell r="I85">
            <v>165259</v>
          </cell>
          <cell r="J85">
            <v>204280</v>
          </cell>
          <cell r="K85">
            <v>185800</v>
          </cell>
          <cell r="L85">
            <v>180180</v>
          </cell>
          <cell r="M85">
            <v>159005</v>
          </cell>
          <cell r="N85">
            <v>157606</v>
          </cell>
          <cell r="O85">
            <v>162007</v>
          </cell>
          <cell r="P85">
            <v>180052</v>
          </cell>
          <cell r="Q85">
            <v>176163</v>
          </cell>
        </row>
        <row r="86">
          <cell r="A86">
            <v>510100</v>
          </cell>
          <cell r="B86" t="str">
            <v>Suprvsn &amp; Engrng-Steam Maint R</v>
          </cell>
          <cell r="C86" t="str">
            <v>PM</v>
          </cell>
          <cell r="D86">
            <v>510</v>
          </cell>
          <cell r="E86">
            <v>45633</v>
          </cell>
          <cell r="F86">
            <v>3540</v>
          </cell>
          <cell r="G86">
            <v>3524</v>
          </cell>
          <cell r="H86">
            <v>518</v>
          </cell>
          <cell r="I86">
            <v>622</v>
          </cell>
          <cell r="J86">
            <v>1543</v>
          </cell>
          <cell r="K86">
            <v>1497</v>
          </cell>
          <cell r="L86">
            <v>1850</v>
          </cell>
          <cell r="M86">
            <v>22865</v>
          </cell>
          <cell r="N86">
            <v>1986</v>
          </cell>
          <cell r="O86">
            <v>2322</v>
          </cell>
          <cell r="P86">
            <v>2353</v>
          </cell>
          <cell r="Q86">
            <v>3013</v>
          </cell>
        </row>
        <row r="87">
          <cell r="A87">
            <v>511000</v>
          </cell>
          <cell r="B87" t="str">
            <v>Maint Of Structures-Steam</v>
          </cell>
          <cell r="C87" t="str">
            <v>PM</v>
          </cell>
          <cell r="D87">
            <v>511</v>
          </cell>
          <cell r="E87">
            <v>2823003</v>
          </cell>
          <cell r="F87">
            <v>193499</v>
          </cell>
          <cell r="G87">
            <v>412460</v>
          </cell>
          <cell r="H87">
            <v>365943</v>
          </cell>
          <cell r="I87">
            <v>435324</v>
          </cell>
          <cell r="J87">
            <v>90202</v>
          </cell>
          <cell r="K87">
            <v>82516</v>
          </cell>
          <cell r="L87">
            <v>185405</v>
          </cell>
          <cell r="M87">
            <v>404657</v>
          </cell>
          <cell r="N87">
            <v>-12432</v>
          </cell>
          <cell r="O87">
            <v>233412</v>
          </cell>
          <cell r="P87">
            <v>125877</v>
          </cell>
          <cell r="Q87">
            <v>306140</v>
          </cell>
        </row>
        <row r="88">
          <cell r="A88">
            <v>511200</v>
          </cell>
          <cell r="B88" t="str">
            <v>Maint Of Structures-Steam - Re</v>
          </cell>
          <cell r="C88" t="str">
            <v>PM</v>
          </cell>
          <cell r="D88">
            <v>511</v>
          </cell>
          <cell r="E88">
            <v>4</v>
          </cell>
          <cell r="F88">
            <v>0</v>
          </cell>
          <cell r="G88">
            <v>0</v>
          </cell>
          <cell r="H88">
            <v>0</v>
          </cell>
          <cell r="I88">
            <v>4</v>
          </cell>
          <cell r="J88">
            <v>0</v>
          </cell>
          <cell r="K88">
            <v>0</v>
          </cell>
          <cell r="L88">
            <v>5000</v>
          </cell>
          <cell r="M88">
            <v>5000</v>
          </cell>
          <cell r="N88">
            <v>5000</v>
          </cell>
          <cell r="O88">
            <v>5000</v>
          </cell>
          <cell r="P88">
            <v>5000</v>
          </cell>
          <cell r="Q88">
            <v>0</v>
          </cell>
        </row>
        <row r="89">
          <cell r="A89">
            <v>512100</v>
          </cell>
          <cell r="B89" t="str">
            <v>Maint Of Boiler Plant-Other</v>
          </cell>
          <cell r="C89" t="str">
            <v>PM</v>
          </cell>
          <cell r="D89">
            <v>512</v>
          </cell>
          <cell r="E89">
            <v>9810831</v>
          </cell>
          <cell r="F89">
            <v>458893</v>
          </cell>
          <cell r="G89">
            <v>223657</v>
          </cell>
          <cell r="H89">
            <v>266389</v>
          </cell>
          <cell r="I89">
            <v>908188</v>
          </cell>
          <cell r="J89">
            <v>624221</v>
          </cell>
          <cell r="K89">
            <v>601960</v>
          </cell>
          <cell r="L89">
            <v>1636179</v>
          </cell>
          <cell r="M89">
            <v>2643739</v>
          </cell>
          <cell r="N89">
            <v>609670</v>
          </cell>
          <cell r="O89">
            <v>1111125</v>
          </cell>
          <cell r="P89">
            <v>149198</v>
          </cell>
          <cell r="Q89">
            <v>577612</v>
          </cell>
        </row>
        <row r="90">
          <cell r="A90">
            <v>513100</v>
          </cell>
          <cell r="B90" t="str">
            <v>Maint Of Electric Plant-Other</v>
          </cell>
          <cell r="C90" t="str">
            <v>PM</v>
          </cell>
          <cell r="D90">
            <v>513</v>
          </cell>
          <cell r="E90">
            <v>1741880</v>
          </cell>
          <cell r="F90">
            <v>79008</v>
          </cell>
          <cell r="G90">
            <v>-282867</v>
          </cell>
          <cell r="H90">
            <v>116843</v>
          </cell>
          <cell r="I90">
            <v>148406</v>
          </cell>
          <cell r="J90">
            <v>62940</v>
          </cell>
          <cell r="K90">
            <v>151887</v>
          </cell>
          <cell r="L90">
            <v>544178</v>
          </cell>
          <cell r="M90">
            <v>764646</v>
          </cell>
          <cell r="N90">
            <v>-96546</v>
          </cell>
          <cell r="O90">
            <v>-166149</v>
          </cell>
          <cell r="P90">
            <v>257986</v>
          </cell>
          <cell r="Q90">
            <v>161548</v>
          </cell>
        </row>
        <row r="91">
          <cell r="A91">
            <v>514000</v>
          </cell>
          <cell r="B91" t="str">
            <v>Maintenance - Misc Steam Plant</v>
          </cell>
          <cell r="C91" t="str">
            <v>PM</v>
          </cell>
          <cell r="D91">
            <v>514</v>
          </cell>
          <cell r="E91">
            <v>6188641</v>
          </cell>
          <cell r="F91">
            <v>136561</v>
          </cell>
          <cell r="G91">
            <v>-4862</v>
          </cell>
          <cell r="H91">
            <v>1715285</v>
          </cell>
          <cell r="I91">
            <v>687636</v>
          </cell>
          <cell r="J91">
            <v>27878</v>
          </cell>
          <cell r="K91">
            <v>142085</v>
          </cell>
          <cell r="L91">
            <v>292790</v>
          </cell>
          <cell r="M91">
            <v>2292525</v>
          </cell>
          <cell r="N91">
            <v>632215</v>
          </cell>
          <cell r="O91">
            <v>19850</v>
          </cell>
          <cell r="P91">
            <v>184996</v>
          </cell>
          <cell r="Q91">
            <v>61682</v>
          </cell>
        </row>
        <row r="92">
          <cell r="A92">
            <v>514300</v>
          </cell>
          <cell r="B92" t="str">
            <v>Maintenance - Misc Steam Plant</v>
          </cell>
          <cell r="C92" t="str">
            <v>PM</v>
          </cell>
          <cell r="D92">
            <v>514</v>
          </cell>
          <cell r="E92">
            <v>1996</v>
          </cell>
          <cell r="F92">
            <v>41</v>
          </cell>
          <cell r="G92">
            <v>10</v>
          </cell>
          <cell r="H92">
            <v>242</v>
          </cell>
          <cell r="I92">
            <v>197</v>
          </cell>
          <cell r="J92">
            <v>161</v>
          </cell>
          <cell r="K92">
            <v>282</v>
          </cell>
          <cell r="L92">
            <v>235</v>
          </cell>
          <cell r="M92">
            <v>325</v>
          </cell>
          <cell r="N92">
            <v>205</v>
          </cell>
          <cell r="O92">
            <v>73</v>
          </cell>
          <cell r="P92">
            <v>83</v>
          </cell>
          <cell r="Q92">
            <v>142</v>
          </cell>
        </row>
        <row r="93">
          <cell r="A93">
            <v>546000</v>
          </cell>
          <cell r="B93" t="str">
            <v>Suprvsn and Enginring-CT Oper</v>
          </cell>
          <cell r="C93" t="str">
            <v>PO</v>
          </cell>
          <cell r="D93">
            <v>546</v>
          </cell>
          <cell r="E93">
            <v>398897</v>
          </cell>
          <cell r="F93">
            <v>35540</v>
          </cell>
          <cell r="G93">
            <v>27617</v>
          </cell>
          <cell r="H93">
            <v>30455</v>
          </cell>
          <cell r="I93">
            <v>31379</v>
          </cell>
          <cell r="J93">
            <v>30936</v>
          </cell>
          <cell r="K93">
            <v>29820</v>
          </cell>
          <cell r="L93">
            <v>32632</v>
          </cell>
          <cell r="M93">
            <v>35820</v>
          </cell>
          <cell r="N93">
            <v>35537</v>
          </cell>
          <cell r="O93">
            <v>37145</v>
          </cell>
          <cell r="P93">
            <v>36357</v>
          </cell>
          <cell r="Q93">
            <v>35659</v>
          </cell>
        </row>
        <row r="94">
          <cell r="A94">
            <v>547100</v>
          </cell>
          <cell r="B94" t="str">
            <v>Natural Gas</v>
          </cell>
          <cell r="C94" t="str">
            <v>Fuel</v>
          </cell>
          <cell r="D94">
            <v>547</v>
          </cell>
          <cell r="E94">
            <v>2438370</v>
          </cell>
          <cell r="F94">
            <v>236072</v>
          </cell>
          <cell r="G94">
            <v>302031</v>
          </cell>
          <cell r="H94">
            <v>141536</v>
          </cell>
          <cell r="I94">
            <v>98011</v>
          </cell>
          <cell r="J94">
            <v>319070</v>
          </cell>
          <cell r="K94">
            <v>79576</v>
          </cell>
          <cell r="L94">
            <v>1837</v>
          </cell>
          <cell r="M94">
            <v>204800</v>
          </cell>
          <cell r="N94">
            <v>58030</v>
          </cell>
          <cell r="O94">
            <v>84690</v>
          </cell>
          <cell r="P94">
            <v>443728</v>
          </cell>
          <cell r="Q94">
            <v>468989</v>
          </cell>
        </row>
        <row r="95">
          <cell r="A95">
            <v>547150</v>
          </cell>
          <cell r="B95" t="str">
            <v>Natural Gas Handling-CT</v>
          </cell>
          <cell r="C95" t="str">
            <v>PO</v>
          </cell>
          <cell r="D95">
            <v>547</v>
          </cell>
          <cell r="E95">
            <v>10075</v>
          </cell>
          <cell r="F95">
            <v>802</v>
          </cell>
          <cell r="G95">
            <v>805</v>
          </cell>
          <cell r="H95">
            <v>696</v>
          </cell>
          <cell r="I95">
            <v>697</v>
          </cell>
          <cell r="J95">
            <v>731</v>
          </cell>
          <cell r="K95">
            <v>744</v>
          </cell>
          <cell r="L95">
            <v>1721</v>
          </cell>
          <cell r="M95">
            <v>942</v>
          </cell>
          <cell r="N95">
            <v>712</v>
          </cell>
          <cell r="O95">
            <v>771</v>
          </cell>
          <cell r="P95">
            <v>756</v>
          </cell>
          <cell r="Q95">
            <v>698</v>
          </cell>
        </row>
        <row r="96">
          <cell r="A96">
            <v>547701</v>
          </cell>
          <cell r="B96" t="str">
            <v>Propane Gas</v>
          </cell>
          <cell r="C96" t="str">
            <v>Fuel</v>
          </cell>
          <cell r="D96">
            <v>547</v>
          </cell>
          <cell r="E96">
            <v>5244</v>
          </cell>
          <cell r="F96">
            <v>752</v>
          </cell>
          <cell r="G96">
            <v>478</v>
          </cell>
          <cell r="H96">
            <v>357</v>
          </cell>
          <cell r="I96">
            <v>322</v>
          </cell>
          <cell r="J96">
            <v>311</v>
          </cell>
          <cell r="K96">
            <v>210</v>
          </cell>
          <cell r="L96">
            <v>327</v>
          </cell>
          <cell r="M96">
            <v>463</v>
          </cell>
          <cell r="N96">
            <v>373</v>
          </cell>
          <cell r="O96">
            <v>441</v>
          </cell>
          <cell r="P96">
            <v>614</v>
          </cell>
          <cell r="Q96">
            <v>596</v>
          </cell>
        </row>
        <row r="97">
          <cell r="A97">
            <v>548100</v>
          </cell>
          <cell r="B97" t="str">
            <v>Generation Expenses-Other CT</v>
          </cell>
          <cell r="C97" t="str">
            <v>PO</v>
          </cell>
          <cell r="D97">
            <v>548</v>
          </cell>
          <cell r="E97">
            <v>5823</v>
          </cell>
          <cell r="F97">
            <v>242</v>
          </cell>
          <cell r="G97">
            <v>147</v>
          </cell>
          <cell r="H97">
            <v>505</v>
          </cell>
          <cell r="I97">
            <v>666</v>
          </cell>
          <cell r="J97">
            <v>581</v>
          </cell>
          <cell r="K97">
            <v>515</v>
          </cell>
          <cell r="L97">
            <v>494</v>
          </cell>
          <cell r="M97">
            <v>370</v>
          </cell>
          <cell r="N97">
            <v>552</v>
          </cell>
          <cell r="O97">
            <v>580</v>
          </cell>
          <cell r="P97">
            <v>593</v>
          </cell>
          <cell r="Q97">
            <v>578</v>
          </cell>
        </row>
        <row r="98">
          <cell r="A98">
            <v>548200</v>
          </cell>
          <cell r="B98" t="str">
            <v>Prime Movers - Generators- CT</v>
          </cell>
          <cell r="C98" t="str">
            <v>PO</v>
          </cell>
          <cell r="D98">
            <v>548</v>
          </cell>
          <cell r="E98">
            <v>270790</v>
          </cell>
          <cell r="F98">
            <v>29212</v>
          </cell>
          <cell r="G98">
            <v>19517</v>
          </cell>
          <cell r="H98">
            <v>21022</v>
          </cell>
          <cell r="I98">
            <v>28467</v>
          </cell>
          <cell r="J98">
            <v>20853</v>
          </cell>
          <cell r="K98">
            <v>24737</v>
          </cell>
          <cell r="L98">
            <v>14523</v>
          </cell>
          <cell r="M98">
            <v>28804</v>
          </cell>
          <cell r="N98">
            <v>12072</v>
          </cell>
          <cell r="O98">
            <v>25652</v>
          </cell>
          <cell r="P98">
            <v>25684</v>
          </cell>
          <cell r="Q98">
            <v>20247</v>
          </cell>
        </row>
        <row r="99">
          <cell r="A99">
            <v>549000</v>
          </cell>
          <cell r="B99" t="str">
            <v>Misc-Power Generation Expenses</v>
          </cell>
          <cell r="C99" t="str">
            <v>PO</v>
          </cell>
          <cell r="D99">
            <v>549</v>
          </cell>
          <cell r="E99">
            <v>1053413</v>
          </cell>
          <cell r="F99">
            <v>82369</v>
          </cell>
          <cell r="G99">
            <v>105168</v>
          </cell>
          <cell r="H99">
            <v>79846</v>
          </cell>
          <cell r="I99">
            <v>107026</v>
          </cell>
          <cell r="J99">
            <v>74672</v>
          </cell>
          <cell r="K99">
            <v>100069</v>
          </cell>
          <cell r="L99">
            <v>74973</v>
          </cell>
          <cell r="M99">
            <v>88246</v>
          </cell>
          <cell r="N99">
            <v>73387</v>
          </cell>
          <cell r="O99">
            <v>96272</v>
          </cell>
          <cell r="P99">
            <v>82677</v>
          </cell>
          <cell r="Q99">
            <v>88708</v>
          </cell>
        </row>
        <row r="100">
          <cell r="A100">
            <v>551000</v>
          </cell>
          <cell r="B100" t="str">
            <v>Suprvsn and Enginring-CT Maint</v>
          </cell>
          <cell r="C100" t="str">
            <v>PM</v>
          </cell>
          <cell r="D100">
            <v>551</v>
          </cell>
          <cell r="E100">
            <v>37630</v>
          </cell>
          <cell r="F100">
            <v>5628</v>
          </cell>
          <cell r="G100">
            <v>3416</v>
          </cell>
          <cell r="H100">
            <v>1144</v>
          </cell>
          <cell r="I100">
            <v>146</v>
          </cell>
          <cell r="J100">
            <v>2547</v>
          </cell>
          <cell r="K100">
            <v>4131</v>
          </cell>
          <cell r="L100">
            <v>3495</v>
          </cell>
          <cell r="M100">
            <v>3585</v>
          </cell>
          <cell r="N100">
            <v>4068</v>
          </cell>
          <cell r="O100">
            <v>3678</v>
          </cell>
          <cell r="P100">
            <v>2575</v>
          </cell>
          <cell r="Q100">
            <v>3217</v>
          </cell>
        </row>
        <row r="101">
          <cell r="A101">
            <v>552000</v>
          </cell>
          <cell r="B101" t="str">
            <v>Maintenance Of Structures-CT</v>
          </cell>
          <cell r="C101" t="str">
            <v>PM</v>
          </cell>
          <cell r="D101">
            <v>552</v>
          </cell>
          <cell r="E101">
            <v>483437</v>
          </cell>
          <cell r="F101">
            <v>77864</v>
          </cell>
          <cell r="G101">
            <v>48472</v>
          </cell>
          <cell r="H101">
            <v>39002</v>
          </cell>
          <cell r="I101">
            <v>65624</v>
          </cell>
          <cell r="J101">
            <v>13641</v>
          </cell>
          <cell r="K101">
            <v>12756</v>
          </cell>
          <cell r="L101">
            <v>27553</v>
          </cell>
          <cell r="M101">
            <v>14118</v>
          </cell>
          <cell r="N101">
            <v>252770</v>
          </cell>
          <cell r="O101">
            <v>-199206</v>
          </cell>
          <cell r="P101">
            <v>80381</v>
          </cell>
          <cell r="Q101">
            <v>50462</v>
          </cell>
        </row>
        <row r="102">
          <cell r="A102">
            <v>553000</v>
          </cell>
          <cell r="B102" t="str">
            <v>Maint-Gentg and Elect Equip-CT</v>
          </cell>
          <cell r="C102" t="str">
            <v>PM</v>
          </cell>
          <cell r="D102">
            <v>553</v>
          </cell>
          <cell r="E102">
            <v>1458999</v>
          </cell>
          <cell r="F102">
            <v>22366</v>
          </cell>
          <cell r="G102">
            <v>668265</v>
          </cell>
          <cell r="H102">
            <v>41954</v>
          </cell>
          <cell r="I102">
            <v>61258</v>
          </cell>
          <cell r="J102">
            <v>9758</v>
          </cell>
          <cell r="K102">
            <v>26246</v>
          </cell>
          <cell r="L102">
            <v>8628</v>
          </cell>
          <cell r="M102">
            <v>927</v>
          </cell>
          <cell r="N102">
            <v>78844</v>
          </cell>
          <cell r="O102">
            <v>514146</v>
          </cell>
          <cell r="P102">
            <v>18212</v>
          </cell>
          <cell r="Q102">
            <v>8395</v>
          </cell>
        </row>
        <row r="103">
          <cell r="A103">
            <v>554000</v>
          </cell>
          <cell r="B103" t="str">
            <v>Misc Power Generation Plant-CT</v>
          </cell>
          <cell r="C103" t="str">
            <v>PM</v>
          </cell>
          <cell r="D103">
            <v>554</v>
          </cell>
          <cell r="E103">
            <v>188991</v>
          </cell>
          <cell r="F103">
            <v>16857</v>
          </cell>
          <cell r="G103">
            <v>14715</v>
          </cell>
          <cell r="H103">
            <v>6356</v>
          </cell>
          <cell r="I103">
            <v>31431</v>
          </cell>
          <cell r="J103">
            <v>16895</v>
          </cell>
          <cell r="K103">
            <v>10516</v>
          </cell>
          <cell r="L103">
            <v>17196</v>
          </cell>
          <cell r="M103">
            <v>10546</v>
          </cell>
          <cell r="N103">
            <v>12107</v>
          </cell>
          <cell r="O103">
            <v>10205</v>
          </cell>
          <cell r="P103">
            <v>26719</v>
          </cell>
          <cell r="Q103">
            <v>15448</v>
          </cell>
        </row>
        <row r="104">
          <cell r="A104">
            <v>555028</v>
          </cell>
          <cell r="B104" t="str">
            <v>Purch Pwr - Non-native - net</v>
          </cell>
          <cell r="C104" t="str">
            <v>PP</v>
          </cell>
          <cell r="D104">
            <v>555</v>
          </cell>
          <cell r="E104">
            <v>87082</v>
          </cell>
          <cell r="F104">
            <v>-89252</v>
          </cell>
          <cell r="G104">
            <v>0</v>
          </cell>
          <cell r="H104">
            <v>793</v>
          </cell>
          <cell r="I104">
            <v>72595</v>
          </cell>
          <cell r="J104">
            <v>823</v>
          </cell>
          <cell r="K104">
            <v>1740</v>
          </cell>
          <cell r="L104">
            <v>124326</v>
          </cell>
          <cell r="M104">
            <v>968</v>
          </cell>
          <cell r="N104">
            <v>968</v>
          </cell>
          <cell r="O104">
            <v>-20587</v>
          </cell>
          <cell r="P104">
            <v>968</v>
          </cell>
          <cell r="Q104">
            <v>968</v>
          </cell>
        </row>
        <row r="105">
          <cell r="A105">
            <v>555190</v>
          </cell>
          <cell r="B105" t="str">
            <v>Capacity Purchase Expense</v>
          </cell>
          <cell r="C105" t="str">
            <v>PP</v>
          </cell>
          <cell r="D105">
            <v>555</v>
          </cell>
          <cell r="E105">
            <v>2123650</v>
          </cell>
          <cell r="F105">
            <v>0</v>
          </cell>
          <cell r="G105">
            <v>0</v>
          </cell>
          <cell r="H105">
            <v>302800</v>
          </cell>
          <cell r="I105">
            <v>41850</v>
          </cell>
          <cell r="J105">
            <v>566450</v>
          </cell>
          <cell r="K105">
            <v>301450</v>
          </cell>
          <cell r="L105">
            <v>304150</v>
          </cell>
          <cell r="M105">
            <v>302800</v>
          </cell>
          <cell r="N105">
            <v>304150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555202</v>
          </cell>
          <cell r="B106" t="str">
            <v>Purch Power-Fuel Clause</v>
          </cell>
          <cell r="C106" t="str">
            <v>PP</v>
          </cell>
          <cell r="D106">
            <v>555</v>
          </cell>
          <cell r="E106">
            <v>31141862</v>
          </cell>
          <cell r="F106">
            <v>3861897</v>
          </cell>
          <cell r="G106">
            <v>45814</v>
          </cell>
          <cell r="H106">
            <v>1368264</v>
          </cell>
          <cell r="I106">
            <v>-1520839</v>
          </cell>
          <cell r="J106">
            <v>1210166</v>
          </cell>
          <cell r="K106">
            <v>890150</v>
          </cell>
          <cell r="L106">
            <v>4608954</v>
          </cell>
          <cell r="M106">
            <v>8653794</v>
          </cell>
          <cell r="N106">
            <v>3967435</v>
          </cell>
          <cell r="O106">
            <v>3648185</v>
          </cell>
          <cell r="P106">
            <v>2338423</v>
          </cell>
          <cell r="Q106">
            <v>2069619</v>
          </cell>
        </row>
        <row r="107">
          <cell r="A107">
            <v>556000</v>
          </cell>
          <cell r="B107" t="str">
            <v>System Cnts &amp; Load Dispatching</v>
          </cell>
          <cell r="C107" t="str">
            <v>OPS</v>
          </cell>
          <cell r="D107">
            <v>556</v>
          </cell>
          <cell r="E107">
            <v>1015</v>
          </cell>
          <cell r="F107">
            <v>64</v>
          </cell>
          <cell r="G107">
            <v>64</v>
          </cell>
          <cell r="H107">
            <v>43</v>
          </cell>
          <cell r="I107">
            <v>10</v>
          </cell>
          <cell r="J107">
            <v>66</v>
          </cell>
          <cell r="K107">
            <v>78</v>
          </cell>
          <cell r="L107">
            <v>125</v>
          </cell>
          <cell r="M107">
            <v>123</v>
          </cell>
          <cell r="N107">
            <v>156</v>
          </cell>
          <cell r="O107">
            <v>105</v>
          </cell>
          <cell r="P107">
            <v>57</v>
          </cell>
          <cell r="Q107">
            <v>124</v>
          </cell>
        </row>
        <row r="108">
          <cell r="A108">
            <v>557000</v>
          </cell>
          <cell r="B108" t="str">
            <v>Other Expenses-Oper</v>
          </cell>
          <cell r="C108" t="str">
            <v>OPS</v>
          </cell>
          <cell r="D108">
            <v>557</v>
          </cell>
          <cell r="E108">
            <v>6809148</v>
          </cell>
          <cell r="F108">
            <v>942490</v>
          </cell>
          <cell r="G108">
            <v>870885</v>
          </cell>
          <cell r="H108">
            <v>435323</v>
          </cell>
          <cell r="I108">
            <v>377569</v>
          </cell>
          <cell r="J108">
            <v>279223</v>
          </cell>
          <cell r="K108">
            <v>405076</v>
          </cell>
          <cell r="L108">
            <v>410070</v>
          </cell>
          <cell r="M108">
            <v>456952</v>
          </cell>
          <cell r="N108">
            <v>625199</v>
          </cell>
          <cell r="O108">
            <v>464928</v>
          </cell>
          <cell r="P108">
            <v>723746</v>
          </cell>
          <cell r="Q108">
            <v>817687</v>
          </cell>
        </row>
        <row r="109">
          <cell r="A109">
            <v>557450</v>
          </cell>
          <cell r="B109" t="str">
            <v>Commissions/Brokerage Expense</v>
          </cell>
          <cell r="C109" t="str">
            <v>OPS</v>
          </cell>
          <cell r="D109">
            <v>557</v>
          </cell>
          <cell r="E109">
            <v>47832</v>
          </cell>
          <cell r="F109">
            <v>2775</v>
          </cell>
          <cell r="G109">
            <v>2775</v>
          </cell>
          <cell r="H109">
            <v>7548</v>
          </cell>
          <cell r="I109">
            <v>3399</v>
          </cell>
          <cell r="J109">
            <v>3657</v>
          </cell>
          <cell r="K109">
            <v>3502</v>
          </cell>
          <cell r="L109">
            <v>4786</v>
          </cell>
          <cell r="M109">
            <v>4796</v>
          </cell>
          <cell r="N109">
            <v>3562</v>
          </cell>
          <cell r="O109">
            <v>4876</v>
          </cell>
          <cell r="P109">
            <v>3207</v>
          </cell>
          <cell r="Q109">
            <v>2949</v>
          </cell>
        </row>
        <row r="110">
          <cell r="A110">
            <v>557980</v>
          </cell>
          <cell r="B110" t="str">
            <v>Retail Deferred Fuel Expenses</v>
          </cell>
          <cell r="C110" t="str">
            <v>OPS</v>
          </cell>
          <cell r="D110">
            <v>557</v>
          </cell>
          <cell r="E110">
            <v>444510</v>
          </cell>
          <cell r="F110">
            <v>249667</v>
          </cell>
          <cell r="G110">
            <v>855656</v>
          </cell>
          <cell r="H110">
            <v>-172477</v>
          </cell>
          <cell r="I110">
            <v>-1277025</v>
          </cell>
          <cell r="J110">
            <v>-46884</v>
          </cell>
          <cell r="K110">
            <v>1223376</v>
          </cell>
          <cell r="L110">
            <v>664480</v>
          </cell>
          <cell r="M110">
            <v>-1937051</v>
          </cell>
          <cell r="N110">
            <v>233163</v>
          </cell>
          <cell r="O110">
            <v>1322590</v>
          </cell>
          <cell r="P110">
            <v>-97359</v>
          </cell>
          <cell r="Q110">
            <v>-573626</v>
          </cell>
        </row>
        <row r="111">
          <cell r="A111">
            <v>560000</v>
          </cell>
          <cell r="B111" t="str">
            <v>Supervsn and Engrng-Trans Oper</v>
          </cell>
          <cell r="C111" t="str">
            <v>TO</v>
          </cell>
          <cell r="D111">
            <v>560</v>
          </cell>
          <cell r="E111">
            <v>3429</v>
          </cell>
          <cell r="F111">
            <v>143</v>
          </cell>
          <cell r="G111">
            <v>202</v>
          </cell>
          <cell r="H111">
            <v>207</v>
          </cell>
          <cell r="I111">
            <v>466</v>
          </cell>
          <cell r="J111">
            <v>-1367</v>
          </cell>
          <cell r="K111">
            <v>486</v>
          </cell>
          <cell r="L111">
            <v>377</v>
          </cell>
          <cell r="M111">
            <v>725</v>
          </cell>
          <cell r="N111">
            <v>90</v>
          </cell>
          <cell r="O111">
            <v>466</v>
          </cell>
          <cell r="P111">
            <v>974</v>
          </cell>
          <cell r="Q111">
            <v>660</v>
          </cell>
        </row>
        <row r="112">
          <cell r="A112">
            <v>561100</v>
          </cell>
          <cell r="B112" t="str">
            <v>Load Dispatch-Reliability</v>
          </cell>
          <cell r="C112" t="str">
            <v>TO</v>
          </cell>
          <cell r="D112">
            <v>561</v>
          </cell>
          <cell r="E112">
            <v>104303</v>
          </cell>
          <cell r="F112">
            <v>8645</v>
          </cell>
          <cell r="G112">
            <v>8682</v>
          </cell>
          <cell r="H112">
            <v>8726</v>
          </cell>
          <cell r="I112">
            <v>8646</v>
          </cell>
          <cell r="J112">
            <v>9086</v>
          </cell>
          <cell r="K112">
            <v>7664</v>
          </cell>
          <cell r="L112">
            <v>9410</v>
          </cell>
          <cell r="M112">
            <v>8617</v>
          </cell>
          <cell r="N112">
            <v>8501</v>
          </cell>
          <cell r="O112">
            <v>8699</v>
          </cell>
          <cell r="P112">
            <v>8641</v>
          </cell>
          <cell r="Q112">
            <v>8986</v>
          </cell>
        </row>
        <row r="113">
          <cell r="A113">
            <v>561200</v>
          </cell>
          <cell r="B113" t="str">
            <v>Load Dispatch-Mnitor&amp;OprTrnSys</v>
          </cell>
          <cell r="C113" t="str">
            <v>TO</v>
          </cell>
          <cell r="D113">
            <v>561</v>
          </cell>
          <cell r="E113">
            <v>482115</v>
          </cell>
          <cell r="F113">
            <v>40770</v>
          </cell>
          <cell r="G113">
            <v>41083</v>
          </cell>
          <cell r="H113">
            <v>38905</v>
          </cell>
          <cell r="I113">
            <v>36836</v>
          </cell>
          <cell r="J113">
            <v>40526</v>
          </cell>
          <cell r="K113">
            <v>38731</v>
          </cell>
          <cell r="L113">
            <v>42191</v>
          </cell>
          <cell r="M113">
            <v>39558</v>
          </cell>
          <cell r="N113">
            <v>40493</v>
          </cell>
          <cell r="O113">
            <v>40913</v>
          </cell>
          <cell r="P113">
            <v>40856</v>
          </cell>
          <cell r="Q113">
            <v>41253</v>
          </cell>
        </row>
        <row r="114">
          <cell r="A114">
            <v>561300</v>
          </cell>
          <cell r="B114" t="str">
            <v>Load Dispatch - TransSvc&amp;Sch</v>
          </cell>
          <cell r="C114" t="str">
            <v>TO</v>
          </cell>
          <cell r="D114">
            <v>561</v>
          </cell>
          <cell r="E114">
            <v>67494</v>
          </cell>
          <cell r="F114">
            <v>5503</v>
          </cell>
          <cell r="G114">
            <v>5528</v>
          </cell>
          <cell r="H114">
            <v>5286</v>
          </cell>
          <cell r="I114">
            <v>4951</v>
          </cell>
          <cell r="J114">
            <v>5504</v>
          </cell>
          <cell r="K114">
            <v>6834</v>
          </cell>
          <cell r="L114">
            <v>6418</v>
          </cell>
          <cell r="M114">
            <v>5387</v>
          </cell>
          <cell r="N114">
            <v>5487</v>
          </cell>
          <cell r="O114">
            <v>5545</v>
          </cell>
          <cell r="P114">
            <v>5450</v>
          </cell>
          <cell r="Q114">
            <v>5601</v>
          </cell>
        </row>
        <row r="115">
          <cell r="A115">
            <v>561500</v>
          </cell>
          <cell r="B115" t="str">
            <v>ReliabilityPlanning&amp;StdsDev</v>
          </cell>
          <cell r="C115" t="str">
            <v>TO</v>
          </cell>
          <cell r="D115">
            <v>561</v>
          </cell>
          <cell r="E115">
            <v>713</v>
          </cell>
          <cell r="F115">
            <v>0</v>
          </cell>
          <cell r="G115">
            <v>0</v>
          </cell>
          <cell r="H115">
            <v>243</v>
          </cell>
          <cell r="I115">
            <v>0</v>
          </cell>
          <cell r="J115">
            <v>470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562000</v>
          </cell>
          <cell r="B116" t="str">
            <v>Station Expenses</v>
          </cell>
          <cell r="C116" t="str">
            <v>TO</v>
          </cell>
          <cell r="D116">
            <v>562</v>
          </cell>
          <cell r="E116">
            <v>116293</v>
          </cell>
          <cell r="F116">
            <v>13022</v>
          </cell>
          <cell r="G116">
            <v>9204</v>
          </cell>
          <cell r="H116">
            <v>9134</v>
          </cell>
          <cell r="I116">
            <v>10151</v>
          </cell>
          <cell r="J116">
            <v>11084</v>
          </cell>
          <cell r="K116">
            <v>5710</v>
          </cell>
          <cell r="L116">
            <v>5840</v>
          </cell>
          <cell r="M116">
            <v>10656</v>
          </cell>
          <cell r="N116">
            <v>10479</v>
          </cell>
          <cell r="O116">
            <v>8484</v>
          </cell>
          <cell r="P116">
            <v>13847</v>
          </cell>
          <cell r="Q116">
            <v>8682</v>
          </cell>
        </row>
        <row r="117">
          <cell r="A117">
            <v>563000</v>
          </cell>
          <cell r="B117" t="str">
            <v>Overhead Line Expenses-Trans</v>
          </cell>
          <cell r="C117" t="str">
            <v>TO</v>
          </cell>
          <cell r="D117">
            <v>563</v>
          </cell>
          <cell r="E117">
            <v>7948</v>
          </cell>
          <cell r="F117">
            <v>360</v>
          </cell>
          <cell r="G117">
            <v>350</v>
          </cell>
          <cell r="H117">
            <v>351</v>
          </cell>
          <cell r="I117">
            <v>-139</v>
          </cell>
          <cell r="J117">
            <v>936</v>
          </cell>
          <cell r="K117">
            <v>3776</v>
          </cell>
          <cell r="L117">
            <v>376</v>
          </cell>
          <cell r="M117">
            <v>375</v>
          </cell>
          <cell r="N117">
            <v>351</v>
          </cell>
          <cell r="O117">
            <v>351</v>
          </cell>
          <cell r="P117">
            <v>513</v>
          </cell>
          <cell r="Q117">
            <v>348</v>
          </cell>
        </row>
        <row r="118">
          <cell r="A118">
            <v>565000</v>
          </cell>
          <cell r="B118" t="str">
            <v>Transm Of Elec By Others</v>
          </cell>
          <cell r="C118" t="str">
            <v>TO</v>
          </cell>
          <cell r="D118">
            <v>565</v>
          </cell>
          <cell r="E118">
            <v>15213830</v>
          </cell>
          <cell r="F118">
            <v>1478543</v>
          </cell>
          <cell r="G118">
            <v>1319070</v>
          </cell>
          <cell r="H118">
            <v>1127352</v>
          </cell>
          <cell r="I118">
            <v>1330318</v>
          </cell>
          <cell r="J118">
            <v>1159541</v>
          </cell>
          <cell r="K118">
            <v>1107007</v>
          </cell>
          <cell r="L118">
            <v>1348161</v>
          </cell>
          <cell r="M118">
            <v>1137105</v>
          </cell>
          <cell r="N118">
            <v>1162108</v>
          </cell>
          <cell r="O118">
            <v>1433547</v>
          </cell>
          <cell r="P118">
            <v>1294825</v>
          </cell>
          <cell r="Q118">
            <v>1316253</v>
          </cell>
        </row>
        <row r="119">
          <cell r="A119">
            <v>566000</v>
          </cell>
          <cell r="B119" t="str">
            <v>Misc Trans Exp-Other</v>
          </cell>
          <cell r="C119" t="str">
            <v>TO</v>
          </cell>
          <cell r="D119">
            <v>566</v>
          </cell>
          <cell r="E119">
            <v>620841</v>
          </cell>
          <cell r="F119">
            <v>30937</v>
          </cell>
          <cell r="G119">
            <v>96383</v>
          </cell>
          <cell r="H119">
            <v>17569</v>
          </cell>
          <cell r="I119">
            <v>16767</v>
          </cell>
          <cell r="J119">
            <v>22634</v>
          </cell>
          <cell r="K119">
            <v>101856</v>
          </cell>
          <cell r="L119">
            <v>13639</v>
          </cell>
          <cell r="M119">
            <v>94330</v>
          </cell>
          <cell r="N119">
            <v>64825</v>
          </cell>
          <cell r="O119">
            <v>39856</v>
          </cell>
          <cell r="P119">
            <v>83436</v>
          </cell>
          <cell r="Q119">
            <v>38609</v>
          </cell>
        </row>
        <row r="120">
          <cell r="A120">
            <v>566100</v>
          </cell>
          <cell r="B120" t="str">
            <v>Misc Trans-Trans Lines Related</v>
          </cell>
          <cell r="C120" t="str">
            <v>TO</v>
          </cell>
          <cell r="D120">
            <v>566</v>
          </cell>
          <cell r="E120">
            <v>1688</v>
          </cell>
          <cell r="F120">
            <v>55</v>
          </cell>
          <cell r="G120">
            <v>74</v>
          </cell>
          <cell r="H120">
            <v>238</v>
          </cell>
          <cell r="I120">
            <v>419</v>
          </cell>
          <cell r="J120">
            <v>353</v>
          </cell>
          <cell r="K120">
            <v>401</v>
          </cell>
          <cell r="L120">
            <v>-49</v>
          </cell>
          <cell r="M120">
            <v>263</v>
          </cell>
          <cell r="N120">
            <v>6489</v>
          </cell>
          <cell r="O120">
            <v>12183</v>
          </cell>
          <cell r="P120">
            <v>282</v>
          </cell>
          <cell r="Q120">
            <v>309</v>
          </cell>
        </row>
        <row r="121">
          <cell r="A121">
            <v>567000</v>
          </cell>
          <cell r="B121" t="str">
            <v>Rents-Trans Oper</v>
          </cell>
          <cell r="C121" t="str">
            <v>TO</v>
          </cell>
          <cell r="D121">
            <v>567</v>
          </cell>
          <cell r="E121">
            <v>1175</v>
          </cell>
          <cell r="F121">
            <v>0</v>
          </cell>
          <cell r="G121">
            <v>300</v>
          </cell>
          <cell r="H121">
            <v>8554</v>
          </cell>
          <cell r="I121">
            <v>9759</v>
          </cell>
          <cell r="J121">
            <v>9193</v>
          </cell>
          <cell r="K121">
            <v>8993</v>
          </cell>
          <cell r="L121">
            <v>9970</v>
          </cell>
          <cell r="M121">
            <v>125</v>
          </cell>
          <cell r="N121">
            <v>9952</v>
          </cell>
          <cell r="O121">
            <v>300</v>
          </cell>
          <cell r="P121">
            <v>150</v>
          </cell>
          <cell r="Q121">
            <v>300</v>
          </cell>
        </row>
        <row r="122">
          <cell r="A122">
            <v>569000</v>
          </cell>
          <cell r="B122" t="str">
            <v>Maint Of Structures-Trans</v>
          </cell>
          <cell r="C122" t="str">
            <v>TM</v>
          </cell>
          <cell r="D122">
            <v>569</v>
          </cell>
          <cell r="E122">
            <v>40558</v>
          </cell>
          <cell r="F122">
            <v>11492</v>
          </cell>
          <cell r="G122">
            <v>356</v>
          </cell>
          <cell r="H122">
            <v>38840</v>
          </cell>
          <cell r="I122">
            <v>3693</v>
          </cell>
          <cell r="J122">
            <v>41676</v>
          </cell>
          <cell r="K122">
            <v>39949</v>
          </cell>
          <cell r="L122">
            <v>722</v>
          </cell>
          <cell r="M122">
            <v>1389</v>
          </cell>
          <cell r="N122">
            <v>7124</v>
          </cell>
          <cell r="O122">
            <v>8413</v>
          </cell>
          <cell r="P122">
            <v>4171</v>
          </cell>
          <cell r="Q122">
            <v>3198</v>
          </cell>
        </row>
        <row r="123">
          <cell r="A123">
            <v>569100</v>
          </cell>
          <cell r="B123" t="str">
            <v>Maint of Computer Hardware</v>
          </cell>
          <cell r="C123" t="str">
            <v>TM</v>
          </cell>
          <cell r="D123">
            <v>569</v>
          </cell>
          <cell r="E123">
            <v>2004</v>
          </cell>
          <cell r="F123">
            <v>110</v>
          </cell>
          <cell r="G123">
            <v>16</v>
          </cell>
          <cell r="H123">
            <v>14</v>
          </cell>
          <cell r="I123">
            <v>26</v>
          </cell>
          <cell r="J123">
            <v>147</v>
          </cell>
          <cell r="K123">
            <v>63</v>
          </cell>
          <cell r="L123">
            <v>629</v>
          </cell>
          <cell r="M123">
            <v>46</v>
          </cell>
          <cell r="N123">
            <v>140</v>
          </cell>
          <cell r="O123">
            <v>78</v>
          </cell>
          <cell r="P123">
            <v>705</v>
          </cell>
          <cell r="Q123">
            <v>30</v>
          </cell>
        </row>
        <row r="124">
          <cell r="A124">
            <v>569200</v>
          </cell>
          <cell r="B124" t="str">
            <v>Maint Of Computer Software</v>
          </cell>
          <cell r="C124" t="str">
            <v>TM</v>
          </cell>
          <cell r="D124">
            <v>569</v>
          </cell>
          <cell r="E124">
            <v>217869</v>
          </cell>
          <cell r="F124">
            <v>14127</v>
          </cell>
          <cell r="G124">
            <v>14561</v>
          </cell>
          <cell r="H124">
            <v>17809</v>
          </cell>
          <cell r="I124">
            <v>21809</v>
          </cell>
          <cell r="J124">
            <v>22382</v>
          </cell>
          <cell r="K124">
            <v>25474</v>
          </cell>
          <cell r="L124">
            <v>21121</v>
          </cell>
          <cell r="M124">
            <v>23316</v>
          </cell>
          <cell r="N124">
            <v>13600</v>
          </cell>
          <cell r="O124">
            <v>14310</v>
          </cell>
          <cell r="P124">
            <v>14845</v>
          </cell>
          <cell r="Q124">
            <v>14515</v>
          </cell>
        </row>
        <row r="125">
          <cell r="A125">
            <v>570100</v>
          </cell>
          <cell r="B125" t="str">
            <v>Maint  Stat Equip-Other- Trans</v>
          </cell>
          <cell r="C125" t="str">
            <v>TM</v>
          </cell>
          <cell r="D125">
            <v>570</v>
          </cell>
          <cell r="E125">
            <v>356223</v>
          </cell>
          <cell r="F125">
            <v>32636</v>
          </cell>
          <cell r="G125">
            <v>17392</v>
          </cell>
          <cell r="H125">
            <v>27859</v>
          </cell>
          <cell r="I125">
            <v>14508</v>
          </cell>
          <cell r="J125">
            <v>34231</v>
          </cell>
          <cell r="K125">
            <v>14402</v>
          </cell>
          <cell r="L125">
            <v>5113</v>
          </cell>
          <cell r="M125">
            <v>75768</v>
          </cell>
          <cell r="N125">
            <v>13472</v>
          </cell>
          <cell r="O125">
            <v>63911</v>
          </cell>
          <cell r="P125">
            <v>41593</v>
          </cell>
          <cell r="Q125">
            <v>15338</v>
          </cell>
        </row>
        <row r="126">
          <cell r="A126">
            <v>570200</v>
          </cell>
          <cell r="B126" t="str">
            <v>Main-Cir BrkrsTrnsf Mtrs-Trans</v>
          </cell>
          <cell r="C126" t="str">
            <v>TM</v>
          </cell>
          <cell r="D126">
            <v>570</v>
          </cell>
          <cell r="E126">
            <v>11145</v>
          </cell>
          <cell r="F126">
            <v>0</v>
          </cell>
          <cell r="G126">
            <v>0</v>
          </cell>
          <cell r="H126">
            <v>1248</v>
          </cell>
          <cell r="I126">
            <v>2766</v>
          </cell>
          <cell r="J126">
            <v>1600</v>
          </cell>
          <cell r="K126">
            <v>1574</v>
          </cell>
          <cell r="L126">
            <v>2116</v>
          </cell>
          <cell r="M126">
            <v>1667</v>
          </cell>
          <cell r="N126">
            <v>0</v>
          </cell>
          <cell r="O126">
            <v>0</v>
          </cell>
          <cell r="P126">
            <v>174</v>
          </cell>
          <cell r="Q126">
            <v>0</v>
          </cell>
        </row>
        <row r="127">
          <cell r="A127">
            <v>571000</v>
          </cell>
          <cell r="B127" t="str">
            <v>Maint Of Overhead Lines-Trans</v>
          </cell>
          <cell r="C127" t="str">
            <v>TM</v>
          </cell>
          <cell r="D127">
            <v>571</v>
          </cell>
          <cell r="E127">
            <v>404291</v>
          </cell>
          <cell r="F127">
            <v>14803</v>
          </cell>
          <cell r="G127">
            <v>4383</v>
          </cell>
          <cell r="H127">
            <v>5707</v>
          </cell>
          <cell r="I127">
            <v>30142</v>
          </cell>
          <cell r="J127">
            <v>14304</v>
          </cell>
          <cell r="K127">
            <v>29323</v>
          </cell>
          <cell r="L127">
            <v>50229</v>
          </cell>
          <cell r="M127">
            <v>37049</v>
          </cell>
          <cell r="N127">
            <v>105416</v>
          </cell>
          <cell r="O127">
            <v>23293</v>
          </cell>
          <cell r="P127">
            <v>6729</v>
          </cell>
          <cell r="Q127">
            <v>82913</v>
          </cell>
        </row>
        <row r="128">
          <cell r="A128">
            <v>575700</v>
          </cell>
          <cell r="B128" t="str">
            <v>Market Faciliation-Mntr&amp;Comp</v>
          </cell>
          <cell r="C128" t="str">
            <v>RMO</v>
          </cell>
          <cell r="D128">
            <v>575</v>
          </cell>
          <cell r="E128">
            <v>1691327</v>
          </cell>
          <cell r="F128">
            <v>173280</v>
          </cell>
          <cell r="G128">
            <v>128530</v>
          </cell>
          <cell r="H128">
            <v>106586</v>
          </cell>
          <cell r="I128">
            <v>130908</v>
          </cell>
          <cell r="J128">
            <v>151706</v>
          </cell>
          <cell r="K128">
            <v>132446</v>
          </cell>
          <cell r="L128">
            <v>134919</v>
          </cell>
          <cell r="M128">
            <v>118583</v>
          </cell>
          <cell r="N128">
            <v>112218</v>
          </cell>
          <cell r="O128">
            <v>159884</v>
          </cell>
          <cell r="P128">
            <v>170872</v>
          </cell>
          <cell r="Q128">
            <v>171395</v>
          </cell>
        </row>
        <row r="129">
          <cell r="A129">
            <v>580000</v>
          </cell>
          <cell r="B129" t="str">
            <v>Supervsn and Engring-Dist Oper</v>
          </cell>
          <cell r="C129" t="str">
            <v>DO</v>
          </cell>
          <cell r="D129">
            <v>580</v>
          </cell>
          <cell r="E129">
            <v>76188</v>
          </cell>
          <cell r="F129">
            <v>3625</v>
          </cell>
          <cell r="G129">
            <v>4517</v>
          </cell>
          <cell r="H129">
            <v>9545</v>
          </cell>
          <cell r="I129">
            <v>8516</v>
          </cell>
          <cell r="J129">
            <v>6353</v>
          </cell>
          <cell r="K129">
            <v>5894</v>
          </cell>
          <cell r="L129">
            <v>11029</v>
          </cell>
          <cell r="M129">
            <v>5773</v>
          </cell>
          <cell r="N129">
            <v>5505</v>
          </cell>
          <cell r="O129">
            <v>5483</v>
          </cell>
          <cell r="P129">
            <v>5250</v>
          </cell>
          <cell r="Q129">
            <v>4698</v>
          </cell>
        </row>
        <row r="130">
          <cell r="A130">
            <v>581004</v>
          </cell>
          <cell r="B130" t="str">
            <v>Load Dispatch-Dist of Elec</v>
          </cell>
          <cell r="C130" t="str">
            <v>DO</v>
          </cell>
          <cell r="D130">
            <v>581</v>
          </cell>
          <cell r="E130">
            <v>423407</v>
          </cell>
          <cell r="F130">
            <v>29719</v>
          </cell>
          <cell r="G130">
            <v>33007</v>
          </cell>
          <cell r="H130">
            <v>38124</v>
          </cell>
          <cell r="I130">
            <v>32263</v>
          </cell>
          <cell r="J130">
            <v>33416</v>
          </cell>
          <cell r="K130">
            <v>32292</v>
          </cell>
          <cell r="L130">
            <v>46692</v>
          </cell>
          <cell r="M130">
            <v>37866</v>
          </cell>
          <cell r="N130">
            <v>35093</v>
          </cell>
          <cell r="O130">
            <v>35473</v>
          </cell>
          <cell r="P130">
            <v>35532</v>
          </cell>
          <cell r="Q130">
            <v>33930</v>
          </cell>
        </row>
        <row r="131">
          <cell r="A131">
            <v>582100</v>
          </cell>
          <cell r="B131" t="str">
            <v>Station Expenses-Other-Dist</v>
          </cell>
          <cell r="C131" t="str">
            <v>DO</v>
          </cell>
          <cell r="D131">
            <v>582</v>
          </cell>
          <cell r="E131">
            <v>203095</v>
          </cell>
          <cell r="F131">
            <v>26992</v>
          </cell>
          <cell r="G131">
            <v>10608</v>
          </cell>
          <cell r="H131">
            <v>12243</v>
          </cell>
          <cell r="I131">
            <v>26814</v>
          </cell>
          <cell r="J131">
            <v>20714</v>
          </cell>
          <cell r="K131">
            <v>14043</v>
          </cell>
          <cell r="L131">
            <v>11919</v>
          </cell>
          <cell r="M131">
            <v>20555</v>
          </cell>
          <cell r="N131">
            <v>5979</v>
          </cell>
          <cell r="O131">
            <v>18081</v>
          </cell>
          <cell r="P131">
            <v>14371</v>
          </cell>
          <cell r="Q131">
            <v>20776</v>
          </cell>
        </row>
        <row r="132">
          <cell r="A132">
            <v>583100</v>
          </cell>
          <cell r="B132" t="str">
            <v>Overhead Line Exps-Other-Dist</v>
          </cell>
          <cell r="C132" t="str">
            <v>DO</v>
          </cell>
          <cell r="D132">
            <v>583</v>
          </cell>
          <cell r="E132">
            <v>581638</v>
          </cell>
          <cell r="F132">
            <v>207902</v>
          </cell>
          <cell r="G132">
            <v>-73510</v>
          </cell>
          <cell r="H132">
            <v>31059</v>
          </cell>
          <cell r="I132">
            <v>190455</v>
          </cell>
          <cell r="J132">
            <v>3774</v>
          </cell>
          <cell r="K132">
            <v>7722</v>
          </cell>
          <cell r="L132">
            <v>20614</v>
          </cell>
          <cell r="M132">
            <v>115869</v>
          </cell>
          <cell r="N132">
            <v>5597</v>
          </cell>
          <cell r="O132">
            <v>26362</v>
          </cell>
          <cell r="P132">
            <v>17358</v>
          </cell>
          <cell r="Q132">
            <v>28436</v>
          </cell>
        </row>
        <row r="133">
          <cell r="A133">
            <v>583200</v>
          </cell>
          <cell r="B133" t="str">
            <v>Transf Set Rem Reset Test-Dist</v>
          </cell>
          <cell r="C133" t="str">
            <v>DO</v>
          </cell>
          <cell r="D133">
            <v>583</v>
          </cell>
          <cell r="E133">
            <v>125989</v>
          </cell>
          <cell r="F133">
            <v>10892</v>
          </cell>
          <cell r="G133">
            <v>8088</v>
          </cell>
          <cell r="H133">
            <v>11358</v>
          </cell>
          <cell r="I133">
            <v>15511</v>
          </cell>
          <cell r="J133">
            <v>7618</v>
          </cell>
          <cell r="K133">
            <v>8284</v>
          </cell>
          <cell r="L133">
            <v>7964</v>
          </cell>
          <cell r="M133">
            <v>12493</v>
          </cell>
          <cell r="N133">
            <v>7937</v>
          </cell>
          <cell r="O133">
            <v>19292</v>
          </cell>
          <cell r="P133">
            <v>8233</v>
          </cell>
          <cell r="Q133">
            <v>8319</v>
          </cell>
        </row>
        <row r="134">
          <cell r="A134">
            <v>584000</v>
          </cell>
          <cell r="B134" t="str">
            <v>Underground Line Expenses-Dist</v>
          </cell>
          <cell r="C134" t="str">
            <v>DO</v>
          </cell>
          <cell r="D134">
            <v>584</v>
          </cell>
          <cell r="E134">
            <v>415798</v>
          </cell>
          <cell r="F134">
            <v>29450</v>
          </cell>
          <cell r="G134">
            <v>35594</v>
          </cell>
          <cell r="H134">
            <v>52743</v>
          </cell>
          <cell r="I134">
            <v>26311</v>
          </cell>
          <cell r="J134">
            <v>22960</v>
          </cell>
          <cell r="K134">
            <v>30281</v>
          </cell>
          <cell r="L134">
            <v>44725</v>
          </cell>
          <cell r="M134">
            <v>32257</v>
          </cell>
          <cell r="N134">
            <v>40619</v>
          </cell>
          <cell r="O134">
            <v>27258</v>
          </cell>
          <cell r="P134">
            <v>23590</v>
          </cell>
          <cell r="Q134">
            <v>50010</v>
          </cell>
        </row>
        <row r="135">
          <cell r="A135">
            <v>586000</v>
          </cell>
          <cell r="B135" t="str">
            <v>Meter Expenses-Dist</v>
          </cell>
          <cell r="C135" t="str">
            <v>DO</v>
          </cell>
          <cell r="D135">
            <v>586</v>
          </cell>
          <cell r="E135">
            <v>299280</v>
          </cell>
          <cell r="F135">
            <v>42144</v>
          </cell>
          <cell r="G135">
            <v>52844</v>
          </cell>
          <cell r="H135">
            <v>12123</v>
          </cell>
          <cell r="I135">
            <v>10363</v>
          </cell>
          <cell r="J135">
            <v>12286</v>
          </cell>
          <cell r="K135">
            <v>8906</v>
          </cell>
          <cell r="L135">
            <v>15055</v>
          </cell>
          <cell r="M135">
            <v>27840</v>
          </cell>
          <cell r="N135">
            <v>33590</v>
          </cell>
          <cell r="O135">
            <v>27844</v>
          </cell>
          <cell r="P135">
            <v>28734</v>
          </cell>
          <cell r="Q135">
            <v>27551</v>
          </cell>
        </row>
        <row r="136">
          <cell r="A136">
            <v>587000</v>
          </cell>
          <cell r="B136" t="str">
            <v>Cust Install Exp-Other Dist</v>
          </cell>
          <cell r="C136" t="str">
            <v>DO</v>
          </cell>
          <cell r="D136">
            <v>587</v>
          </cell>
          <cell r="E136">
            <v>1174074</v>
          </cell>
          <cell r="F136">
            <v>134896</v>
          </cell>
          <cell r="G136">
            <v>51457</v>
          </cell>
          <cell r="H136">
            <v>110021</v>
          </cell>
          <cell r="I136">
            <v>117843</v>
          </cell>
          <cell r="J136">
            <v>112997</v>
          </cell>
          <cell r="K136">
            <v>107116</v>
          </cell>
          <cell r="L136">
            <v>69017</v>
          </cell>
          <cell r="M136">
            <v>127821</v>
          </cell>
          <cell r="N136">
            <v>84934</v>
          </cell>
          <cell r="O136">
            <v>70964</v>
          </cell>
          <cell r="P136">
            <v>89257</v>
          </cell>
          <cell r="Q136">
            <v>97751</v>
          </cell>
        </row>
        <row r="137">
          <cell r="A137">
            <v>588100</v>
          </cell>
          <cell r="B137" t="str">
            <v>Misc Distribution Exp-Other</v>
          </cell>
          <cell r="C137" t="str">
            <v>DO</v>
          </cell>
          <cell r="D137">
            <v>588</v>
          </cell>
          <cell r="E137">
            <v>2313961</v>
          </cell>
          <cell r="F137">
            <v>166794</v>
          </cell>
          <cell r="G137">
            <v>197035</v>
          </cell>
          <cell r="H137">
            <v>169959</v>
          </cell>
          <cell r="I137">
            <v>161314</v>
          </cell>
          <cell r="J137">
            <v>139057</v>
          </cell>
          <cell r="K137">
            <v>837527</v>
          </cell>
          <cell r="L137">
            <v>-422410</v>
          </cell>
          <cell r="M137">
            <v>249540</v>
          </cell>
          <cell r="N137">
            <v>199445</v>
          </cell>
          <cell r="O137">
            <v>210524</v>
          </cell>
          <cell r="P137">
            <v>194548</v>
          </cell>
          <cell r="Q137">
            <v>210628</v>
          </cell>
        </row>
        <row r="138">
          <cell r="A138">
            <v>589000</v>
          </cell>
          <cell r="B138" t="str">
            <v>Rents-Dist Oper</v>
          </cell>
          <cell r="C138" t="str">
            <v>DO</v>
          </cell>
          <cell r="D138">
            <v>589</v>
          </cell>
          <cell r="E138">
            <v>120249</v>
          </cell>
          <cell r="F138">
            <v>2560</v>
          </cell>
          <cell r="G138">
            <v>12827</v>
          </cell>
          <cell r="H138">
            <v>6120</v>
          </cell>
          <cell r="I138">
            <v>-1170</v>
          </cell>
          <cell r="J138">
            <v>328</v>
          </cell>
          <cell r="K138">
            <v>90371</v>
          </cell>
          <cell r="L138">
            <v>889</v>
          </cell>
          <cell r="M138">
            <v>2577</v>
          </cell>
          <cell r="N138">
            <v>2071</v>
          </cell>
          <cell r="O138">
            <v>-378</v>
          </cell>
          <cell r="P138">
            <v>2746</v>
          </cell>
          <cell r="Q138">
            <v>1308</v>
          </cell>
        </row>
        <row r="139">
          <cell r="A139">
            <v>591000</v>
          </cell>
          <cell r="B139" t="str">
            <v>Maintenance Of Structures-Dist</v>
          </cell>
          <cell r="C139" t="str">
            <v>DM</v>
          </cell>
          <cell r="D139">
            <v>591</v>
          </cell>
          <cell r="E139">
            <v>13413</v>
          </cell>
          <cell r="F139">
            <v>179</v>
          </cell>
          <cell r="G139">
            <v>1334</v>
          </cell>
          <cell r="H139">
            <v>139692</v>
          </cell>
          <cell r="I139">
            <v>670</v>
          </cell>
          <cell r="J139">
            <v>142700</v>
          </cell>
          <cell r="K139">
            <v>4846</v>
          </cell>
          <cell r="L139">
            <v>7</v>
          </cell>
          <cell r="M139">
            <v>296</v>
          </cell>
          <cell r="N139">
            <v>2744</v>
          </cell>
          <cell r="O139">
            <v>1036</v>
          </cell>
          <cell r="P139">
            <v>686</v>
          </cell>
          <cell r="Q139">
            <v>1615</v>
          </cell>
        </row>
        <row r="140">
          <cell r="A140">
            <v>592100</v>
          </cell>
          <cell r="B140" t="str">
            <v>Maint Station Equip-Other-Dist</v>
          </cell>
          <cell r="C140" t="str">
            <v>DM</v>
          </cell>
          <cell r="D140">
            <v>592</v>
          </cell>
          <cell r="E140">
            <v>470839</v>
          </cell>
          <cell r="F140">
            <v>48117</v>
          </cell>
          <cell r="G140">
            <v>22608</v>
          </cell>
          <cell r="H140">
            <v>11696</v>
          </cell>
          <cell r="I140">
            <v>16524</v>
          </cell>
          <cell r="J140">
            <v>36313</v>
          </cell>
          <cell r="K140">
            <v>79202</v>
          </cell>
          <cell r="L140">
            <v>72992</v>
          </cell>
          <cell r="M140">
            <v>36940</v>
          </cell>
          <cell r="N140">
            <v>28603</v>
          </cell>
          <cell r="O140">
            <v>61155</v>
          </cell>
          <cell r="P140">
            <v>26034</v>
          </cell>
          <cell r="Q140">
            <v>30655</v>
          </cell>
        </row>
        <row r="141">
          <cell r="A141">
            <v>592200</v>
          </cell>
          <cell r="B141" t="str">
            <v>Cir BrkrsTrnsf Mters Rely-Dist</v>
          </cell>
          <cell r="C141" t="str">
            <v>DM</v>
          </cell>
          <cell r="D141">
            <v>592</v>
          </cell>
          <cell r="E141">
            <v>0</v>
          </cell>
          <cell r="F141">
            <v>0</v>
          </cell>
          <cell r="G141">
            <v>0</v>
          </cell>
          <cell r="H141">
            <v>32154</v>
          </cell>
          <cell r="I141">
            <v>40547</v>
          </cell>
          <cell r="J141">
            <v>32013</v>
          </cell>
          <cell r="K141">
            <v>32253</v>
          </cell>
          <cell r="L141">
            <v>37523</v>
          </cell>
          <cell r="M141">
            <v>37819</v>
          </cell>
          <cell r="N141">
            <v>37516</v>
          </cell>
          <cell r="O141">
            <v>37621</v>
          </cell>
          <cell r="P141">
            <v>38653</v>
          </cell>
          <cell r="Q141">
            <v>38099</v>
          </cell>
        </row>
        <row r="142">
          <cell r="A142">
            <v>593000</v>
          </cell>
          <cell r="B142" t="str">
            <v>Maint Overhd Lines-Other-Dist</v>
          </cell>
          <cell r="C142" t="str">
            <v>DM</v>
          </cell>
          <cell r="D142">
            <v>593</v>
          </cell>
          <cell r="E142">
            <v>6327622</v>
          </cell>
          <cell r="F142">
            <v>728310</v>
          </cell>
          <cell r="G142">
            <v>407883</v>
          </cell>
          <cell r="H142">
            <v>540977</v>
          </cell>
          <cell r="I142">
            <v>892471</v>
          </cell>
          <cell r="J142">
            <v>83955</v>
          </cell>
          <cell r="K142">
            <v>367053</v>
          </cell>
          <cell r="L142">
            <v>645688</v>
          </cell>
          <cell r="M142">
            <v>681753</v>
          </cell>
          <cell r="N142">
            <v>540502</v>
          </cell>
          <cell r="O142">
            <v>519167</v>
          </cell>
          <cell r="P142">
            <v>561072</v>
          </cell>
          <cell r="Q142">
            <v>358791</v>
          </cell>
        </row>
        <row r="143">
          <cell r="A143">
            <v>593100</v>
          </cell>
          <cell r="B143" t="str">
            <v>Right-Of-Way Maintenance-Dist</v>
          </cell>
          <cell r="C143" t="str">
            <v>DM</v>
          </cell>
          <cell r="D143">
            <v>593</v>
          </cell>
          <cell r="E143">
            <v>50</v>
          </cell>
          <cell r="F143">
            <v>0</v>
          </cell>
          <cell r="G143">
            <v>0</v>
          </cell>
          <cell r="H143">
            <v>2721</v>
          </cell>
          <cell r="I143">
            <v>50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594000</v>
          </cell>
          <cell r="B144" t="str">
            <v>Maint-Underground Lines-Dist</v>
          </cell>
          <cell r="C144" t="str">
            <v>DM</v>
          </cell>
          <cell r="D144">
            <v>594</v>
          </cell>
          <cell r="E144">
            <v>300861</v>
          </cell>
          <cell r="F144">
            <v>26188</v>
          </cell>
          <cell r="G144">
            <v>18454</v>
          </cell>
          <cell r="H144">
            <v>10657</v>
          </cell>
          <cell r="I144">
            <v>5040</v>
          </cell>
          <cell r="J144">
            <v>13927</v>
          </cell>
          <cell r="K144">
            <v>23315</v>
          </cell>
          <cell r="L144">
            <v>17176</v>
          </cell>
          <cell r="M144">
            <v>101127</v>
          </cell>
          <cell r="N144">
            <v>16428</v>
          </cell>
          <cell r="O144">
            <v>22544</v>
          </cell>
          <cell r="P144">
            <v>30218</v>
          </cell>
          <cell r="Q144">
            <v>15787</v>
          </cell>
        </row>
        <row r="145">
          <cell r="A145">
            <v>595100</v>
          </cell>
          <cell r="B145" t="str">
            <v>Maint Line Transfrs-Other-Dist</v>
          </cell>
          <cell r="C145" t="str">
            <v>DM</v>
          </cell>
          <cell r="D145">
            <v>595</v>
          </cell>
          <cell r="E145">
            <v>31946</v>
          </cell>
          <cell r="F145">
            <v>-685</v>
          </cell>
          <cell r="G145">
            <v>1878</v>
          </cell>
          <cell r="H145">
            <v>-192</v>
          </cell>
          <cell r="I145">
            <v>2182</v>
          </cell>
          <cell r="J145">
            <v>1022</v>
          </cell>
          <cell r="K145">
            <v>6040</v>
          </cell>
          <cell r="L145">
            <v>4054</v>
          </cell>
          <cell r="M145">
            <v>7457</v>
          </cell>
          <cell r="N145">
            <v>1962</v>
          </cell>
          <cell r="O145">
            <v>3297</v>
          </cell>
          <cell r="P145">
            <v>1413</v>
          </cell>
          <cell r="Q145">
            <v>3518</v>
          </cell>
        </row>
        <row r="146">
          <cell r="A146">
            <v>596000</v>
          </cell>
          <cell r="B146" t="str">
            <v>Maint-StreetLightng/Signl-Dist</v>
          </cell>
          <cell r="C146" t="str">
            <v>DM</v>
          </cell>
          <cell r="D146">
            <v>596</v>
          </cell>
          <cell r="E146">
            <v>376899</v>
          </cell>
          <cell r="F146">
            <v>25594</v>
          </cell>
          <cell r="G146">
            <v>31185</v>
          </cell>
          <cell r="H146">
            <v>34595</v>
          </cell>
          <cell r="I146">
            <v>6177</v>
          </cell>
          <cell r="J146">
            <v>39586</v>
          </cell>
          <cell r="K146">
            <v>38255</v>
          </cell>
          <cell r="L146">
            <v>39722</v>
          </cell>
          <cell r="M146">
            <v>24342</v>
          </cell>
          <cell r="N146">
            <v>54916</v>
          </cell>
          <cell r="O146">
            <v>34569</v>
          </cell>
          <cell r="P146">
            <v>22527</v>
          </cell>
          <cell r="Q146">
            <v>25431</v>
          </cell>
        </row>
        <row r="147">
          <cell r="A147">
            <v>597000</v>
          </cell>
          <cell r="B147" t="str">
            <v>Maintenance Of Meters-Dist</v>
          </cell>
          <cell r="C147" t="str">
            <v>DM</v>
          </cell>
          <cell r="D147">
            <v>597</v>
          </cell>
          <cell r="E147">
            <v>357634</v>
          </cell>
          <cell r="F147">
            <v>31686</v>
          </cell>
          <cell r="G147">
            <v>22869</v>
          </cell>
          <cell r="H147">
            <v>34835</v>
          </cell>
          <cell r="I147">
            <v>35143</v>
          </cell>
          <cell r="J147">
            <v>36720</v>
          </cell>
          <cell r="K147">
            <v>36044</v>
          </cell>
          <cell r="L147">
            <v>37400</v>
          </cell>
          <cell r="M147">
            <v>38793</v>
          </cell>
          <cell r="N147">
            <v>23700</v>
          </cell>
          <cell r="O147">
            <v>17771</v>
          </cell>
          <cell r="P147">
            <v>21320</v>
          </cell>
          <cell r="Q147">
            <v>21353</v>
          </cell>
        </row>
        <row r="148">
          <cell r="A148">
            <v>598100</v>
          </cell>
          <cell r="B148" t="str">
            <v>Main Misc Dist Plt-Other-Dist</v>
          </cell>
          <cell r="C148" t="str">
            <v>DM</v>
          </cell>
          <cell r="D148">
            <v>598</v>
          </cell>
          <cell r="E148">
            <v>81</v>
          </cell>
          <cell r="F148">
            <v>0</v>
          </cell>
          <cell r="G148">
            <v>0</v>
          </cell>
          <cell r="H148">
            <v>221862</v>
          </cell>
          <cell r="I148">
            <v>81</v>
          </cell>
          <cell r="J148">
            <v>425622</v>
          </cell>
          <cell r="K148">
            <v>149967</v>
          </cell>
          <cell r="L148">
            <v>285046</v>
          </cell>
          <cell r="M148">
            <v>232777</v>
          </cell>
          <cell r="N148">
            <v>172491</v>
          </cell>
          <cell r="O148">
            <v>256674</v>
          </cell>
          <cell r="P148">
            <v>351507</v>
          </cell>
          <cell r="Q148">
            <v>203092</v>
          </cell>
        </row>
        <row r="149">
          <cell r="A149">
            <v>901000</v>
          </cell>
          <cell r="B149" t="str">
            <v>Supervision-Cust Accts</v>
          </cell>
          <cell r="C149" t="str">
            <v>CO</v>
          </cell>
          <cell r="D149">
            <v>901</v>
          </cell>
          <cell r="E149">
            <v>245977</v>
          </cell>
          <cell r="F149">
            <v>25343</v>
          </cell>
          <cell r="G149">
            <v>19689</v>
          </cell>
          <cell r="H149">
            <v>16991</v>
          </cell>
          <cell r="I149">
            <v>16317</v>
          </cell>
          <cell r="J149">
            <v>22479</v>
          </cell>
          <cell r="K149">
            <v>20267</v>
          </cell>
          <cell r="L149">
            <v>20408</v>
          </cell>
          <cell r="M149">
            <v>23919</v>
          </cell>
          <cell r="N149">
            <v>18450</v>
          </cell>
          <cell r="O149">
            <v>20656</v>
          </cell>
          <cell r="P149">
            <v>20111</v>
          </cell>
          <cell r="Q149">
            <v>21347</v>
          </cell>
        </row>
        <row r="150">
          <cell r="A150">
            <v>902000</v>
          </cell>
          <cell r="B150" t="str">
            <v>Meter Reading Expense</v>
          </cell>
          <cell r="C150" t="str">
            <v>CO</v>
          </cell>
          <cell r="D150">
            <v>902</v>
          </cell>
          <cell r="E150">
            <v>823732</v>
          </cell>
          <cell r="F150">
            <v>87141</v>
          </cell>
          <cell r="G150">
            <v>43011</v>
          </cell>
          <cell r="H150">
            <v>56791</v>
          </cell>
          <cell r="I150">
            <v>52947</v>
          </cell>
          <cell r="J150">
            <v>87772</v>
          </cell>
          <cell r="K150">
            <v>58749</v>
          </cell>
          <cell r="L150">
            <v>90819</v>
          </cell>
          <cell r="M150">
            <v>83969</v>
          </cell>
          <cell r="N150">
            <v>44051</v>
          </cell>
          <cell r="O150">
            <v>89397</v>
          </cell>
          <cell r="P150">
            <v>63723</v>
          </cell>
          <cell r="Q150">
            <v>65362</v>
          </cell>
        </row>
        <row r="151">
          <cell r="A151">
            <v>903000</v>
          </cell>
          <cell r="B151" t="str">
            <v>Cust Records &amp; Collection Exp</v>
          </cell>
          <cell r="C151" t="str">
            <v>CO</v>
          </cell>
          <cell r="D151">
            <v>903</v>
          </cell>
          <cell r="E151">
            <v>3223057</v>
          </cell>
          <cell r="F151">
            <v>321215</v>
          </cell>
          <cell r="G151">
            <v>276438</v>
          </cell>
          <cell r="H151">
            <v>229089</v>
          </cell>
          <cell r="I151">
            <v>245891</v>
          </cell>
          <cell r="J151">
            <v>212254</v>
          </cell>
          <cell r="K151">
            <v>279125</v>
          </cell>
          <cell r="L151">
            <v>219598</v>
          </cell>
          <cell r="M151">
            <v>467983</v>
          </cell>
          <cell r="N151">
            <v>163113</v>
          </cell>
          <cell r="O151">
            <v>216997</v>
          </cell>
          <cell r="P151">
            <v>212431</v>
          </cell>
          <cell r="Q151">
            <v>378923</v>
          </cell>
        </row>
        <row r="152">
          <cell r="A152">
            <v>903100</v>
          </cell>
          <cell r="B152" t="str">
            <v>Cust Contracts &amp; Orders-Local</v>
          </cell>
          <cell r="C152" t="str">
            <v>CO</v>
          </cell>
          <cell r="D152">
            <v>903</v>
          </cell>
          <cell r="E152">
            <v>176314</v>
          </cell>
          <cell r="F152">
            <v>17832</v>
          </cell>
          <cell r="G152">
            <v>11444</v>
          </cell>
          <cell r="H152">
            <v>16697</v>
          </cell>
          <cell r="I152">
            <v>19145</v>
          </cell>
          <cell r="J152">
            <v>25002</v>
          </cell>
          <cell r="K152">
            <v>14527</v>
          </cell>
          <cell r="L152">
            <v>18021</v>
          </cell>
          <cell r="M152">
            <v>4267</v>
          </cell>
          <cell r="N152">
            <v>13801</v>
          </cell>
          <cell r="O152">
            <v>14644</v>
          </cell>
          <cell r="P152">
            <v>5236</v>
          </cell>
          <cell r="Q152">
            <v>15698</v>
          </cell>
        </row>
        <row r="153">
          <cell r="A153">
            <v>903200</v>
          </cell>
          <cell r="B153" t="str">
            <v>Cust Billing &amp; Acct</v>
          </cell>
          <cell r="C153" t="str">
            <v>CO</v>
          </cell>
          <cell r="D153">
            <v>903</v>
          </cell>
          <cell r="E153">
            <v>1097074</v>
          </cell>
          <cell r="F153">
            <v>204895</v>
          </cell>
          <cell r="G153">
            <v>192290</v>
          </cell>
          <cell r="H153">
            <v>60588</v>
          </cell>
          <cell r="I153">
            <v>86329</v>
          </cell>
          <cell r="J153">
            <v>75949</v>
          </cell>
          <cell r="K153">
            <v>72069</v>
          </cell>
          <cell r="L153">
            <v>75381</v>
          </cell>
          <cell r="M153">
            <v>71765</v>
          </cell>
          <cell r="N153">
            <v>64782</v>
          </cell>
          <cell r="O153">
            <v>65959</v>
          </cell>
          <cell r="P153">
            <v>57032</v>
          </cell>
          <cell r="Q153">
            <v>70035</v>
          </cell>
        </row>
        <row r="154">
          <cell r="A154">
            <v>903250</v>
          </cell>
          <cell r="B154" t="str">
            <v>Cust Billing - Common</v>
          </cell>
          <cell r="C154" t="str">
            <v>CO</v>
          </cell>
          <cell r="D154">
            <v>903</v>
          </cell>
          <cell r="E154">
            <v>-364359</v>
          </cell>
          <cell r="F154">
            <v>-546705</v>
          </cell>
          <cell r="G154">
            <v>182346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5080</v>
          </cell>
          <cell r="M154">
            <v>2413</v>
          </cell>
          <cell r="N154">
            <v>2413</v>
          </cell>
          <cell r="O154">
            <v>1143</v>
          </cell>
          <cell r="P154">
            <v>1143</v>
          </cell>
          <cell r="Q154">
            <v>1143</v>
          </cell>
        </row>
        <row r="155">
          <cell r="A155">
            <v>903300</v>
          </cell>
          <cell r="B155" t="str">
            <v>Cust Collecting-Local</v>
          </cell>
          <cell r="C155" t="str">
            <v>CO</v>
          </cell>
          <cell r="D155">
            <v>903</v>
          </cell>
          <cell r="E155">
            <v>216866</v>
          </cell>
          <cell r="F155">
            <v>21866</v>
          </cell>
          <cell r="G155">
            <v>15057</v>
          </cell>
          <cell r="H155">
            <v>21618</v>
          </cell>
          <cell r="I155">
            <v>20861</v>
          </cell>
          <cell r="J155">
            <v>23810</v>
          </cell>
          <cell r="K155">
            <v>15708</v>
          </cell>
          <cell r="L155">
            <v>20589</v>
          </cell>
          <cell r="M155">
            <v>17191</v>
          </cell>
          <cell r="N155">
            <v>16517</v>
          </cell>
          <cell r="O155">
            <v>16411</v>
          </cell>
          <cell r="P155">
            <v>8951</v>
          </cell>
          <cell r="Q155">
            <v>18287</v>
          </cell>
        </row>
        <row r="156">
          <cell r="A156">
            <v>903400</v>
          </cell>
          <cell r="B156" t="str">
            <v>Cust Receiv &amp; Collect Exp-Edp</v>
          </cell>
          <cell r="C156" t="str">
            <v>CO</v>
          </cell>
          <cell r="D156">
            <v>903</v>
          </cell>
          <cell r="E156">
            <v>37013</v>
          </cell>
          <cell r="F156">
            <v>3468</v>
          </cell>
          <cell r="G156">
            <v>2767</v>
          </cell>
          <cell r="H156">
            <v>9760</v>
          </cell>
          <cell r="I156">
            <v>-1818</v>
          </cell>
          <cell r="J156">
            <v>2915</v>
          </cell>
          <cell r="K156">
            <v>2093</v>
          </cell>
          <cell r="L156">
            <v>2738</v>
          </cell>
          <cell r="M156">
            <v>2760</v>
          </cell>
          <cell r="N156">
            <v>2973</v>
          </cell>
          <cell r="O156">
            <v>3948</v>
          </cell>
          <cell r="P156">
            <v>2235</v>
          </cell>
          <cell r="Q156">
            <v>3174</v>
          </cell>
        </row>
        <row r="157">
          <cell r="A157">
            <v>903750</v>
          </cell>
          <cell r="B157" t="str">
            <v>Common - Operating-Cust Accts</v>
          </cell>
          <cell r="C157" t="str">
            <v>CO</v>
          </cell>
          <cell r="D157">
            <v>903</v>
          </cell>
          <cell r="E157">
            <v>884</v>
          </cell>
          <cell r="F157">
            <v>70</v>
          </cell>
          <cell r="G157">
            <v>19</v>
          </cell>
          <cell r="H157">
            <v>31987</v>
          </cell>
          <cell r="I157">
            <v>27763</v>
          </cell>
          <cell r="J157">
            <v>29229</v>
          </cell>
          <cell r="K157">
            <v>43473</v>
          </cell>
          <cell r="L157">
            <v>19742</v>
          </cell>
          <cell r="M157">
            <v>260</v>
          </cell>
          <cell r="N157">
            <v>221</v>
          </cell>
          <cell r="O157">
            <v>67</v>
          </cell>
          <cell r="P157">
            <v>186</v>
          </cell>
          <cell r="Q157">
            <v>61</v>
          </cell>
        </row>
        <row r="158">
          <cell r="A158">
            <v>904001</v>
          </cell>
          <cell r="B158" t="str">
            <v>BAD DEBT EXPENSE</v>
          </cell>
          <cell r="C158" t="str">
            <v>CO</v>
          </cell>
          <cell r="D158">
            <v>904</v>
          </cell>
          <cell r="E158">
            <v>361968</v>
          </cell>
          <cell r="F158">
            <v>548534</v>
          </cell>
          <cell r="G158">
            <v>-182027</v>
          </cell>
          <cell r="H158">
            <v>5182</v>
          </cell>
          <cell r="I158">
            <v>-22937</v>
          </cell>
          <cell r="J158">
            <v>-23791</v>
          </cell>
          <cell r="K158">
            <v>969</v>
          </cell>
          <cell r="L158">
            <v>38659</v>
          </cell>
          <cell r="M158">
            <v>-16027</v>
          </cell>
          <cell r="N158">
            <v>8857</v>
          </cell>
          <cell r="O158">
            <v>3137</v>
          </cell>
          <cell r="P158">
            <v>5130</v>
          </cell>
          <cell r="Q158">
            <v>-3718</v>
          </cell>
        </row>
        <row r="159">
          <cell r="A159">
            <v>904003</v>
          </cell>
          <cell r="B159" t="str">
            <v>Cust Acctg-Loss On Sale-A/R</v>
          </cell>
          <cell r="C159" t="str">
            <v>CO</v>
          </cell>
          <cell r="D159">
            <v>904</v>
          </cell>
          <cell r="E159">
            <v>250303</v>
          </cell>
          <cell r="F159">
            <v>-941571</v>
          </cell>
          <cell r="G159">
            <v>0</v>
          </cell>
          <cell r="H159">
            <v>104895</v>
          </cell>
          <cell r="I159">
            <v>145407</v>
          </cell>
          <cell r="J159">
            <v>156200</v>
          </cell>
          <cell r="K159">
            <v>172522</v>
          </cell>
          <cell r="L159">
            <v>71487</v>
          </cell>
          <cell r="M159">
            <v>60021</v>
          </cell>
          <cell r="N159">
            <v>94350</v>
          </cell>
          <cell r="O159">
            <v>78360</v>
          </cell>
          <cell r="P159">
            <v>170649</v>
          </cell>
          <cell r="Q159">
            <v>137983</v>
          </cell>
        </row>
        <row r="160">
          <cell r="A160">
            <v>904891</v>
          </cell>
          <cell r="B160" t="str">
            <v>IC Loss on Sale of AR VIE</v>
          </cell>
          <cell r="C160" t="str">
            <v>CO</v>
          </cell>
          <cell r="D160">
            <v>904</v>
          </cell>
          <cell r="E160">
            <v>-782678</v>
          </cell>
          <cell r="F160">
            <v>-97455</v>
          </cell>
          <cell r="G160">
            <v>-85268</v>
          </cell>
          <cell r="H160">
            <v>-49661</v>
          </cell>
          <cell r="I160">
            <v>-101045</v>
          </cell>
          <cell r="J160">
            <v>-57269</v>
          </cell>
          <cell r="K160">
            <v>-93344</v>
          </cell>
          <cell r="L160">
            <v>-28021</v>
          </cell>
          <cell r="M160">
            <v>-12134</v>
          </cell>
          <cell r="N160">
            <v>-45991</v>
          </cell>
          <cell r="O160">
            <v>-27264</v>
          </cell>
          <cell r="P160">
            <v>-108395</v>
          </cell>
          <cell r="Q160">
            <v>-76831</v>
          </cell>
        </row>
        <row r="161">
          <cell r="A161">
            <v>905000</v>
          </cell>
          <cell r="B161" t="str">
            <v>Misc Customer Accts Expenses</v>
          </cell>
          <cell r="C161" t="str">
            <v>CO</v>
          </cell>
          <cell r="D161">
            <v>905</v>
          </cell>
          <cell r="E161">
            <v>574</v>
          </cell>
          <cell r="F161">
            <v>65</v>
          </cell>
          <cell r="G161">
            <v>98</v>
          </cell>
          <cell r="H161">
            <v>109</v>
          </cell>
          <cell r="I161">
            <v>71</v>
          </cell>
          <cell r="J161">
            <v>21</v>
          </cell>
          <cell r="K161">
            <v>17</v>
          </cell>
          <cell r="L161">
            <v>4</v>
          </cell>
          <cell r="M161">
            <v>32</v>
          </cell>
          <cell r="N161">
            <v>64</v>
          </cell>
          <cell r="O161">
            <v>11</v>
          </cell>
          <cell r="P161">
            <v>25</v>
          </cell>
          <cell r="Q161">
            <v>57</v>
          </cell>
        </row>
        <row r="162">
          <cell r="A162">
            <v>908000</v>
          </cell>
          <cell r="B162" t="str">
            <v>Cust Asst Exp-Conservation Pro</v>
          </cell>
          <cell r="C162" t="str">
            <v>CSI</v>
          </cell>
          <cell r="D162">
            <v>908</v>
          </cell>
          <cell r="E162">
            <v>19</v>
          </cell>
          <cell r="F162">
            <v>0</v>
          </cell>
          <cell r="G162">
            <v>0</v>
          </cell>
          <cell r="H162">
            <v>8014</v>
          </cell>
          <cell r="I162">
            <v>19539</v>
          </cell>
          <cell r="J162">
            <v>13570</v>
          </cell>
          <cell r="K162">
            <v>16216</v>
          </cell>
          <cell r="L162">
            <v>47801</v>
          </cell>
          <cell r="M162">
            <v>48390</v>
          </cell>
          <cell r="N162">
            <v>19</v>
          </cell>
          <cell r="O162">
            <v>50311</v>
          </cell>
          <cell r="P162">
            <v>48465</v>
          </cell>
          <cell r="Q162">
            <v>46466</v>
          </cell>
        </row>
        <row r="163">
          <cell r="A163">
            <v>908140</v>
          </cell>
          <cell r="B163" t="str">
            <v>Economic Development</v>
          </cell>
          <cell r="C163" t="str">
            <v>CSI</v>
          </cell>
          <cell r="D163">
            <v>908</v>
          </cell>
          <cell r="E163">
            <v>385</v>
          </cell>
          <cell r="F163">
            <v>0</v>
          </cell>
          <cell r="G163">
            <v>0</v>
          </cell>
          <cell r="H163">
            <v>385</v>
          </cell>
          <cell r="I163">
            <v>0</v>
          </cell>
          <cell r="J163">
            <v>72872</v>
          </cell>
          <cell r="K163">
            <v>71275</v>
          </cell>
          <cell r="L163">
            <v>70986</v>
          </cell>
          <cell r="M163">
            <v>71544</v>
          </cell>
          <cell r="N163">
            <v>72759</v>
          </cell>
          <cell r="O163">
            <v>81291</v>
          </cell>
          <cell r="P163">
            <v>71549</v>
          </cell>
          <cell r="Q163">
            <v>69658</v>
          </cell>
        </row>
        <row r="164">
          <cell r="A164">
            <v>908160</v>
          </cell>
          <cell r="B164" t="str">
            <v>Cust Assist Exp-General</v>
          </cell>
          <cell r="C164" t="str">
            <v>CSI</v>
          </cell>
          <cell r="D164">
            <v>908</v>
          </cell>
          <cell r="E164">
            <v>31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-105802</v>
          </cell>
          <cell r="M164">
            <v>30</v>
          </cell>
          <cell r="N164">
            <v>1</v>
          </cell>
          <cell r="O164">
            <v>-67897</v>
          </cell>
          <cell r="P164">
            <v>-51028</v>
          </cell>
          <cell r="Q164">
            <v>-73700</v>
          </cell>
        </row>
        <row r="165">
          <cell r="A165">
            <v>909650</v>
          </cell>
          <cell r="B165" t="str">
            <v>Misc Advertising Expenses</v>
          </cell>
          <cell r="C165" t="str">
            <v>CSI</v>
          </cell>
          <cell r="D165">
            <v>909</v>
          </cell>
          <cell r="E165">
            <v>7261</v>
          </cell>
          <cell r="F165">
            <v>0</v>
          </cell>
          <cell r="G165">
            <v>2422</v>
          </cell>
          <cell r="H165">
            <v>1585</v>
          </cell>
          <cell r="I165">
            <v>3</v>
          </cell>
          <cell r="J165">
            <v>42</v>
          </cell>
          <cell r="K165">
            <v>1494</v>
          </cell>
          <cell r="L165">
            <v>-499</v>
          </cell>
          <cell r="M165">
            <v>1036</v>
          </cell>
          <cell r="N165">
            <v>48332</v>
          </cell>
          <cell r="O165">
            <v>1</v>
          </cell>
          <cell r="P165">
            <v>43022</v>
          </cell>
          <cell r="Q165">
            <v>1177</v>
          </cell>
        </row>
        <row r="166">
          <cell r="A166">
            <v>910000</v>
          </cell>
          <cell r="B166" t="str">
            <v>Misc Cust Serv/Inform Exp</v>
          </cell>
          <cell r="C166" t="str">
            <v>CSI</v>
          </cell>
          <cell r="D166">
            <v>910</v>
          </cell>
          <cell r="E166">
            <v>382821</v>
          </cell>
          <cell r="F166">
            <v>28547</v>
          </cell>
          <cell r="G166">
            <v>28255</v>
          </cell>
          <cell r="H166">
            <v>31281</v>
          </cell>
          <cell r="I166">
            <v>41969</v>
          </cell>
          <cell r="J166">
            <v>52841</v>
          </cell>
          <cell r="K166">
            <v>27228</v>
          </cell>
          <cell r="L166">
            <v>27041</v>
          </cell>
          <cell r="M166">
            <v>26161</v>
          </cell>
          <cell r="N166">
            <v>27043</v>
          </cell>
          <cell r="O166">
            <v>35552</v>
          </cell>
          <cell r="P166">
            <v>31318</v>
          </cell>
          <cell r="Q166">
            <v>25585</v>
          </cell>
        </row>
        <row r="167">
          <cell r="A167">
            <v>910100</v>
          </cell>
          <cell r="B167" t="str">
            <v>Exp-Rs Reg Prod/Svces-CstAccts</v>
          </cell>
          <cell r="C167" t="str">
            <v>CSI</v>
          </cell>
          <cell r="D167">
            <v>910</v>
          </cell>
          <cell r="E167">
            <v>278011</v>
          </cell>
          <cell r="F167">
            <v>25469</v>
          </cell>
          <cell r="G167">
            <v>17449</v>
          </cell>
          <cell r="H167">
            <v>23703</v>
          </cell>
          <cell r="I167">
            <v>25751</v>
          </cell>
          <cell r="J167">
            <v>4758</v>
          </cell>
          <cell r="K167">
            <v>9123</v>
          </cell>
          <cell r="L167">
            <v>88935</v>
          </cell>
          <cell r="M167">
            <v>21934</v>
          </cell>
          <cell r="N167">
            <v>16440</v>
          </cell>
          <cell r="O167">
            <v>15035</v>
          </cell>
          <cell r="P167">
            <v>16671</v>
          </cell>
          <cell r="Q167">
            <v>12743</v>
          </cell>
        </row>
        <row r="168">
          <cell r="A168">
            <v>912000</v>
          </cell>
          <cell r="B168" t="str">
            <v>Demonstrating &amp; Selling Exp</v>
          </cell>
          <cell r="C168" t="str">
            <v>SE</v>
          </cell>
          <cell r="D168">
            <v>912</v>
          </cell>
          <cell r="E168">
            <v>830299</v>
          </cell>
          <cell r="F168">
            <v>59849</v>
          </cell>
          <cell r="G168">
            <v>65238</v>
          </cell>
          <cell r="H168">
            <v>93077</v>
          </cell>
          <cell r="I168">
            <v>65573</v>
          </cell>
          <cell r="J168">
            <v>67548</v>
          </cell>
          <cell r="K168">
            <v>72252</v>
          </cell>
          <cell r="L168">
            <v>52453</v>
          </cell>
          <cell r="M168">
            <v>62599</v>
          </cell>
          <cell r="N168">
            <v>78443</v>
          </cell>
          <cell r="O168">
            <v>74816</v>
          </cell>
          <cell r="P168">
            <v>72409</v>
          </cell>
          <cell r="Q168">
            <v>66042</v>
          </cell>
        </row>
        <row r="169">
          <cell r="A169">
            <v>913001</v>
          </cell>
          <cell r="B169" t="str">
            <v>Advertising Expense</v>
          </cell>
          <cell r="C169" t="str">
            <v>SE</v>
          </cell>
          <cell r="D169">
            <v>913</v>
          </cell>
          <cell r="E169">
            <v>49195</v>
          </cell>
          <cell r="F169">
            <v>4126</v>
          </cell>
          <cell r="G169">
            <v>1347</v>
          </cell>
          <cell r="H169">
            <v>6641</v>
          </cell>
          <cell r="I169">
            <v>11929</v>
          </cell>
          <cell r="J169">
            <v>911</v>
          </cell>
          <cell r="K169">
            <v>1400</v>
          </cell>
          <cell r="L169">
            <v>1373</v>
          </cell>
          <cell r="M169">
            <v>5667</v>
          </cell>
          <cell r="N169">
            <v>3828</v>
          </cell>
          <cell r="O169">
            <v>3196</v>
          </cell>
          <cell r="P169">
            <v>3500</v>
          </cell>
          <cell r="Q169">
            <v>5277</v>
          </cell>
        </row>
        <row r="170">
          <cell r="A170">
            <v>920000</v>
          </cell>
          <cell r="B170" t="str">
            <v>A &amp; G Salaries</v>
          </cell>
          <cell r="C170" t="str">
            <v>AGO</v>
          </cell>
          <cell r="D170">
            <v>920</v>
          </cell>
          <cell r="E170">
            <v>6322374</v>
          </cell>
          <cell r="F170">
            <v>423333</v>
          </cell>
          <cell r="G170">
            <v>469616</v>
          </cell>
          <cell r="H170">
            <v>518531</v>
          </cell>
          <cell r="I170">
            <v>856411</v>
          </cell>
          <cell r="J170">
            <v>529204</v>
          </cell>
          <cell r="K170">
            <v>505369</v>
          </cell>
          <cell r="L170">
            <v>720084</v>
          </cell>
          <cell r="M170">
            <v>146145</v>
          </cell>
          <cell r="N170">
            <v>517804</v>
          </cell>
          <cell r="O170">
            <v>758429</v>
          </cell>
          <cell r="P170">
            <v>444050</v>
          </cell>
          <cell r="Q170">
            <v>433398</v>
          </cell>
        </row>
        <row r="171">
          <cell r="A171">
            <v>920100</v>
          </cell>
          <cell r="B171" t="str">
            <v>Salaries &amp; Wages - Proj Supt -</v>
          </cell>
          <cell r="C171" t="str">
            <v>AGO</v>
          </cell>
          <cell r="D171">
            <v>920</v>
          </cell>
          <cell r="E171">
            <v>2</v>
          </cell>
          <cell r="F171">
            <v>0</v>
          </cell>
          <cell r="G171">
            <v>0</v>
          </cell>
          <cell r="H171">
            <v>0</v>
          </cell>
          <cell r="I171">
            <v>1</v>
          </cell>
          <cell r="J171">
            <v>1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>
            <v>921100</v>
          </cell>
          <cell r="B172" t="str">
            <v>Employee Expenses</v>
          </cell>
          <cell r="C172" t="str">
            <v>AGO</v>
          </cell>
          <cell r="D172">
            <v>921</v>
          </cell>
          <cell r="E172">
            <v>300571</v>
          </cell>
          <cell r="F172">
            <v>26098</v>
          </cell>
          <cell r="G172">
            <v>56096</v>
          </cell>
          <cell r="H172">
            <v>33690</v>
          </cell>
          <cell r="I172">
            <v>-23436</v>
          </cell>
          <cell r="J172">
            <v>65606</v>
          </cell>
          <cell r="K172">
            <v>25883</v>
          </cell>
          <cell r="L172">
            <v>10602</v>
          </cell>
          <cell r="M172">
            <v>40575</v>
          </cell>
          <cell r="N172">
            <v>16319</v>
          </cell>
          <cell r="O172">
            <v>14006</v>
          </cell>
          <cell r="P172">
            <v>29558</v>
          </cell>
          <cell r="Q172">
            <v>5574</v>
          </cell>
        </row>
        <row r="173">
          <cell r="A173">
            <v>921101</v>
          </cell>
          <cell r="B173" t="str">
            <v>Employee Exp - NC</v>
          </cell>
          <cell r="C173" t="str">
            <v>AGO</v>
          </cell>
          <cell r="D173">
            <v>921</v>
          </cell>
          <cell r="E173">
            <v>8</v>
          </cell>
          <cell r="F173">
            <v>0</v>
          </cell>
          <cell r="G173">
            <v>0</v>
          </cell>
          <cell r="H173">
            <v>2</v>
          </cell>
          <cell r="I173">
            <v>1</v>
          </cell>
          <cell r="J173">
            <v>0</v>
          </cell>
          <cell r="K173">
            <v>2</v>
          </cell>
          <cell r="L173">
            <v>1</v>
          </cell>
          <cell r="M173">
            <v>0</v>
          </cell>
          <cell r="N173">
            <v>1</v>
          </cell>
          <cell r="O173">
            <v>0</v>
          </cell>
          <cell r="P173">
            <v>0</v>
          </cell>
          <cell r="Q173">
            <v>1</v>
          </cell>
        </row>
        <row r="174">
          <cell r="A174">
            <v>921110</v>
          </cell>
          <cell r="B174" t="str">
            <v>Relocation Expenses</v>
          </cell>
          <cell r="C174" t="str">
            <v>AGO</v>
          </cell>
          <cell r="D174">
            <v>921</v>
          </cell>
          <cell r="E174">
            <v>-299</v>
          </cell>
          <cell r="F174">
            <v>3</v>
          </cell>
          <cell r="G174">
            <v>2</v>
          </cell>
          <cell r="H174">
            <v>234</v>
          </cell>
          <cell r="I174">
            <v>3</v>
          </cell>
          <cell r="J174">
            <v>3</v>
          </cell>
          <cell r="K174">
            <v>41</v>
          </cell>
          <cell r="L174">
            <v>4</v>
          </cell>
          <cell r="M174">
            <v>3</v>
          </cell>
          <cell r="N174">
            <v>4</v>
          </cell>
          <cell r="O174">
            <v>3</v>
          </cell>
          <cell r="P174">
            <v>-601</v>
          </cell>
          <cell r="Q174">
            <v>2</v>
          </cell>
        </row>
        <row r="175">
          <cell r="A175">
            <v>921200</v>
          </cell>
          <cell r="B175" t="str">
            <v>Office Expenses</v>
          </cell>
          <cell r="C175" t="str">
            <v>AGO</v>
          </cell>
          <cell r="D175">
            <v>921</v>
          </cell>
          <cell r="E175">
            <v>465231</v>
          </cell>
          <cell r="F175">
            <v>51052</v>
          </cell>
          <cell r="G175">
            <v>28157</v>
          </cell>
          <cell r="H175">
            <v>25429</v>
          </cell>
          <cell r="I175">
            <v>82297</v>
          </cell>
          <cell r="J175">
            <v>59479</v>
          </cell>
          <cell r="K175">
            <v>90</v>
          </cell>
          <cell r="L175">
            <v>25805</v>
          </cell>
          <cell r="M175">
            <v>59849</v>
          </cell>
          <cell r="N175">
            <v>19726</v>
          </cell>
          <cell r="O175">
            <v>49926</v>
          </cell>
          <cell r="P175">
            <v>27840</v>
          </cell>
          <cell r="Q175">
            <v>35581</v>
          </cell>
        </row>
        <row r="176">
          <cell r="A176">
            <v>921300</v>
          </cell>
          <cell r="B176" t="str">
            <v>Telephone And Telegraph Exp</v>
          </cell>
          <cell r="C176" t="str">
            <v>AGO</v>
          </cell>
          <cell r="D176">
            <v>921</v>
          </cell>
          <cell r="E176">
            <v>18</v>
          </cell>
          <cell r="F176">
            <v>1</v>
          </cell>
          <cell r="G176">
            <v>0</v>
          </cell>
          <cell r="H176">
            <v>2</v>
          </cell>
          <cell r="I176">
            <v>4</v>
          </cell>
          <cell r="J176">
            <v>2</v>
          </cell>
          <cell r="K176">
            <v>1</v>
          </cell>
          <cell r="L176">
            <v>2</v>
          </cell>
          <cell r="M176">
            <v>2</v>
          </cell>
          <cell r="N176">
            <v>2</v>
          </cell>
          <cell r="O176">
            <v>0</v>
          </cell>
          <cell r="P176">
            <v>1</v>
          </cell>
          <cell r="Q176">
            <v>1</v>
          </cell>
        </row>
        <row r="177">
          <cell r="A177">
            <v>921400</v>
          </cell>
          <cell r="B177" t="str">
            <v>Computer Services Expenses</v>
          </cell>
          <cell r="C177" t="str">
            <v>AGO</v>
          </cell>
          <cell r="D177">
            <v>921</v>
          </cell>
          <cell r="E177">
            <v>265186</v>
          </cell>
          <cell r="F177">
            <v>13160</v>
          </cell>
          <cell r="G177">
            <v>10202</v>
          </cell>
          <cell r="H177">
            <v>12147</v>
          </cell>
          <cell r="I177">
            <v>128718</v>
          </cell>
          <cell r="J177">
            <v>31172</v>
          </cell>
          <cell r="K177">
            <v>-375</v>
          </cell>
          <cell r="L177">
            <v>8691</v>
          </cell>
          <cell r="M177">
            <v>17147</v>
          </cell>
          <cell r="N177">
            <v>9972</v>
          </cell>
          <cell r="O177">
            <v>5623</v>
          </cell>
          <cell r="P177">
            <v>13517</v>
          </cell>
          <cell r="Q177">
            <v>15212</v>
          </cell>
        </row>
        <row r="178">
          <cell r="A178">
            <v>921540</v>
          </cell>
          <cell r="B178" t="str">
            <v>Computer Rent (Go Only)</v>
          </cell>
          <cell r="C178" t="str">
            <v>AGO</v>
          </cell>
          <cell r="D178">
            <v>921</v>
          </cell>
          <cell r="E178">
            <v>90577</v>
          </cell>
          <cell r="F178">
            <v>49226</v>
          </cell>
          <cell r="G178">
            <v>2006</v>
          </cell>
          <cell r="H178">
            <v>10232</v>
          </cell>
          <cell r="I178">
            <v>7797</v>
          </cell>
          <cell r="J178">
            <v>2994</v>
          </cell>
          <cell r="K178">
            <v>3025</v>
          </cell>
          <cell r="L178">
            <v>3294</v>
          </cell>
          <cell r="M178">
            <v>2740</v>
          </cell>
          <cell r="N178">
            <v>2574</v>
          </cell>
          <cell r="O178">
            <v>2673</v>
          </cell>
          <cell r="P178">
            <v>1953</v>
          </cell>
          <cell r="Q178">
            <v>2063</v>
          </cell>
        </row>
        <row r="179">
          <cell r="A179">
            <v>921600</v>
          </cell>
          <cell r="B179" t="str">
            <v>Other</v>
          </cell>
          <cell r="C179" t="str">
            <v>AGO</v>
          </cell>
          <cell r="D179">
            <v>921</v>
          </cell>
          <cell r="E179">
            <v>-168</v>
          </cell>
          <cell r="F179">
            <v>189</v>
          </cell>
          <cell r="G179">
            <v>59</v>
          </cell>
          <cell r="H179">
            <v>84</v>
          </cell>
          <cell r="I179">
            <v>31</v>
          </cell>
          <cell r="J179">
            <v>16</v>
          </cell>
          <cell r="K179">
            <v>-907</v>
          </cell>
          <cell r="L179">
            <v>198</v>
          </cell>
          <cell r="M179">
            <v>35</v>
          </cell>
          <cell r="N179">
            <v>47</v>
          </cell>
          <cell r="O179">
            <v>9</v>
          </cell>
          <cell r="P179">
            <v>16</v>
          </cell>
          <cell r="Q179">
            <v>55</v>
          </cell>
        </row>
        <row r="180">
          <cell r="A180">
            <v>921900</v>
          </cell>
          <cell r="B180" t="str">
            <v>Office Supply And Exp-Partner</v>
          </cell>
          <cell r="C180" t="str">
            <v>AGO</v>
          </cell>
          <cell r="D180">
            <v>921</v>
          </cell>
          <cell r="E180">
            <v>4</v>
          </cell>
          <cell r="F180">
            <v>0</v>
          </cell>
          <cell r="G180">
            <v>0</v>
          </cell>
          <cell r="H180">
            <v>27264</v>
          </cell>
          <cell r="I180">
            <v>36372</v>
          </cell>
          <cell r="J180">
            <v>27886</v>
          </cell>
          <cell r="K180">
            <v>18289</v>
          </cell>
          <cell r="L180">
            <v>25404</v>
          </cell>
          <cell r="M180">
            <v>23254</v>
          </cell>
          <cell r="N180">
            <v>4</v>
          </cell>
          <cell r="O180">
            <v>26152</v>
          </cell>
          <cell r="P180">
            <v>23480</v>
          </cell>
          <cell r="Q180">
            <v>23910</v>
          </cell>
        </row>
        <row r="181">
          <cell r="A181">
            <v>921980</v>
          </cell>
          <cell r="B181" t="str">
            <v>Office Supplies &amp; Expenses</v>
          </cell>
          <cell r="C181" t="str">
            <v>AGO</v>
          </cell>
          <cell r="D181">
            <v>921</v>
          </cell>
          <cell r="E181">
            <v>1059866</v>
          </cell>
          <cell r="F181">
            <v>82596</v>
          </cell>
          <cell r="G181">
            <v>96354</v>
          </cell>
          <cell r="H181">
            <v>92892</v>
          </cell>
          <cell r="I181">
            <v>101894</v>
          </cell>
          <cell r="J181">
            <v>84338</v>
          </cell>
          <cell r="K181">
            <v>84903</v>
          </cell>
          <cell r="L181">
            <v>84779</v>
          </cell>
          <cell r="M181">
            <v>79996</v>
          </cell>
          <cell r="N181">
            <v>85621</v>
          </cell>
          <cell r="O181">
            <v>82881</v>
          </cell>
          <cell r="P181">
            <v>86981</v>
          </cell>
          <cell r="Q181">
            <v>96631</v>
          </cell>
        </row>
        <row r="182">
          <cell r="A182">
            <v>922000</v>
          </cell>
          <cell r="B182" t="str">
            <v>Admin Expense Transfer</v>
          </cell>
          <cell r="C182" t="str">
            <v>AGO</v>
          </cell>
          <cell r="D182">
            <v>922</v>
          </cell>
          <cell r="E182">
            <v>677</v>
          </cell>
          <cell r="F182">
            <v>0</v>
          </cell>
          <cell r="G182">
            <v>0</v>
          </cell>
          <cell r="H182">
            <v>5</v>
          </cell>
          <cell r="I182">
            <v>0</v>
          </cell>
          <cell r="J182">
            <v>0</v>
          </cell>
          <cell r="K182">
            <v>5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677</v>
          </cell>
        </row>
        <row r="183">
          <cell r="A183">
            <v>923000</v>
          </cell>
          <cell r="B183" t="str">
            <v>Outside Services Employed</v>
          </cell>
          <cell r="C183" t="str">
            <v>AGO</v>
          </cell>
          <cell r="D183">
            <v>923</v>
          </cell>
          <cell r="E183">
            <v>1545607</v>
          </cell>
          <cell r="F183">
            <v>170807</v>
          </cell>
          <cell r="G183">
            <v>109480</v>
          </cell>
          <cell r="H183">
            <v>42810</v>
          </cell>
          <cell r="I183">
            <v>305587</v>
          </cell>
          <cell r="J183">
            <v>64692</v>
          </cell>
          <cell r="K183">
            <v>114764</v>
          </cell>
          <cell r="L183">
            <v>156737</v>
          </cell>
          <cell r="M183">
            <v>101327</v>
          </cell>
          <cell r="N183">
            <v>97612</v>
          </cell>
          <cell r="O183">
            <v>158621</v>
          </cell>
          <cell r="P183">
            <v>138658</v>
          </cell>
          <cell r="Q183">
            <v>84512</v>
          </cell>
        </row>
        <row r="184">
          <cell r="A184">
            <v>923100</v>
          </cell>
          <cell r="B184" t="str">
            <v>Outside Svcs Cont -Proj Supt -</v>
          </cell>
          <cell r="C184" t="str">
            <v>AGO</v>
          </cell>
          <cell r="D184">
            <v>923</v>
          </cell>
          <cell r="E184">
            <v>10</v>
          </cell>
          <cell r="F184">
            <v>0</v>
          </cell>
          <cell r="G184">
            <v>0</v>
          </cell>
          <cell r="H184">
            <v>0</v>
          </cell>
          <cell r="I184">
            <v>10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</row>
        <row r="185">
          <cell r="A185">
            <v>923980</v>
          </cell>
          <cell r="B185" t="str">
            <v>Outside Services Employee &amp;</v>
          </cell>
          <cell r="C185" t="str">
            <v>AGO</v>
          </cell>
          <cell r="D185">
            <v>923</v>
          </cell>
          <cell r="E185">
            <v>-21542</v>
          </cell>
          <cell r="F185">
            <v>-1227</v>
          </cell>
          <cell r="G185">
            <v>-5373</v>
          </cell>
          <cell r="H185">
            <v>-5387</v>
          </cell>
          <cell r="I185">
            <v>-3651</v>
          </cell>
          <cell r="J185">
            <v>682</v>
          </cell>
          <cell r="K185">
            <v>-1924</v>
          </cell>
          <cell r="L185">
            <v>-2443</v>
          </cell>
          <cell r="M185">
            <v>5073</v>
          </cell>
          <cell r="N185">
            <v>-4042</v>
          </cell>
          <cell r="O185">
            <v>-1336</v>
          </cell>
          <cell r="P185">
            <v>1392</v>
          </cell>
          <cell r="Q185">
            <v>-3306</v>
          </cell>
        </row>
        <row r="186">
          <cell r="A186">
            <v>924000</v>
          </cell>
          <cell r="B186" t="str">
            <v>Property Insurance</v>
          </cell>
          <cell r="C186" t="str">
            <v>AGO</v>
          </cell>
          <cell r="D186">
            <v>924</v>
          </cell>
          <cell r="E186">
            <v>4331</v>
          </cell>
          <cell r="F186">
            <v>-268</v>
          </cell>
          <cell r="G186">
            <v>395</v>
          </cell>
          <cell r="H186">
            <v>-1</v>
          </cell>
          <cell r="I186">
            <v>-273</v>
          </cell>
          <cell r="J186">
            <v>395</v>
          </cell>
          <cell r="K186">
            <v>471</v>
          </cell>
          <cell r="L186">
            <v>-268</v>
          </cell>
          <cell r="M186">
            <v>766</v>
          </cell>
          <cell r="N186">
            <v>395</v>
          </cell>
          <cell r="O186">
            <v>-267</v>
          </cell>
          <cell r="P186">
            <v>2591</v>
          </cell>
          <cell r="Q186">
            <v>395</v>
          </cell>
        </row>
        <row r="187">
          <cell r="A187">
            <v>924050</v>
          </cell>
          <cell r="B187" t="str">
            <v>Inter-Co Prop Ins Exp</v>
          </cell>
          <cell r="C187" t="str">
            <v>AGO</v>
          </cell>
          <cell r="D187">
            <v>924</v>
          </cell>
          <cell r="E187">
            <v>187072</v>
          </cell>
          <cell r="F187">
            <v>15328</v>
          </cell>
          <cell r="G187">
            <v>15328</v>
          </cell>
          <cell r="H187">
            <v>16896</v>
          </cell>
          <cell r="I187">
            <v>16896</v>
          </cell>
          <cell r="J187">
            <v>15328</v>
          </cell>
          <cell r="K187">
            <v>15328</v>
          </cell>
          <cell r="L187">
            <v>15328</v>
          </cell>
          <cell r="M187">
            <v>15328</v>
          </cell>
          <cell r="N187">
            <v>15328</v>
          </cell>
          <cell r="O187">
            <v>15328</v>
          </cell>
          <cell r="P187">
            <v>15328</v>
          </cell>
          <cell r="Q187">
            <v>15328</v>
          </cell>
        </row>
        <row r="188">
          <cell r="A188">
            <v>924980</v>
          </cell>
          <cell r="B188" t="str">
            <v>Property Insurance For Corp.</v>
          </cell>
          <cell r="C188" t="str">
            <v>AGO</v>
          </cell>
          <cell r="D188">
            <v>924</v>
          </cell>
          <cell r="E188">
            <v>173996</v>
          </cell>
          <cell r="F188">
            <v>14213</v>
          </cell>
          <cell r="G188">
            <v>14213</v>
          </cell>
          <cell r="H188">
            <v>15928</v>
          </cell>
          <cell r="I188">
            <v>15938</v>
          </cell>
          <cell r="J188">
            <v>14213</v>
          </cell>
          <cell r="K188">
            <v>14213</v>
          </cell>
          <cell r="L188">
            <v>14213</v>
          </cell>
          <cell r="M188">
            <v>14213</v>
          </cell>
          <cell r="N188">
            <v>14213</v>
          </cell>
          <cell r="O188">
            <v>14213</v>
          </cell>
          <cell r="P188">
            <v>14213</v>
          </cell>
          <cell r="Q188">
            <v>14213</v>
          </cell>
        </row>
        <row r="189">
          <cell r="A189">
            <v>925000</v>
          </cell>
          <cell r="B189" t="str">
            <v>Injuries &amp; Damages</v>
          </cell>
          <cell r="C189" t="str">
            <v>AGO</v>
          </cell>
          <cell r="D189">
            <v>925</v>
          </cell>
          <cell r="E189">
            <v>185636</v>
          </cell>
          <cell r="F189">
            <v>12520</v>
          </cell>
          <cell r="G189">
            <v>21833</v>
          </cell>
          <cell r="H189">
            <v>5371</v>
          </cell>
          <cell r="I189">
            <v>2152</v>
          </cell>
          <cell r="J189">
            <v>10446</v>
          </cell>
          <cell r="K189">
            <v>19504</v>
          </cell>
          <cell r="L189">
            <v>10080</v>
          </cell>
          <cell r="M189">
            <v>62294</v>
          </cell>
          <cell r="N189">
            <v>9368</v>
          </cell>
          <cell r="O189">
            <v>6890</v>
          </cell>
          <cell r="P189">
            <v>14612</v>
          </cell>
          <cell r="Q189">
            <v>10566</v>
          </cell>
        </row>
        <row r="190">
          <cell r="A190">
            <v>925051</v>
          </cell>
          <cell r="B190" t="str">
            <v>INTER-CO GEN LIAB EXP</v>
          </cell>
          <cell r="C190" t="str">
            <v>AGO</v>
          </cell>
          <cell r="D190">
            <v>925</v>
          </cell>
          <cell r="E190">
            <v>590424</v>
          </cell>
          <cell r="F190">
            <v>54925</v>
          </cell>
          <cell r="G190">
            <v>54925</v>
          </cell>
          <cell r="H190">
            <v>20587</v>
          </cell>
          <cell r="I190">
            <v>20587</v>
          </cell>
          <cell r="J190">
            <v>54925</v>
          </cell>
          <cell r="K190">
            <v>54925</v>
          </cell>
          <cell r="L190">
            <v>54925</v>
          </cell>
          <cell r="M190">
            <v>54925</v>
          </cell>
          <cell r="N190">
            <v>54925</v>
          </cell>
          <cell r="O190">
            <v>54925</v>
          </cell>
          <cell r="P190">
            <v>54925</v>
          </cell>
          <cell r="Q190">
            <v>54925</v>
          </cell>
        </row>
        <row r="191">
          <cell r="A191">
            <v>925200</v>
          </cell>
          <cell r="B191" t="str">
            <v>Injuries And Damages-Other</v>
          </cell>
          <cell r="C191" t="str">
            <v>AGO</v>
          </cell>
          <cell r="D191">
            <v>925</v>
          </cell>
          <cell r="E191">
            <v>10239</v>
          </cell>
          <cell r="F191">
            <v>886</v>
          </cell>
          <cell r="G191">
            <v>917</v>
          </cell>
          <cell r="H191">
            <v>821</v>
          </cell>
          <cell r="I191">
            <v>770</v>
          </cell>
          <cell r="J191">
            <v>860</v>
          </cell>
          <cell r="K191">
            <v>804</v>
          </cell>
          <cell r="L191">
            <v>852</v>
          </cell>
          <cell r="M191">
            <v>886</v>
          </cell>
          <cell r="N191">
            <v>818</v>
          </cell>
          <cell r="O191">
            <v>815</v>
          </cell>
          <cell r="P191">
            <v>912</v>
          </cell>
          <cell r="Q191">
            <v>898</v>
          </cell>
        </row>
        <row r="192">
          <cell r="A192">
            <v>925300</v>
          </cell>
          <cell r="B192" t="str">
            <v>Environmental Inj &amp; Damages</v>
          </cell>
          <cell r="C192" t="str">
            <v>AGO</v>
          </cell>
          <cell r="D192">
            <v>925</v>
          </cell>
          <cell r="E192">
            <v>1526</v>
          </cell>
          <cell r="F192">
            <v>0</v>
          </cell>
          <cell r="G192">
            <v>0</v>
          </cell>
          <cell r="H192">
            <v>361</v>
          </cell>
          <cell r="I192">
            <v>-60</v>
          </cell>
          <cell r="J192">
            <v>403</v>
          </cell>
          <cell r="K192">
            <v>-232</v>
          </cell>
          <cell r="L192">
            <v>0</v>
          </cell>
          <cell r="M192">
            <v>1526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925980</v>
          </cell>
          <cell r="B193" t="str">
            <v>Injuries And Damages For Corp.</v>
          </cell>
          <cell r="C193" t="str">
            <v>AGO</v>
          </cell>
          <cell r="D193">
            <v>925</v>
          </cell>
          <cell r="E193">
            <v>13230</v>
          </cell>
          <cell r="F193">
            <v>1076</v>
          </cell>
          <cell r="G193">
            <v>1076</v>
          </cell>
          <cell r="H193">
            <v>1235</v>
          </cell>
          <cell r="I193">
            <v>1235</v>
          </cell>
          <cell r="J193">
            <v>1076</v>
          </cell>
          <cell r="K193">
            <v>1076</v>
          </cell>
          <cell r="L193">
            <v>1076</v>
          </cell>
          <cell r="M193">
            <v>1076</v>
          </cell>
          <cell r="N193">
            <v>1076</v>
          </cell>
          <cell r="O193">
            <v>1076</v>
          </cell>
          <cell r="P193">
            <v>1076</v>
          </cell>
          <cell r="Q193">
            <v>1076</v>
          </cell>
        </row>
        <row r="194">
          <cell r="A194">
            <v>926000</v>
          </cell>
          <cell r="B194" t="str">
            <v>EMPL PENSIONS AND BENEFITS</v>
          </cell>
          <cell r="C194" t="str">
            <v>AGO</v>
          </cell>
          <cell r="D194">
            <v>926</v>
          </cell>
          <cell r="E194">
            <v>4073575</v>
          </cell>
          <cell r="F194">
            <v>330332</v>
          </cell>
          <cell r="G194">
            <v>304889</v>
          </cell>
          <cell r="H194">
            <v>322247</v>
          </cell>
          <cell r="I194">
            <v>504854</v>
          </cell>
          <cell r="J194">
            <v>314383</v>
          </cell>
          <cell r="K194">
            <v>363734</v>
          </cell>
          <cell r="L194">
            <v>353138</v>
          </cell>
          <cell r="M194">
            <v>334500</v>
          </cell>
          <cell r="N194">
            <v>304259</v>
          </cell>
          <cell r="O194">
            <v>312916</v>
          </cell>
          <cell r="P194">
            <v>313279</v>
          </cell>
          <cell r="Q194">
            <v>315044</v>
          </cell>
        </row>
        <row r="195">
          <cell r="A195">
            <v>926420</v>
          </cell>
          <cell r="B195" t="str">
            <v>Employees' Tuition Refund</v>
          </cell>
          <cell r="C195" t="str">
            <v>AGO</v>
          </cell>
          <cell r="D195">
            <v>926</v>
          </cell>
          <cell r="E195">
            <v>0</v>
          </cell>
          <cell r="F195">
            <v>0</v>
          </cell>
          <cell r="G195">
            <v>0</v>
          </cell>
          <cell r="H195">
            <v>17260</v>
          </cell>
          <cell r="I195">
            <v>16654</v>
          </cell>
          <cell r="J195">
            <v>15188</v>
          </cell>
          <cell r="K195">
            <v>28342</v>
          </cell>
          <cell r="L195">
            <v>11317</v>
          </cell>
          <cell r="M195">
            <v>11317</v>
          </cell>
          <cell r="N195">
            <v>11317</v>
          </cell>
          <cell r="O195">
            <v>0</v>
          </cell>
          <cell r="P195">
            <v>11317</v>
          </cell>
          <cell r="Q195">
            <v>11317</v>
          </cell>
        </row>
        <row r="196">
          <cell r="A196">
            <v>926430</v>
          </cell>
          <cell r="B196" t="str">
            <v>Employees'Recreation Expense</v>
          </cell>
          <cell r="C196" t="str">
            <v>AGO</v>
          </cell>
          <cell r="D196">
            <v>926</v>
          </cell>
          <cell r="E196">
            <v>105</v>
          </cell>
          <cell r="F196">
            <v>0</v>
          </cell>
          <cell r="G196">
            <v>0</v>
          </cell>
          <cell r="H196">
            <v>8</v>
          </cell>
          <cell r="I196">
            <v>0</v>
          </cell>
          <cell r="J196">
            <v>55</v>
          </cell>
          <cell r="K196">
            <v>0</v>
          </cell>
          <cell r="L196">
            <v>0</v>
          </cell>
          <cell r="M196">
            <v>8</v>
          </cell>
          <cell r="N196">
            <v>0</v>
          </cell>
          <cell r="O196">
            <v>10</v>
          </cell>
          <cell r="P196">
            <v>24</v>
          </cell>
          <cell r="Q196">
            <v>0</v>
          </cell>
        </row>
        <row r="197">
          <cell r="A197">
            <v>926490</v>
          </cell>
          <cell r="B197" t="str">
            <v>Other Employee Benefits</v>
          </cell>
          <cell r="C197" t="str">
            <v>AGO</v>
          </cell>
          <cell r="D197">
            <v>926</v>
          </cell>
          <cell r="E197">
            <v>3364</v>
          </cell>
          <cell r="F197">
            <v>348</v>
          </cell>
          <cell r="G197">
            <v>0</v>
          </cell>
          <cell r="H197">
            <v>60266</v>
          </cell>
          <cell r="I197">
            <v>3016</v>
          </cell>
          <cell r="J197">
            <v>60266</v>
          </cell>
          <cell r="K197">
            <v>60266</v>
          </cell>
          <cell r="L197">
            <v>67550</v>
          </cell>
          <cell r="M197">
            <v>67550</v>
          </cell>
          <cell r="N197">
            <v>67550</v>
          </cell>
          <cell r="O197">
            <v>67550</v>
          </cell>
          <cell r="P197">
            <v>67550</v>
          </cell>
          <cell r="Q197">
            <v>67550</v>
          </cell>
        </row>
        <row r="198">
          <cell r="A198">
            <v>926600</v>
          </cell>
          <cell r="B198" t="str">
            <v>Employee Benefits-Transferred</v>
          </cell>
          <cell r="C198" t="str">
            <v>AGO</v>
          </cell>
          <cell r="D198">
            <v>926</v>
          </cell>
          <cell r="E198">
            <v>2450300</v>
          </cell>
          <cell r="F198">
            <v>171844</v>
          </cell>
          <cell r="G198">
            <v>119873</v>
          </cell>
          <cell r="H198">
            <v>245582</v>
          </cell>
          <cell r="I198">
            <v>461280</v>
          </cell>
          <cell r="J198">
            <v>-79261</v>
          </cell>
          <cell r="K198">
            <v>248920</v>
          </cell>
          <cell r="L198">
            <v>289565</v>
          </cell>
          <cell r="M198">
            <v>187750</v>
          </cell>
          <cell r="N198">
            <v>234969</v>
          </cell>
          <cell r="O198">
            <v>174518</v>
          </cell>
          <cell r="P198">
            <v>192924</v>
          </cell>
          <cell r="Q198">
            <v>202336</v>
          </cell>
        </row>
        <row r="199">
          <cell r="A199">
            <v>928000</v>
          </cell>
          <cell r="B199" t="str">
            <v>Regulatory Expenses</v>
          </cell>
          <cell r="C199" t="str">
            <v>AGO</v>
          </cell>
          <cell r="D199">
            <v>928</v>
          </cell>
          <cell r="E199">
            <v>86</v>
          </cell>
          <cell r="F199">
            <v>0</v>
          </cell>
          <cell r="G199">
            <v>86</v>
          </cell>
          <cell r="H199">
            <v>1054</v>
          </cell>
          <cell r="I199">
            <v>1054</v>
          </cell>
          <cell r="J199">
            <v>1054</v>
          </cell>
          <cell r="K199">
            <v>1054</v>
          </cell>
          <cell r="L199">
            <v>5001</v>
          </cell>
          <cell r="M199">
            <v>7645</v>
          </cell>
          <cell r="N199">
            <v>5841</v>
          </cell>
          <cell r="O199">
            <v>5098</v>
          </cell>
          <cell r="P199">
            <v>13803</v>
          </cell>
          <cell r="Q199">
            <v>4378</v>
          </cell>
        </row>
        <row r="200">
          <cell r="A200">
            <v>928006</v>
          </cell>
          <cell r="B200" t="str">
            <v>State Reg Comm Proceeding</v>
          </cell>
          <cell r="C200" t="str">
            <v>AGO</v>
          </cell>
          <cell r="D200">
            <v>928</v>
          </cell>
          <cell r="E200">
            <v>698664</v>
          </cell>
          <cell r="F200">
            <v>58602</v>
          </cell>
          <cell r="G200">
            <v>58602</v>
          </cell>
          <cell r="H200">
            <v>58032</v>
          </cell>
          <cell r="I200">
            <v>58032</v>
          </cell>
          <cell r="J200">
            <v>58032</v>
          </cell>
          <cell r="K200">
            <v>58032</v>
          </cell>
          <cell r="L200">
            <v>58032</v>
          </cell>
          <cell r="M200">
            <v>58032</v>
          </cell>
          <cell r="N200">
            <v>58032</v>
          </cell>
          <cell r="O200">
            <v>58032</v>
          </cell>
          <cell r="P200">
            <v>58602</v>
          </cell>
          <cell r="Q200">
            <v>58602</v>
          </cell>
        </row>
        <row r="201">
          <cell r="A201">
            <v>929000</v>
          </cell>
          <cell r="B201" t="str">
            <v>Duplicate Chrgs-Enrgy To Exp</v>
          </cell>
          <cell r="C201" t="str">
            <v>AGO</v>
          </cell>
          <cell r="D201">
            <v>929</v>
          </cell>
          <cell r="E201">
            <v>-55040</v>
          </cell>
          <cell r="F201">
            <v>-4971</v>
          </cell>
          <cell r="G201">
            <v>-5158</v>
          </cell>
          <cell r="H201">
            <v>-4048</v>
          </cell>
          <cell r="I201">
            <v>-4377</v>
          </cell>
          <cell r="J201">
            <v>3387</v>
          </cell>
          <cell r="K201">
            <v>-12814</v>
          </cell>
          <cell r="L201">
            <v>-3019</v>
          </cell>
          <cell r="M201">
            <v>-3642</v>
          </cell>
          <cell r="N201">
            <v>-3234</v>
          </cell>
          <cell r="O201">
            <v>-3252</v>
          </cell>
          <cell r="P201">
            <v>-8870</v>
          </cell>
          <cell r="Q201">
            <v>-5042</v>
          </cell>
        </row>
        <row r="202">
          <cell r="A202">
            <v>929500</v>
          </cell>
          <cell r="B202" t="str">
            <v>Admin Exp Transf</v>
          </cell>
          <cell r="C202" t="str">
            <v>AGO</v>
          </cell>
          <cell r="D202">
            <v>929</v>
          </cell>
          <cell r="E202">
            <v>-613937</v>
          </cell>
          <cell r="F202">
            <v>-63928</v>
          </cell>
          <cell r="G202">
            <v>-117477</v>
          </cell>
          <cell r="H202">
            <v>-42059</v>
          </cell>
          <cell r="I202">
            <v>-28475</v>
          </cell>
          <cell r="J202">
            <v>-24056</v>
          </cell>
          <cell r="K202">
            <v>-38633</v>
          </cell>
          <cell r="L202">
            <v>-53830</v>
          </cell>
          <cell r="M202">
            <v>-98034</v>
          </cell>
          <cell r="N202">
            <v>-32754</v>
          </cell>
          <cell r="O202">
            <v>-30028</v>
          </cell>
          <cell r="P202">
            <v>-43014</v>
          </cell>
          <cell r="Q202">
            <v>-41649</v>
          </cell>
        </row>
        <row r="203">
          <cell r="A203">
            <v>930150</v>
          </cell>
          <cell r="B203" t="str">
            <v>Miscellaneous Advertising Exp</v>
          </cell>
          <cell r="C203" t="str">
            <v>AGO</v>
          </cell>
          <cell r="D203">
            <v>930</v>
          </cell>
          <cell r="E203">
            <v>22348</v>
          </cell>
          <cell r="F203">
            <v>2394</v>
          </cell>
          <cell r="G203">
            <v>1562</v>
          </cell>
          <cell r="H203">
            <v>2268</v>
          </cell>
          <cell r="I203">
            <v>2426</v>
          </cell>
          <cell r="J203">
            <v>887</v>
          </cell>
          <cell r="K203">
            <v>2580</v>
          </cell>
          <cell r="L203">
            <v>3060</v>
          </cell>
          <cell r="M203">
            <v>938</v>
          </cell>
          <cell r="N203">
            <v>2020</v>
          </cell>
          <cell r="O203">
            <v>2362</v>
          </cell>
          <cell r="P203">
            <v>852</v>
          </cell>
          <cell r="Q203">
            <v>999</v>
          </cell>
        </row>
        <row r="204">
          <cell r="A204">
            <v>930200</v>
          </cell>
          <cell r="B204" t="str">
            <v>Misc General Expenses</v>
          </cell>
          <cell r="C204" t="str">
            <v>AGO</v>
          </cell>
          <cell r="D204">
            <v>930</v>
          </cell>
          <cell r="E204">
            <v>447968</v>
          </cell>
          <cell r="F204">
            <v>77456</v>
          </cell>
          <cell r="G204">
            <v>27537</v>
          </cell>
          <cell r="H204">
            <v>19574</v>
          </cell>
          <cell r="I204">
            <v>23963</v>
          </cell>
          <cell r="J204">
            <v>27673</v>
          </cell>
          <cell r="K204">
            <v>29464</v>
          </cell>
          <cell r="L204">
            <v>29635</v>
          </cell>
          <cell r="M204">
            <v>53705</v>
          </cell>
          <cell r="N204">
            <v>33423</v>
          </cell>
          <cell r="O204">
            <v>73220</v>
          </cell>
          <cell r="P204">
            <v>15465</v>
          </cell>
          <cell r="Q204">
            <v>36853</v>
          </cell>
        </row>
        <row r="205">
          <cell r="A205">
            <v>930210</v>
          </cell>
          <cell r="B205" t="str">
            <v>Industry Association Dues</v>
          </cell>
          <cell r="C205" t="str">
            <v>AGO</v>
          </cell>
          <cell r="D205">
            <v>930</v>
          </cell>
          <cell r="E205">
            <v>41499</v>
          </cell>
          <cell r="F205">
            <v>0</v>
          </cell>
          <cell r="G205">
            <v>0</v>
          </cell>
          <cell r="H205">
            <v>58602</v>
          </cell>
          <cell r="I205">
            <v>58602</v>
          </cell>
          <cell r="J205">
            <v>58602</v>
          </cell>
          <cell r="K205">
            <v>41320</v>
          </cell>
          <cell r="L205">
            <v>59220</v>
          </cell>
          <cell r="M205">
            <v>59220</v>
          </cell>
          <cell r="N205">
            <v>59220</v>
          </cell>
          <cell r="O205">
            <v>59220</v>
          </cell>
          <cell r="P205">
            <v>59220</v>
          </cell>
          <cell r="Q205">
            <v>179</v>
          </cell>
        </row>
        <row r="206">
          <cell r="A206">
            <v>930220</v>
          </cell>
          <cell r="B206" t="str">
            <v>Exp Of Servicing Securities</v>
          </cell>
          <cell r="C206" t="str">
            <v>AGO</v>
          </cell>
          <cell r="D206">
            <v>930</v>
          </cell>
          <cell r="E206">
            <v>11252</v>
          </cell>
          <cell r="F206">
            <v>424</v>
          </cell>
          <cell r="G206">
            <v>-541</v>
          </cell>
          <cell r="H206">
            <v>-36</v>
          </cell>
          <cell r="I206">
            <v>-3</v>
          </cell>
          <cell r="J206">
            <v>55</v>
          </cell>
          <cell r="K206">
            <v>28</v>
          </cell>
          <cell r="L206">
            <v>-38</v>
          </cell>
          <cell r="M206">
            <v>11449</v>
          </cell>
          <cell r="N206">
            <v>34</v>
          </cell>
          <cell r="O206">
            <v>2</v>
          </cell>
          <cell r="P206">
            <v>0</v>
          </cell>
          <cell r="Q206">
            <v>-122</v>
          </cell>
        </row>
        <row r="207">
          <cell r="A207">
            <v>930230</v>
          </cell>
          <cell r="B207" t="str">
            <v>Dues To Various Organizations</v>
          </cell>
          <cell r="C207" t="str">
            <v>AGO</v>
          </cell>
          <cell r="D207">
            <v>930</v>
          </cell>
          <cell r="E207">
            <v>37776</v>
          </cell>
          <cell r="F207">
            <v>3917</v>
          </cell>
          <cell r="G207">
            <v>5318</v>
          </cell>
          <cell r="H207">
            <v>22892</v>
          </cell>
          <cell r="I207">
            <v>1555</v>
          </cell>
          <cell r="J207">
            <v>2973</v>
          </cell>
          <cell r="K207">
            <v>-416</v>
          </cell>
          <cell r="L207">
            <v>-1304</v>
          </cell>
          <cell r="M207">
            <v>928</v>
          </cell>
          <cell r="N207">
            <v>52</v>
          </cell>
          <cell r="O207">
            <v>1861</v>
          </cell>
          <cell r="P207">
            <v>0</v>
          </cell>
          <cell r="Q207">
            <v>0</v>
          </cell>
        </row>
        <row r="208">
          <cell r="A208">
            <v>930240</v>
          </cell>
          <cell r="B208" t="str">
            <v>Director'S Expenses</v>
          </cell>
          <cell r="C208" t="str">
            <v>AGO</v>
          </cell>
          <cell r="D208">
            <v>930</v>
          </cell>
          <cell r="E208">
            <v>45199</v>
          </cell>
          <cell r="F208">
            <v>763</v>
          </cell>
          <cell r="G208">
            <v>5491</v>
          </cell>
          <cell r="H208">
            <v>423</v>
          </cell>
          <cell r="I208">
            <v>8413</v>
          </cell>
          <cell r="J208">
            <v>449</v>
          </cell>
          <cell r="K208">
            <v>230</v>
          </cell>
          <cell r="L208">
            <v>559</v>
          </cell>
          <cell r="M208">
            <v>6083</v>
          </cell>
          <cell r="N208">
            <v>15198</v>
          </cell>
          <cell r="O208">
            <v>55</v>
          </cell>
          <cell r="P208">
            <v>6742</v>
          </cell>
          <cell r="Q208">
            <v>793</v>
          </cell>
        </row>
        <row r="209">
          <cell r="A209">
            <v>930250</v>
          </cell>
          <cell r="B209" t="str">
            <v>Buy\Sell Transf Employee Homes</v>
          </cell>
          <cell r="C209" t="str">
            <v>AGO</v>
          </cell>
          <cell r="D209">
            <v>930</v>
          </cell>
          <cell r="E209">
            <v>30554</v>
          </cell>
          <cell r="F209">
            <v>3622</v>
          </cell>
          <cell r="G209">
            <v>1087</v>
          </cell>
          <cell r="H209">
            <v>5568</v>
          </cell>
          <cell r="I209">
            <v>5391</v>
          </cell>
          <cell r="J209">
            <v>2904</v>
          </cell>
          <cell r="K209">
            <v>7</v>
          </cell>
          <cell r="L209">
            <v>3975</v>
          </cell>
          <cell r="M209">
            <v>706</v>
          </cell>
          <cell r="N209">
            <v>1014</v>
          </cell>
          <cell r="O209">
            <v>1337</v>
          </cell>
          <cell r="P209">
            <v>1419</v>
          </cell>
          <cell r="Q209">
            <v>3524</v>
          </cell>
        </row>
        <row r="210">
          <cell r="A210">
            <v>930700</v>
          </cell>
          <cell r="B210" t="str">
            <v>Research &amp; Development</v>
          </cell>
          <cell r="C210" t="str">
            <v>AGO</v>
          </cell>
          <cell r="D210">
            <v>930</v>
          </cell>
          <cell r="E210">
            <v>4341</v>
          </cell>
          <cell r="F210">
            <v>131</v>
          </cell>
          <cell r="G210">
            <v>441</v>
          </cell>
          <cell r="H210">
            <v>1016</v>
          </cell>
          <cell r="I210">
            <v>43449</v>
          </cell>
          <cell r="J210">
            <v>34388</v>
          </cell>
          <cell r="K210">
            <v>-37</v>
          </cell>
          <cell r="L210">
            <v>163</v>
          </cell>
          <cell r="M210">
            <v>3991</v>
          </cell>
          <cell r="N210">
            <v>-2725</v>
          </cell>
          <cell r="O210">
            <v>185</v>
          </cell>
          <cell r="P210">
            <v>457</v>
          </cell>
          <cell r="Q210">
            <v>719</v>
          </cell>
        </row>
        <row r="211">
          <cell r="A211">
            <v>930940</v>
          </cell>
          <cell r="B211" t="str">
            <v>General Expenses</v>
          </cell>
          <cell r="C211" t="str">
            <v>AGO</v>
          </cell>
          <cell r="D211">
            <v>930</v>
          </cell>
          <cell r="E211">
            <v>2084</v>
          </cell>
          <cell r="F211">
            <v>296</v>
          </cell>
          <cell r="G211">
            <v>59</v>
          </cell>
          <cell r="H211">
            <v>120</v>
          </cell>
          <cell r="I211">
            <v>596</v>
          </cell>
          <cell r="J211">
            <v>58</v>
          </cell>
          <cell r="K211">
            <v>104</v>
          </cell>
          <cell r="L211">
            <v>137</v>
          </cell>
          <cell r="M211">
            <v>54</v>
          </cell>
          <cell r="N211">
            <v>85</v>
          </cell>
          <cell r="O211">
            <v>178</v>
          </cell>
          <cell r="P211">
            <v>142</v>
          </cell>
          <cell r="Q211">
            <v>255</v>
          </cell>
        </row>
        <row r="212">
          <cell r="A212">
            <v>931001</v>
          </cell>
          <cell r="B212" t="str">
            <v>Rents-A&amp;G</v>
          </cell>
          <cell r="C212" t="str">
            <v>AGO</v>
          </cell>
          <cell r="D212">
            <v>931</v>
          </cell>
          <cell r="E212">
            <v>293913</v>
          </cell>
          <cell r="F212">
            <v>25267</v>
          </cell>
          <cell r="G212">
            <v>24443</v>
          </cell>
          <cell r="H212">
            <v>24202</v>
          </cell>
          <cell r="I212">
            <v>16875</v>
          </cell>
          <cell r="J212">
            <v>23856</v>
          </cell>
          <cell r="K212">
            <v>25902</v>
          </cell>
          <cell r="L212">
            <v>24107</v>
          </cell>
          <cell r="M212">
            <v>23577</v>
          </cell>
          <cell r="N212">
            <v>26075</v>
          </cell>
          <cell r="O212">
            <v>24335</v>
          </cell>
          <cell r="P212">
            <v>24232</v>
          </cell>
          <cell r="Q212">
            <v>31042</v>
          </cell>
        </row>
        <row r="213">
          <cell r="A213">
            <v>931008</v>
          </cell>
          <cell r="B213" t="str">
            <v>A&amp;G Rents-IC</v>
          </cell>
          <cell r="C213" t="str">
            <v>AGO</v>
          </cell>
          <cell r="D213">
            <v>931</v>
          </cell>
          <cell r="E213">
            <v>768438</v>
          </cell>
          <cell r="F213">
            <v>70611</v>
          </cell>
          <cell r="G213">
            <v>71626</v>
          </cell>
          <cell r="H213">
            <v>18810</v>
          </cell>
          <cell r="I213">
            <v>36935</v>
          </cell>
          <cell r="J213">
            <v>70061</v>
          </cell>
          <cell r="K213">
            <v>72463</v>
          </cell>
          <cell r="L213">
            <v>71698</v>
          </cell>
          <cell r="M213">
            <v>71328</v>
          </cell>
          <cell r="N213">
            <v>70945</v>
          </cell>
          <cell r="O213">
            <v>70826</v>
          </cell>
          <cell r="P213">
            <v>71996</v>
          </cell>
          <cell r="Q213">
            <v>71139</v>
          </cell>
        </row>
        <row r="214">
          <cell r="A214">
            <v>935100</v>
          </cell>
          <cell r="B214" t="str">
            <v>Maint General Plant-Elec</v>
          </cell>
          <cell r="C214" t="str">
            <v>AGM</v>
          </cell>
          <cell r="D214">
            <v>935</v>
          </cell>
          <cell r="E214">
            <v>21123</v>
          </cell>
          <cell r="F214">
            <v>4</v>
          </cell>
          <cell r="G214">
            <v>154</v>
          </cell>
          <cell r="H214">
            <v>2283</v>
          </cell>
          <cell r="I214">
            <v>3307</v>
          </cell>
          <cell r="J214">
            <v>44</v>
          </cell>
          <cell r="K214">
            <v>36</v>
          </cell>
          <cell r="L214">
            <v>10371</v>
          </cell>
          <cell r="M214">
            <v>2206</v>
          </cell>
          <cell r="N214">
            <v>-78</v>
          </cell>
          <cell r="O214">
            <v>584</v>
          </cell>
          <cell r="P214">
            <v>840</v>
          </cell>
          <cell r="Q214">
            <v>1372</v>
          </cell>
        </row>
        <row r="215">
          <cell r="A215">
            <v>935200</v>
          </cell>
          <cell r="B215" t="str">
            <v>Cust Infor &amp; Computer Control</v>
          </cell>
          <cell r="C215" t="str">
            <v>AGM</v>
          </cell>
          <cell r="D215">
            <v>935</v>
          </cell>
          <cell r="E215">
            <v>83</v>
          </cell>
          <cell r="F215">
            <v>-1</v>
          </cell>
          <cell r="G215">
            <v>44</v>
          </cell>
          <cell r="H215">
            <v>-9</v>
          </cell>
          <cell r="I215">
            <v>6</v>
          </cell>
          <cell r="J215">
            <v>2</v>
          </cell>
          <cell r="K215">
            <v>2</v>
          </cell>
          <cell r="L215">
            <v>4</v>
          </cell>
          <cell r="M215">
            <v>9</v>
          </cell>
          <cell r="N215">
            <v>5</v>
          </cell>
          <cell r="O215">
            <v>3</v>
          </cell>
          <cell r="P215">
            <v>9</v>
          </cell>
          <cell r="Q215">
            <v>9</v>
          </cell>
        </row>
        <row r="216">
          <cell r="A216">
            <v>930600</v>
          </cell>
          <cell r="B216" t="str">
            <v>Leased Circuit Charges - Other</v>
          </cell>
          <cell r="C216" t="str">
            <v>AGO</v>
          </cell>
          <cell r="D216">
            <v>930</v>
          </cell>
          <cell r="E216">
            <v>27</v>
          </cell>
          <cell r="F216">
            <v>0</v>
          </cell>
          <cell r="G216">
            <v>0</v>
          </cell>
          <cell r="H216">
            <v>12</v>
          </cell>
          <cell r="I216">
            <v>15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</row>
        <row r="217">
          <cell r="A217">
            <v>930700</v>
          </cell>
          <cell r="B217" t="str">
            <v>Research &amp; Development</v>
          </cell>
          <cell r="C217" t="str">
            <v>AGO</v>
          </cell>
          <cell r="D217">
            <v>930</v>
          </cell>
          <cell r="E217">
            <v>1836</v>
          </cell>
          <cell r="F217">
            <v>501</v>
          </cell>
          <cell r="G217">
            <v>45</v>
          </cell>
          <cell r="H217">
            <v>465</v>
          </cell>
          <cell r="I217">
            <v>71</v>
          </cell>
          <cell r="J217">
            <v>496</v>
          </cell>
          <cell r="K217">
            <v>258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</row>
        <row r="218">
          <cell r="A218">
            <v>930940</v>
          </cell>
          <cell r="B218" t="str">
            <v>General Expenses</v>
          </cell>
          <cell r="C218" t="str">
            <v>AGO</v>
          </cell>
          <cell r="D218">
            <v>930</v>
          </cell>
          <cell r="E218">
            <v>1000</v>
          </cell>
          <cell r="F218">
            <v>260</v>
          </cell>
          <cell r="G218">
            <v>86</v>
          </cell>
          <cell r="H218">
            <v>457</v>
          </cell>
          <cell r="I218">
            <v>53</v>
          </cell>
          <cell r="J218">
            <v>43</v>
          </cell>
          <cell r="K218">
            <v>101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931001</v>
          </cell>
          <cell r="B219" t="str">
            <v>Rents-A&amp;G</v>
          </cell>
          <cell r="C219" t="str">
            <v>AGO</v>
          </cell>
          <cell r="D219">
            <v>931</v>
          </cell>
          <cell r="E219">
            <v>222066</v>
          </cell>
          <cell r="F219">
            <v>18992</v>
          </cell>
          <cell r="G219">
            <v>18418</v>
          </cell>
          <cell r="H219">
            <v>17180</v>
          </cell>
          <cell r="I219">
            <v>18198</v>
          </cell>
          <cell r="J219">
            <v>18562</v>
          </cell>
          <cell r="K219">
            <v>17020</v>
          </cell>
          <cell r="L219">
            <v>18964</v>
          </cell>
          <cell r="M219">
            <v>18849</v>
          </cell>
          <cell r="N219">
            <v>18958</v>
          </cell>
          <cell r="O219">
            <v>18975</v>
          </cell>
          <cell r="P219">
            <v>18975</v>
          </cell>
          <cell r="Q219">
            <v>18975</v>
          </cell>
        </row>
        <row r="220">
          <cell r="A220">
            <v>931008</v>
          </cell>
          <cell r="B220" t="str">
            <v>A&amp;G Rents-IC</v>
          </cell>
          <cell r="C220" t="str">
            <v>AGO</v>
          </cell>
          <cell r="D220">
            <v>931</v>
          </cell>
          <cell r="E220">
            <v>964298</v>
          </cell>
          <cell r="F220">
            <v>83131</v>
          </cell>
          <cell r="G220">
            <v>81259</v>
          </cell>
          <cell r="H220">
            <v>80709</v>
          </cell>
          <cell r="I220">
            <v>88016</v>
          </cell>
          <cell r="J220">
            <v>87304</v>
          </cell>
          <cell r="K220">
            <v>56073</v>
          </cell>
          <cell r="L220">
            <v>81301</v>
          </cell>
          <cell r="M220">
            <v>81301</v>
          </cell>
          <cell r="N220">
            <v>81301</v>
          </cell>
          <cell r="O220">
            <v>81301</v>
          </cell>
          <cell r="P220">
            <v>81301</v>
          </cell>
          <cell r="Q220">
            <v>81301</v>
          </cell>
        </row>
        <row r="221">
          <cell r="A221">
            <v>935100</v>
          </cell>
          <cell r="B221" t="str">
            <v>Maint General Plant-Elec</v>
          </cell>
          <cell r="C221" t="str">
            <v>AGM</v>
          </cell>
          <cell r="D221">
            <v>935</v>
          </cell>
          <cell r="E221">
            <v>37849</v>
          </cell>
          <cell r="F221">
            <v>49</v>
          </cell>
          <cell r="G221">
            <v>1465</v>
          </cell>
          <cell r="H221">
            <v>-541</v>
          </cell>
          <cell r="I221">
            <v>549</v>
          </cell>
          <cell r="J221">
            <v>2011</v>
          </cell>
          <cell r="K221">
            <v>145</v>
          </cell>
          <cell r="L221">
            <v>4280</v>
          </cell>
          <cell r="M221">
            <v>16187</v>
          </cell>
          <cell r="N221">
            <v>3340</v>
          </cell>
          <cell r="O221">
            <v>3684</v>
          </cell>
          <cell r="P221">
            <v>3340</v>
          </cell>
          <cell r="Q221">
            <v>3340</v>
          </cell>
        </row>
        <row r="222">
          <cell r="A222">
            <v>935200</v>
          </cell>
          <cell r="B222" t="str">
            <v>Cust Infor &amp; Computer Control</v>
          </cell>
          <cell r="C222" t="str">
            <v>AGM</v>
          </cell>
          <cell r="D222">
            <v>935</v>
          </cell>
          <cell r="E222">
            <v>14</v>
          </cell>
          <cell r="F222">
            <v>14</v>
          </cell>
          <cell r="G222">
            <v>3</v>
          </cell>
          <cell r="H222">
            <v>0</v>
          </cell>
          <cell r="I222">
            <v>-4</v>
          </cell>
          <cell r="J222">
            <v>0</v>
          </cell>
          <cell r="K222">
            <v>1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</sheetData>
      <sheetData sheetId="4" refreshError="1">
        <row r="1">
          <cell r="A1" t="str">
            <v>Account ID CB</v>
          </cell>
          <cell r="B1" t="str">
            <v>Account Long Descr CB</v>
          </cell>
          <cell r="C1" t="str">
            <v>201609</v>
          </cell>
          <cell r="D1" t="str">
            <v>201610</v>
          </cell>
          <cell r="E1" t="str">
            <v>201611</v>
          </cell>
          <cell r="F1" t="str">
            <v>201612</v>
          </cell>
          <cell r="G1" t="str">
            <v>201701</v>
          </cell>
          <cell r="H1" t="str">
            <v>201702</v>
          </cell>
          <cell r="I1" t="str">
            <v>201703</v>
          </cell>
          <cell r="J1">
            <v>42947</v>
          </cell>
          <cell r="K1">
            <v>42978</v>
          </cell>
          <cell r="L1">
            <v>43008</v>
          </cell>
          <cell r="M1">
            <v>43039</v>
          </cell>
          <cell r="N1">
            <v>43069</v>
          </cell>
        </row>
        <row r="2">
          <cell r="A2">
            <v>403002</v>
          </cell>
          <cell r="B2" t="str">
            <v>Depr-Expense</v>
          </cell>
          <cell r="C2">
            <v>2554860</v>
          </cell>
          <cell r="D2">
            <v>2557548</v>
          </cell>
          <cell r="E2">
            <v>2519867</v>
          </cell>
          <cell r="F2">
            <v>2508876</v>
          </cell>
          <cell r="G2">
            <v>2512947</v>
          </cell>
          <cell r="H2">
            <v>2514502</v>
          </cell>
          <cell r="I2">
            <v>3124053</v>
          </cell>
          <cell r="J2">
            <v>3173848</v>
          </cell>
          <cell r="K2">
            <v>3137956</v>
          </cell>
          <cell r="L2">
            <v>3122944</v>
          </cell>
          <cell r="M2">
            <v>3182896</v>
          </cell>
          <cell r="N2">
            <v>3197981</v>
          </cell>
        </row>
        <row r="3">
          <cell r="A3">
            <v>403150</v>
          </cell>
          <cell r="B3" t="str">
            <v>Depreciation Expense - ARO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A4">
            <v>403151</v>
          </cell>
          <cell r="B4" t="str">
            <v>Depreciation Expense - ARO Ash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>
            <v>404200</v>
          </cell>
          <cell r="B5" t="str">
            <v>Amort Of Elec Plt - Software</v>
          </cell>
          <cell r="C5">
            <v>181226</v>
          </cell>
          <cell r="D5">
            <v>167823</v>
          </cell>
          <cell r="E5">
            <v>184652</v>
          </cell>
          <cell r="F5">
            <v>186401</v>
          </cell>
          <cell r="G5">
            <v>187333</v>
          </cell>
          <cell r="H5">
            <v>187661</v>
          </cell>
          <cell r="I5">
            <v>82841</v>
          </cell>
          <cell r="J5">
            <v>84651</v>
          </cell>
          <cell r="K5">
            <v>84651</v>
          </cell>
          <cell r="L5">
            <v>84651</v>
          </cell>
          <cell r="M5">
            <v>86188</v>
          </cell>
          <cell r="N5">
            <v>86188</v>
          </cell>
        </row>
        <row r="6">
          <cell r="A6">
            <v>407354</v>
          </cell>
          <cell r="B6" t="str">
            <v>DSM Deferral - Electric</v>
          </cell>
          <cell r="C6">
            <v>43506</v>
          </cell>
          <cell r="D6">
            <v>-109504</v>
          </cell>
          <cell r="E6">
            <v>-75145</v>
          </cell>
          <cell r="F6">
            <v>-442920</v>
          </cell>
          <cell r="G6">
            <v>-1079095</v>
          </cell>
          <cell r="H6">
            <v>-676669</v>
          </cell>
          <cell r="I6">
            <v>5100</v>
          </cell>
          <cell r="J6">
            <v>5100</v>
          </cell>
          <cell r="K6">
            <v>5100</v>
          </cell>
          <cell r="L6">
            <v>5100</v>
          </cell>
          <cell r="M6">
            <v>5100</v>
          </cell>
          <cell r="N6">
            <v>5100</v>
          </cell>
        </row>
        <row r="7">
          <cell r="A7">
            <v>407407</v>
          </cell>
          <cell r="B7" t="str">
            <v>Carrying Charges</v>
          </cell>
          <cell r="C7">
            <v>-100479</v>
          </cell>
          <cell r="D7">
            <v>-103069</v>
          </cell>
          <cell r="E7">
            <v>-118681</v>
          </cell>
          <cell r="F7">
            <v>-123359</v>
          </cell>
          <cell r="G7">
            <v>-126528</v>
          </cell>
          <cell r="H7">
            <v>-132578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408050</v>
          </cell>
          <cell r="B8" t="str">
            <v>Municipal License-Electric</v>
          </cell>
          <cell r="C8">
            <v>1924</v>
          </cell>
          <cell r="D8">
            <v>-103069</v>
          </cell>
          <cell r="E8">
            <v>-106234</v>
          </cell>
          <cell r="F8">
            <v>-111055</v>
          </cell>
          <cell r="G8">
            <v>-115015</v>
          </cell>
          <cell r="H8">
            <v>-118681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A9">
            <v>408120</v>
          </cell>
          <cell r="B9" t="str">
            <v>Franchise Tax - Non Electric</v>
          </cell>
          <cell r="D9">
            <v>72</v>
          </cell>
          <cell r="E9">
            <v>1890</v>
          </cell>
          <cell r="F9">
            <v>1890</v>
          </cell>
          <cell r="G9">
            <v>1890</v>
          </cell>
          <cell r="H9">
            <v>1890</v>
          </cell>
          <cell r="I9">
            <v>7429</v>
          </cell>
          <cell r="J9">
            <v>7429</v>
          </cell>
          <cell r="K9">
            <v>7429</v>
          </cell>
          <cell r="L9">
            <v>7429</v>
          </cell>
          <cell r="M9">
            <v>7429</v>
          </cell>
          <cell r="N9">
            <v>7429</v>
          </cell>
        </row>
        <row r="10">
          <cell r="A10">
            <v>408121</v>
          </cell>
          <cell r="B10" t="str">
            <v>Taxes Property-Operating</v>
          </cell>
          <cell r="C10">
            <v>613136</v>
          </cell>
          <cell r="D10">
            <v>611167</v>
          </cell>
          <cell r="G10">
            <v>1890</v>
          </cell>
          <cell r="H10">
            <v>1890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>
            <v>408150</v>
          </cell>
          <cell r="B11" t="str">
            <v>State Unemployment Tax</v>
          </cell>
          <cell r="C11">
            <v>665</v>
          </cell>
          <cell r="D11">
            <v>-2460</v>
          </cell>
          <cell r="E11">
            <v>732101</v>
          </cell>
          <cell r="F11">
            <v>732101</v>
          </cell>
          <cell r="G11">
            <v>732101</v>
          </cell>
          <cell r="H11">
            <v>732101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A12">
            <v>408151</v>
          </cell>
          <cell r="B12" t="str">
            <v>Federal Unemployment Tax</v>
          </cell>
          <cell r="C12">
            <v>234</v>
          </cell>
          <cell r="D12">
            <v>75</v>
          </cell>
          <cell r="E12">
            <v>2265</v>
          </cell>
          <cell r="F12">
            <v>-5033</v>
          </cell>
          <cell r="G12">
            <v>118</v>
          </cell>
          <cell r="H12">
            <v>76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>
            <v>408152</v>
          </cell>
          <cell r="B13" t="str">
            <v>Employer FICA Tax</v>
          </cell>
          <cell r="C13">
            <v>109780</v>
          </cell>
          <cell r="D13">
            <v>87491</v>
          </cell>
          <cell r="E13">
            <v>-530</v>
          </cell>
          <cell r="F13">
            <v>-757</v>
          </cell>
          <cell r="G13">
            <v>948</v>
          </cell>
          <cell r="H13">
            <v>956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>
            <v>408205</v>
          </cell>
          <cell r="B14" t="str">
            <v>Highway Use Tax</v>
          </cell>
          <cell r="C14">
            <v>75800</v>
          </cell>
          <cell r="D14">
            <v>126</v>
          </cell>
          <cell r="E14">
            <v>70849</v>
          </cell>
          <cell r="F14">
            <v>96625</v>
          </cell>
          <cell r="G14">
            <v>72094</v>
          </cell>
          <cell r="H14">
            <v>85401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>
            <v>408700</v>
          </cell>
          <cell r="B15" t="str">
            <v>Fed Social Security Tax-Elec</v>
          </cell>
          <cell r="C15">
            <v>-17000</v>
          </cell>
          <cell r="D15">
            <v>3000</v>
          </cell>
          <cell r="E15">
            <v>3</v>
          </cell>
          <cell r="F15">
            <v>75800</v>
          </cell>
          <cell r="G15">
            <v>82942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>
            <v>408800</v>
          </cell>
          <cell r="B16" t="str">
            <v>Federal Highway Use Tax-Elec</v>
          </cell>
          <cell r="C16">
            <v>3</v>
          </cell>
          <cell r="D16">
            <v>26</v>
          </cell>
          <cell r="F16">
            <v>0</v>
          </cell>
          <cell r="G16">
            <v>29</v>
          </cell>
          <cell r="H16">
            <v>3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>
            <v>408851</v>
          </cell>
          <cell r="B17" t="str">
            <v>Sales &amp; Use Tax Exp</v>
          </cell>
          <cell r="C17">
            <v>-86</v>
          </cell>
          <cell r="D17">
            <v>0</v>
          </cell>
          <cell r="E17">
            <v>778</v>
          </cell>
          <cell r="F17">
            <v>3407</v>
          </cell>
          <cell r="G17">
            <v>26</v>
          </cell>
          <cell r="H17">
            <v>2272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>
            <v>408960</v>
          </cell>
          <cell r="B18" t="str">
            <v>Allocated Payroll Taxes</v>
          </cell>
          <cell r="C18">
            <v>95901</v>
          </cell>
          <cell r="D18">
            <v>36348</v>
          </cell>
          <cell r="E18">
            <v>11266</v>
          </cell>
          <cell r="F18">
            <v>-15000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>
            <v>409102</v>
          </cell>
          <cell r="B19" t="str">
            <v>Sit Exp-Utility</v>
          </cell>
          <cell r="C19">
            <v>-1128750</v>
          </cell>
          <cell r="D19">
            <v>11036</v>
          </cell>
          <cell r="E19">
            <v>7000</v>
          </cell>
          <cell r="F19">
            <v>1</v>
          </cell>
          <cell r="G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>
            <v>409104</v>
          </cell>
          <cell r="B20" t="str">
            <v>Current State Income Tax - PY</v>
          </cell>
          <cell r="C20">
            <v>0</v>
          </cell>
          <cell r="D20">
            <v>-458624</v>
          </cell>
          <cell r="E20">
            <v>-1</v>
          </cell>
          <cell r="F20">
            <v>0</v>
          </cell>
          <cell r="G20">
            <v>3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>
            <v>409190</v>
          </cell>
          <cell r="B21" t="str">
            <v>Federal Income Tax-Electric-CY</v>
          </cell>
          <cell r="C21">
            <v>-5212082</v>
          </cell>
          <cell r="D21">
            <v>-157858</v>
          </cell>
          <cell r="E21">
            <v>83928</v>
          </cell>
          <cell r="F21">
            <v>-68933</v>
          </cell>
          <cell r="G21">
            <v>82143</v>
          </cell>
          <cell r="H21">
            <v>-1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>
            <v>409191</v>
          </cell>
          <cell r="B22" t="str">
            <v>Fed Income Tax-Electric-PY</v>
          </cell>
          <cell r="C22">
            <v>0</v>
          </cell>
          <cell r="D22">
            <v>0</v>
          </cell>
          <cell r="E22">
            <v>-52908</v>
          </cell>
          <cell r="F22">
            <v>-52908</v>
          </cell>
          <cell r="G22">
            <v>-52908</v>
          </cell>
          <cell r="H22">
            <v>-52908</v>
          </cell>
          <cell r="I22">
            <v>-52908</v>
          </cell>
          <cell r="J22">
            <v>-52908</v>
          </cell>
          <cell r="K22">
            <v>-52908</v>
          </cell>
          <cell r="L22">
            <v>-52908</v>
          </cell>
          <cell r="M22">
            <v>-52908</v>
          </cell>
          <cell r="N22">
            <v>-52904</v>
          </cell>
        </row>
        <row r="23">
          <cell r="A23">
            <v>409195</v>
          </cell>
          <cell r="B23" t="str">
            <v>UTP Tax Expense: Fed Util-PY</v>
          </cell>
          <cell r="C23">
            <v>0</v>
          </cell>
          <cell r="D23">
            <v>0</v>
          </cell>
          <cell r="E23">
            <v>-160356</v>
          </cell>
          <cell r="F23">
            <v>-441314</v>
          </cell>
          <cell r="H23">
            <v>-373827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>
            <v>410100</v>
          </cell>
          <cell r="B24" t="str">
            <v>DFIT: Utility: Current Year</v>
          </cell>
          <cell r="C24">
            <v>13891344</v>
          </cell>
          <cell r="D24">
            <v>3527366</v>
          </cell>
          <cell r="E24">
            <v>-1644844</v>
          </cell>
          <cell r="F24">
            <v>-1644844</v>
          </cell>
          <cell r="G24">
            <v>-1644844</v>
          </cell>
          <cell r="H24">
            <v>-1644844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>
            <v>410102</v>
          </cell>
          <cell r="B25" t="str">
            <v>DSIT: Utility: Current Year</v>
          </cell>
          <cell r="C25">
            <v>2253477</v>
          </cell>
          <cell r="D25">
            <v>495261</v>
          </cell>
          <cell r="E25">
            <v>-1634431</v>
          </cell>
          <cell r="F25">
            <v>472159</v>
          </cell>
          <cell r="H25">
            <v>-4903344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>
            <v>410105</v>
          </cell>
          <cell r="B26" t="str">
            <v>DFIT: Utility: Prior Year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>
            <v>410106</v>
          </cell>
          <cell r="B27" t="str">
            <v>DSIT: Utility: Prior Year</v>
          </cell>
          <cell r="C27">
            <v>0</v>
          </cell>
          <cell r="D27">
            <v>444330</v>
          </cell>
          <cell r="F27">
            <v>-197047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>
            <v>411050</v>
          </cell>
          <cell r="B28" t="str">
            <v>Accretion Expense ARO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>
            <v>411051</v>
          </cell>
          <cell r="B29" t="str">
            <v>Accretion Expense-ARO Ash Pond</v>
          </cell>
          <cell r="C29">
            <v>0</v>
          </cell>
          <cell r="D29">
            <v>0</v>
          </cell>
          <cell r="E29">
            <v>2907670</v>
          </cell>
          <cell r="F29">
            <v>562990</v>
          </cell>
          <cell r="G29">
            <v>2907670</v>
          </cell>
          <cell r="H29">
            <v>2907670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>
            <v>411100</v>
          </cell>
          <cell r="B30" t="str">
            <v>DFIT: Utility: Curr Year CR</v>
          </cell>
          <cell r="C30">
            <v>-6775479</v>
          </cell>
          <cell r="D30">
            <v>-1824912</v>
          </cell>
          <cell r="E30">
            <v>265871</v>
          </cell>
          <cell r="F30">
            <v>265871</v>
          </cell>
          <cell r="G30">
            <v>265871</v>
          </cell>
          <cell r="H30">
            <v>9927921</v>
          </cell>
          <cell r="I30">
            <v>3666107</v>
          </cell>
          <cell r="J30">
            <v>3606289</v>
          </cell>
          <cell r="K30">
            <v>3638735</v>
          </cell>
          <cell r="L30">
            <v>3537532</v>
          </cell>
          <cell r="M30">
            <v>3734896</v>
          </cell>
          <cell r="N30">
            <v>3759717</v>
          </cell>
        </row>
        <row r="31">
          <cell r="A31">
            <v>411101</v>
          </cell>
          <cell r="B31" t="str">
            <v>DSIT: Utility: Curr Year CR</v>
          </cell>
          <cell r="C31">
            <v>-785073</v>
          </cell>
          <cell r="D31">
            <v>-363256</v>
          </cell>
          <cell r="E31">
            <v>589810</v>
          </cell>
          <cell r="F31">
            <v>0</v>
          </cell>
          <cell r="H31">
            <v>1599600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A32">
            <v>411102</v>
          </cell>
          <cell r="B32" t="str">
            <v>DFIT: Utility: Prior Year CR</v>
          </cell>
          <cell r="C32">
            <v>0</v>
          </cell>
          <cell r="D32">
            <v>-158687</v>
          </cell>
          <cell r="E32">
            <v>0</v>
          </cell>
          <cell r="F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A33">
            <v>411103</v>
          </cell>
          <cell r="B33" t="str">
            <v>DSIT: Utility: Prior Year CR</v>
          </cell>
          <cell r="C33">
            <v>0</v>
          </cell>
          <cell r="D33">
            <v>9062</v>
          </cell>
          <cell r="E33">
            <v>0</v>
          </cell>
          <cell r="F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A34">
            <v>411410</v>
          </cell>
          <cell r="B34" t="str">
            <v>Invest Tax Credit Adj-Electric</v>
          </cell>
          <cell r="C34">
            <v>-1787</v>
          </cell>
          <cell r="D34">
            <v>-1786</v>
          </cell>
          <cell r="E34">
            <v>0</v>
          </cell>
          <cell r="F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>
            <v>440000</v>
          </cell>
          <cell r="B35" t="str">
            <v>Residential</v>
          </cell>
          <cell r="C35">
            <v>13174849</v>
          </cell>
          <cell r="D35">
            <v>9404319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>
            <v>440990</v>
          </cell>
          <cell r="B36" t="str">
            <v>Residential Unbilled Rev</v>
          </cell>
          <cell r="C36">
            <v>-825427</v>
          </cell>
          <cell r="D36">
            <v>-1241289</v>
          </cell>
          <cell r="E36">
            <v>0</v>
          </cell>
          <cell r="F36">
            <v>0</v>
          </cell>
          <cell r="G36">
            <v>0</v>
          </cell>
          <cell r="H36">
            <v>-2053240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>
            <v>442100</v>
          </cell>
          <cell r="B37" t="str">
            <v>General Service</v>
          </cell>
          <cell r="C37">
            <v>10926054</v>
          </cell>
          <cell r="D37">
            <v>9654091</v>
          </cell>
          <cell r="E37">
            <v>-783055</v>
          </cell>
          <cell r="F37">
            <v>0</v>
          </cell>
          <cell r="H37">
            <v>-723963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>
            <v>442190</v>
          </cell>
          <cell r="B38" t="str">
            <v>General Service Unbilled Rev</v>
          </cell>
          <cell r="C38">
            <v>-269549</v>
          </cell>
          <cell r="D38">
            <v>-377969</v>
          </cell>
          <cell r="E38">
            <v>0</v>
          </cell>
          <cell r="F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>
            <v>442200</v>
          </cell>
          <cell r="B39" t="str">
            <v>Industrial Service</v>
          </cell>
          <cell r="C39">
            <v>4947424</v>
          </cell>
          <cell r="D39">
            <v>4505599</v>
          </cell>
          <cell r="E39">
            <v>-924</v>
          </cell>
          <cell r="F39">
            <v>-924</v>
          </cell>
          <cell r="G39">
            <v>-924</v>
          </cell>
          <cell r="H39">
            <v>-924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>
            <v>442290</v>
          </cell>
          <cell r="B40" t="str">
            <v>Industrial Svc Unbilled Rev</v>
          </cell>
          <cell r="C40">
            <v>-120340</v>
          </cell>
          <cell r="D40">
            <v>-85209</v>
          </cell>
          <cell r="E40">
            <v>0</v>
          </cell>
          <cell r="F40">
            <v>71623</v>
          </cell>
          <cell r="G40">
            <v>-22433</v>
          </cell>
          <cell r="H40">
            <v>-1848</v>
          </cell>
          <cell r="I40">
            <v>-7603</v>
          </cell>
          <cell r="J40">
            <v>-7603</v>
          </cell>
          <cell r="K40">
            <v>-7603</v>
          </cell>
          <cell r="L40">
            <v>-7603</v>
          </cell>
          <cell r="M40">
            <v>-7603</v>
          </cell>
          <cell r="N40">
            <v>-7603</v>
          </cell>
        </row>
        <row r="41">
          <cell r="A41">
            <v>444000</v>
          </cell>
          <cell r="B41" t="str">
            <v>Public St &amp; Highway Lighting</v>
          </cell>
          <cell r="C41">
            <v>137822</v>
          </cell>
          <cell r="D41">
            <v>126385</v>
          </cell>
          <cell r="E41">
            <v>42164</v>
          </cell>
          <cell r="F41">
            <v>38315</v>
          </cell>
          <cell r="G41">
            <v>40189</v>
          </cell>
          <cell r="H41">
            <v>36773</v>
          </cell>
          <cell r="I41">
            <v>25607</v>
          </cell>
          <cell r="J41">
            <v>27842</v>
          </cell>
          <cell r="K41">
            <v>27250</v>
          </cell>
          <cell r="L41">
            <v>0</v>
          </cell>
          <cell r="M41">
            <v>0</v>
          </cell>
          <cell r="N41">
            <v>0</v>
          </cell>
        </row>
        <row r="42">
          <cell r="A42">
            <v>445000</v>
          </cell>
          <cell r="B42" t="str">
            <v>Other Sales to Public Auth</v>
          </cell>
          <cell r="C42">
            <v>2154423</v>
          </cell>
          <cell r="D42">
            <v>1932452</v>
          </cell>
          <cell r="E42">
            <v>10127950</v>
          </cell>
          <cell r="F42">
            <v>9085273</v>
          </cell>
          <cell r="G42">
            <v>7915095</v>
          </cell>
          <cell r="H42">
            <v>7508314</v>
          </cell>
          <cell r="I42">
            <v>9469175</v>
          </cell>
          <cell r="J42">
            <v>12395394</v>
          </cell>
          <cell r="K42">
            <v>12702058</v>
          </cell>
          <cell r="L42">
            <v>11569355</v>
          </cell>
          <cell r="M42">
            <v>8185453</v>
          </cell>
          <cell r="N42">
            <v>8109915</v>
          </cell>
        </row>
        <row r="43">
          <cell r="A43">
            <v>445090</v>
          </cell>
          <cell r="B43" t="str">
            <v>OPA Unbilled</v>
          </cell>
          <cell r="C43">
            <v>-65189</v>
          </cell>
          <cell r="D43">
            <v>-20775</v>
          </cell>
          <cell r="E43">
            <v>-836672</v>
          </cell>
          <cell r="F43">
            <v>-528078</v>
          </cell>
          <cell r="G43">
            <v>-339258</v>
          </cell>
          <cell r="H43">
            <v>784453</v>
          </cell>
          <cell r="I43">
            <v>1101729</v>
          </cell>
          <cell r="J43">
            <v>234596</v>
          </cell>
          <cell r="K43">
            <v>-851777</v>
          </cell>
          <cell r="L43">
            <v>-2926539</v>
          </cell>
          <cell r="M43">
            <v>-67129</v>
          </cell>
          <cell r="N43">
            <v>1082282</v>
          </cell>
        </row>
        <row r="44">
          <cell r="A44">
            <v>447150</v>
          </cell>
          <cell r="B44" t="str">
            <v>Sales For Resale - Outside</v>
          </cell>
          <cell r="C44">
            <v>3338011</v>
          </cell>
          <cell r="D44">
            <v>2564341</v>
          </cell>
          <cell r="E44">
            <v>8637290</v>
          </cell>
          <cell r="F44">
            <v>8398799</v>
          </cell>
          <cell r="G44">
            <v>8187325</v>
          </cell>
          <cell r="H44">
            <v>8137893</v>
          </cell>
          <cell r="I44">
            <v>9474717</v>
          </cell>
          <cell r="J44">
            <v>10323797</v>
          </cell>
          <cell r="K44">
            <v>10314310</v>
          </cell>
          <cell r="L44">
            <v>10200665</v>
          </cell>
          <cell r="M44">
            <v>8945849</v>
          </cell>
          <cell r="N44">
            <v>8634526</v>
          </cell>
        </row>
        <row r="45">
          <cell r="A45">
            <v>448000</v>
          </cell>
          <cell r="B45" t="str">
            <v>Interdepartmental Sales-Elec</v>
          </cell>
          <cell r="C45">
            <v>3610</v>
          </cell>
          <cell r="D45">
            <v>3621</v>
          </cell>
          <cell r="E45">
            <v>-289852</v>
          </cell>
          <cell r="F45">
            <v>106074</v>
          </cell>
          <cell r="G45">
            <v>-21272</v>
          </cell>
          <cell r="H45">
            <v>223617</v>
          </cell>
          <cell r="I45">
            <v>588408</v>
          </cell>
          <cell r="J45">
            <v>375156</v>
          </cell>
          <cell r="K45">
            <v>-108433</v>
          </cell>
          <cell r="L45">
            <v>-370491</v>
          </cell>
          <cell r="M45">
            <v>201645</v>
          </cell>
          <cell r="N45">
            <v>-211025</v>
          </cell>
        </row>
        <row r="46">
          <cell r="A46">
            <v>449100</v>
          </cell>
          <cell r="B46" t="str">
            <v>Provisions For Rate Refunds</v>
          </cell>
          <cell r="C46">
            <v>-32948</v>
          </cell>
          <cell r="D46">
            <v>171355</v>
          </cell>
          <cell r="E46">
            <v>4020096</v>
          </cell>
          <cell r="F46">
            <v>3928177</v>
          </cell>
          <cell r="G46">
            <v>3887686</v>
          </cell>
          <cell r="H46">
            <v>3929156</v>
          </cell>
          <cell r="I46">
            <v>4612828</v>
          </cell>
          <cell r="J46">
            <v>4698988</v>
          </cell>
          <cell r="K46">
            <v>4686098</v>
          </cell>
          <cell r="L46">
            <v>4682103</v>
          </cell>
          <cell r="M46">
            <v>4527381</v>
          </cell>
          <cell r="N46">
            <v>4443138</v>
          </cell>
        </row>
        <row r="47">
          <cell r="A47">
            <v>450100</v>
          </cell>
          <cell r="B47" t="str">
            <v>Late Pmt and Forf Disc</v>
          </cell>
          <cell r="C47">
            <v>0</v>
          </cell>
          <cell r="D47">
            <v>0</v>
          </cell>
          <cell r="E47">
            <v>-218848</v>
          </cell>
          <cell r="F47">
            <v>136596</v>
          </cell>
          <cell r="G47">
            <v>-102759</v>
          </cell>
          <cell r="H47">
            <v>162141</v>
          </cell>
          <cell r="I47">
            <v>94679</v>
          </cell>
          <cell r="J47">
            <v>9994</v>
          </cell>
          <cell r="K47">
            <v>15835</v>
          </cell>
          <cell r="L47">
            <v>70916</v>
          </cell>
          <cell r="M47">
            <v>-20930</v>
          </cell>
          <cell r="N47">
            <v>-17901</v>
          </cell>
        </row>
        <row r="48">
          <cell r="A48">
            <v>451100</v>
          </cell>
          <cell r="B48" t="str">
            <v>Misc Service Revenue</v>
          </cell>
          <cell r="C48">
            <v>27472</v>
          </cell>
          <cell r="D48">
            <v>16973</v>
          </cell>
          <cell r="E48">
            <v>135023</v>
          </cell>
          <cell r="F48">
            <v>131291</v>
          </cell>
          <cell r="G48">
            <v>130149</v>
          </cell>
          <cell r="H48">
            <v>127100</v>
          </cell>
          <cell r="I48">
            <v>133952</v>
          </cell>
          <cell r="J48">
            <v>137708</v>
          </cell>
          <cell r="K48">
            <v>137324</v>
          </cell>
          <cell r="L48">
            <v>138581</v>
          </cell>
          <cell r="M48">
            <v>136305</v>
          </cell>
          <cell r="N48">
            <v>137774</v>
          </cell>
        </row>
        <row r="49">
          <cell r="A49">
            <v>454200</v>
          </cell>
          <cell r="B49" t="str">
            <v>Pole &amp; Line Attachments</v>
          </cell>
          <cell r="C49">
            <v>1709352</v>
          </cell>
          <cell r="D49">
            <v>498</v>
          </cell>
          <cell r="E49">
            <v>1574174</v>
          </cell>
          <cell r="F49">
            <v>1646049</v>
          </cell>
          <cell r="G49">
            <v>1517430</v>
          </cell>
          <cell r="H49">
            <v>1560495</v>
          </cell>
          <cell r="I49">
            <v>1770066</v>
          </cell>
          <cell r="J49">
            <v>1834370</v>
          </cell>
          <cell r="K49">
            <v>1901140</v>
          </cell>
          <cell r="L49">
            <v>2009173</v>
          </cell>
          <cell r="M49">
            <v>1793742</v>
          </cell>
          <cell r="N49">
            <v>1682453</v>
          </cell>
        </row>
        <row r="50">
          <cell r="A50">
            <v>454300</v>
          </cell>
          <cell r="B50" t="str">
            <v>Tower Lease Revenues</v>
          </cell>
          <cell r="C50">
            <v>231</v>
          </cell>
          <cell r="D50">
            <v>231</v>
          </cell>
          <cell r="E50">
            <v>-114799</v>
          </cell>
          <cell r="F50">
            <v>44432</v>
          </cell>
          <cell r="G50">
            <v>-50026</v>
          </cell>
          <cell r="H50">
            <v>63810</v>
          </cell>
          <cell r="I50">
            <v>108023</v>
          </cell>
          <cell r="J50">
            <v>65849</v>
          </cell>
          <cell r="K50">
            <v>49795</v>
          </cell>
          <cell r="L50">
            <v>-89899</v>
          </cell>
          <cell r="M50">
            <v>24909</v>
          </cell>
          <cell r="N50">
            <v>-63736</v>
          </cell>
        </row>
        <row r="51">
          <cell r="A51">
            <v>454400</v>
          </cell>
          <cell r="B51" t="str">
            <v>Other Electric Rents</v>
          </cell>
          <cell r="C51">
            <v>91800</v>
          </cell>
          <cell r="D51">
            <v>104669</v>
          </cell>
          <cell r="E51">
            <v>1608680</v>
          </cell>
          <cell r="F51">
            <v>3515082</v>
          </cell>
          <cell r="G51">
            <v>2495303</v>
          </cell>
          <cell r="H51">
            <v>1297999</v>
          </cell>
          <cell r="I51">
            <v>672000</v>
          </cell>
          <cell r="J51">
            <v>835000</v>
          </cell>
          <cell r="K51">
            <v>716000</v>
          </cell>
          <cell r="L51">
            <v>619000</v>
          </cell>
          <cell r="M51">
            <v>898000</v>
          </cell>
          <cell r="N51">
            <v>569000</v>
          </cell>
        </row>
        <row r="52">
          <cell r="A52">
            <v>456025</v>
          </cell>
          <cell r="B52" t="str">
            <v>RSG Rev - MISO Make Whole</v>
          </cell>
          <cell r="C52">
            <v>125181</v>
          </cell>
          <cell r="D52">
            <v>250140</v>
          </cell>
          <cell r="E52">
            <v>11880</v>
          </cell>
          <cell r="F52">
            <v>33871</v>
          </cell>
          <cell r="G52">
            <v>-26351</v>
          </cell>
          <cell r="H52">
            <v>2070</v>
          </cell>
          <cell r="I52">
            <v>2989</v>
          </cell>
          <cell r="J52">
            <v>4290</v>
          </cell>
          <cell r="K52">
            <v>3891</v>
          </cell>
          <cell r="L52">
            <v>1790</v>
          </cell>
          <cell r="M52">
            <v>1935</v>
          </cell>
          <cell r="N52">
            <v>4220</v>
          </cell>
        </row>
        <row r="53">
          <cell r="A53">
            <v>456040</v>
          </cell>
          <cell r="B53" t="str">
            <v>Sales Use Tax Coll Fee</v>
          </cell>
          <cell r="C53">
            <v>50</v>
          </cell>
          <cell r="D53">
            <v>50</v>
          </cell>
          <cell r="E53">
            <v>225359</v>
          </cell>
          <cell r="F53">
            <v>-308596</v>
          </cell>
          <cell r="G53">
            <v>257601</v>
          </cell>
          <cell r="H53">
            <v>684721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A54">
            <v>456110</v>
          </cell>
          <cell r="B54" t="str">
            <v>Transmission Charge PTP</v>
          </cell>
          <cell r="C54">
            <v>5263</v>
          </cell>
          <cell r="D54">
            <v>4154</v>
          </cell>
          <cell r="E54">
            <v>24025</v>
          </cell>
          <cell r="F54">
            <v>0</v>
          </cell>
          <cell r="G54">
            <v>19479</v>
          </cell>
          <cell r="H54">
            <v>18855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A55">
            <v>456111</v>
          </cell>
          <cell r="B55" t="str">
            <v>Other Transmission Revenues</v>
          </cell>
          <cell r="C55">
            <v>188860</v>
          </cell>
          <cell r="D55">
            <v>30975</v>
          </cell>
          <cell r="E55">
            <v>18855</v>
          </cell>
          <cell r="F55">
            <v>85000</v>
          </cell>
          <cell r="G55">
            <v>9819</v>
          </cell>
          <cell r="H55">
            <v>9819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A56">
            <v>456610</v>
          </cell>
          <cell r="B56" t="str">
            <v>Other Electric Revenues</v>
          </cell>
          <cell r="C56">
            <v>85000</v>
          </cell>
          <cell r="D56">
            <v>5000</v>
          </cell>
          <cell r="E56">
            <v>108</v>
          </cell>
          <cell r="F56">
            <v>9819</v>
          </cell>
          <cell r="G56">
            <v>32539</v>
          </cell>
          <cell r="H56">
            <v>0</v>
          </cell>
          <cell r="I56">
            <v>14167</v>
          </cell>
          <cell r="J56">
            <v>14167</v>
          </cell>
          <cell r="K56">
            <v>14167</v>
          </cell>
          <cell r="L56">
            <v>14167</v>
          </cell>
          <cell r="M56">
            <v>14167</v>
          </cell>
          <cell r="N56">
            <v>14167</v>
          </cell>
        </row>
        <row r="57">
          <cell r="A57">
            <v>456970</v>
          </cell>
          <cell r="B57" t="str">
            <v>Wheel Transmission Rev - ED</v>
          </cell>
          <cell r="C57">
            <v>6291</v>
          </cell>
          <cell r="D57">
            <v>6069</v>
          </cell>
          <cell r="E57">
            <v>0</v>
          </cell>
          <cell r="F57">
            <v>36</v>
          </cell>
          <cell r="G57">
            <v>85</v>
          </cell>
          <cell r="H57">
            <v>113</v>
          </cell>
          <cell r="I57">
            <v>14167</v>
          </cell>
          <cell r="J57">
            <v>14167</v>
          </cell>
          <cell r="K57">
            <v>14167</v>
          </cell>
          <cell r="L57">
            <v>14167</v>
          </cell>
          <cell r="M57">
            <v>14167</v>
          </cell>
          <cell r="N57">
            <v>14167</v>
          </cell>
        </row>
        <row r="58">
          <cell r="A58">
            <v>500000</v>
          </cell>
          <cell r="B58" t="str">
            <v>Suprvsn and Engrg - Steam Oper</v>
          </cell>
          <cell r="C58">
            <v>213168</v>
          </cell>
          <cell r="D58">
            <v>248241</v>
          </cell>
          <cell r="E58">
            <v>231</v>
          </cell>
          <cell r="F58">
            <v>0</v>
          </cell>
          <cell r="G58">
            <v>231</v>
          </cell>
          <cell r="H58">
            <v>231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>
            <v>501110</v>
          </cell>
          <cell r="B59" t="str">
            <v>Coal Consumed-Fossil Steam</v>
          </cell>
          <cell r="C59">
            <v>8707997</v>
          </cell>
          <cell r="D59">
            <v>9070472</v>
          </cell>
          <cell r="E59">
            <v>66175</v>
          </cell>
          <cell r="F59">
            <v>73505</v>
          </cell>
          <cell r="G59">
            <v>73073</v>
          </cell>
          <cell r="H59">
            <v>75582</v>
          </cell>
          <cell r="I59">
            <v>0</v>
          </cell>
          <cell r="J59">
            <v>4000000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A60">
            <v>501150</v>
          </cell>
          <cell r="B60" t="str">
            <v>Coal &amp; Other Fuel Handling</v>
          </cell>
          <cell r="C60">
            <v>172324</v>
          </cell>
          <cell r="D60">
            <v>120613</v>
          </cell>
          <cell r="E60">
            <v>217219</v>
          </cell>
          <cell r="F60">
            <v>66722</v>
          </cell>
          <cell r="G60">
            <v>172028</v>
          </cell>
          <cell r="H60">
            <v>20831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A61">
            <v>501160</v>
          </cell>
          <cell r="B61" t="str">
            <v>Coal Sampling &amp; Testing</v>
          </cell>
          <cell r="C61">
            <v>1090</v>
          </cell>
          <cell r="D61">
            <v>172028</v>
          </cell>
          <cell r="E61">
            <v>20831</v>
          </cell>
          <cell r="F61">
            <v>222875</v>
          </cell>
          <cell r="G61">
            <v>20</v>
          </cell>
          <cell r="H61">
            <v>52195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A62">
            <v>501190</v>
          </cell>
          <cell r="B62" t="str">
            <v>Sale Of Fly Ash-Expenses</v>
          </cell>
          <cell r="C62">
            <v>165710</v>
          </cell>
          <cell r="D62">
            <v>205413</v>
          </cell>
          <cell r="E62">
            <v>50</v>
          </cell>
          <cell r="F62">
            <v>50</v>
          </cell>
          <cell r="G62">
            <v>50</v>
          </cell>
          <cell r="H62">
            <v>50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A63">
            <v>501310</v>
          </cell>
          <cell r="B63" t="str">
            <v>Oil Consumed-Fossil Steam</v>
          </cell>
          <cell r="C63">
            <v>48233</v>
          </cell>
          <cell r="D63">
            <v>40236</v>
          </cell>
          <cell r="E63">
            <v>6684</v>
          </cell>
          <cell r="F63">
            <v>4763</v>
          </cell>
          <cell r="G63">
            <v>3621</v>
          </cell>
          <cell r="H63">
            <v>4619</v>
          </cell>
          <cell r="I63">
            <v>12083</v>
          </cell>
          <cell r="J63">
            <v>12083</v>
          </cell>
          <cell r="K63">
            <v>12083</v>
          </cell>
          <cell r="L63">
            <v>12083</v>
          </cell>
          <cell r="M63">
            <v>12083</v>
          </cell>
          <cell r="N63">
            <v>12083</v>
          </cell>
        </row>
        <row r="64">
          <cell r="A64">
            <v>501350</v>
          </cell>
          <cell r="B64" t="str">
            <v>Oil Handling Expense</v>
          </cell>
          <cell r="C64">
            <v>3061</v>
          </cell>
          <cell r="D64">
            <v>400</v>
          </cell>
          <cell r="E64">
            <v>-3379</v>
          </cell>
          <cell r="F64">
            <v>-552</v>
          </cell>
          <cell r="G64">
            <v>15633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A65">
            <v>501996</v>
          </cell>
          <cell r="B65" t="str">
            <v>Fuel Expense</v>
          </cell>
          <cell r="C65">
            <v>0</v>
          </cell>
          <cell r="D65">
            <v>0</v>
          </cell>
          <cell r="E65">
            <v>0</v>
          </cell>
          <cell r="F65">
            <v>4447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A66">
            <v>502040</v>
          </cell>
          <cell r="B66" t="str">
            <v>COST OF LIME</v>
          </cell>
          <cell r="C66">
            <v>764642</v>
          </cell>
          <cell r="D66">
            <v>788414</v>
          </cell>
          <cell r="E66">
            <v>197130</v>
          </cell>
          <cell r="F66">
            <v>0</v>
          </cell>
          <cell r="G66">
            <v>5195</v>
          </cell>
          <cell r="H66">
            <v>4031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A67">
            <v>502100</v>
          </cell>
          <cell r="B67" t="str">
            <v>Fossil Steam Exp-Other</v>
          </cell>
          <cell r="C67">
            <v>437760</v>
          </cell>
          <cell r="D67">
            <v>351847</v>
          </cell>
          <cell r="F67">
            <v>0</v>
          </cell>
          <cell r="H67">
            <v>65634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A68">
            <v>505000</v>
          </cell>
          <cell r="B68" t="str">
            <v>Electric Expenses-Steam Oper</v>
          </cell>
          <cell r="C68">
            <v>78049</v>
          </cell>
          <cell r="D68">
            <v>68233</v>
          </cell>
          <cell r="E68">
            <v>65634</v>
          </cell>
          <cell r="F68">
            <v>1100470</v>
          </cell>
          <cell r="G68">
            <v>24057</v>
          </cell>
          <cell r="H68">
            <v>-45057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A69">
            <v>506000</v>
          </cell>
          <cell r="B69" t="str">
            <v>Misc Fossil Power Expenses</v>
          </cell>
          <cell r="C69">
            <v>377508</v>
          </cell>
          <cell r="D69">
            <v>164521</v>
          </cell>
          <cell r="E69">
            <v>-45057</v>
          </cell>
          <cell r="F69">
            <v>622802</v>
          </cell>
          <cell r="G69">
            <v>177769</v>
          </cell>
          <cell r="H69">
            <v>156769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A70">
            <v>509030</v>
          </cell>
          <cell r="B70" t="str">
            <v>SO2 Emission Expense</v>
          </cell>
          <cell r="C70">
            <v>82</v>
          </cell>
          <cell r="D70">
            <v>86</v>
          </cell>
          <cell r="E70">
            <v>312104</v>
          </cell>
          <cell r="F70">
            <v>154115</v>
          </cell>
          <cell r="G70">
            <v>309876</v>
          </cell>
          <cell r="H70">
            <v>256734</v>
          </cell>
          <cell r="I70">
            <v>98265</v>
          </cell>
          <cell r="J70">
            <v>97670</v>
          </cell>
          <cell r="K70">
            <v>100798</v>
          </cell>
          <cell r="L70">
            <v>105976</v>
          </cell>
          <cell r="M70">
            <v>98780</v>
          </cell>
          <cell r="N70">
            <v>99289</v>
          </cell>
        </row>
        <row r="71">
          <cell r="A71">
            <v>509210</v>
          </cell>
          <cell r="B71" t="str">
            <v>Seasonal NOx Emission Expense</v>
          </cell>
          <cell r="C71">
            <v>7317</v>
          </cell>
          <cell r="D71">
            <v>7750</v>
          </cell>
          <cell r="E71">
            <v>7368099</v>
          </cell>
          <cell r="F71">
            <v>9054528</v>
          </cell>
          <cell r="G71">
            <v>7688931</v>
          </cell>
          <cell r="H71">
            <v>6127845</v>
          </cell>
          <cell r="I71">
            <v>6782000</v>
          </cell>
          <cell r="J71">
            <v>7394000</v>
          </cell>
          <cell r="K71">
            <v>7443000</v>
          </cell>
          <cell r="L71">
            <v>6486000</v>
          </cell>
          <cell r="M71">
            <v>6642000</v>
          </cell>
          <cell r="N71">
            <v>6452000</v>
          </cell>
        </row>
        <row r="72">
          <cell r="A72">
            <v>509212</v>
          </cell>
          <cell r="B72" t="str">
            <v>Annual NOx Emission Expense</v>
          </cell>
          <cell r="C72">
            <v>2636</v>
          </cell>
          <cell r="D72">
            <v>2793</v>
          </cell>
          <cell r="E72">
            <v>115658</v>
          </cell>
          <cell r="F72">
            <v>108966</v>
          </cell>
          <cell r="G72">
            <v>131337</v>
          </cell>
          <cell r="H72">
            <v>113379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A73">
            <v>510000</v>
          </cell>
          <cell r="B73" t="str">
            <v>Suprvsn and Engrng-Steam Maint</v>
          </cell>
          <cell r="C73">
            <v>175503</v>
          </cell>
          <cell r="D73">
            <v>229714</v>
          </cell>
          <cell r="E73">
            <v>188228</v>
          </cell>
          <cell r="F73">
            <v>188048</v>
          </cell>
          <cell r="G73">
            <v>14255</v>
          </cell>
          <cell r="H73">
            <v>22671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A74">
            <v>510100</v>
          </cell>
          <cell r="B74" t="str">
            <v>Suprvsn &amp; Engrng-Steam Maint R</v>
          </cell>
          <cell r="C74">
            <v>3540</v>
          </cell>
          <cell r="D74">
            <v>3524</v>
          </cell>
          <cell r="E74">
            <v>22671</v>
          </cell>
          <cell r="F74">
            <v>31111</v>
          </cell>
          <cell r="G74">
            <v>19429</v>
          </cell>
          <cell r="H74">
            <v>32435</v>
          </cell>
          <cell r="I74">
            <v>195475</v>
          </cell>
          <cell r="J74">
            <v>195475</v>
          </cell>
          <cell r="K74">
            <v>195475</v>
          </cell>
          <cell r="L74">
            <v>195475</v>
          </cell>
          <cell r="M74">
            <v>195475</v>
          </cell>
          <cell r="N74">
            <v>195475</v>
          </cell>
        </row>
        <row r="75">
          <cell r="A75">
            <v>511000</v>
          </cell>
          <cell r="B75" t="str">
            <v>Maint Of Structures-Steam</v>
          </cell>
          <cell r="C75">
            <v>193499</v>
          </cell>
          <cell r="D75">
            <v>412460</v>
          </cell>
          <cell r="E75">
            <v>116257</v>
          </cell>
          <cell r="F75">
            <v>48065</v>
          </cell>
          <cell r="G75">
            <v>-120684</v>
          </cell>
          <cell r="H75">
            <v>154017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A76">
            <v>512100</v>
          </cell>
          <cell r="B76" t="str">
            <v>Maint Of Boiler Plant-Other</v>
          </cell>
          <cell r="C76">
            <v>458893</v>
          </cell>
          <cell r="D76">
            <v>223657</v>
          </cell>
          <cell r="E76">
            <v>0</v>
          </cell>
          <cell r="F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A77">
            <v>513100</v>
          </cell>
          <cell r="B77" t="str">
            <v>Maint Of Electric Plant-Other</v>
          </cell>
          <cell r="C77">
            <v>79008</v>
          </cell>
          <cell r="D77">
            <v>-282867</v>
          </cell>
          <cell r="E77">
            <v>0</v>
          </cell>
          <cell r="F77">
            <v>0</v>
          </cell>
          <cell r="G77">
            <v>899842</v>
          </cell>
          <cell r="H77">
            <v>0</v>
          </cell>
          <cell r="I77">
            <v>567000</v>
          </cell>
          <cell r="J77">
            <v>659000</v>
          </cell>
          <cell r="K77">
            <v>729000</v>
          </cell>
          <cell r="L77">
            <v>676000</v>
          </cell>
          <cell r="M77">
            <v>909000</v>
          </cell>
          <cell r="N77">
            <v>495000</v>
          </cell>
        </row>
        <row r="78">
          <cell r="A78">
            <v>514000</v>
          </cell>
          <cell r="B78" t="str">
            <v>Maintenance - Misc Steam Plant</v>
          </cell>
          <cell r="C78">
            <v>136561</v>
          </cell>
          <cell r="D78">
            <v>-4862</v>
          </cell>
          <cell r="E78">
            <v>657316</v>
          </cell>
          <cell r="F78">
            <v>956771</v>
          </cell>
          <cell r="G78">
            <v>558101</v>
          </cell>
          <cell r="H78">
            <v>526570</v>
          </cell>
          <cell r="I78">
            <v>-37902</v>
          </cell>
          <cell r="J78">
            <v>272981</v>
          </cell>
          <cell r="K78">
            <v>315881</v>
          </cell>
          <cell r="L78">
            <v>5000</v>
          </cell>
          <cell r="M78">
            <v>5000</v>
          </cell>
          <cell r="N78">
            <v>5000</v>
          </cell>
        </row>
        <row r="79">
          <cell r="A79">
            <v>514300</v>
          </cell>
          <cell r="B79" t="str">
            <v>Maintenance - Misc Steam Plant</v>
          </cell>
          <cell r="C79">
            <v>41</v>
          </cell>
          <cell r="D79">
            <v>10</v>
          </cell>
          <cell r="E79">
            <v>454309</v>
          </cell>
          <cell r="F79">
            <v>276235</v>
          </cell>
          <cell r="G79">
            <v>335629</v>
          </cell>
          <cell r="H79">
            <v>260804</v>
          </cell>
          <cell r="I79">
            <v>5000</v>
          </cell>
          <cell r="J79">
            <v>5000</v>
          </cell>
          <cell r="K79">
            <v>5000</v>
          </cell>
          <cell r="L79">
            <v>5000</v>
          </cell>
          <cell r="M79">
            <v>5000</v>
          </cell>
          <cell r="N79">
            <v>0</v>
          </cell>
        </row>
        <row r="80">
          <cell r="A80">
            <v>546000</v>
          </cell>
          <cell r="B80" t="str">
            <v>Suprvsn and Enginring-CT Oper</v>
          </cell>
          <cell r="C80">
            <v>35540</v>
          </cell>
          <cell r="D80">
            <v>27617</v>
          </cell>
          <cell r="E80">
            <v>260804</v>
          </cell>
          <cell r="F80">
            <v>340468</v>
          </cell>
          <cell r="G80">
            <v>300401</v>
          </cell>
          <cell r="H80">
            <v>346998</v>
          </cell>
          <cell r="I80">
            <v>798151</v>
          </cell>
          <cell r="J80">
            <v>905744</v>
          </cell>
          <cell r="K80">
            <v>921656</v>
          </cell>
          <cell r="L80">
            <v>829768</v>
          </cell>
          <cell r="M80">
            <v>693175</v>
          </cell>
          <cell r="N80">
            <v>899872</v>
          </cell>
        </row>
        <row r="81">
          <cell r="A81">
            <v>547100</v>
          </cell>
          <cell r="B81" t="str">
            <v>Natural Gas</v>
          </cell>
          <cell r="C81">
            <v>236072</v>
          </cell>
          <cell r="D81">
            <v>302031</v>
          </cell>
          <cell r="E81">
            <v>57068</v>
          </cell>
          <cell r="F81">
            <v>81114</v>
          </cell>
          <cell r="G81">
            <v>59996</v>
          </cell>
          <cell r="H81">
            <v>66195</v>
          </cell>
          <cell r="I81">
            <v>44824</v>
          </cell>
          <cell r="J81">
            <v>44823</v>
          </cell>
          <cell r="K81">
            <v>44961</v>
          </cell>
          <cell r="L81">
            <v>64325</v>
          </cell>
          <cell r="M81">
            <v>44739</v>
          </cell>
          <cell r="N81">
            <v>44878</v>
          </cell>
        </row>
        <row r="82">
          <cell r="A82">
            <v>547150</v>
          </cell>
          <cell r="B82" t="str">
            <v>Natural Gas Handling-CT</v>
          </cell>
          <cell r="C82">
            <v>802</v>
          </cell>
          <cell r="D82">
            <v>805</v>
          </cell>
          <cell r="E82">
            <v>143951</v>
          </cell>
          <cell r="F82">
            <v>137200</v>
          </cell>
          <cell r="G82">
            <v>142327</v>
          </cell>
          <cell r="H82">
            <v>107698</v>
          </cell>
          <cell r="I82">
            <v>114575</v>
          </cell>
          <cell r="J82">
            <v>166005</v>
          </cell>
          <cell r="K82">
            <v>108638</v>
          </cell>
          <cell r="L82">
            <v>124526</v>
          </cell>
          <cell r="M82">
            <v>164940</v>
          </cell>
          <cell r="N82">
            <v>111101</v>
          </cell>
        </row>
        <row r="83">
          <cell r="A83">
            <v>547701</v>
          </cell>
          <cell r="B83" t="str">
            <v>Propane Gas</v>
          </cell>
          <cell r="C83">
            <v>752</v>
          </cell>
          <cell r="D83">
            <v>478</v>
          </cell>
          <cell r="E83">
            <v>49</v>
          </cell>
          <cell r="F83">
            <v>38</v>
          </cell>
          <cell r="G83">
            <v>49</v>
          </cell>
          <cell r="H83">
            <v>-11</v>
          </cell>
          <cell r="I83">
            <v>0</v>
          </cell>
          <cell r="J83">
            <v>0</v>
          </cell>
          <cell r="K83">
            <v>1980</v>
          </cell>
          <cell r="L83">
            <v>2374</v>
          </cell>
          <cell r="M83">
            <v>2561</v>
          </cell>
          <cell r="N83">
            <v>2670</v>
          </cell>
        </row>
        <row r="84">
          <cell r="A84">
            <v>548100</v>
          </cell>
          <cell r="B84" t="str">
            <v>Generation Expenses-Other CT</v>
          </cell>
          <cell r="C84">
            <v>242</v>
          </cell>
          <cell r="D84">
            <v>147</v>
          </cell>
          <cell r="E84">
            <v>-11</v>
          </cell>
          <cell r="F84">
            <v>11</v>
          </cell>
          <cell r="G84">
            <v>2315</v>
          </cell>
          <cell r="H84">
            <v>1028</v>
          </cell>
          <cell r="I84">
            <v>2374</v>
          </cell>
          <cell r="J84">
            <v>2561</v>
          </cell>
          <cell r="K84">
            <v>2670</v>
          </cell>
          <cell r="L84">
            <v>2305</v>
          </cell>
          <cell r="M84">
            <v>0</v>
          </cell>
          <cell r="N84">
            <v>0</v>
          </cell>
        </row>
        <row r="85">
          <cell r="A85">
            <v>548200</v>
          </cell>
          <cell r="B85" t="str">
            <v>Prime Movers - Generators- CT</v>
          </cell>
          <cell r="C85">
            <v>29212</v>
          </cell>
          <cell r="D85">
            <v>19517</v>
          </cell>
          <cell r="E85">
            <v>1028</v>
          </cell>
          <cell r="F85">
            <v>703</v>
          </cell>
          <cell r="G85">
            <v>629</v>
          </cell>
          <cell r="H85">
            <v>537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A86">
            <v>549000</v>
          </cell>
          <cell r="B86" t="str">
            <v>Misc-Power Generation Expenses</v>
          </cell>
          <cell r="C86">
            <v>82369</v>
          </cell>
          <cell r="D86">
            <v>105168</v>
          </cell>
          <cell r="E86">
            <v>153293</v>
          </cell>
          <cell r="F86">
            <v>134684</v>
          </cell>
          <cell r="G86">
            <v>139015</v>
          </cell>
          <cell r="H86">
            <v>158412</v>
          </cell>
          <cell r="I86">
            <v>183461</v>
          </cell>
          <cell r="J86">
            <v>183458</v>
          </cell>
          <cell r="K86">
            <v>183972</v>
          </cell>
          <cell r="L86">
            <v>181829</v>
          </cell>
          <cell r="M86">
            <v>189123</v>
          </cell>
          <cell r="N86">
            <v>183661</v>
          </cell>
        </row>
        <row r="87">
          <cell r="A87">
            <v>551000</v>
          </cell>
          <cell r="B87" t="str">
            <v>Suprvsn and Enginring-CT Maint</v>
          </cell>
          <cell r="C87">
            <v>5628</v>
          </cell>
          <cell r="D87">
            <v>3416</v>
          </cell>
          <cell r="E87">
            <v>2830</v>
          </cell>
          <cell r="F87">
            <v>3110</v>
          </cell>
          <cell r="G87">
            <v>2208</v>
          </cell>
          <cell r="H87">
            <v>3046</v>
          </cell>
          <cell r="I87">
            <v>3891</v>
          </cell>
          <cell r="J87">
            <v>3892</v>
          </cell>
          <cell r="K87">
            <v>3893</v>
          </cell>
          <cell r="L87">
            <v>3892</v>
          </cell>
          <cell r="M87">
            <v>3893</v>
          </cell>
          <cell r="N87">
            <v>3892</v>
          </cell>
        </row>
        <row r="88">
          <cell r="A88">
            <v>552000</v>
          </cell>
          <cell r="B88" t="str">
            <v>Maintenance Of Structures-CT</v>
          </cell>
          <cell r="C88">
            <v>77864</v>
          </cell>
          <cell r="D88">
            <v>48472</v>
          </cell>
          <cell r="E88">
            <v>275899</v>
          </cell>
          <cell r="F88">
            <v>530210</v>
          </cell>
          <cell r="G88">
            <v>319727</v>
          </cell>
          <cell r="H88">
            <v>348412</v>
          </cell>
          <cell r="I88">
            <v>237200</v>
          </cell>
          <cell r="J88">
            <v>237232</v>
          </cell>
          <cell r="K88">
            <v>237396</v>
          </cell>
          <cell r="L88">
            <v>263003</v>
          </cell>
          <cell r="M88">
            <v>237086</v>
          </cell>
          <cell r="N88">
            <v>238040</v>
          </cell>
        </row>
        <row r="89">
          <cell r="A89">
            <v>553000</v>
          </cell>
          <cell r="B89" t="str">
            <v>Maint-Gentg and Elect Equip-CT</v>
          </cell>
          <cell r="C89">
            <v>22366</v>
          </cell>
          <cell r="D89">
            <v>668265</v>
          </cell>
          <cell r="E89">
            <v>469542</v>
          </cell>
          <cell r="F89">
            <v>626293</v>
          </cell>
          <cell r="G89">
            <v>389447</v>
          </cell>
          <cell r="H89">
            <v>615609</v>
          </cell>
          <cell r="I89">
            <v>447765</v>
          </cell>
          <cell r="J89">
            <v>377771</v>
          </cell>
          <cell r="K89">
            <v>378005</v>
          </cell>
          <cell r="L89">
            <v>414776</v>
          </cell>
          <cell r="M89">
            <v>397582</v>
          </cell>
          <cell r="N89">
            <v>407857</v>
          </cell>
        </row>
        <row r="90">
          <cell r="A90">
            <v>554000</v>
          </cell>
          <cell r="B90" t="str">
            <v>Misc Power Generation Plant-CT</v>
          </cell>
          <cell r="C90">
            <v>16857</v>
          </cell>
          <cell r="D90">
            <v>14715</v>
          </cell>
          <cell r="E90">
            <v>77787</v>
          </cell>
          <cell r="F90">
            <v>8025</v>
          </cell>
          <cell r="G90">
            <v>14451</v>
          </cell>
          <cell r="H90">
            <v>372294</v>
          </cell>
          <cell r="I90">
            <v>16477</v>
          </cell>
          <cell r="J90">
            <v>16489</v>
          </cell>
          <cell r="K90">
            <v>16451</v>
          </cell>
          <cell r="L90">
            <v>16428</v>
          </cell>
          <cell r="M90">
            <v>17824</v>
          </cell>
          <cell r="N90">
            <v>32899</v>
          </cell>
        </row>
        <row r="91">
          <cell r="A91">
            <v>555028</v>
          </cell>
          <cell r="B91" t="str">
            <v>Purch Pwr - Non-native - net</v>
          </cell>
          <cell r="C91">
            <v>-89252</v>
          </cell>
          <cell r="D91">
            <v>85988</v>
          </cell>
          <cell r="E91">
            <v>228980</v>
          </cell>
          <cell r="F91">
            <v>132808</v>
          </cell>
          <cell r="G91">
            <v>174130</v>
          </cell>
          <cell r="H91">
            <v>927328</v>
          </cell>
          <cell r="I91">
            <v>25609</v>
          </cell>
          <cell r="J91">
            <v>25611</v>
          </cell>
          <cell r="K91">
            <v>25671</v>
          </cell>
          <cell r="L91">
            <v>35338</v>
          </cell>
          <cell r="M91">
            <v>25560</v>
          </cell>
          <cell r="N91">
            <v>25633</v>
          </cell>
        </row>
        <row r="92">
          <cell r="A92">
            <v>555202</v>
          </cell>
          <cell r="B92" t="str">
            <v>Purch Power-Fuel Clause</v>
          </cell>
          <cell r="C92">
            <v>3861897</v>
          </cell>
          <cell r="D92">
            <v>45814</v>
          </cell>
          <cell r="E92">
            <v>45</v>
          </cell>
          <cell r="F92">
            <v>57</v>
          </cell>
          <cell r="G92">
            <v>58</v>
          </cell>
          <cell r="H92">
            <v>47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A93">
            <v>556000</v>
          </cell>
          <cell r="B93" t="str">
            <v>System Cnts &amp; Load Dispatching</v>
          </cell>
          <cell r="C93">
            <v>64</v>
          </cell>
          <cell r="D93">
            <v>64</v>
          </cell>
          <cell r="E93">
            <v>33079</v>
          </cell>
          <cell r="F93">
            <v>36570</v>
          </cell>
          <cell r="G93">
            <v>35102</v>
          </cell>
          <cell r="H93">
            <v>30953</v>
          </cell>
          <cell r="I93">
            <v>25705</v>
          </cell>
          <cell r="J93">
            <v>25710</v>
          </cell>
          <cell r="K93">
            <v>25761</v>
          </cell>
          <cell r="L93">
            <v>27256</v>
          </cell>
          <cell r="M93">
            <v>25681</v>
          </cell>
          <cell r="N93">
            <v>25727</v>
          </cell>
        </row>
        <row r="94">
          <cell r="A94">
            <v>557000</v>
          </cell>
          <cell r="B94" t="str">
            <v>Other Expenses-Oper</v>
          </cell>
          <cell r="C94">
            <v>942490</v>
          </cell>
          <cell r="D94">
            <v>870885</v>
          </cell>
          <cell r="E94">
            <v>108101</v>
          </cell>
          <cell r="F94">
            <v>145050</v>
          </cell>
          <cell r="G94">
            <v>0</v>
          </cell>
          <cell r="H94">
            <v>355180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A95">
            <v>557450</v>
          </cell>
          <cell r="B95" t="str">
            <v>Commissions/Brokerage Expense</v>
          </cell>
          <cell r="C95">
            <v>2775</v>
          </cell>
          <cell r="D95">
            <v>2775</v>
          </cell>
          <cell r="E95">
            <v>793</v>
          </cell>
          <cell r="F95">
            <v>876</v>
          </cell>
          <cell r="G95">
            <v>823</v>
          </cell>
          <cell r="H95">
            <v>1740</v>
          </cell>
          <cell r="I95">
            <v>968</v>
          </cell>
          <cell r="J95">
            <v>968</v>
          </cell>
          <cell r="K95">
            <v>968</v>
          </cell>
          <cell r="L95">
            <v>968</v>
          </cell>
          <cell r="M95">
            <v>968</v>
          </cell>
          <cell r="N95">
            <v>968</v>
          </cell>
        </row>
        <row r="96">
          <cell r="A96">
            <v>557980</v>
          </cell>
          <cell r="B96" t="str">
            <v>Retail Deferred Fuel Expenses</v>
          </cell>
          <cell r="C96">
            <v>249667</v>
          </cell>
          <cell r="D96">
            <v>855656</v>
          </cell>
          <cell r="E96">
            <v>209</v>
          </cell>
          <cell r="F96">
            <v>254</v>
          </cell>
          <cell r="G96">
            <v>277</v>
          </cell>
          <cell r="H96">
            <v>326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A97">
            <v>560000</v>
          </cell>
          <cell r="B97" t="str">
            <v>Supervsn and Engrng-Trans Oper</v>
          </cell>
          <cell r="C97">
            <v>143</v>
          </cell>
          <cell r="D97">
            <v>202</v>
          </cell>
          <cell r="E97">
            <v>237</v>
          </cell>
          <cell r="F97">
            <v>467</v>
          </cell>
          <cell r="G97">
            <v>507</v>
          </cell>
          <cell r="H97">
            <v>1481</v>
          </cell>
          <cell r="I97">
            <v>1972</v>
          </cell>
          <cell r="J97">
            <v>1903</v>
          </cell>
          <cell r="K97">
            <v>1861</v>
          </cell>
          <cell r="L97">
            <v>1971</v>
          </cell>
          <cell r="M97">
            <v>1840</v>
          </cell>
          <cell r="N97">
            <v>1861</v>
          </cell>
        </row>
        <row r="98">
          <cell r="A98">
            <v>561100</v>
          </cell>
          <cell r="B98" t="str">
            <v>Load Dispatch-Reliability</v>
          </cell>
          <cell r="C98">
            <v>8645</v>
          </cell>
          <cell r="D98">
            <v>8682</v>
          </cell>
          <cell r="E98">
            <v>22235</v>
          </cell>
          <cell r="F98">
            <v>29867</v>
          </cell>
          <cell r="G98">
            <v>22347</v>
          </cell>
          <cell r="H98">
            <v>24017</v>
          </cell>
          <cell r="I98">
            <v>26278</v>
          </cell>
          <cell r="J98">
            <v>26277</v>
          </cell>
          <cell r="K98">
            <v>26367</v>
          </cell>
          <cell r="L98">
            <v>38952</v>
          </cell>
          <cell r="M98">
            <v>26223</v>
          </cell>
          <cell r="N98">
            <v>26313</v>
          </cell>
        </row>
        <row r="99">
          <cell r="A99">
            <v>561200</v>
          </cell>
          <cell r="B99" t="str">
            <v>Load Dispatch-Mnitor&amp;OprTrnSys</v>
          </cell>
          <cell r="C99">
            <v>40770</v>
          </cell>
          <cell r="D99">
            <v>41083</v>
          </cell>
          <cell r="E99">
            <v>64503</v>
          </cell>
          <cell r="F99">
            <v>83156</v>
          </cell>
          <cell r="G99">
            <v>78211</v>
          </cell>
          <cell r="H99">
            <v>77214</v>
          </cell>
          <cell r="I99">
            <v>66335</v>
          </cell>
          <cell r="J99">
            <v>61413</v>
          </cell>
          <cell r="K99">
            <v>61249</v>
          </cell>
          <cell r="L99">
            <v>80557</v>
          </cell>
          <cell r="M99">
            <v>60960</v>
          </cell>
          <cell r="N99">
            <v>63688</v>
          </cell>
        </row>
        <row r="100">
          <cell r="A100">
            <v>561300</v>
          </cell>
          <cell r="B100" t="str">
            <v>Load Dispatch - TransSvc&amp;Sch</v>
          </cell>
          <cell r="C100">
            <v>5503</v>
          </cell>
          <cell r="D100">
            <v>5528</v>
          </cell>
          <cell r="E100">
            <v>5054</v>
          </cell>
          <cell r="F100">
            <v>6371</v>
          </cell>
          <cell r="G100">
            <v>6426</v>
          </cell>
          <cell r="H100">
            <v>6861</v>
          </cell>
          <cell r="I100">
            <v>28705</v>
          </cell>
          <cell r="J100">
            <v>31409</v>
          </cell>
          <cell r="K100">
            <v>28777</v>
          </cell>
          <cell r="L100">
            <v>28552</v>
          </cell>
          <cell r="M100">
            <v>31365</v>
          </cell>
          <cell r="N100">
            <v>28733</v>
          </cell>
        </row>
        <row r="101">
          <cell r="A101">
            <v>561500</v>
          </cell>
          <cell r="B101" t="str">
            <v>ReliabilityPlanning&amp;StdsDev</v>
          </cell>
          <cell r="C101">
            <v>0</v>
          </cell>
          <cell r="D101">
            <v>0</v>
          </cell>
          <cell r="E101">
            <v>10251</v>
          </cell>
          <cell r="F101">
            <v>31361</v>
          </cell>
          <cell r="G101">
            <v>19298</v>
          </cell>
          <cell r="H101">
            <v>6571</v>
          </cell>
          <cell r="I101">
            <v>31984</v>
          </cell>
          <cell r="J101">
            <v>31984</v>
          </cell>
          <cell r="K101">
            <v>31983</v>
          </cell>
          <cell r="L101">
            <v>51982</v>
          </cell>
          <cell r="M101">
            <v>31983</v>
          </cell>
          <cell r="N101">
            <v>31983</v>
          </cell>
        </row>
        <row r="102">
          <cell r="A102">
            <v>562000</v>
          </cell>
          <cell r="B102" t="str">
            <v>Station Expenses</v>
          </cell>
          <cell r="C102">
            <v>13022</v>
          </cell>
          <cell r="D102">
            <v>9204</v>
          </cell>
          <cell r="E102">
            <v>12375</v>
          </cell>
          <cell r="F102">
            <v>233974</v>
          </cell>
          <cell r="G102">
            <v>145592</v>
          </cell>
          <cell r="H102">
            <v>730193</v>
          </cell>
          <cell r="I102">
            <v>15572</v>
          </cell>
          <cell r="J102">
            <v>6521</v>
          </cell>
          <cell r="K102">
            <v>6424</v>
          </cell>
          <cell r="L102">
            <v>102482</v>
          </cell>
          <cell r="M102">
            <v>563067</v>
          </cell>
          <cell r="N102">
            <v>563121</v>
          </cell>
        </row>
        <row r="103">
          <cell r="A103">
            <v>563000</v>
          </cell>
          <cell r="B103" t="str">
            <v>Overhead Line Expenses-Trans</v>
          </cell>
          <cell r="C103">
            <v>360</v>
          </cell>
          <cell r="D103">
            <v>350</v>
          </cell>
          <cell r="E103">
            <v>24117</v>
          </cell>
          <cell r="F103">
            <v>69722</v>
          </cell>
          <cell r="G103">
            <v>23456</v>
          </cell>
          <cell r="H103">
            <v>16619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A104">
            <v>565000</v>
          </cell>
          <cell r="B104" t="str">
            <v>Transm Of Elec By Others</v>
          </cell>
          <cell r="C104">
            <v>1478543</v>
          </cell>
          <cell r="D104">
            <v>1319070</v>
          </cell>
          <cell r="E104">
            <v>1250480</v>
          </cell>
          <cell r="F104">
            <v>67162</v>
          </cell>
          <cell r="G104">
            <v>426721</v>
          </cell>
          <cell r="H104">
            <v>848576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A105">
            <v>566000</v>
          </cell>
          <cell r="B105" t="str">
            <v>Misc Trans Exp-Other</v>
          </cell>
          <cell r="C105">
            <v>30937</v>
          </cell>
          <cell r="D105">
            <v>96383</v>
          </cell>
          <cell r="E105">
            <v>79</v>
          </cell>
          <cell r="F105">
            <v>38</v>
          </cell>
          <cell r="G105">
            <v>169</v>
          </cell>
          <cell r="H105">
            <v>29</v>
          </cell>
          <cell r="I105">
            <v>24</v>
          </cell>
          <cell r="J105">
            <v>24</v>
          </cell>
          <cell r="K105">
            <v>24</v>
          </cell>
          <cell r="L105">
            <v>24</v>
          </cell>
          <cell r="M105">
            <v>24</v>
          </cell>
          <cell r="N105">
            <v>24</v>
          </cell>
        </row>
        <row r="106">
          <cell r="A106">
            <v>566100</v>
          </cell>
          <cell r="B106" t="str">
            <v>Misc Trans-Trans Lines Related</v>
          </cell>
          <cell r="C106">
            <v>55</v>
          </cell>
          <cell r="D106">
            <v>74</v>
          </cell>
          <cell r="E106">
            <v>848576</v>
          </cell>
          <cell r="F106">
            <v>1411560</v>
          </cell>
          <cell r="G106">
            <v>638754</v>
          </cell>
          <cell r="H106">
            <v>3913284</v>
          </cell>
          <cell r="I106">
            <v>2620511</v>
          </cell>
          <cell r="J106">
            <v>3262156</v>
          </cell>
          <cell r="K106">
            <v>2318156</v>
          </cell>
          <cell r="L106">
            <v>1865511</v>
          </cell>
          <cell r="M106">
            <v>1074156</v>
          </cell>
          <cell r="N106">
            <v>1497511</v>
          </cell>
        </row>
        <row r="107">
          <cell r="A107">
            <v>567000</v>
          </cell>
          <cell r="B107" t="str">
            <v>Rents-Trans Oper</v>
          </cell>
          <cell r="C107">
            <v>38</v>
          </cell>
          <cell r="D107">
            <v>300</v>
          </cell>
          <cell r="E107">
            <v>29</v>
          </cell>
          <cell r="F107">
            <v>119</v>
          </cell>
          <cell r="G107">
            <v>168</v>
          </cell>
          <cell r="H107">
            <v>147</v>
          </cell>
          <cell r="I107">
            <v>24</v>
          </cell>
          <cell r="J107">
            <v>24</v>
          </cell>
          <cell r="K107">
            <v>24</v>
          </cell>
          <cell r="L107">
            <v>24</v>
          </cell>
          <cell r="M107">
            <v>24</v>
          </cell>
          <cell r="N107">
            <v>24</v>
          </cell>
        </row>
        <row r="108">
          <cell r="A108">
            <v>569000</v>
          </cell>
          <cell r="B108" t="str">
            <v>Maint Of Structures-Trans</v>
          </cell>
          <cell r="C108">
            <v>11492</v>
          </cell>
          <cell r="D108">
            <v>356</v>
          </cell>
          <cell r="E108">
            <v>934137</v>
          </cell>
          <cell r="F108">
            <v>1141812</v>
          </cell>
          <cell r="G108">
            <v>1567993</v>
          </cell>
          <cell r="H108">
            <v>1478598</v>
          </cell>
          <cell r="I108">
            <v>788120</v>
          </cell>
          <cell r="J108">
            <v>932400</v>
          </cell>
          <cell r="K108">
            <v>825810</v>
          </cell>
          <cell r="L108">
            <v>772745</v>
          </cell>
          <cell r="M108">
            <v>875246</v>
          </cell>
          <cell r="N108">
            <v>612715</v>
          </cell>
        </row>
        <row r="109">
          <cell r="A109">
            <v>569100</v>
          </cell>
          <cell r="B109" t="str">
            <v>Maint of Computer Hardware</v>
          </cell>
          <cell r="C109">
            <v>110</v>
          </cell>
          <cell r="D109">
            <v>16</v>
          </cell>
          <cell r="E109">
            <v>2775</v>
          </cell>
          <cell r="F109">
            <v>2775</v>
          </cell>
          <cell r="G109">
            <v>3110</v>
          </cell>
          <cell r="H109">
            <v>2897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A110">
            <v>569200</v>
          </cell>
          <cell r="B110" t="str">
            <v>Maint Of Computer Software</v>
          </cell>
          <cell r="C110">
            <v>14127</v>
          </cell>
          <cell r="D110">
            <v>14561</v>
          </cell>
          <cell r="E110">
            <v>-293962</v>
          </cell>
          <cell r="F110">
            <v>-57271</v>
          </cell>
          <cell r="G110">
            <v>-515826</v>
          </cell>
          <cell r="H110">
            <v>-2760567</v>
          </cell>
          <cell r="I110">
            <v>-196528</v>
          </cell>
          <cell r="J110">
            <v>-226416</v>
          </cell>
          <cell r="K110">
            <v>61472</v>
          </cell>
          <cell r="L110">
            <v>863594</v>
          </cell>
          <cell r="M110">
            <v>244805</v>
          </cell>
          <cell r="N110">
            <v>59730</v>
          </cell>
        </row>
        <row r="111">
          <cell r="A111">
            <v>570100</v>
          </cell>
          <cell r="B111" t="str">
            <v>Maint  Stat Equip-Other- Trans</v>
          </cell>
          <cell r="C111">
            <v>32636</v>
          </cell>
          <cell r="D111">
            <v>17392</v>
          </cell>
          <cell r="E111">
            <v>238</v>
          </cell>
          <cell r="F111">
            <v>419</v>
          </cell>
          <cell r="G111">
            <v>197</v>
          </cell>
          <cell r="H111">
            <v>255</v>
          </cell>
          <cell r="I111">
            <v>8571</v>
          </cell>
          <cell r="J111">
            <v>11748</v>
          </cell>
          <cell r="K111">
            <v>6489</v>
          </cell>
          <cell r="L111">
            <v>12183</v>
          </cell>
          <cell r="M111">
            <v>3950</v>
          </cell>
          <cell r="N111">
            <v>2612</v>
          </cell>
        </row>
        <row r="112">
          <cell r="A112">
            <v>571000</v>
          </cell>
          <cell r="B112" t="str">
            <v>Maint Of Overhead Lines-Trans</v>
          </cell>
          <cell r="C112">
            <v>14803</v>
          </cell>
          <cell r="D112">
            <v>4383</v>
          </cell>
          <cell r="E112">
            <v>8554</v>
          </cell>
          <cell r="F112">
            <v>9759</v>
          </cell>
          <cell r="G112">
            <v>9193</v>
          </cell>
          <cell r="H112">
            <v>8993</v>
          </cell>
          <cell r="I112">
            <v>9970</v>
          </cell>
          <cell r="J112">
            <v>9970</v>
          </cell>
          <cell r="K112">
            <v>9952</v>
          </cell>
          <cell r="L112">
            <v>9958</v>
          </cell>
          <cell r="M112">
            <v>9958</v>
          </cell>
          <cell r="N112">
            <v>9998</v>
          </cell>
        </row>
        <row r="113">
          <cell r="A113">
            <v>575700</v>
          </cell>
          <cell r="B113" t="str">
            <v>Market Faciliation-Mntr&amp;Comp</v>
          </cell>
          <cell r="C113">
            <v>173280</v>
          </cell>
          <cell r="D113">
            <v>128530</v>
          </cell>
          <cell r="E113">
            <v>38840</v>
          </cell>
          <cell r="F113">
            <v>1460340</v>
          </cell>
          <cell r="G113">
            <v>41676</v>
          </cell>
          <cell r="H113">
            <v>70841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A114">
            <v>580000</v>
          </cell>
          <cell r="B114" t="str">
            <v>Supervsn and Engring-Dist Oper</v>
          </cell>
          <cell r="C114">
            <v>3625</v>
          </cell>
          <cell r="D114">
            <v>4517</v>
          </cell>
          <cell r="E114">
            <v>5235</v>
          </cell>
          <cell r="F114">
            <v>6266</v>
          </cell>
          <cell r="G114">
            <v>5693</v>
          </cell>
          <cell r="H114">
            <v>456</v>
          </cell>
          <cell r="I114">
            <v>215</v>
          </cell>
          <cell r="J114">
            <v>215</v>
          </cell>
          <cell r="K114">
            <v>215</v>
          </cell>
          <cell r="L114">
            <v>215</v>
          </cell>
          <cell r="M114">
            <v>215</v>
          </cell>
          <cell r="N114">
            <v>215</v>
          </cell>
        </row>
        <row r="115">
          <cell r="A115">
            <v>581004</v>
          </cell>
          <cell r="B115" t="str">
            <v>Load Dispatch-Dist of Elec</v>
          </cell>
          <cell r="C115">
            <v>29719</v>
          </cell>
          <cell r="D115">
            <v>33007</v>
          </cell>
          <cell r="E115">
            <v>70841</v>
          </cell>
          <cell r="F115">
            <v>487951</v>
          </cell>
          <cell r="G115">
            <v>145656</v>
          </cell>
          <cell r="H115">
            <v>141977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A116">
            <v>582100</v>
          </cell>
          <cell r="B116" t="str">
            <v>Station Expenses-Other-Dist</v>
          </cell>
          <cell r="C116">
            <v>26992</v>
          </cell>
          <cell r="D116">
            <v>10608</v>
          </cell>
          <cell r="E116">
            <v>456</v>
          </cell>
          <cell r="F116">
            <v>968</v>
          </cell>
          <cell r="G116">
            <v>27842</v>
          </cell>
          <cell r="H116">
            <v>0</v>
          </cell>
          <cell r="I116">
            <v>215</v>
          </cell>
          <cell r="J116">
            <v>215</v>
          </cell>
          <cell r="K116">
            <v>215</v>
          </cell>
          <cell r="L116">
            <v>215</v>
          </cell>
          <cell r="M116">
            <v>215</v>
          </cell>
          <cell r="N116">
            <v>215</v>
          </cell>
        </row>
        <row r="117">
          <cell r="A117">
            <v>583100</v>
          </cell>
          <cell r="B117" t="str">
            <v>Overhead Line Exps-Other-Dist</v>
          </cell>
          <cell r="C117">
            <v>207902</v>
          </cell>
          <cell r="D117">
            <v>-73510</v>
          </cell>
          <cell r="E117">
            <v>1418823</v>
          </cell>
          <cell r="F117">
            <v>860353</v>
          </cell>
          <cell r="G117">
            <v>1410810</v>
          </cell>
          <cell r="H117">
            <v>1203370</v>
          </cell>
          <cell r="I117">
            <v>989738</v>
          </cell>
          <cell r="J117">
            <v>989738</v>
          </cell>
          <cell r="K117">
            <v>989738</v>
          </cell>
          <cell r="L117">
            <v>989738</v>
          </cell>
          <cell r="M117">
            <v>989738</v>
          </cell>
          <cell r="N117">
            <v>989738</v>
          </cell>
        </row>
        <row r="118">
          <cell r="A118">
            <v>583200</v>
          </cell>
          <cell r="B118" t="str">
            <v>Transf Set Rem Reset Test-Dist</v>
          </cell>
          <cell r="C118">
            <v>10892</v>
          </cell>
          <cell r="D118">
            <v>8088</v>
          </cell>
          <cell r="E118">
            <v>5039</v>
          </cell>
          <cell r="F118">
            <v>13173</v>
          </cell>
          <cell r="G118">
            <v>17139</v>
          </cell>
          <cell r="H118">
            <v>9059</v>
          </cell>
          <cell r="I118">
            <v>8779</v>
          </cell>
          <cell r="J118">
            <v>8901</v>
          </cell>
          <cell r="K118">
            <v>8491</v>
          </cell>
          <cell r="L118">
            <v>9441</v>
          </cell>
          <cell r="M118">
            <v>8471</v>
          </cell>
          <cell r="N118">
            <v>8636</v>
          </cell>
        </row>
        <row r="119">
          <cell r="A119">
            <v>584000</v>
          </cell>
          <cell r="B119" t="str">
            <v>Underground Line Expenses-Dist</v>
          </cell>
          <cell r="C119">
            <v>29450</v>
          </cell>
          <cell r="D119">
            <v>35594</v>
          </cell>
          <cell r="E119">
            <v>406</v>
          </cell>
          <cell r="F119">
            <v>732</v>
          </cell>
          <cell r="G119">
            <v>9289</v>
          </cell>
          <cell r="H119">
            <v>50</v>
          </cell>
          <cell r="I119">
            <v>1715</v>
          </cell>
          <cell r="J119">
            <v>1739</v>
          </cell>
          <cell r="K119">
            <v>1656</v>
          </cell>
          <cell r="L119">
            <v>2409</v>
          </cell>
          <cell r="M119">
            <v>1652</v>
          </cell>
          <cell r="N119">
            <v>1686</v>
          </cell>
        </row>
        <row r="120">
          <cell r="A120">
            <v>586000</v>
          </cell>
          <cell r="B120" t="str">
            <v>Meter Expenses-Dist</v>
          </cell>
          <cell r="C120">
            <v>42144</v>
          </cell>
          <cell r="D120">
            <v>52844</v>
          </cell>
          <cell r="E120">
            <v>493</v>
          </cell>
          <cell r="F120">
            <v>555301</v>
          </cell>
          <cell r="G120">
            <v>1231399</v>
          </cell>
          <cell r="H120">
            <v>1222093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>
            <v>587000</v>
          </cell>
          <cell r="B121" t="str">
            <v>Cust Install Exp-Other Dist</v>
          </cell>
          <cell r="C121">
            <v>134896</v>
          </cell>
          <cell r="D121">
            <v>51457</v>
          </cell>
          <cell r="E121">
            <v>73359</v>
          </cell>
          <cell r="F121">
            <v>16865</v>
          </cell>
          <cell r="G121">
            <v>81773</v>
          </cell>
          <cell r="H121">
            <v>13736</v>
          </cell>
          <cell r="I121">
            <v>9957</v>
          </cell>
          <cell r="J121">
            <v>66864</v>
          </cell>
          <cell r="K121">
            <v>6127</v>
          </cell>
          <cell r="L121">
            <v>6067</v>
          </cell>
          <cell r="M121">
            <v>66505</v>
          </cell>
          <cell r="N121">
            <v>5257</v>
          </cell>
        </row>
        <row r="122">
          <cell r="A122">
            <v>588100</v>
          </cell>
          <cell r="B122" t="str">
            <v>Misc Distribution Exp-Other</v>
          </cell>
          <cell r="C122">
            <v>166794</v>
          </cell>
          <cell r="D122">
            <v>197035</v>
          </cell>
          <cell r="E122">
            <v>60</v>
          </cell>
          <cell r="F122">
            <v>113</v>
          </cell>
          <cell r="G122">
            <v>37</v>
          </cell>
          <cell r="H122">
            <v>89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A123">
            <v>589000</v>
          </cell>
          <cell r="B123" t="str">
            <v>Rents-Dist Oper</v>
          </cell>
          <cell r="C123">
            <v>2560</v>
          </cell>
          <cell r="D123">
            <v>12827</v>
          </cell>
          <cell r="E123">
            <v>12867</v>
          </cell>
          <cell r="F123">
            <v>8523</v>
          </cell>
          <cell r="G123">
            <v>9869</v>
          </cell>
          <cell r="H123">
            <v>6901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A124">
            <v>591000</v>
          </cell>
          <cell r="B124" t="str">
            <v>Maintenance Of Structures-Dist</v>
          </cell>
          <cell r="C124">
            <v>179</v>
          </cell>
          <cell r="D124">
            <v>1334</v>
          </cell>
          <cell r="E124">
            <v>552</v>
          </cell>
          <cell r="F124">
            <v>641</v>
          </cell>
          <cell r="G124">
            <v>1160</v>
          </cell>
          <cell r="H124">
            <v>-790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A125">
            <v>592100</v>
          </cell>
          <cell r="B125" t="str">
            <v>Maint Station Equip-Other-Dist</v>
          </cell>
          <cell r="C125">
            <v>48117</v>
          </cell>
          <cell r="D125">
            <v>22608</v>
          </cell>
          <cell r="E125">
            <v>89</v>
          </cell>
          <cell r="F125">
            <v>23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A126">
            <v>593000</v>
          </cell>
          <cell r="B126" t="str">
            <v>Maint Overhd Lines-Other-Dist</v>
          </cell>
          <cell r="C126">
            <v>728310</v>
          </cell>
          <cell r="D126">
            <v>407883</v>
          </cell>
          <cell r="E126">
            <v>6901</v>
          </cell>
          <cell r="F126">
            <v>12961</v>
          </cell>
          <cell r="G126">
            <v>7920</v>
          </cell>
          <cell r="H126">
            <v>5434</v>
          </cell>
          <cell r="I126">
            <v>13843</v>
          </cell>
          <cell r="J126">
            <v>14972</v>
          </cell>
          <cell r="K126">
            <v>14225</v>
          </cell>
          <cell r="L126">
            <v>12490</v>
          </cell>
          <cell r="M126">
            <v>16402</v>
          </cell>
          <cell r="N126">
            <v>12186</v>
          </cell>
        </row>
        <row r="127">
          <cell r="A127">
            <v>593100</v>
          </cell>
          <cell r="B127" t="str">
            <v>Right-Of-Way Maintenance-Dist</v>
          </cell>
          <cell r="C127">
            <v>0</v>
          </cell>
          <cell r="D127">
            <v>0</v>
          </cell>
          <cell r="E127">
            <v>9852</v>
          </cell>
          <cell r="F127">
            <v>40202</v>
          </cell>
          <cell r="G127">
            <v>20920</v>
          </cell>
          <cell r="H127">
            <v>14311</v>
          </cell>
          <cell r="I127">
            <v>6140</v>
          </cell>
          <cell r="J127">
            <v>6220</v>
          </cell>
          <cell r="K127">
            <v>5951</v>
          </cell>
          <cell r="L127">
            <v>6713</v>
          </cell>
          <cell r="M127">
            <v>5938</v>
          </cell>
          <cell r="N127">
            <v>6046</v>
          </cell>
        </row>
        <row r="128">
          <cell r="A128">
            <v>594000</v>
          </cell>
          <cell r="B128" t="str">
            <v>Maint-Underground Lines-Dist</v>
          </cell>
          <cell r="C128">
            <v>26188</v>
          </cell>
          <cell r="D128">
            <v>18454</v>
          </cell>
          <cell r="E128">
            <v>6667</v>
          </cell>
          <cell r="F128">
            <v>2333</v>
          </cell>
          <cell r="G128">
            <v>7457</v>
          </cell>
          <cell r="H128">
            <v>8709</v>
          </cell>
          <cell r="I128">
            <v>16896</v>
          </cell>
          <cell r="J128">
            <v>17132</v>
          </cell>
          <cell r="K128">
            <v>16342</v>
          </cell>
          <cell r="L128">
            <v>15861</v>
          </cell>
          <cell r="M128">
            <v>16305</v>
          </cell>
          <cell r="N128">
            <v>16621</v>
          </cell>
        </row>
        <row r="129">
          <cell r="A129">
            <v>595100</v>
          </cell>
          <cell r="B129" t="str">
            <v>Maint Line Transfrs-Other-Dist</v>
          </cell>
          <cell r="C129">
            <v>-685</v>
          </cell>
          <cell r="D129">
            <v>1878</v>
          </cell>
          <cell r="E129">
            <v>13888</v>
          </cell>
          <cell r="F129">
            <v>30274</v>
          </cell>
          <cell r="G129">
            <v>5874</v>
          </cell>
          <cell r="H129">
            <v>54577</v>
          </cell>
          <cell r="I129">
            <v>28423</v>
          </cell>
          <cell r="J129">
            <v>28924</v>
          </cell>
          <cell r="K129">
            <v>29836</v>
          </cell>
          <cell r="L129">
            <v>35188</v>
          </cell>
          <cell r="M129">
            <v>28747</v>
          </cell>
          <cell r="N129">
            <v>26945</v>
          </cell>
        </row>
        <row r="130">
          <cell r="A130">
            <v>596000</v>
          </cell>
          <cell r="B130" t="str">
            <v>Maint-StreetLightng/Signl-Dist</v>
          </cell>
          <cell r="C130">
            <v>25594</v>
          </cell>
          <cell r="D130">
            <v>31185</v>
          </cell>
          <cell r="E130">
            <v>139692</v>
          </cell>
          <cell r="F130">
            <v>161428</v>
          </cell>
          <cell r="G130">
            <v>142700</v>
          </cell>
          <cell r="H130">
            <v>32267</v>
          </cell>
          <cell r="I130">
            <v>138601</v>
          </cell>
          <cell r="J130">
            <v>138601</v>
          </cell>
          <cell r="K130">
            <v>138601</v>
          </cell>
          <cell r="L130">
            <v>138601</v>
          </cell>
          <cell r="M130">
            <v>138601</v>
          </cell>
          <cell r="N130">
            <v>138601</v>
          </cell>
        </row>
        <row r="131">
          <cell r="A131">
            <v>597000</v>
          </cell>
          <cell r="B131" t="str">
            <v>Maintenance Of Meters-Dist</v>
          </cell>
          <cell r="C131">
            <v>31686</v>
          </cell>
          <cell r="D131">
            <v>22869</v>
          </cell>
          <cell r="E131">
            <v>3483</v>
          </cell>
          <cell r="F131">
            <v>7342</v>
          </cell>
          <cell r="G131">
            <v>4132</v>
          </cell>
          <cell r="H131">
            <v>3616</v>
          </cell>
          <cell r="I131">
            <v>30512</v>
          </cell>
          <cell r="J131">
            <v>40046</v>
          </cell>
          <cell r="K131">
            <v>24269</v>
          </cell>
          <cell r="L131">
            <v>41541</v>
          </cell>
          <cell r="M131">
            <v>16490</v>
          </cell>
          <cell r="N131">
            <v>12474</v>
          </cell>
        </row>
        <row r="132">
          <cell r="A132">
            <v>901000</v>
          </cell>
          <cell r="B132" t="str">
            <v>Supervision-Cust Accts</v>
          </cell>
          <cell r="C132">
            <v>25343</v>
          </cell>
          <cell r="D132">
            <v>19689</v>
          </cell>
          <cell r="E132">
            <v>32154</v>
          </cell>
          <cell r="F132">
            <v>40547</v>
          </cell>
          <cell r="G132">
            <v>32013</v>
          </cell>
          <cell r="H132">
            <v>32253</v>
          </cell>
          <cell r="I132">
            <v>37523</v>
          </cell>
          <cell r="J132">
            <v>37819</v>
          </cell>
          <cell r="K132">
            <v>37516</v>
          </cell>
          <cell r="L132">
            <v>37621</v>
          </cell>
          <cell r="M132">
            <v>38653</v>
          </cell>
          <cell r="N132">
            <v>38099</v>
          </cell>
        </row>
        <row r="133">
          <cell r="A133">
            <v>902000</v>
          </cell>
          <cell r="B133" t="str">
            <v>Meter Reading Expense</v>
          </cell>
          <cell r="C133">
            <v>87141</v>
          </cell>
          <cell r="D133">
            <v>43011</v>
          </cell>
          <cell r="E133">
            <v>16776</v>
          </cell>
          <cell r="F133">
            <v>20273</v>
          </cell>
          <cell r="G133">
            <v>17862</v>
          </cell>
          <cell r="H133">
            <v>20178</v>
          </cell>
          <cell r="I133">
            <v>9151</v>
          </cell>
          <cell r="J133">
            <v>9275</v>
          </cell>
          <cell r="K133">
            <v>8859</v>
          </cell>
          <cell r="L133">
            <v>8605</v>
          </cell>
          <cell r="M133">
            <v>8839</v>
          </cell>
          <cell r="N133">
            <v>9006</v>
          </cell>
        </row>
        <row r="134">
          <cell r="A134">
            <v>903000</v>
          </cell>
          <cell r="B134" t="str">
            <v>Cust Records &amp; Collection Exp</v>
          </cell>
          <cell r="C134">
            <v>321215</v>
          </cell>
          <cell r="D134">
            <v>276438</v>
          </cell>
          <cell r="E134">
            <v>2721</v>
          </cell>
          <cell r="F134">
            <v>-6214</v>
          </cell>
          <cell r="G134">
            <v>3375</v>
          </cell>
          <cell r="H134">
            <v>2143</v>
          </cell>
          <cell r="I134">
            <v>55529</v>
          </cell>
          <cell r="J134">
            <v>21357</v>
          </cell>
          <cell r="K134">
            <v>20426</v>
          </cell>
          <cell r="L134">
            <v>57595</v>
          </cell>
          <cell r="M134">
            <v>20471</v>
          </cell>
          <cell r="N134">
            <v>22630</v>
          </cell>
        </row>
        <row r="135">
          <cell r="A135">
            <v>903100</v>
          </cell>
          <cell r="B135" t="str">
            <v>Cust Contracts &amp; Orders-Local</v>
          </cell>
          <cell r="C135">
            <v>17832</v>
          </cell>
          <cell r="D135">
            <v>11444</v>
          </cell>
          <cell r="E135">
            <v>8864</v>
          </cell>
          <cell r="F135">
            <v>11067</v>
          </cell>
          <cell r="G135">
            <v>6693</v>
          </cell>
          <cell r="H135">
            <v>7528</v>
          </cell>
          <cell r="I135">
            <v>6201</v>
          </cell>
          <cell r="J135">
            <v>6201</v>
          </cell>
          <cell r="K135">
            <v>6201</v>
          </cell>
          <cell r="L135">
            <v>9302</v>
          </cell>
          <cell r="M135">
            <v>6388</v>
          </cell>
          <cell r="N135">
            <v>6388</v>
          </cell>
        </row>
        <row r="136">
          <cell r="A136">
            <v>903200</v>
          </cell>
          <cell r="B136" t="str">
            <v>Cust Billing &amp; Acct</v>
          </cell>
          <cell r="C136">
            <v>204895</v>
          </cell>
          <cell r="D136">
            <v>192290</v>
          </cell>
          <cell r="E136">
            <v>31451</v>
          </cell>
          <cell r="F136">
            <v>36860</v>
          </cell>
          <cell r="G136">
            <v>55286</v>
          </cell>
          <cell r="H136">
            <v>4848</v>
          </cell>
          <cell r="I136">
            <v>39861</v>
          </cell>
          <cell r="J136">
            <v>56350</v>
          </cell>
          <cell r="K136">
            <v>29571</v>
          </cell>
          <cell r="L136">
            <v>35495</v>
          </cell>
          <cell r="M136">
            <v>28770</v>
          </cell>
          <cell r="N136">
            <v>27736</v>
          </cell>
        </row>
        <row r="137">
          <cell r="A137">
            <v>903250</v>
          </cell>
          <cell r="B137" t="str">
            <v>Customer Billing-Common</v>
          </cell>
          <cell r="C137">
            <v>-546705</v>
          </cell>
          <cell r="D137">
            <v>182346</v>
          </cell>
          <cell r="E137">
            <v>61309</v>
          </cell>
          <cell r="F137">
            <v>81633</v>
          </cell>
          <cell r="G137">
            <v>57809</v>
          </cell>
          <cell r="H137">
            <v>58189</v>
          </cell>
          <cell r="I137">
            <v>2633</v>
          </cell>
          <cell r="J137">
            <v>1860</v>
          </cell>
          <cell r="K137">
            <v>5305</v>
          </cell>
          <cell r="L137">
            <v>9143</v>
          </cell>
          <cell r="M137">
            <v>5573</v>
          </cell>
          <cell r="N137">
            <v>1953</v>
          </cell>
        </row>
        <row r="138">
          <cell r="A138">
            <v>903300</v>
          </cell>
          <cell r="B138" t="str">
            <v>Cust Collecting-Local</v>
          </cell>
          <cell r="C138">
            <v>21866</v>
          </cell>
          <cell r="D138">
            <v>15057</v>
          </cell>
          <cell r="E138">
            <v>46019</v>
          </cell>
          <cell r="F138">
            <v>8338</v>
          </cell>
          <cell r="G138">
            <v>32222</v>
          </cell>
          <cell r="H138">
            <v>32224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A139">
            <v>903400</v>
          </cell>
          <cell r="B139" t="str">
            <v>Cust Receiv &amp; Collect Exp-Edp</v>
          </cell>
          <cell r="C139">
            <v>3468</v>
          </cell>
          <cell r="D139">
            <v>2767</v>
          </cell>
          <cell r="E139">
            <v>221862</v>
          </cell>
          <cell r="F139">
            <v>222700</v>
          </cell>
          <cell r="G139">
            <v>425622</v>
          </cell>
          <cell r="H139">
            <v>149967</v>
          </cell>
          <cell r="I139">
            <v>285046</v>
          </cell>
          <cell r="J139">
            <v>232777</v>
          </cell>
          <cell r="K139">
            <v>172491</v>
          </cell>
          <cell r="L139">
            <v>256674</v>
          </cell>
          <cell r="M139">
            <v>351507</v>
          </cell>
          <cell r="N139">
            <v>203092</v>
          </cell>
        </row>
        <row r="140">
          <cell r="A140">
            <v>903750</v>
          </cell>
          <cell r="B140" t="str">
            <v>Common - Operating-Cust Accts</v>
          </cell>
          <cell r="C140">
            <v>70</v>
          </cell>
          <cell r="D140">
            <v>19</v>
          </cell>
          <cell r="E140">
            <v>13192</v>
          </cell>
          <cell r="F140">
            <v>-23685</v>
          </cell>
          <cell r="G140">
            <v>4991</v>
          </cell>
          <cell r="H140">
            <v>0</v>
          </cell>
          <cell r="I140">
            <v>30246</v>
          </cell>
          <cell r="J140">
            <v>30731</v>
          </cell>
          <cell r="K140">
            <v>30464</v>
          </cell>
          <cell r="L140">
            <v>30623</v>
          </cell>
          <cell r="M140">
            <v>31019</v>
          </cell>
          <cell r="N140">
            <v>29693</v>
          </cell>
        </row>
        <row r="141">
          <cell r="A141">
            <v>904001</v>
          </cell>
          <cell r="B141" t="str">
            <v>BAD DEBT EXPENSE</v>
          </cell>
          <cell r="C141">
            <v>548534</v>
          </cell>
          <cell r="D141">
            <v>-182027</v>
          </cell>
          <cell r="E141">
            <v>366307</v>
          </cell>
          <cell r="F141">
            <v>142</v>
          </cell>
          <cell r="G141">
            <v>307484</v>
          </cell>
          <cell r="H141">
            <v>247181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A142">
            <v>904003</v>
          </cell>
          <cell r="B142" t="str">
            <v>Cust Acctg-Loss On Sale-A/R</v>
          </cell>
          <cell r="C142">
            <v>-941571</v>
          </cell>
          <cell r="D142">
            <v>0</v>
          </cell>
          <cell r="E142">
            <v>15685</v>
          </cell>
          <cell r="F142">
            <v>23778</v>
          </cell>
          <cell r="G142">
            <v>20187</v>
          </cell>
          <cell r="H142">
            <v>0</v>
          </cell>
          <cell r="I142">
            <v>1143</v>
          </cell>
          <cell r="J142">
            <v>2413</v>
          </cell>
          <cell r="K142">
            <v>5080</v>
          </cell>
          <cell r="L142">
            <v>5080</v>
          </cell>
          <cell r="M142">
            <v>2413</v>
          </cell>
          <cell r="N142">
            <v>2413</v>
          </cell>
        </row>
        <row r="143">
          <cell r="A143">
            <v>904891</v>
          </cell>
          <cell r="B143" t="str">
            <v>IC Loss on Sale of AR VIE</v>
          </cell>
          <cell r="C143">
            <v>-97455</v>
          </cell>
          <cell r="D143">
            <v>-85268</v>
          </cell>
          <cell r="E143">
            <v>0</v>
          </cell>
          <cell r="F143">
            <v>8196</v>
          </cell>
          <cell r="G143">
            <v>4333</v>
          </cell>
          <cell r="H143">
            <v>4333</v>
          </cell>
          <cell r="I143">
            <v>30623</v>
          </cell>
          <cell r="J143">
            <v>31019</v>
          </cell>
          <cell r="K143">
            <v>29693</v>
          </cell>
          <cell r="L143">
            <v>28884</v>
          </cell>
          <cell r="M143">
            <v>29630</v>
          </cell>
          <cell r="N143">
            <v>30160</v>
          </cell>
        </row>
        <row r="144">
          <cell r="A144">
            <v>905000</v>
          </cell>
          <cell r="B144" t="str">
            <v>Misc Customer Accts Expenses</v>
          </cell>
          <cell r="C144">
            <v>65</v>
          </cell>
          <cell r="D144">
            <v>98</v>
          </cell>
          <cell r="E144">
            <v>247181</v>
          </cell>
          <cell r="F144">
            <v>1747639</v>
          </cell>
          <cell r="G144">
            <v>491939</v>
          </cell>
          <cell r="H144">
            <v>790646</v>
          </cell>
          <cell r="I144">
            <v>432589</v>
          </cell>
          <cell r="J144">
            <v>535150</v>
          </cell>
          <cell r="K144">
            <v>533226</v>
          </cell>
          <cell r="L144">
            <v>487696</v>
          </cell>
          <cell r="M144">
            <v>330075</v>
          </cell>
          <cell r="N144">
            <v>349374</v>
          </cell>
        </row>
        <row r="145">
          <cell r="A145">
            <v>909650</v>
          </cell>
          <cell r="B145" t="str">
            <v>Misc Advertising Expenses</v>
          </cell>
          <cell r="C145">
            <v>0</v>
          </cell>
          <cell r="D145">
            <v>2422</v>
          </cell>
          <cell r="E145">
            <v>0</v>
          </cell>
          <cell r="F145">
            <v>0</v>
          </cell>
          <cell r="G145">
            <v>40106</v>
          </cell>
          <cell r="H145">
            <v>0</v>
          </cell>
          <cell r="I145">
            <v>5080</v>
          </cell>
          <cell r="J145">
            <v>2413</v>
          </cell>
          <cell r="K145">
            <v>2413</v>
          </cell>
          <cell r="L145">
            <v>1143</v>
          </cell>
          <cell r="M145">
            <v>1143</v>
          </cell>
          <cell r="N145">
            <v>1143</v>
          </cell>
        </row>
        <row r="146">
          <cell r="A146">
            <v>910000</v>
          </cell>
          <cell r="B146" t="str">
            <v>Misc Cust Serv/Inform Exp</v>
          </cell>
          <cell r="C146">
            <v>28547</v>
          </cell>
          <cell r="D146">
            <v>28255</v>
          </cell>
          <cell r="E146">
            <v>20898</v>
          </cell>
          <cell r="F146">
            <v>15559</v>
          </cell>
          <cell r="G146">
            <v>16278</v>
          </cell>
          <cell r="H146">
            <v>42785</v>
          </cell>
          <cell r="I146">
            <v>30756</v>
          </cell>
          <cell r="J146">
            <v>45607</v>
          </cell>
          <cell r="K146">
            <v>46271</v>
          </cell>
          <cell r="L146">
            <v>41726</v>
          </cell>
          <cell r="M146">
            <v>39075</v>
          </cell>
          <cell r="N146">
            <v>37499</v>
          </cell>
        </row>
        <row r="147">
          <cell r="A147">
            <v>910100</v>
          </cell>
          <cell r="B147" t="str">
            <v>Exp-Rs Reg Prod/Svces-CstAccts</v>
          </cell>
          <cell r="C147">
            <v>25469</v>
          </cell>
          <cell r="D147">
            <v>17449</v>
          </cell>
          <cell r="E147">
            <v>1169</v>
          </cell>
          <cell r="F147">
            <v>626</v>
          </cell>
          <cell r="G147">
            <v>470</v>
          </cell>
          <cell r="H147">
            <v>191336</v>
          </cell>
          <cell r="I147">
            <v>6272</v>
          </cell>
          <cell r="J147">
            <v>4499</v>
          </cell>
          <cell r="K147">
            <v>5701</v>
          </cell>
          <cell r="L147">
            <v>16286</v>
          </cell>
          <cell r="M147">
            <v>6116</v>
          </cell>
          <cell r="N147">
            <v>6365</v>
          </cell>
        </row>
        <row r="148">
          <cell r="A148">
            <v>912000</v>
          </cell>
          <cell r="B148" t="str">
            <v>Demonstrating &amp; Selling Exp</v>
          </cell>
          <cell r="C148">
            <v>59849</v>
          </cell>
          <cell r="D148">
            <v>65238</v>
          </cell>
          <cell r="E148">
            <v>31987</v>
          </cell>
          <cell r="F148">
            <v>27763</v>
          </cell>
          <cell r="G148">
            <v>29229</v>
          </cell>
          <cell r="H148">
            <v>43473</v>
          </cell>
          <cell r="I148">
            <v>19742</v>
          </cell>
          <cell r="J148">
            <v>28736</v>
          </cell>
          <cell r="K148">
            <v>21928</v>
          </cell>
          <cell r="L148">
            <v>14504</v>
          </cell>
          <cell r="M148">
            <v>32322</v>
          </cell>
          <cell r="N148">
            <v>73681</v>
          </cell>
        </row>
        <row r="149">
          <cell r="A149">
            <v>913001</v>
          </cell>
          <cell r="B149" t="str">
            <v>Advertising Expense</v>
          </cell>
          <cell r="C149">
            <v>4126</v>
          </cell>
          <cell r="D149">
            <v>1347</v>
          </cell>
          <cell r="E149">
            <v>21261</v>
          </cell>
          <cell r="F149">
            <v>33155</v>
          </cell>
          <cell r="G149">
            <v>25637</v>
          </cell>
          <cell r="H149">
            <v>28314</v>
          </cell>
          <cell r="I149">
            <v>24399</v>
          </cell>
          <cell r="J149">
            <v>24399</v>
          </cell>
          <cell r="K149">
            <v>24399</v>
          </cell>
          <cell r="L149">
            <v>31976</v>
          </cell>
          <cell r="M149">
            <v>24399</v>
          </cell>
          <cell r="N149">
            <v>24399</v>
          </cell>
        </row>
        <row r="150">
          <cell r="A150">
            <v>920000</v>
          </cell>
          <cell r="B150" t="str">
            <v>A &amp; G Salaries</v>
          </cell>
          <cell r="C150">
            <v>423333</v>
          </cell>
          <cell r="D150">
            <v>469616</v>
          </cell>
          <cell r="E150">
            <v>18728</v>
          </cell>
          <cell r="F150">
            <v>26180</v>
          </cell>
          <cell r="G150">
            <v>23299</v>
          </cell>
          <cell r="H150">
            <v>22578</v>
          </cell>
          <cell r="I150">
            <v>57585</v>
          </cell>
          <cell r="J150">
            <v>57588</v>
          </cell>
          <cell r="K150">
            <v>57588</v>
          </cell>
          <cell r="L150">
            <v>62413</v>
          </cell>
          <cell r="M150">
            <v>57589</v>
          </cell>
          <cell r="N150">
            <v>57586</v>
          </cell>
        </row>
        <row r="151">
          <cell r="A151">
            <v>921100</v>
          </cell>
          <cell r="B151" t="str">
            <v>Employee Expenses</v>
          </cell>
          <cell r="C151">
            <v>26098</v>
          </cell>
          <cell r="D151">
            <v>56096</v>
          </cell>
          <cell r="E151">
            <v>61626</v>
          </cell>
          <cell r="F151">
            <v>95860</v>
          </cell>
          <cell r="G151">
            <v>70904</v>
          </cell>
          <cell r="H151">
            <v>44737</v>
          </cell>
          <cell r="I151">
            <v>65649</v>
          </cell>
          <cell r="J151">
            <v>72688</v>
          </cell>
          <cell r="K151">
            <v>72133</v>
          </cell>
          <cell r="L151">
            <v>73871</v>
          </cell>
          <cell r="M151">
            <v>62230</v>
          </cell>
          <cell r="N151">
            <v>65194</v>
          </cell>
        </row>
        <row r="152">
          <cell r="A152">
            <v>921101</v>
          </cell>
          <cell r="B152" t="str">
            <v>Employee Exp - NC</v>
          </cell>
          <cell r="C152">
            <v>0</v>
          </cell>
          <cell r="D152">
            <v>0</v>
          </cell>
          <cell r="E152">
            <v>248045</v>
          </cell>
          <cell r="F152">
            <v>338746</v>
          </cell>
          <cell r="G152">
            <v>225033</v>
          </cell>
          <cell r="H152">
            <v>0</v>
          </cell>
          <cell r="I152">
            <v>-35148</v>
          </cell>
          <cell r="J152">
            <v>-35731</v>
          </cell>
          <cell r="K152">
            <v>-73163</v>
          </cell>
          <cell r="L152">
            <v>-105802</v>
          </cell>
          <cell r="M152">
            <v>-110008</v>
          </cell>
          <cell r="N152">
            <v>-99267</v>
          </cell>
        </row>
        <row r="153">
          <cell r="A153">
            <v>921110</v>
          </cell>
          <cell r="B153" t="str">
            <v>Relocation Expenses</v>
          </cell>
          <cell r="C153">
            <v>3</v>
          </cell>
          <cell r="D153">
            <v>2</v>
          </cell>
          <cell r="E153">
            <v>8014</v>
          </cell>
          <cell r="F153">
            <v>19539</v>
          </cell>
          <cell r="G153">
            <v>13570</v>
          </cell>
          <cell r="H153">
            <v>16216</v>
          </cell>
          <cell r="I153">
            <v>47801</v>
          </cell>
          <cell r="J153">
            <v>48390</v>
          </cell>
          <cell r="K153">
            <v>49675</v>
          </cell>
          <cell r="L153">
            <v>50311</v>
          </cell>
          <cell r="M153">
            <v>48465</v>
          </cell>
          <cell r="N153">
            <v>46466</v>
          </cell>
        </row>
        <row r="154">
          <cell r="A154">
            <v>921200</v>
          </cell>
          <cell r="B154" t="str">
            <v>Office Expenses</v>
          </cell>
          <cell r="C154">
            <v>51052</v>
          </cell>
          <cell r="D154">
            <v>28157</v>
          </cell>
          <cell r="E154">
            <v>193688</v>
          </cell>
          <cell r="F154">
            <v>86893</v>
          </cell>
          <cell r="G154">
            <v>72872</v>
          </cell>
          <cell r="H154">
            <v>71275</v>
          </cell>
          <cell r="I154">
            <v>70986</v>
          </cell>
          <cell r="J154">
            <v>71544</v>
          </cell>
          <cell r="K154">
            <v>72759</v>
          </cell>
          <cell r="L154">
            <v>81291</v>
          </cell>
          <cell r="M154">
            <v>71549</v>
          </cell>
          <cell r="N154">
            <v>69658</v>
          </cell>
        </row>
        <row r="155">
          <cell r="A155">
            <v>921300</v>
          </cell>
          <cell r="B155" t="str">
            <v>Telephone And Telegraph Exp</v>
          </cell>
          <cell r="C155">
            <v>1</v>
          </cell>
          <cell r="D155">
            <v>0</v>
          </cell>
          <cell r="E155">
            <v>0</v>
          </cell>
          <cell r="F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A156">
            <v>921400</v>
          </cell>
          <cell r="B156" t="str">
            <v>Computer Services Expenses</v>
          </cell>
          <cell r="C156">
            <v>13160</v>
          </cell>
          <cell r="D156">
            <v>10202</v>
          </cell>
          <cell r="E156">
            <v>18811</v>
          </cell>
          <cell r="F156">
            <v>-166863</v>
          </cell>
          <cell r="G156">
            <v>-17585</v>
          </cell>
          <cell r="H156">
            <v>-14980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>
            <v>921540</v>
          </cell>
          <cell r="B157" t="str">
            <v>Computer Rent (Go Only)</v>
          </cell>
          <cell r="C157">
            <v>49226</v>
          </cell>
          <cell r="D157">
            <v>2006</v>
          </cell>
          <cell r="E157">
            <v>2803</v>
          </cell>
          <cell r="F157">
            <v>3012</v>
          </cell>
          <cell r="G157">
            <v>3117</v>
          </cell>
          <cell r="H157">
            <v>3347</v>
          </cell>
          <cell r="I157">
            <v>7312</v>
          </cell>
          <cell r="J157">
            <v>7388</v>
          </cell>
          <cell r="K157">
            <v>7465</v>
          </cell>
          <cell r="L157">
            <v>7668</v>
          </cell>
          <cell r="M157">
            <v>7641</v>
          </cell>
          <cell r="N157">
            <v>7718</v>
          </cell>
        </row>
        <row r="158">
          <cell r="A158">
            <v>921600</v>
          </cell>
          <cell r="B158" t="str">
            <v>Other</v>
          </cell>
          <cell r="C158">
            <v>189</v>
          </cell>
          <cell r="D158">
            <v>59</v>
          </cell>
          <cell r="E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A159">
            <v>921980</v>
          </cell>
          <cell r="B159" t="str">
            <v>Office Supplies &amp; Expenses</v>
          </cell>
          <cell r="C159">
            <v>82596</v>
          </cell>
          <cell r="D159">
            <v>96354</v>
          </cell>
          <cell r="E159">
            <v>-14980</v>
          </cell>
          <cell r="F159">
            <v>-14184</v>
          </cell>
          <cell r="G159">
            <v>-11546</v>
          </cell>
          <cell r="H159">
            <v>-11457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A160">
            <v>922000</v>
          </cell>
          <cell r="B160" t="str">
            <v>Admin  Exp Transfer</v>
          </cell>
          <cell r="C160">
            <v>-114140</v>
          </cell>
          <cell r="D160">
            <v>0</v>
          </cell>
          <cell r="E160">
            <v>-12108</v>
          </cell>
          <cell r="F160">
            <v>63</v>
          </cell>
          <cell r="G160">
            <v>32</v>
          </cell>
          <cell r="H160">
            <v>20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A161">
            <v>922100</v>
          </cell>
          <cell r="B161" t="str">
            <v>Admin Exp Transf-Construction</v>
          </cell>
          <cell r="C161">
            <v>0</v>
          </cell>
          <cell r="E161">
            <v>0</v>
          </cell>
          <cell r="F161">
            <v>3</v>
          </cell>
          <cell r="H161">
            <v>0</v>
          </cell>
          <cell r="I161">
            <v>142941</v>
          </cell>
          <cell r="J161">
            <v>228881</v>
          </cell>
          <cell r="K161">
            <v>194090</v>
          </cell>
          <cell r="L161">
            <v>134949</v>
          </cell>
          <cell r="M161">
            <v>211117</v>
          </cell>
          <cell r="N161">
            <v>251619</v>
          </cell>
        </row>
        <row r="162">
          <cell r="A162">
            <v>923000</v>
          </cell>
          <cell r="B162" t="str">
            <v>Outside Services Employed</v>
          </cell>
          <cell r="C162">
            <v>170807</v>
          </cell>
          <cell r="D162">
            <v>109480</v>
          </cell>
          <cell r="E162">
            <v>224</v>
          </cell>
          <cell r="F162">
            <v>0</v>
          </cell>
          <cell r="G162">
            <v>1192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A163">
            <v>923980</v>
          </cell>
          <cell r="B163" t="str">
            <v>Outside Services Employee &amp;</v>
          </cell>
          <cell r="C163">
            <v>-1227</v>
          </cell>
          <cell r="D163">
            <v>-5373</v>
          </cell>
          <cell r="E163">
            <v>20</v>
          </cell>
          <cell r="F163">
            <v>15</v>
          </cell>
          <cell r="G163">
            <v>125</v>
          </cell>
          <cell r="H163">
            <v>48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A164">
            <v>924000</v>
          </cell>
          <cell r="B164" t="str">
            <v>Property Insurance</v>
          </cell>
          <cell r="C164">
            <v>-268</v>
          </cell>
          <cell r="D164">
            <v>395</v>
          </cell>
          <cell r="E164">
            <v>1</v>
          </cell>
          <cell r="F164">
            <v>0</v>
          </cell>
          <cell r="G164">
            <v>18031</v>
          </cell>
          <cell r="H164">
            <v>3</v>
          </cell>
          <cell r="I164">
            <v>9387</v>
          </cell>
          <cell r="J164">
            <v>9387</v>
          </cell>
          <cell r="K164">
            <v>9387</v>
          </cell>
          <cell r="L164">
            <v>9387</v>
          </cell>
          <cell r="M164">
            <v>9387</v>
          </cell>
          <cell r="N164">
            <v>9387</v>
          </cell>
        </row>
        <row r="165">
          <cell r="A165">
            <v>924050</v>
          </cell>
          <cell r="B165" t="str">
            <v>Inter-Co Prop Ins Exp</v>
          </cell>
          <cell r="C165">
            <v>15328</v>
          </cell>
          <cell r="D165">
            <v>15328</v>
          </cell>
          <cell r="E165">
            <v>88395</v>
          </cell>
          <cell r="F165">
            <v>492</v>
          </cell>
          <cell r="G165">
            <v>0</v>
          </cell>
          <cell r="H165">
            <v>64375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A166">
            <v>924980</v>
          </cell>
          <cell r="B166" t="str">
            <v>Property Insurance For Corp.</v>
          </cell>
          <cell r="C166">
            <v>14213</v>
          </cell>
          <cell r="D166">
            <v>14213</v>
          </cell>
          <cell r="E166">
            <v>49442</v>
          </cell>
          <cell r="F166">
            <v>25591</v>
          </cell>
          <cell r="G166">
            <v>20316</v>
          </cell>
          <cell r="H166">
            <v>42632</v>
          </cell>
          <cell r="I166">
            <v>35735</v>
          </cell>
          <cell r="J166">
            <v>32446</v>
          </cell>
          <cell r="K166">
            <v>31679</v>
          </cell>
          <cell r="L166">
            <v>35106</v>
          </cell>
          <cell r="M166">
            <v>33012</v>
          </cell>
          <cell r="N166">
            <v>30514</v>
          </cell>
        </row>
        <row r="167">
          <cell r="A167">
            <v>925000</v>
          </cell>
          <cell r="B167" t="str">
            <v>Injuries &amp; Damages</v>
          </cell>
          <cell r="C167">
            <v>12520</v>
          </cell>
          <cell r="D167">
            <v>21833</v>
          </cell>
          <cell r="E167">
            <v>15190</v>
          </cell>
          <cell r="F167">
            <v>19453</v>
          </cell>
          <cell r="G167">
            <v>23974</v>
          </cell>
          <cell r="H167">
            <v>32223</v>
          </cell>
          <cell r="I167">
            <v>43991</v>
          </cell>
          <cell r="J167">
            <v>46999</v>
          </cell>
          <cell r="K167">
            <v>41818</v>
          </cell>
          <cell r="L167">
            <v>68159</v>
          </cell>
          <cell r="M167">
            <v>39542</v>
          </cell>
          <cell r="N167">
            <v>41773</v>
          </cell>
        </row>
        <row r="168">
          <cell r="A168">
            <v>925051</v>
          </cell>
          <cell r="B168" t="str">
            <v>INTER-CO GEN LIAB EXP</v>
          </cell>
          <cell r="C168">
            <v>54925</v>
          </cell>
          <cell r="D168">
            <v>54925</v>
          </cell>
          <cell r="E168">
            <v>64375</v>
          </cell>
          <cell r="F168">
            <v>65375</v>
          </cell>
          <cell r="G168">
            <v>63184</v>
          </cell>
          <cell r="H168">
            <v>42846</v>
          </cell>
          <cell r="I168">
            <v>85515</v>
          </cell>
          <cell r="J168">
            <v>85538</v>
          </cell>
          <cell r="K168">
            <v>85858</v>
          </cell>
          <cell r="L168">
            <v>89541</v>
          </cell>
          <cell r="M168">
            <v>85841</v>
          </cell>
          <cell r="N168">
            <v>86223</v>
          </cell>
        </row>
        <row r="169">
          <cell r="A169">
            <v>925200</v>
          </cell>
          <cell r="B169" t="str">
            <v>Injuries And Damages-Other</v>
          </cell>
          <cell r="C169">
            <v>886</v>
          </cell>
          <cell r="D169">
            <v>917</v>
          </cell>
          <cell r="E169">
            <v>1729</v>
          </cell>
          <cell r="F169">
            <v>1779</v>
          </cell>
          <cell r="G169">
            <v>3810</v>
          </cell>
          <cell r="H169">
            <v>8560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A170">
            <v>925980</v>
          </cell>
          <cell r="B170" t="str">
            <v>Injuries And Damages For Corp.</v>
          </cell>
          <cell r="C170">
            <v>1076</v>
          </cell>
          <cell r="D170">
            <v>1076</v>
          </cell>
          <cell r="E170">
            <v>439971</v>
          </cell>
          <cell r="F170">
            <v>298770</v>
          </cell>
          <cell r="G170">
            <v>462305</v>
          </cell>
          <cell r="H170">
            <v>5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A171">
            <v>926000</v>
          </cell>
          <cell r="B171" t="str">
            <v>EMPL PENSIONS AND BENEFITS</v>
          </cell>
          <cell r="C171">
            <v>330332</v>
          </cell>
          <cell r="D171">
            <v>304889</v>
          </cell>
          <cell r="E171">
            <v>27264</v>
          </cell>
          <cell r="F171">
            <v>36372</v>
          </cell>
          <cell r="G171">
            <v>27886</v>
          </cell>
          <cell r="H171">
            <v>18289</v>
          </cell>
          <cell r="I171">
            <v>25404</v>
          </cell>
          <cell r="J171">
            <v>23254</v>
          </cell>
          <cell r="K171">
            <v>23445</v>
          </cell>
          <cell r="L171">
            <v>26152</v>
          </cell>
          <cell r="M171">
            <v>23480</v>
          </cell>
          <cell r="N171">
            <v>23910</v>
          </cell>
        </row>
        <row r="172">
          <cell r="A172">
            <v>926490</v>
          </cell>
          <cell r="B172" t="str">
            <v>0Ther Employee Benefits</v>
          </cell>
          <cell r="C172">
            <v>348</v>
          </cell>
          <cell r="D172">
            <v>0</v>
          </cell>
          <cell r="E172">
            <v>1</v>
          </cell>
          <cell r="F172">
            <v>2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A173">
            <v>926600</v>
          </cell>
          <cell r="B173" t="str">
            <v>Employee Benefits-Transferred</v>
          </cell>
          <cell r="C173">
            <v>171844</v>
          </cell>
          <cell r="D173">
            <v>119873</v>
          </cell>
          <cell r="E173">
            <v>5</v>
          </cell>
          <cell r="F173">
            <v>119226</v>
          </cell>
          <cell r="G173">
            <v>34640</v>
          </cell>
          <cell r="H173">
            <v>5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A174">
            <v>928000</v>
          </cell>
          <cell r="B174" t="str">
            <v>Regulatory Expenses (Go)</v>
          </cell>
          <cell r="C174">
            <v>66587</v>
          </cell>
          <cell r="D174">
            <v>86</v>
          </cell>
          <cell r="E174">
            <v>36019</v>
          </cell>
          <cell r="F174">
            <v>51125</v>
          </cell>
          <cell r="G174">
            <v>50441</v>
          </cell>
          <cell r="H174">
            <v>44215</v>
          </cell>
          <cell r="I174">
            <v>92056</v>
          </cell>
          <cell r="J174">
            <v>66674</v>
          </cell>
          <cell r="K174">
            <v>65572</v>
          </cell>
          <cell r="L174">
            <v>96541</v>
          </cell>
          <cell r="M174">
            <v>65712</v>
          </cell>
          <cell r="N174">
            <v>65046</v>
          </cell>
        </row>
        <row r="175">
          <cell r="A175">
            <v>928006</v>
          </cell>
          <cell r="B175" t="str">
            <v>State Reg Comm Proceeding</v>
          </cell>
          <cell r="C175">
            <v>58602</v>
          </cell>
          <cell r="D175">
            <v>58602</v>
          </cell>
          <cell r="E175">
            <v>68</v>
          </cell>
          <cell r="F175">
            <v>1</v>
          </cell>
          <cell r="G175">
            <v>2</v>
          </cell>
          <cell r="H175">
            <v>24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A176">
            <v>929000</v>
          </cell>
          <cell r="B176" t="str">
            <v>Duplicate Chrgs-Enrgy To Exp</v>
          </cell>
          <cell r="C176">
            <v>-4971</v>
          </cell>
          <cell r="D176">
            <v>-5158</v>
          </cell>
          <cell r="E176">
            <v>18101</v>
          </cell>
          <cell r="F176">
            <v>18592</v>
          </cell>
          <cell r="G176">
            <v>11479</v>
          </cell>
          <cell r="H176">
            <v>3212</v>
          </cell>
          <cell r="I176">
            <v>34304</v>
          </cell>
          <cell r="J176">
            <v>18887</v>
          </cell>
          <cell r="K176">
            <v>8501</v>
          </cell>
          <cell r="L176">
            <v>9531</v>
          </cell>
          <cell r="M176">
            <v>12795</v>
          </cell>
          <cell r="N176">
            <v>9007</v>
          </cell>
        </row>
        <row r="177">
          <cell r="A177">
            <v>929500</v>
          </cell>
          <cell r="B177" t="str">
            <v>Admin Exp Transf</v>
          </cell>
          <cell r="C177">
            <v>-63928</v>
          </cell>
          <cell r="D177">
            <v>-117477</v>
          </cell>
          <cell r="E177">
            <v>4056</v>
          </cell>
          <cell r="F177">
            <v>3774</v>
          </cell>
          <cell r="G177">
            <v>23</v>
          </cell>
          <cell r="H177">
            <v>4804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A178">
            <v>930150</v>
          </cell>
          <cell r="B178" t="str">
            <v>Miscellaneous Advertising Exp</v>
          </cell>
          <cell r="C178">
            <v>2394</v>
          </cell>
          <cell r="D178">
            <v>1562</v>
          </cell>
          <cell r="E178">
            <v>24</v>
          </cell>
          <cell r="F178">
            <v>19</v>
          </cell>
          <cell r="G178">
            <v>73</v>
          </cell>
          <cell r="H178">
            <v>106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A179">
            <v>930200</v>
          </cell>
          <cell r="B179" t="str">
            <v>Misc General Expenses</v>
          </cell>
          <cell r="C179">
            <v>77456</v>
          </cell>
          <cell r="D179">
            <v>27537</v>
          </cell>
          <cell r="E179">
            <v>82939</v>
          </cell>
          <cell r="F179">
            <v>90572</v>
          </cell>
          <cell r="G179">
            <v>83206</v>
          </cell>
          <cell r="H179">
            <v>82607</v>
          </cell>
          <cell r="I179">
            <v>106874</v>
          </cell>
          <cell r="J179">
            <v>106756</v>
          </cell>
          <cell r="K179">
            <v>106723</v>
          </cell>
          <cell r="L179">
            <v>106208</v>
          </cell>
          <cell r="M179">
            <v>106832</v>
          </cell>
          <cell r="N179">
            <v>106866</v>
          </cell>
        </row>
        <row r="180">
          <cell r="A180">
            <v>930220</v>
          </cell>
          <cell r="B180" t="str">
            <v>Exp Of Servicing Securities</v>
          </cell>
          <cell r="C180">
            <v>424</v>
          </cell>
          <cell r="D180">
            <v>-541</v>
          </cell>
          <cell r="E180">
            <v>-2756</v>
          </cell>
          <cell r="F180">
            <v>-217</v>
          </cell>
          <cell r="G180">
            <v>-1366</v>
          </cell>
          <cell r="H180">
            <v>-1098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>
            <v>930230</v>
          </cell>
          <cell r="B181" t="str">
            <v>Dues To Various Organizations</v>
          </cell>
          <cell r="C181">
            <v>3917</v>
          </cell>
          <cell r="D181">
            <v>5318</v>
          </cell>
          <cell r="E181">
            <v>150687</v>
          </cell>
          <cell r="F181">
            <v>146760</v>
          </cell>
          <cell r="G181">
            <v>115234</v>
          </cell>
          <cell r="H181">
            <v>126012</v>
          </cell>
          <cell r="I181">
            <v>265705</v>
          </cell>
          <cell r="J181">
            <v>187380</v>
          </cell>
          <cell r="K181">
            <v>199175</v>
          </cell>
          <cell r="L181">
            <v>260078</v>
          </cell>
          <cell r="M181">
            <v>203712</v>
          </cell>
          <cell r="N181">
            <v>192413</v>
          </cell>
        </row>
        <row r="182">
          <cell r="A182">
            <v>930240</v>
          </cell>
          <cell r="B182" t="str">
            <v>Director'S Expenses</v>
          </cell>
          <cell r="C182">
            <v>763</v>
          </cell>
          <cell r="D182">
            <v>5491</v>
          </cell>
          <cell r="E182">
            <v>-1098</v>
          </cell>
          <cell r="F182">
            <v>-3846</v>
          </cell>
          <cell r="G182">
            <v>-1997</v>
          </cell>
          <cell r="H182">
            <v>-4030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A183">
            <v>930250</v>
          </cell>
          <cell r="B183" t="str">
            <v>Buy\Sell Transf Employee Homes</v>
          </cell>
          <cell r="C183">
            <v>3622</v>
          </cell>
          <cell r="D183">
            <v>1087</v>
          </cell>
          <cell r="E183">
            <v>361</v>
          </cell>
          <cell r="F183">
            <v>-60</v>
          </cell>
          <cell r="G183">
            <v>403</v>
          </cell>
          <cell r="H183">
            <v>-232</v>
          </cell>
          <cell r="I183">
            <v>0</v>
          </cell>
          <cell r="J183">
            <v>2363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A184">
            <v>930700</v>
          </cell>
          <cell r="B184" t="str">
            <v>Research &amp; Development</v>
          </cell>
          <cell r="C184">
            <v>131</v>
          </cell>
          <cell r="D184">
            <v>441</v>
          </cell>
          <cell r="E184">
            <v>15781</v>
          </cell>
          <cell r="F184">
            <v>15781</v>
          </cell>
          <cell r="G184">
            <v>15781</v>
          </cell>
          <cell r="H184">
            <v>15781</v>
          </cell>
          <cell r="I184">
            <v>14408</v>
          </cell>
          <cell r="J184">
            <v>14408</v>
          </cell>
          <cell r="K184">
            <v>14408</v>
          </cell>
          <cell r="L184">
            <v>14408</v>
          </cell>
          <cell r="M184">
            <v>14408</v>
          </cell>
          <cell r="N184">
            <v>14408</v>
          </cell>
        </row>
        <row r="185">
          <cell r="A185">
            <v>930940</v>
          </cell>
          <cell r="B185" t="str">
            <v>General Expenses</v>
          </cell>
          <cell r="C185">
            <v>296</v>
          </cell>
          <cell r="D185">
            <v>59</v>
          </cell>
          <cell r="E185">
            <v>13553</v>
          </cell>
          <cell r="F185">
            <v>13553</v>
          </cell>
          <cell r="G185">
            <v>13553</v>
          </cell>
          <cell r="H185">
            <v>13553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A186">
            <v>931001</v>
          </cell>
          <cell r="B186" t="str">
            <v>Rents-A&amp;G</v>
          </cell>
          <cell r="C186">
            <v>25267</v>
          </cell>
          <cell r="D186">
            <v>24443</v>
          </cell>
          <cell r="E186">
            <v>17260</v>
          </cell>
          <cell r="F186">
            <v>16654</v>
          </cell>
          <cell r="G186">
            <v>15188</v>
          </cell>
          <cell r="H186">
            <v>28342</v>
          </cell>
          <cell r="I186">
            <v>11317</v>
          </cell>
          <cell r="J186">
            <v>11317</v>
          </cell>
          <cell r="K186">
            <v>11317</v>
          </cell>
          <cell r="L186">
            <v>11317</v>
          </cell>
          <cell r="M186">
            <v>11317</v>
          </cell>
          <cell r="N186">
            <v>11317</v>
          </cell>
        </row>
        <row r="187">
          <cell r="A187">
            <v>931008</v>
          </cell>
          <cell r="B187" t="str">
            <v>A&amp;G Rents-IC</v>
          </cell>
          <cell r="C187">
            <v>70611</v>
          </cell>
          <cell r="D187">
            <v>71626</v>
          </cell>
          <cell r="E187">
            <v>869</v>
          </cell>
          <cell r="F187">
            <v>900</v>
          </cell>
          <cell r="G187">
            <v>669</v>
          </cell>
          <cell r="H187">
            <v>519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A188">
            <v>935100</v>
          </cell>
          <cell r="B188" t="str">
            <v>Maint General Plant-Elec</v>
          </cell>
          <cell r="C188">
            <v>4</v>
          </cell>
          <cell r="D188">
            <v>154</v>
          </cell>
          <cell r="E188">
            <v>60266</v>
          </cell>
          <cell r="F188">
            <v>60266</v>
          </cell>
          <cell r="G188">
            <v>60266</v>
          </cell>
          <cell r="H188">
            <v>60266</v>
          </cell>
          <cell r="I188">
            <v>67550</v>
          </cell>
          <cell r="J188">
            <v>67550</v>
          </cell>
          <cell r="K188">
            <v>67550</v>
          </cell>
          <cell r="L188">
            <v>67550</v>
          </cell>
          <cell r="M188">
            <v>67550</v>
          </cell>
          <cell r="N188">
            <v>67550</v>
          </cell>
        </row>
        <row r="189">
          <cell r="A189">
            <v>935200</v>
          </cell>
          <cell r="B189" t="str">
            <v>Cust Infor &amp; Computer Control</v>
          </cell>
          <cell r="C189">
            <v>-1</v>
          </cell>
          <cell r="D189">
            <v>44</v>
          </cell>
          <cell r="E189">
            <v>519</v>
          </cell>
          <cell r="F189">
            <v>666</v>
          </cell>
          <cell r="G189">
            <v>630</v>
          </cell>
          <cell r="H189">
            <v>651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A190">
            <v>925980</v>
          </cell>
          <cell r="B190" t="str">
            <v>Injuries And Damages For Corp.</v>
          </cell>
          <cell r="C190">
            <v>1076</v>
          </cell>
          <cell r="D190">
            <v>1054</v>
          </cell>
          <cell r="E190">
            <v>2</v>
          </cell>
          <cell r="F190">
            <v>21</v>
          </cell>
          <cell r="G190">
            <v>1054</v>
          </cell>
          <cell r="H190">
            <v>0</v>
          </cell>
          <cell r="I190">
            <v>141</v>
          </cell>
          <cell r="J190">
            <v>141</v>
          </cell>
          <cell r="K190">
            <v>141</v>
          </cell>
          <cell r="L190">
            <v>141</v>
          </cell>
          <cell r="M190">
            <v>141</v>
          </cell>
          <cell r="N190">
            <v>141</v>
          </cell>
        </row>
        <row r="191">
          <cell r="A191">
            <v>926000</v>
          </cell>
          <cell r="B191" t="str">
            <v>EMPL PENSIONS AND BENEFITS</v>
          </cell>
          <cell r="C191">
            <v>396955</v>
          </cell>
          <cell r="D191">
            <v>284723</v>
          </cell>
          <cell r="E191">
            <v>336818</v>
          </cell>
          <cell r="F191">
            <v>326413</v>
          </cell>
          <cell r="G191">
            <v>551265</v>
          </cell>
          <cell r="H191">
            <v>307970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>
            <v>926430</v>
          </cell>
          <cell r="B192" t="str">
            <v>Employees Recreation Expense</v>
          </cell>
          <cell r="C192">
            <v>21</v>
          </cell>
          <cell r="D192">
            <v>119873</v>
          </cell>
          <cell r="E192">
            <v>0</v>
          </cell>
          <cell r="F192">
            <v>38101</v>
          </cell>
          <cell r="G192">
            <v>235088</v>
          </cell>
          <cell r="H192">
            <v>0</v>
          </cell>
          <cell r="I192">
            <v>141</v>
          </cell>
          <cell r="J192">
            <v>141</v>
          </cell>
          <cell r="K192">
            <v>141</v>
          </cell>
          <cell r="L192">
            <v>141</v>
          </cell>
          <cell r="M192">
            <v>141</v>
          </cell>
          <cell r="N192">
            <v>141</v>
          </cell>
        </row>
        <row r="193">
          <cell r="A193">
            <v>926490</v>
          </cell>
          <cell r="B193" t="str">
            <v>0Ther Employee Benefits</v>
          </cell>
          <cell r="D193">
            <v>86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A194">
            <v>926600</v>
          </cell>
          <cell r="B194" t="str">
            <v>Employee Benefits-Transferred</v>
          </cell>
          <cell r="C194">
            <v>38101</v>
          </cell>
          <cell r="D194">
            <v>235088</v>
          </cell>
          <cell r="E194">
            <v>190713</v>
          </cell>
          <cell r="F194">
            <v>154761</v>
          </cell>
          <cell r="G194">
            <v>197247</v>
          </cell>
          <cell r="H194">
            <v>164479</v>
          </cell>
          <cell r="I194">
            <v>211482</v>
          </cell>
          <cell r="J194">
            <v>228440</v>
          </cell>
          <cell r="K194">
            <v>172799</v>
          </cell>
          <cell r="L194">
            <v>256533</v>
          </cell>
          <cell r="M194">
            <v>197987</v>
          </cell>
          <cell r="N194">
            <v>199730</v>
          </cell>
        </row>
        <row r="195">
          <cell r="A195">
            <v>928000</v>
          </cell>
          <cell r="B195" t="str">
            <v>Regulatory Expenses (Go)</v>
          </cell>
          <cell r="E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A196">
            <v>928006</v>
          </cell>
          <cell r="B196" t="str">
            <v>State Reg Comm Proceeding</v>
          </cell>
          <cell r="C196">
            <v>58602</v>
          </cell>
          <cell r="D196">
            <v>58602</v>
          </cell>
          <cell r="E196">
            <v>58602</v>
          </cell>
          <cell r="F196">
            <v>58602</v>
          </cell>
          <cell r="G196">
            <v>58602</v>
          </cell>
          <cell r="H196">
            <v>58602</v>
          </cell>
          <cell r="I196">
            <v>59220</v>
          </cell>
          <cell r="J196">
            <v>59220</v>
          </cell>
          <cell r="K196">
            <v>59220</v>
          </cell>
          <cell r="L196">
            <v>59220</v>
          </cell>
          <cell r="M196">
            <v>59220</v>
          </cell>
          <cell r="N196">
            <v>59220</v>
          </cell>
        </row>
        <row r="197">
          <cell r="A197">
            <v>928030</v>
          </cell>
          <cell r="B197" t="str">
            <v>Professional Fees Consultant</v>
          </cell>
          <cell r="C197">
            <v>-63928</v>
          </cell>
          <cell r="D197">
            <v>-117477</v>
          </cell>
          <cell r="E197">
            <v>-42618</v>
          </cell>
          <cell r="F197">
            <v>-31499</v>
          </cell>
          <cell r="G197">
            <v>-26046</v>
          </cell>
          <cell r="H197">
            <v>-29757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A198">
            <v>929000</v>
          </cell>
          <cell r="B198" t="str">
            <v>Duplicate Chrgs-Enrgy To Exp</v>
          </cell>
          <cell r="C198">
            <v>-3281</v>
          </cell>
          <cell r="D198">
            <v>-4416</v>
          </cell>
          <cell r="E198">
            <v>-4247</v>
          </cell>
          <cell r="F198">
            <v>-3825</v>
          </cell>
          <cell r="G198">
            <v>-3815</v>
          </cell>
          <cell r="H198">
            <v>-3647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A199">
            <v>929500</v>
          </cell>
          <cell r="B199" t="str">
            <v>Admin Exp Transf</v>
          </cell>
          <cell r="C199">
            <v>-31499</v>
          </cell>
          <cell r="D199">
            <v>-26046</v>
          </cell>
          <cell r="E199">
            <v>-29757</v>
          </cell>
          <cell r="F199">
            <v>-59220</v>
          </cell>
          <cell r="G199">
            <v>-33576</v>
          </cell>
          <cell r="H199">
            <v>-37886</v>
          </cell>
          <cell r="I199">
            <v>-27273</v>
          </cell>
          <cell r="J199">
            <v>-27273</v>
          </cell>
          <cell r="K199">
            <v>-27273</v>
          </cell>
          <cell r="L199">
            <v>-40235</v>
          </cell>
          <cell r="M199">
            <v>-27273</v>
          </cell>
          <cell r="N199">
            <v>-27273</v>
          </cell>
        </row>
        <row r="200">
          <cell r="A200">
            <v>930150</v>
          </cell>
          <cell r="B200" t="str">
            <v>Miscellaneous Advertising Exp</v>
          </cell>
          <cell r="C200">
            <v>1260</v>
          </cell>
          <cell r="D200">
            <v>1713</v>
          </cell>
          <cell r="E200">
            <v>1850</v>
          </cell>
          <cell r="F200">
            <v>1153</v>
          </cell>
          <cell r="G200">
            <v>47702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A201">
            <v>930200</v>
          </cell>
          <cell r="B201" t="str">
            <v>Misc General Expenses</v>
          </cell>
          <cell r="C201">
            <v>26195</v>
          </cell>
          <cell r="D201">
            <v>24148</v>
          </cell>
          <cell r="E201">
            <v>32100</v>
          </cell>
          <cell r="F201">
            <v>43449</v>
          </cell>
          <cell r="G201">
            <v>34388</v>
          </cell>
          <cell r="H201">
            <v>38274</v>
          </cell>
          <cell r="I201">
            <v>0</v>
          </cell>
          <cell r="J201">
            <v>23500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A202">
            <v>930210</v>
          </cell>
          <cell r="B202" t="str">
            <v>Industry Association Dues</v>
          </cell>
          <cell r="C202">
            <v>3917</v>
          </cell>
          <cell r="D202">
            <v>47702</v>
          </cell>
          <cell r="E202">
            <v>0</v>
          </cell>
          <cell r="F202">
            <v>-7240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A203">
            <v>930220</v>
          </cell>
          <cell r="B203" t="str">
            <v>Exp Of Servicing Securities</v>
          </cell>
          <cell r="C203">
            <v>-41</v>
          </cell>
          <cell r="D203">
            <v>0</v>
          </cell>
          <cell r="E203">
            <v>315</v>
          </cell>
          <cell r="F203">
            <v>12040</v>
          </cell>
          <cell r="G203">
            <v>5000</v>
          </cell>
          <cell r="H203">
            <v>6505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A204">
            <v>930230</v>
          </cell>
          <cell r="B204" t="str">
            <v>Dues To Various Organizations</v>
          </cell>
          <cell r="C204">
            <v>10399</v>
          </cell>
          <cell r="D204">
            <v>947</v>
          </cell>
          <cell r="E204">
            <v>62</v>
          </cell>
          <cell r="F204">
            <v>958</v>
          </cell>
          <cell r="G204">
            <v>1671</v>
          </cell>
          <cell r="H204">
            <v>35</v>
          </cell>
          <cell r="I204">
            <v>1467</v>
          </cell>
          <cell r="J204">
            <v>1550</v>
          </cell>
          <cell r="K204">
            <v>3004</v>
          </cell>
          <cell r="L204">
            <v>1194</v>
          </cell>
          <cell r="M204">
            <v>4219</v>
          </cell>
          <cell r="N204">
            <v>6166</v>
          </cell>
        </row>
        <row r="205">
          <cell r="A205">
            <v>930240</v>
          </cell>
          <cell r="B205" t="str">
            <v>Director'S Expenses</v>
          </cell>
          <cell r="C205">
            <v>6826</v>
          </cell>
          <cell r="D205">
            <v>7167</v>
          </cell>
          <cell r="E205">
            <v>13</v>
          </cell>
          <cell r="F205">
            <v>488</v>
          </cell>
          <cell r="G205">
            <v>5174</v>
          </cell>
          <cell r="H205">
            <v>12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A206">
            <v>930250</v>
          </cell>
          <cell r="B206" t="str">
            <v>Buy\Sell Transf Employee Homes</v>
          </cell>
          <cell r="C206">
            <v>3347</v>
          </cell>
          <cell r="D206">
            <v>2978</v>
          </cell>
          <cell r="E206">
            <v>-236</v>
          </cell>
          <cell r="F206">
            <v>1125</v>
          </cell>
          <cell r="G206">
            <v>1154</v>
          </cell>
          <cell r="H206">
            <v>1765</v>
          </cell>
          <cell r="I206">
            <v>2784</v>
          </cell>
          <cell r="J206">
            <v>301</v>
          </cell>
          <cell r="K206">
            <v>301</v>
          </cell>
          <cell r="L206">
            <v>2784</v>
          </cell>
          <cell r="M206">
            <v>301</v>
          </cell>
          <cell r="N206">
            <v>301</v>
          </cell>
        </row>
        <row r="207">
          <cell r="A207">
            <v>930600</v>
          </cell>
          <cell r="B207" t="str">
            <v>Leased Circuit Charges - Other</v>
          </cell>
          <cell r="C207">
            <v>296</v>
          </cell>
          <cell r="D207">
            <v>59</v>
          </cell>
          <cell r="E207">
            <v>12</v>
          </cell>
          <cell r="F207">
            <v>15</v>
          </cell>
          <cell r="G207">
            <v>86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A208">
            <v>930700</v>
          </cell>
          <cell r="B208" t="str">
            <v>Research &amp; Development</v>
          </cell>
          <cell r="C208">
            <v>501</v>
          </cell>
          <cell r="D208">
            <v>45</v>
          </cell>
          <cell r="E208">
            <v>465</v>
          </cell>
          <cell r="F208">
            <v>71</v>
          </cell>
          <cell r="G208">
            <v>496</v>
          </cell>
          <cell r="H208">
            <v>258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A209">
            <v>930940</v>
          </cell>
          <cell r="B209" t="str">
            <v>General Expenses</v>
          </cell>
          <cell r="C209">
            <v>260</v>
          </cell>
          <cell r="D209">
            <v>86</v>
          </cell>
          <cell r="E209">
            <v>457</v>
          </cell>
          <cell r="F209">
            <v>53</v>
          </cell>
          <cell r="G209">
            <v>43</v>
          </cell>
          <cell r="H209">
            <v>101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A210">
            <v>931001</v>
          </cell>
          <cell r="B210" t="str">
            <v>Rents-A&amp;G</v>
          </cell>
          <cell r="C210">
            <v>18992</v>
          </cell>
          <cell r="D210">
            <v>18418</v>
          </cell>
          <cell r="E210">
            <v>17180</v>
          </cell>
          <cell r="F210">
            <v>18198</v>
          </cell>
          <cell r="G210">
            <v>18562</v>
          </cell>
          <cell r="H210">
            <v>17020</v>
          </cell>
          <cell r="I210">
            <v>18964</v>
          </cell>
          <cell r="J210">
            <v>18849</v>
          </cell>
          <cell r="K210">
            <v>18958</v>
          </cell>
          <cell r="L210">
            <v>18975</v>
          </cell>
          <cell r="M210">
            <v>18975</v>
          </cell>
          <cell r="N210">
            <v>18975</v>
          </cell>
        </row>
        <row r="211">
          <cell r="A211">
            <v>931008</v>
          </cell>
          <cell r="B211" t="str">
            <v>A&amp;G Rents-IC</v>
          </cell>
          <cell r="C211">
            <v>83131</v>
          </cell>
          <cell r="D211">
            <v>81259</v>
          </cell>
          <cell r="E211">
            <v>80709</v>
          </cell>
          <cell r="F211">
            <v>88016</v>
          </cell>
          <cell r="G211">
            <v>87304</v>
          </cell>
          <cell r="H211">
            <v>56073</v>
          </cell>
          <cell r="I211">
            <v>81301</v>
          </cell>
          <cell r="J211">
            <v>81301</v>
          </cell>
          <cell r="K211">
            <v>81301</v>
          </cell>
          <cell r="L211">
            <v>81301</v>
          </cell>
          <cell r="M211">
            <v>81301</v>
          </cell>
          <cell r="N211">
            <v>81301</v>
          </cell>
        </row>
        <row r="212">
          <cell r="A212">
            <v>935100</v>
          </cell>
          <cell r="B212" t="str">
            <v>Maint General Plant-Elec</v>
          </cell>
          <cell r="C212">
            <v>49</v>
          </cell>
          <cell r="D212">
            <v>1465</v>
          </cell>
          <cell r="E212">
            <v>-541</v>
          </cell>
          <cell r="F212">
            <v>549</v>
          </cell>
          <cell r="G212">
            <v>2011</v>
          </cell>
          <cell r="H212">
            <v>145</v>
          </cell>
          <cell r="I212">
            <v>4280</v>
          </cell>
          <cell r="J212">
            <v>16187</v>
          </cell>
          <cell r="K212">
            <v>3340</v>
          </cell>
          <cell r="L212">
            <v>3684</v>
          </cell>
          <cell r="M212">
            <v>3340</v>
          </cell>
          <cell r="N212">
            <v>3340</v>
          </cell>
        </row>
        <row r="213">
          <cell r="A213">
            <v>935200</v>
          </cell>
          <cell r="B213" t="str">
            <v>Cust Infor &amp; Computer Control</v>
          </cell>
          <cell r="C213">
            <v>14</v>
          </cell>
          <cell r="D213">
            <v>3</v>
          </cell>
          <cell r="E213">
            <v>0</v>
          </cell>
          <cell r="F213">
            <v>-4</v>
          </cell>
          <cell r="G213">
            <v>0</v>
          </cell>
          <cell r="H213">
            <v>1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</sheetData>
      <sheetData sheetId="5" refreshError="1">
        <row r="12">
          <cell r="A12">
            <v>440000</v>
          </cell>
          <cell r="D12" t="str">
            <v>BBEREV</v>
          </cell>
          <cell r="G12">
            <v>8271480</v>
          </cell>
          <cell r="H12">
            <v>5902139</v>
          </cell>
          <cell r="I12">
            <v>4875524</v>
          </cell>
          <cell r="J12">
            <v>6426243</v>
          </cell>
          <cell r="K12">
            <v>7953578</v>
          </cell>
          <cell r="L12">
            <v>7542947</v>
          </cell>
          <cell r="M12">
            <v>6222285</v>
          </cell>
          <cell r="N12">
            <v>5285253</v>
          </cell>
          <cell r="O12">
            <v>4812640</v>
          </cell>
          <cell r="P12">
            <v>6685396</v>
          </cell>
          <cell r="Q12">
            <v>8143279</v>
          </cell>
          <cell r="R12">
            <v>8903602</v>
          </cell>
        </row>
        <row r="13">
          <cell r="A13">
            <v>440000</v>
          </cell>
          <cell r="D13" t="str">
            <v>BEFREV</v>
          </cell>
          <cell r="G13">
            <v>4342571</v>
          </cell>
          <cell r="H13">
            <v>3005686</v>
          </cell>
          <cell r="I13">
            <v>2430786</v>
          </cell>
          <cell r="J13">
            <v>3303597</v>
          </cell>
          <cell r="K13">
            <v>4166574</v>
          </cell>
          <cell r="L13">
            <v>3932694</v>
          </cell>
          <cell r="M13">
            <v>3184340</v>
          </cell>
          <cell r="N13">
            <v>2659708</v>
          </cell>
          <cell r="O13">
            <v>2393558</v>
          </cell>
          <cell r="P13">
            <v>3448775</v>
          </cell>
          <cell r="Q13">
            <v>4270965</v>
          </cell>
          <cell r="R13">
            <v>4699396</v>
          </cell>
        </row>
        <row r="14">
          <cell r="A14">
            <v>440000</v>
          </cell>
          <cell r="D14" t="str">
            <v>REDSM</v>
          </cell>
          <cell r="G14">
            <v>1062579</v>
          </cell>
          <cell r="H14">
            <v>734939</v>
          </cell>
          <cell r="I14">
            <v>495693</v>
          </cell>
          <cell r="J14">
            <v>673679</v>
          </cell>
          <cell r="K14">
            <v>850068</v>
          </cell>
          <cell r="L14">
            <v>802307</v>
          </cell>
          <cell r="M14">
            <v>650713</v>
          </cell>
          <cell r="N14">
            <v>543447</v>
          </cell>
          <cell r="O14">
            <v>585950</v>
          </cell>
          <cell r="P14">
            <v>843748</v>
          </cell>
          <cell r="Q14">
            <v>1045221</v>
          </cell>
          <cell r="R14">
            <v>1149441</v>
          </cell>
        </row>
        <row r="15">
          <cell r="A15">
            <v>440000</v>
          </cell>
          <cell r="D15" t="str">
            <v>REFC</v>
          </cell>
          <cell r="G15">
            <v>-408968</v>
          </cell>
          <cell r="H15">
            <v>-174401</v>
          </cell>
          <cell r="I15">
            <v>-374702</v>
          </cell>
          <cell r="J15">
            <v>-358662</v>
          </cell>
          <cell r="K15">
            <v>-788967</v>
          </cell>
          <cell r="L15">
            <v>134258</v>
          </cell>
          <cell r="M15">
            <v>-184667</v>
          </cell>
          <cell r="N15">
            <v>-362949</v>
          </cell>
          <cell r="O15">
            <v>-409172</v>
          </cell>
          <cell r="P15">
            <v>200250</v>
          </cell>
          <cell r="Q15">
            <v>-417447</v>
          </cell>
          <cell r="R15">
            <v>-673650</v>
          </cell>
        </row>
        <row r="16">
          <cell r="A16">
            <v>440000</v>
          </cell>
          <cell r="D16" t="str">
            <v>RKEPSM</v>
          </cell>
          <cell r="G16">
            <v>-92813</v>
          </cell>
          <cell r="H16">
            <v>-64044</v>
          </cell>
          <cell r="I16">
            <v>-379656</v>
          </cell>
          <cell r="J16">
            <v>-254439</v>
          </cell>
          <cell r="K16">
            <v>-320704</v>
          </cell>
          <cell r="L16">
            <v>-302834</v>
          </cell>
          <cell r="M16">
            <v>-76542</v>
          </cell>
          <cell r="N16">
            <v>-63800</v>
          </cell>
          <cell r="O16">
            <v>-57636</v>
          </cell>
          <cell r="P16">
            <v>9773</v>
          </cell>
          <cell r="Q16">
            <v>11891</v>
          </cell>
          <cell r="R16">
            <v>12933</v>
          </cell>
        </row>
        <row r="17">
          <cell r="A17">
            <v>440990</v>
          </cell>
          <cell r="D17" t="str">
            <v>UNBILL</v>
          </cell>
          <cell r="G17">
            <v>-825427</v>
          </cell>
          <cell r="H17">
            <v>-1241289</v>
          </cell>
          <cell r="I17">
            <v>1165000</v>
          </cell>
          <cell r="J17">
            <v>-120000</v>
          </cell>
          <cell r="K17">
            <v>864000</v>
          </cell>
          <cell r="L17">
            <v>-551000</v>
          </cell>
          <cell r="M17">
            <v>-1651000</v>
          </cell>
          <cell r="N17">
            <v>100000</v>
          </cell>
          <cell r="O17">
            <v>1338000</v>
          </cell>
          <cell r="P17">
            <v>884051</v>
          </cell>
          <cell r="Q17">
            <v>1225308</v>
          </cell>
          <cell r="R17">
            <v>-338017</v>
          </cell>
        </row>
        <row r="18">
          <cell r="A18">
            <v>442100</v>
          </cell>
          <cell r="D18" t="str">
            <v>BBEREV</v>
          </cell>
          <cell r="G18">
            <v>6828917</v>
          </cell>
          <cell r="H18">
            <v>6021180</v>
          </cell>
          <cell r="I18">
            <v>5535884</v>
          </cell>
          <cell r="J18">
            <v>5766162</v>
          </cell>
          <cell r="K18">
            <v>6051270</v>
          </cell>
          <cell r="L18">
            <v>5891265</v>
          </cell>
          <cell r="M18">
            <v>5732410</v>
          </cell>
          <cell r="N18">
            <v>5625966</v>
          </cell>
          <cell r="O18">
            <v>5574821</v>
          </cell>
          <cell r="P18">
            <v>6325788</v>
          </cell>
          <cell r="Q18">
            <v>6690591</v>
          </cell>
          <cell r="R18">
            <v>6922099</v>
          </cell>
        </row>
        <row r="19">
          <cell r="A19">
            <v>442100</v>
          </cell>
          <cell r="D19" t="str">
            <v>BEFREV</v>
          </cell>
          <cell r="G19">
            <v>4185428</v>
          </cell>
          <cell r="H19">
            <v>3578127</v>
          </cell>
          <cell r="I19">
            <v>3196331</v>
          </cell>
          <cell r="J19">
            <v>3495237</v>
          </cell>
          <cell r="K19">
            <v>3616312</v>
          </cell>
          <cell r="L19">
            <v>3421121</v>
          </cell>
          <cell r="M19">
            <v>3316675</v>
          </cell>
          <cell r="N19">
            <v>3233763</v>
          </cell>
          <cell r="O19">
            <v>3232815</v>
          </cell>
          <cell r="P19">
            <v>3793377</v>
          </cell>
          <cell r="Q19">
            <v>4069646</v>
          </cell>
          <cell r="R19">
            <v>4232461</v>
          </cell>
        </row>
        <row r="20">
          <cell r="A20">
            <v>442100</v>
          </cell>
          <cell r="D20" t="str">
            <v>REDSM</v>
          </cell>
          <cell r="G20">
            <v>397915</v>
          </cell>
          <cell r="H20">
            <v>338417</v>
          </cell>
          <cell r="I20">
            <v>184275</v>
          </cell>
          <cell r="J20">
            <v>202373</v>
          </cell>
          <cell r="K20">
            <v>209561</v>
          </cell>
          <cell r="L20">
            <v>197838</v>
          </cell>
          <cell r="M20">
            <v>215676</v>
          </cell>
          <cell r="N20">
            <v>209758</v>
          </cell>
          <cell r="O20">
            <v>307676</v>
          </cell>
          <cell r="P20">
            <v>359960</v>
          </cell>
          <cell r="Q20">
            <v>385975</v>
          </cell>
          <cell r="R20">
            <v>401306</v>
          </cell>
        </row>
        <row r="21">
          <cell r="A21">
            <v>442100</v>
          </cell>
          <cell r="D21" t="str">
            <v>REFC</v>
          </cell>
          <cell r="G21">
            <v>-396648</v>
          </cell>
          <cell r="H21">
            <v>-207630</v>
          </cell>
          <cell r="I21">
            <v>-491356</v>
          </cell>
          <cell r="J21">
            <v>-379759</v>
          </cell>
          <cell r="K21">
            <v>-683256</v>
          </cell>
          <cell r="L21">
            <v>115203</v>
          </cell>
          <cell r="M21">
            <v>-192909</v>
          </cell>
          <cell r="N21">
            <v>-439714</v>
          </cell>
          <cell r="O21">
            <v>-556116</v>
          </cell>
          <cell r="P21">
            <v>215814</v>
          </cell>
          <cell r="Q21">
            <v>-398878</v>
          </cell>
          <cell r="R21">
            <v>-603594</v>
          </cell>
        </row>
        <row r="22">
          <cell r="A22">
            <v>442100</v>
          </cell>
          <cell r="D22" t="str">
            <v>RKEPSM</v>
          </cell>
          <cell r="G22">
            <v>-89558</v>
          </cell>
          <cell r="H22">
            <v>-76003</v>
          </cell>
          <cell r="I22">
            <v>-499544</v>
          </cell>
          <cell r="J22">
            <v>-269745</v>
          </cell>
          <cell r="K22">
            <v>-278782</v>
          </cell>
          <cell r="L22">
            <v>-263998</v>
          </cell>
          <cell r="M22">
            <v>-80821</v>
          </cell>
          <cell r="N22">
            <v>-78332</v>
          </cell>
          <cell r="O22">
            <v>-78233</v>
          </cell>
          <cell r="P22">
            <v>9496</v>
          </cell>
          <cell r="Q22">
            <v>11384</v>
          </cell>
          <cell r="R22">
            <v>11265</v>
          </cell>
        </row>
        <row r="23">
          <cell r="A23">
            <v>442190</v>
          </cell>
          <cell r="D23" t="str">
            <v>UNBILL</v>
          </cell>
          <cell r="G23">
            <v>-269549</v>
          </cell>
          <cell r="H23">
            <v>-377969</v>
          </cell>
          <cell r="I23">
            <v>32000</v>
          </cell>
          <cell r="J23">
            <v>-410000</v>
          </cell>
          <cell r="K23">
            <v>80000</v>
          </cell>
          <cell r="L23">
            <v>-37000</v>
          </cell>
          <cell r="M23">
            <v>-108000</v>
          </cell>
          <cell r="N23">
            <v>83000</v>
          </cell>
          <cell r="O23">
            <v>717000</v>
          </cell>
          <cell r="P23">
            <v>173281</v>
          </cell>
          <cell r="Q23">
            <v>203224</v>
          </cell>
          <cell r="R23">
            <v>352589</v>
          </cell>
        </row>
        <row r="24">
          <cell r="A24">
            <v>442200</v>
          </cell>
          <cell r="D24" t="str">
            <v>BBEREV</v>
          </cell>
          <cell r="G24">
            <v>2864452</v>
          </cell>
          <cell r="H24">
            <v>2568721</v>
          </cell>
          <cell r="I24">
            <v>2498949</v>
          </cell>
          <cell r="J24">
            <v>2443059</v>
          </cell>
          <cell r="K24">
            <v>2502399</v>
          </cell>
          <cell r="L24">
            <v>2434856</v>
          </cell>
          <cell r="M24">
            <v>2486944</v>
          </cell>
          <cell r="N24">
            <v>2492401</v>
          </cell>
          <cell r="O24">
            <v>2484250</v>
          </cell>
          <cell r="P24">
            <v>2791527</v>
          </cell>
          <cell r="Q24">
            <v>2835927</v>
          </cell>
          <cell r="R24">
            <v>2879654</v>
          </cell>
        </row>
        <row r="25">
          <cell r="A25">
            <v>442200</v>
          </cell>
          <cell r="D25" t="str">
            <v>BEFREV</v>
          </cell>
          <cell r="G25">
            <v>2173802</v>
          </cell>
          <cell r="H25">
            <v>1944234</v>
          </cell>
          <cell r="I25">
            <v>1877803</v>
          </cell>
          <cell r="J25">
            <v>1926043</v>
          </cell>
          <cell r="K25">
            <v>1920184</v>
          </cell>
          <cell r="L25">
            <v>1876522</v>
          </cell>
          <cell r="M25">
            <v>1909377</v>
          </cell>
          <cell r="N25">
            <v>1874578</v>
          </cell>
          <cell r="O25">
            <v>1860792</v>
          </cell>
          <cell r="P25">
            <v>2062857</v>
          </cell>
          <cell r="Q25">
            <v>2047608</v>
          </cell>
          <cell r="R25">
            <v>2090161</v>
          </cell>
        </row>
        <row r="26">
          <cell r="A26">
            <v>442200</v>
          </cell>
          <cell r="D26" t="str">
            <v>REDSM</v>
          </cell>
          <cell r="G26">
            <v>163149</v>
          </cell>
          <cell r="H26">
            <v>143872</v>
          </cell>
          <cell r="I26">
            <v>84330</v>
          </cell>
          <cell r="J26">
            <v>86528</v>
          </cell>
          <cell r="K26">
            <v>87556</v>
          </cell>
          <cell r="L26">
            <v>84611</v>
          </cell>
          <cell r="M26">
            <v>95734</v>
          </cell>
          <cell r="N26">
            <v>95503</v>
          </cell>
          <cell r="O26">
            <v>136331</v>
          </cell>
          <cell r="P26">
            <v>153203</v>
          </cell>
          <cell r="Q26">
            <v>152315</v>
          </cell>
          <cell r="R26">
            <v>155818</v>
          </cell>
        </row>
        <row r="27">
          <cell r="A27">
            <v>442200</v>
          </cell>
          <cell r="D27" t="str">
            <v>REFC</v>
          </cell>
          <cell r="G27">
            <v>-207522</v>
          </cell>
          <cell r="H27">
            <v>-109894</v>
          </cell>
          <cell r="I27">
            <v>-281033</v>
          </cell>
          <cell r="J27">
            <v>-204467</v>
          </cell>
          <cell r="K27">
            <v>-353855</v>
          </cell>
          <cell r="L27">
            <v>63379</v>
          </cell>
          <cell r="M27">
            <v>-109143</v>
          </cell>
          <cell r="N27">
            <v>-251727</v>
          </cell>
          <cell r="O27">
            <v>-312538</v>
          </cell>
          <cell r="P27">
            <v>116386</v>
          </cell>
          <cell r="Q27">
            <v>-194943</v>
          </cell>
          <cell r="R27">
            <v>-291103</v>
          </cell>
        </row>
        <row r="28">
          <cell r="A28">
            <v>442200</v>
          </cell>
          <cell r="D28" t="str">
            <v>RKEPSM</v>
          </cell>
          <cell r="G28">
            <v>-46457</v>
          </cell>
          <cell r="H28">
            <v>-41334</v>
          </cell>
          <cell r="I28">
            <v>-292810</v>
          </cell>
          <cell r="J28">
            <v>-148258</v>
          </cell>
          <cell r="K28">
            <v>-147715</v>
          </cell>
          <cell r="L28">
            <v>-144386</v>
          </cell>
          <cell r="M28">
            <v>-46271</v>
          </cell>
          <cell r="N28">
            <v>-45308</v>
          </cell>
          <cell r="O28">
            <v>-44963</v>
          </cell>
          <cell r="P28">
            <v>5623</v>
          </cell>
          <cell r="Q28">
            <v>5622</v>
          </cell>
          <cell r="R28">
            <v>5732</v>
          </cell>
        </row>
        <row r="29">
          <cell r="A29">
            <v>442290</v>
          </cell>
          <cell r="D29" t="str">
            <v>UNBILL</v>
          </cell>
          <cell r="G29">
            <v>-120340</v>
          </cell>
          <cell r="H29">
            <v>-85209</v>
          </cell>
          <cell r="I29">
            <v>39000</v>
          </cell>
          <cell r="J29">
            <v>-324000</v>
          </cell>
          <cell r="K29">
            <v>164000</v>
          </cell>
          <cell r="L29">
            <v>-76000</v>
          </cell>
          <cell r="M29">
            <v>40000</v>
          </cell>
          <cell r="N29">
            <v>-34000</v>
          </cell>
          <cell r="O29">
            <v>447000</v>
          </cell>
          <cell r="P29">
            <v>-6976</v>
          </cell>
          <cell r="Q29">
            <v>31443</v>
          </cell>
          <cell r="R29">
            <v>240395</v>
          </cell>
        </row>
        <row r="30">
          <cell r="A30">
            <v>444000</v>
          </cell>
          <cell r="D30" t="str">
            <v>BBEREV</v>
          </cell>
          <cell r="G30">
            <v>104313</v>
          </cell>
          <cell r="H30">
            <v>97857</v>
          </cell>
          <cell r="I30">
            <v>107080</v>
          </cell>
          <cell r="J30">
            <v>104732</v>
          </cell>
          <cell r="K30">
            <v>111477</v>
          </cell>
          <cell r="L30">
            <v>78996</v>
          </cell>
          <cell r="M30">
            <v>103460</v>
          </cell>
          <cell r="N30">
            <v>131079</v>
          </cell>
          <cell r="O30">
            <v>103952</v>
          </cell>
          <cell r="P30">
            <v>104482</v>
          </cell>
          <cell r="Q30">
            <v>108327</v>
          </cell>
          <cell r="R30">
            <v>104712</v>
          </cell>
        </row>
        <row r="31">
          <cell r="A31">
            <v>444000</v>
          </cell>
          <cell r="D31" t="str">
            <v>BEFREV</v>
          </cell>
          <cell r="G31">
            <v>37444</v>
          </cell>
          <cell r="H31">
            <v>30566</v>
          </cell>
          <cell r="I31">
            <v>37161</v>
          </cell>
          <cell r="J31">
            <v>36861</v>
          </cell>
          <cell r="K31">
            <v>39588</v>
          </cell>
          <cell r="L31">
            <v>26536</v>
          </cell>
          <cell r="M31">
            <v>35680</v>
          </cell>
          <cell r="N31">
            <v>47457</v>
          </cell>
          <cell r="O31">
            <v>35068</v>
          </cell>
          <cell r="P31">
            <v>35473</v>
          </cell>
          <cell r="Q31">
            <v>38922</v>
          </cell>
          <cell r="R31">
            <v>36081</v>
          </cell>
        </row>
        <row r="32">
          <cell r="A32">
            <v>444000</v>
          </cell>
          <cell r="D32" t="str">
            <v>REDSM</v>
          </cell>
          <cell r="G32">
            <v>367</v>
          </cell>
          <cell r="H32">
            <v>324</v>
          </cell>
          <cell r="I32">
            <v>201</v>
          </cell>
          <cell r="J32">
            <v>249</v>
          </cell>
          <cell r="K32">
            <v>271</v>
          </cell>
          <cell r="L32">
            <v>226</v>
          </cell>
          <cell r="M32">
            <v>231</v>
          </cell>
          <cell r="N32">
            <v>194</v>
          </cell>
          <cell r="O32">
            <v>236</v>
          </cell>
          <cell r="P32">
            <v>265</v>
          </cell>
          <cell r="Q32">
            <v>243</v>
          </cell>
          <cell r="R32">
            <v>249</v>
          </cell>
        </row>
        <row r="33">
          <cell r="A33">
            <v>444000</v>
          </cell>
          <cell r="D33" t="str">
            <v>REFC</v>
          </cell>
          <cell r="G33">
            <v>-3504</v>
          </cell>
          <cell r="H33">
            <v>-1685</v>
          </cell>
          <cell r="I33">
            <v>-5712</v>
          </cell>
          <cell r="J33">
            <v>-3998</v>
          </cell>
          <cell r="K33">
            <v>-7405</v>
          </cell>
          <cell r="L33">
            <v>2184</v>
          </cell>
          <cell r="M33">
            <v>-2103</v>
          </cell>
          <cell r="N33">
            <v>-5775</v>
          </cell>
          <cell r="O33">
            <v>-6056</v>
          </cell>
          <cell r="P33">
            <v>2093</v>
          </cell>
          <cell r="Q33">
            <v>-3704</v>
          </cell>
          <cell r="R33">
            <v>-5182</v>
          </cell>
        </row>
        <row r="34">
          <cell r="A34">
            <v>444000</v>
          </cell>
          <cell r="D34" t="str">
            <v>RKEPSM</v>
          </cell>
          <cell r="G34">
            <v>-798</v>
          </cell>
          <cell r="H34">
            <v>-677</v>
          </cell>
          <cell r="I34">
            <v>-5804</v>
          </cell>
          <cell r="J34">
            <v>-2847</v>
          </cell>
          <cell r="K34">
            <v>-3058</v>
          </cell>
          <cell r="L34">
            <v>-1695</v>
          </cell>
          <cell r="M34">
            <v>-907</v>
          </cell>
          <cell r="N34">
            <v>-1944</v>
          </cell>
          <cell r="O34">
            <v>-814</v>
          </cell>
          <cell r="P34">
            <v>152</v>
          </cell>
          <cell r="Q34">
            <v>-125</v>
          </cell>
          <cell r="R34">
            <v>94</v>
          </cell>
        </row>
        <row r="35">
          <cell r="A35">
            <v>445000</v>
          </cell>
          <cell r="D35" t="str">
            <v>BBEREV</v>
          </cell>
          <cell r="G35">
            <v>1341535</v>
          </cell>
          <cell r="H35">
            <v>1186997</v>
          </cell>
          <cell r="I35">
            <v>1080014</v>
          </cell>
          <cell r="J35">
            <v>1117040</v>
          </cell>
          <cell r="K35">
            <v>1124342</v>
          </cell>
          <cell r="L35">
            <v>1068738</v>
          </cell>
          <cell r="M35">
            <v>1092492</v>
          </cell>
          <cell r="N35">
            <v>1075350</v>
          </cell>
          <cell r="O35">
            <v>1073911</v>
          </cell>
          <cell r="P35">
            <v>1165049</v>
          </cell>
          <cell r="Q35">
            <v>1172242</v>
          </cell>
          <cell r="R35">
            <v>1269379</v>
          </cell>
        </row>
        <row r="36">
          <cell r="A36">
            <v>445000</v>
          </cell>
          <cell r="D36" t="str">
            <v>BEFREV</v>
          </cell>
          <cell r="G36">
            <v>839546</v>
          </cell>
          <cell r="H36">
            <v>743089</v>
          </cell>
          <cell r="I36">
            <v>657108</v>
          </cell>
          <cell r="J36">
            <v>695388</v>
          </cell>
          <cell r="K36">
            <v>706465</v>
          </cell>
          <cell r="L36">
            <v>686106</v>
          </cell>
          <cell r="M36">
            <v>666781</v>
          </cell>
          <cell r="N36">
            <v>645238</v>
          </cell>
          <cell r="O36">
            <v>654131</v>
          </cell>
          <cell r="P36">
            <v>683391</v>
          </cell>
          <cell r="Q36">
            <v>716605</v>
          </cell>
          <cell r="R36">
            <v>796139</v>
          </cell>
        </row>
        <row r="37">
          <cell r="A37">
            <v>445000</v>
          </cell>
          <cell r="D37" t="str">
            <v>REDSM</v>
          </cell>
          <cell r="G37">
            <v>69514</v>
          </cell>
          <cell r="H37">
            <v>61146</v>
          </cell>
          <cell r="I37">
            <v>32001</v>
          </cell>
          <cell r="J37">
            <v>34073</v>
          </cell>
          <cell r="K37">
            <v>33994</v>
          </cell>
          <cell r="L37">
            <v>33017</v>
          </cell>
          <cell r="M37">
            <v>36216</v>
          </cell>
          <cell r="N37">
            <v>35201</v>
          </cell>
          <cell r="O37">
            <v>52438</v>
          </cell>
          <cell r="P37">
            <v>55490</v>
          </cell>
          <cell r="Q37">
            <v>58083</v>
          </cell>
          <cell r="R37">
            <v>65428</v>
          </cell>
        </row>
        <row r="38">
          <cell r="A38">
            <v>445000</v>
          </cell>
          <cell r="D38" t="str">
            <v>REFC</v>
          </cell>
          <cell r="G38">
            <v>-78558</v>
          </cell>
          <cell r="H38">
            <v>-42976</v>
          </cell>
          <cell r="I38">
            <v>-100555</v>
          </cell>
          <cell r="J38">
            <v>-74967</v>
          </cell>
          <cell r="K38">
            <v>-132994</v>
          </cell>
          <cell r="L38">
            <v>23426</v>
          </cell>
          <cell r="M38">
            <v>-38692</v>
          </cell>
          <cell r="N38">
            <v>-87298</v>
          </cell>
          <cell r="O38">
            <v>-111300</v>
          </cell>
          <cell r="P38">
            <v>39210</v>
          </cell>
          <cell r="Q38">
            <v>-69660</v>
          </cell>
          <cell r="R38">
            <v>-113569</v>
          </cell>
        </row>
        <row r="39">
          <cell r="A39">
            <v>445000</v>
          </cell>
          <cell r="D39" t="str">
            <v>RKEPSM</v>
          </cell>
          <cell r="G39">
            <v>-17614</v>
          </cell>
          <cell r="H39">
            <v>-15804</v>
          </cell>
          <cell r="I39">
            <v>-102204</v>
          </cell>
          <cell r="J39">
            <v>-53393</v>
          </cell>
          <cell r="K39">
            <v>-54173</v>
          </cell>
          <cell r="L39">
            <v>-52629</v>
          </cell>
          <cell r="M39">
            <v>-16134</v>
          </cell>
          <cell r="N39">
            <v>-15574</v>
          </cell>
          <cell r="O39">
            <v>-15760</v>
          </cell>
          <cell r="P39">
            <v>1868</v>
          </cell>
          <cell r="Q39">
            <v>1967</v>
          </cell>
          <cell r="R39">
            <v>2178</v>
          </cell>
        </row>
        <row r="40">
          <cell r="A40">
            <v>445090</v>
          </cell>
          <cell r="D40" t="str">
            <v>UNBILL</v>
          </cell>
          <cell r="G40">
            <v>-65189</v>
          </cell>
          <cell r="H40">
            <v>-20775</v>
          </cell>
          <cell r="I40">
            <v>23000</v>
          </cell>
          <cell r="J40">
            <v>-111000</v>
          </cell>
          <cell r="K40">
            <v>78000</v>
          </cell>
          <cell r="L40">
            <v>-41000</v>
          </cell>
          <cell r="M40">
            <v>-8000</v>
          </cell>
          <cell r="N40">
            <v>-20000</v>
          </cell>
          <cell r="O40">
            <v>195000</v>
          </cell>
          <cell r="P40">
            <v>-4202</v>
          </cell>
          <cell r="Q40">
            <v>34768</v>
          </cell>
          <cell r="R40">
            <v>102775</v>
          </cell>
        </row>
        <row r="41">
          <cell r="A41">
            <v>447150</v>
          </cell>
          <cell r="D41" t="str">
            <v>CAPCTY</v>
          </cell>
          <cell r="G41">
            <v>-3392</v>
          </cell>
          <cell r="H41">
            <v>-3505</v>
          </cell>
          <cell r="I41">
            <v>800367</v>
          </cell>
          <cell r="J41">
            <v>827046</v>
          </cell>
          <cell r="K41">
            <v>827046</v>
          </cell>
          <cell r="L41">
            <v>773688</v>
          </cell>
          <cell r="M41">
            <v>827046</v>
          </cell>
          <cell r="N41">
            <v>800367</v>
          </cell>
          <cell r="O41">
            <v>827046</v>
          </cell>
          <cell r="P41">
            <v>-3392</v>
          </cell>
          <cell r="Q41">
            <v>-3505</v>
          </cell>
          <cell r="R41">
            <v>-3505</v>
          </cell>
        </row>
        <row r="42">
          <cell r="A42">
            <v>447150</v>
          </cell>
          <cell r="D42" t="str">
            <v>FACASM</v>
          </cell>
          <cell r="G42">
            <v>1057413</v>
          </cell>
          <cell r="H42">
            <v>0</v>
          </cell>
          <cell r="I42">
            <v>295430</v>
          </cell>
          <cell r="J42">
            <v>426286</v>
          </cell>
          <cell r="K42">
            <v>65282</v>
          </cell>
          <cell r="L42">
            <v>113906</v>
          </cell>
          <cell r="M42">
            <v>341917</v>
          </cell>
          <cell r="N42">
            <v>0</v>
          </cell>
          <cell r="O42">
            <v>0</v>
          </cell>
          <cell r="P42">
            <v>246145</v>
          </cell>
          <cell r="Q42">
            <v>0</v>
          </cell>
          <cell r="R42">
            <v>-764</v>
          </cell>
        </row>
        <row r="43">
          <cell r="A43">
            <v>447150</v>
          </cell>
          <cell r="D43" t="str">
            <v>FER668</v>
          </cell>
          <cell r="G43">
            <v>1537257</v>
          </cell>
          <cell r="H43">
            <v>0</v>
          </cell>
          <cell r="I43">
            <v>0</v>
          </cell>
          <cell r="J43">
            <v>-271065</v>
          </cell>
          <cell r="K43">
            <v>0</v>
          </cell>
          <cell r="L43">
            <v>0</v>
          </cell>
          <cell r="M43">
            <v>1267442</v>
          </cell>
          <cell r="N43">
            <v>0</v>
          </cell>
          <cell r="O43">
            <v>0</v>
          </cell>
          <cell r="P43">
            <v>1125413</v>
          </cell>
          <cell r="Q43">
            <v>0</v>
          </cell>
          <cell r="R43">
            <v>0</v>
          </cell>
        </row>
        <row r="44">
          <cell r="A44">
            <v>447150</v>
          </cell>
          <cell r="D44" t="str">
            <v>SLSRSL</v>
          </cell>
          <cell r="G44">
            <v>746733</v>
          </cell>
          <cell r="H44">
            <v>2567846</v>
          </cell>
          <cell r="I44">
            <v>2133319</v>
          </cell>
          <cell r="J44">
            <v>1038683</v>
          </cell>
          <cell r="K44">
            <v>992776</v>
          </cell>
          <cell r="L44">
            <v>72207</v>
          </cell>
          <cell r="M44">
            <v>259548</v>
          </cell>
          <cell r="N44">
            <v>-280741</v>
          </cell>
          <cell r="O44">
            <v>590730</v>
          </cell>
          <cell r="P44">
            <v>225060</v>
          </cell>
          <cell r="Q44">
            <v>480761</v>
          </cell>
          <cell r="R44">
            <v>63244</v>
          </cell>
        </row>
        <row r="45">
          <cell r="A45">
            <v>447155</v>
          </cell>
          <cell r="D45" t="str">
            <v xml:space="preserve"> 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A46">
            <v>447155</v>
          </cell>
          <cell r="D46" t="str">
            <v>CAPCTY</v>
          </cell>
          <cell r="G46">
            <v>0</v>
          </cell>
          <cell r="H46">
            <v>0</v>
          </cell>
          <cell r="I46">
            <v>3847</v>
          </cell>
          <cell r="J46">
            <v>3976</v>
          </cell>
          <cell r="K46">
            <v>3976</v>
          </cell>
          <cell r="L46">
            <v>3719</v>
          </cell>
          <cell r="M46">
            <v>3976</v>
          </cell>
          <cell r="N46">
            <v>3848</v>
          </cell>
          <cell r="O46">
            <v>3976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448000</v>
          </cell>
          <cell r="D47" t="str">
            <v xml:space="preserve"> </v>
          </cell>
          <cell r="G47">
            <v>3610</v>
          </cell>
          <cell r="H47">
            <v>3621</v>
          </cell>
          <cell r="I47">
            <v>3369</v>
          </cell>
          <cell r="J47">
            <v>3531</v>
          </cell>
          <cell r="K47">
            <v>13079</v>
          </cell>
          <cell r="L47">
            <v>8977</v>
          </cell>
          <cell r="M47">
            <v>2839</v>
          </cell>
          <cell r="N47">
            <v>2124</v>
          </cell>
          <cell r="O47">
            <v>1904</v>
          </cell>
          <cell r="P47">
            <v>1904</v>
          </cell>
          <cell r="Q47">
            <v>7836</v>
          </cell>
          <cell r="R47">
            <v>4085</v>
          </cell>
        </row>
        <row r="48">
          <cell r="A48">
            <v>449100</v>
          </cell>
          <cell r="D48" t="str">
            <v xml:space="preserve"> </v>
          </cell>
          <cell r="G48">
            <v>-32948</v>
          </cell>
          <cell r="H48">
            <v>171355</v>
          </cell>
          <cell r="I48">
            <v>713189</v>
          </cell>
          <cell r="J48">
            <v>480873</v>
          </cell>
          <cell r="K48">
            <v>75759</v>
          </cell>
          <cell r="L48">
            <v>36345</v>
          </cell>
          <cell r="M48">
            <v>-44610</v>
          </cell>
          <cell r="N48">
            <v>-527625</v>
          </cell>
          <cell r="O48">
            <v>-168196</v>
          </cell>
          <cell r="P48">
            <v>-298075</v>
          </cell>
          <cell r="Q48">
            <v>-370919</v>
          </cell>
          <cell r="R48">
            <v>-303058</v>
          </cell>
        </row>
        <row r="49">
          <cell r="A49">
            <v>451100</v>
          </cell>
          <cell r="D49" t="str">
            <v>GP0000</v>
          </cell>
          <cell r="G49">
            <v>493</v>
          </cell>
          <cell r="H49">
            <v>527</v>
          </cell>
          <cell r="I49">
            <v>496</v>
          </cell>
          <cell r="J49">
            <v>507</v>
          </cell>
          <cell r="K49">
            <v>509</v>
          </cell>
          <cell r="L49">
            <v>517</v>
          </cell>
          <cell r="M49">
            <v>498</v>
          </cell>
          <cell r="N49">
            <v>520</v>
          </cell>
          <cell r="O49">
            <v>525</v>
          </cell>
          <cell r="P49">
            <v>523</v>
          </cell>
          <cell r="Q49">
            <v>501</v>
          </cell>
          <cell r="R49">
            <v>490</v>
          </cell>
        </row>
        <row r="50">
          <cell r="A50">
            <v>451100</v>
          </cell>
          <cell r="D50" t="str">
            <v>MRJC</v>
          </cell>
          <cell r="G50">
            <v>9500</v>
          </cell>
          <cell r="H50">
            <v>0</v>
          </cell>
          <cell r="I50">
            <v>0</v>
          </cell>
          <cell r="J50">
            <v>9025</v>
          </cell>
          <cell r="K50">
            <v>0</v>
          </cell>
          <cell r="L50">
            <v>0</v>
          </cell>
          <cell r="M50">
            <v>5910</v>
          </cell>
          <cell r="N50">
            <v>0</v>
          </cell>
          <cell r="O50">
            <v>0</v>
          </cell>
          <cell r="P50">
            <v>6885</v>
          </cell>
          <cell r="Q50">
            <v>0</v>
          </cell>
          <cell r="R50">
            <v>0</v>
          </cell>
        </row>
        <row r="51">
          <cell r="A51">
            <v>451100</v>
          </cell>
          <cell r="D51" t="str">
            <v>MROTH</v>
          </cell>
          <cell r="G51">
            <v>7271</v>
          </cell>
          <cell r="H51">
            <v>7564</v>
          </cell>
          <cell r="I51">
            <v>8473</v>
          </cell>
          <cell r="J51">
            <v>8875</v>
          </cell>
          <cell r="K51">
            <v>6077</v>
          </cell>
          <cell r="L51">
            <v>7125</v>
          </cell>
          <cell r="M51">
            <v>8057</v>
          </cell>
          <cell r="N51">
            <v>8814</v>
          </cell>
          <cell r="O51">
            <v>7182</v>
          </cell>
          <cell r="P51">
            <v>7750</v>
          </cell>
          <cell r="Q51">
            <v>6779</v>
          </cell>
          <cell r="R51">
            <v>7126</v>
          </cell>
        </row>
        <row r="52">
          <cell r="A52">
            <v>451100</v>
          </cell>
          <cell r="D52" t="str">
            <v>PDREV</v>
          </cell>
          <cell r="G52">
            <v>10208</v>
          </cell>
          <cell r="H52">
            <v>8882</v>
          </cell>
          <cell r="I52">
            <v>19944</v>
          </cell>
          <cell r="J52">
            <v>17914</v>
          </cell>
          <cell r="K52">
            <v>5554</v>
          </cell>
          <cell r="L52">
            <v>12535</v>
          </cell>
          <cell r="M52">
            <v>19237</v>
          </cell>
          <cell r="N52">
            <v>17308</v>
          </cell>
          <cell r="O52">
            <v>12448</v>
          </cell>
          <cell r="P52">
            <v>10355</v>
          </cell>
          <cell r="Q52">
            <v>7746</v>
          </cell>
          <cell r="R52">
            <v>8914</v>
          </cell>
        </row>
        <row r="53">
          <cell r="A53">
            <v>454200</v>
          </cell>
          <cell r="D53" t="str">
            <v xml:space="preserve"> </v>
          </cell>
          <cell r="G53">
            <v>0</v>
          </cell>
          <cell r="H53">
            <v>498</v>
          </cell>
          <cell r="I53">
            <v>108</v>
          </cell>
          <cell r="J53">
            <v>9819</v>
          </cell>
          <cell r="K53">
            <v>41939</v>
          </cell>
          <cell r="L53">
            <v>0</v>
          </cell>
          <cell r="M53">
            <v>36</v>
          </cell>
          <cell r="N53">
            <v>85</v>
          </cell>
          <cell r="O53">
            <v>-3900</v>
          </cell>
          <cell r="P53">
            <v>138055</v>
          </cell>
          <cell r="Q53">
            <v>0</v>
          </cell>
          <cell r="R53">
            <v>0</v>
          </cell>
        </row>
        <row r="54">
          <cell r="A54">
            <v>454300</v>
          </cell>
          <cell r="D54" t="str">
            <v xml:space="preserve"> </v>
          </cell>
          <cell r="G54">
            <v>231</v>
          </cell>
          <cell r="H54">
            <v>231</v>
          </cell>
          <cell r="I54">
            <v>222</v>
          </cell>
          <cell r="J54">
            <v>36</v>
          </cell>
          <cell r="K54">
            <v>444</v>
          </cell>
          <cell r="L54">
            <v>222</v>
          </cell>
          <cell r="M54">
            <v>14167</v>
          </cell>
          <cell r="N54">
            <v>222</v>
          </cell>
          <cell r="O54">
            <v>222</v>
          </cell>
          <cell r="P54">
            <v>222</v>
          </cell>
          <cell r="Q54">
            <v>222</v>
          </cell>
          <cell r="R54">
            <v>8645</v>
          </cell>
        </row>
        <row r="55">
          <cell r="A55">
            <v>454400</v>
          </cell>
          <cell r="D55" t="str">
            <v xml:space="preserve"> </v>
          </cell>
          <cell r="G55">
            <v>91800</v>
          </cell>
          <cell r="H55">
            <v>104669</v>
          </cell>
          <cell r="I55">
            <v>55146</v>
          </cell>
          <cell r="J55">
            <v>45323</v>
          </cell>
          <cell r="K55">
            <v>45352</v>
          </cell>
          <cell r="L55">
            <v>45320</v>
          </cell>
          <cell r="M55">
            <v>53614</v>
          </cell>
          <cell r="N55">
            <v>53519</v>
          </cell>
          <cell r="O55">
            <v>53400</v>
          </cell>
          <cell r="P55">
            <v>60767</v>
          </cell>
          <cell r="Q55">
            <v>92930</v>
          </cell>
          <cell r="R55">
            <v>58473</v>
          </cell>
        </row>
        <row r="56">
          <cell r="A56">
            <v>456025</v>
          </cell>
          <cell r="D56" t="str">
            <v xml:space="preserve"> </v>
          </cell>
          <cell r="G56">
            <v>125181</v>
          </cell>
          <cell r="H56">
            <v>250140</v>
          </cell>
          <cell r="I56">
            <v>153732</v>
          </cell>
          <cell r="J56">
            <v>74092</v>
          </cell>
          <cell r="K56">
            <v>101865</v>
          </cell>
          <cell r="L56">
            <v>76528</v>
          </cell>
          <cell r="M56">
            <v>37199</v>
          </cell>
          <cell r="N56">
            <v>63737</v>
          </cell>
          <cell r="O56">
            <v>-19</v>
          </cell>
          <cell r="P56">
            <v>18817</v>
          </cell>
          <cell r="Q56">
            <v>280421</v>
          </cell>
          <cell r="R56">
            <v>285681</v>
          </cell>
        </row>
        <row r="57">
          <cell r="A57">
            <v>456040</v>
          </cell>
          <cell r="D57" t="str">
            <v xml:space="preserve"> </v>
          </cell>
          <cell r="G57">
            <v>50</v>
          </cell>
          <cell r="H57">
            <v>50</v>
          </cell>
          <cell r="I57">
            <v>50</v>
          </cell>
          <cell r="J57">
            <v>50</v>
          </cell>
          <cell r="K57">
            <v>50</v>
          </cell>
          <cell r="L57">
            <v>50</v>
          </cell>
          <cell r="M57">
            <v>50</v>
          </cell>
          <cell r="N57">
            <v>50</v>
          </cell>
          <cell r="O57">
            <v>50</v>
          </cell>
          <cell r="P57">
            <v>50</v>
          </cell>
          <cell r="Q57">
            <v>50</v>
          </cell>
          <cell r="R57">
            <v>50</v>
          </cell>
        </row>
        <row r="58">
          <cell r="A58">
            <v>456075</v>
          </cell>
          <cell r="D58" t="str">
            <v xml:space="preserve"> </v>
          </cell>
          <cell r="G58">
            <v>0</v>
          </cell>
          <cell r="H58">
            <v>0</v>
          </cell>
          <cell r="M58">
            <v>32</v>
          </cell>
          <cell r="N58">
            <v>4000000</v>
          </cell>
        </row>
        <row r="59">
          <cell r="A59">
            <v>456110</v>
          </cell>
          <cell r="D59" t="str">
            <v xml:space="preserve"> </v>
          </cell>
          <cell r="G59">
            <v>5263</v>
          </cell>
          <cell r="H59">
            <v>4154</v>
          </cell>
          <cell r="I59">
            <v>4600</v>
          </cell>
          <cell r="J59">
            <v>4615</v>
          </cell>
          <cell r="K59">
            <v>4542</v>
          </cell>
          <cell r="L59">
            <v>6770</v>
          </cell>
          <cell r="M59">
            <v>4516</v>
          </cell>
          <cell r="N59">
            <v>3121</v>
          </cell>
          <cell r="O59">
            <v>4098</v>
          </cell>
          <cell r="P59">
            <v>1387</v>
          </cell>
          <cell r="Q59">
            <v>5097</v>
          </cell>
          <cell r="R59">
            <v>6730</v>
          </cell>
        </row>
        <row r="60">
          <cell r="A60">
            <v>456111</v>
          </cell>
          <cell r="D60" t="str">
            <v>FACFTR</v>
          </cell>
          <cell r="G60">
            <v>188860</v>
          </cell>
          <cell r="H60">
            <v>30975</v>
          </cell>
          <cell r="I60">
            <v>828569</v>
          </cell>
          <cell r="J60">
            <v>259736</v>
          </cell>
          <cell r="K60">
            <v>214609</v>
          </cell>
          <cell r="L60">
            <v>279528</v>
          </cell>
          <cell r="M60">
            <v>177811</v>
          </cell>
          <cell r="N60">
            <v>130451</v>
          </cell>
          <cell r="O60">
            <v>-39602</v>
          </cell>
          <cell r="P60">
            <v>15745</v>
          </cell>
          <cell r="Q60">
            <v>184735</v>
          </cell>
          <cell r="R60">
            <v>176311</v>
          </cell>
        </row>
        <row r="61">
          <cell r="A61">
            <v>456610</v>
          </cell>
          <cell r="D61" t="str">
            <v>OTHER</v>
          </cell>
          <cell r="G61">
            <v>0</v>
          </cell>
          <cell r="H61">
            <v>5000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A62">
            <v>456970</v>
          </cell>
          <cell r="D62" t="str">
            <v xml:space="preserve"> </v>
          </cell>
          <cell r="G62">
            <v>6291</v>
          </cell>
          <cell r="H62">
            <v>6069</v>
          </cell>
          <cell r="I62">
            <v>4272</v>
          </cell>
          <cell r="J62">
            <v>5169</v>
          </cell>
          <cell r="K62">
            <v>5199</v>
          </cell>
          <cell r="L62">
            <v>6991</v>
          </cell>
          <cell r="M62">
            <v>6713</v>
          </cell>
          <cell r="N62">
            <v>5486</v>
          </cell>
          <cell r="O62">
            <v>4920</v>
          </cell>
          <cell r="P62">
            <v>5662</v>
          </cell>
          <cell r="Q62">
            <v>5903</v>
          </cell>
          <cell r="R62">
            <v>6126</v>
          </cell>
        </row>
        <row r="63">
          <cell r="A63">
            <v>456111</v>
          </cell>
          <cell r="D63" t="str">
            <v>FACFTR</v>
          </cell>
          <cell r="G63">
            <v>304346</v>
          </cell>
          <cell r="H63">
            <v>60201</v>
          </cell>
          <cell r="I63">
            <v>-3379</v>
          </cell>
          <cell r="J63">
            <v>-552</v>
          </cell>
          <cell r="K63">
            <v>-43274</v>
          </cell>
          <cell r="L63">
            <v>121038</v>
          </cell>
          <cell r="M63">
            <v>227410</v>
          </cell>
          <cell r="N63">
            <v>227410</v>
          </cell>
          <cell r="O63">
            <v>227410</v>
          </cell>
          <cell r="P63">
            <v>227410</v>
          </cell>
          <cell r="Q63">
            <v>227410</v>
          </cell>
          <cell r="R63">
            <v>227410</v>
          </cell>
        </row>
        <row r="64">
          <cell r="A64">
            <v>456610</v>
          </cell>
          <cell r="D64" t="str">
            <v>OTHER</v>
          </cell>
          <cell r="G64">
            <v>0</v>
          </cell>
          <cell r="H64">
            <v>15633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A65">
            <v>456970</v>
          </cell>
          <cell r="D65" t="str">
            <v xml:space="preserve"> </v>
          </cell>
          <cell r="G65">
            <v>4447</v>
          </cell>
          <cell r="H65">
            <v>5764</v>
          </cell>
          <cell r="I65">
            <v>5591</v>
          </cell>
          <cell r="J65">
            <v>4961</v>
          </cell>
          <cell r="K65">
            <v>5195</v>
          </cell>
          <cell r="L65">
            <v>4031</v>
          </cell>
          <cell r="M65">
            <v>2042</v>
          </cell>
          <cell r="N65">
            <v>2042</v>
          </cell>
          <cell r="O65">
            <v>2042</v>
          </cell>
          <cell r="P65">
            <v>2042</v>
          </cell>
          <cell r="Q65">
            <v>2042</v>
          </cell>
          <cell r="R65">
            <v>2042</v>
          </cell>
        </row>
      </sheetData>
      <sheetData sheetId="6" refreshError="1">
        <row r="2">
          <cell r="A2">
            <v>440000</v>
          </cell>
          <cell r="C2" t="str">
            <v>BBEREV</v>
          </cell>
          <cell r="E2">
            <v>8271480</v>
          </cell>
          <cell r="F2">
            <v>5902139</v>
          </cell>
          <cell r="G2">
            <v>6597780</v>
          </cell>
          <cell r="H2">
            <v>6012250</v>
          </cell>
          <cell r="I2">
            <v>5331415</v>
          </cell>
          <cell r="J2">
            <v>5150601</v>
          </cell>
        </row>
        <row r="3">
          <cell r="A3">
            <v>440000</v>
          </cell>
          <cell r="C3" t="str">
            <v>BEFREV</v>
          </cell>
          <cell r="E3">
            <v>4342571</v>
          </cell>
          <cell r="F3">
            <v>3005686</v>
          </cell>
          <cell r="G3">
            <v>3402539</v>
          </cell>
          <cell r="H3">
            <v>3069717</v>
          </cell>
          <cell r="I3">
            <v>2686524</v>
          </cell>
          <cell r="J3">
            <v>2588234</v>
          </cell>
        </row>
        <row r="4">
          <cell r="A4">
            <v>440000</v>
          </cell>
          <cell r="C4" t="str">
            <v>REDSM</v>
          </cell>
          <cell r="E4">
            <v>1062579</v>
          </cell>
          <cell r="F4">
            <v>734939</v>
          </cell>
          <cell r="G4">
            <v>857605</v>
          </cell>
          <cell r="H4">
            <v>773465</v>
          </cell>
          <cell r="I4">
            <v>734455</v>
          </cell>
          <cell r="J4">
            <v>706329</v>
          </cell>
        </row>
        <row r="5">
          <cell r="A5">
            <v>440000</v>
          </cell>
          <cell r="C5" t="str">
            <v>REFC</v>
          </cell>
          <cell r="E5">
            <v>-408968</v>
          </cell>
          <cell r="F5">
            <v>-174401</v>
          </cell>
          <cell r="G5">
            <v>-586923</v>
          </cell>
          <cell r="H5">
            <v>-609415</v>
          </cell>
          <cell r="I5">
            <v>-696576</v>
          </cell>
          <cell r="J5">
            <v>-801494</v>
          </cell>
        </row>
        <row r="6">
          <cell r="A6">
            <v>440000</v>
          </cell>
          <cell r="C6" t="str">
            <v>RKEPSM</v>
          </cell>
          <cell r="E6">
            <v>-92813</v>
          </cell>
          <cell r="F6">
            <v>-64044</v>
          </cell>
          <cell r="G6">
            <v>-143052</v>
          </cell>
          <cell r="H6">
            <v>-160744</v>
          </cell>
          <cell r="I6">
            <v>-140723</v>
          </cell>
          <cell r="J6">
            <v>-135356</v>
          </cell>
        </row>
        <row r="7">
          <cell r="A7">
            <v>440990</v>
          </cell>
          <cell r="C7" t="str">
            <v>UNBILL</v>
          </cell>
          <cell r="E7">
            <v>-825427</v>
          </cell>
          <cell r="F7">
            <v>-1241289</v>
          </cell>
          <cell r="G7">
            <v>-836672</v>
          </cell>
          <cell r="H7">
            <v>-528078</v>
          </cell>
          <cell r="I7">
            <v>-339258</v>
          </cell>
          <cell r="J7">
            <v>784453</v>
          </cell>
        </row>
        <row r="8">
          <cell r="A8">
            <v>442100</v>
          </cell>
          <cell r="C8" t="str">
            <v>BBEREV</v>
          </cell>
          <cell r="E8">
            <v>6828917</v>
          </cell>
          <cell r="F8">
            <v>6021180</v>
          </cell>
          <cell r="G8">
            <v>5724302</v>
          </cell>
          <cell r="H8">
            <v>5656628</v>
          </cell>
          <cell r="I8">
            <v>5642383</v>
          </cell>
          <cell r="J8">
            <v>5710289</v>
          </cell>
        </row>
        <row r="9">
          <cell r="A9">
            <v>442100</v>
          </cell>
          <cell r="C9" t="str">
            <v>BEFREV</v>
          </cell>
          <cell r="E9">
            <v>4185428</v>
          </cell>
          <cell r="F9">
            <v>3578127</v>
          </cell>
          <cell r="G9">
            <v>3305795</v>
          </cell>
          <cell r="H9">
            <v>3246319</v>
          </cell>
          <cell r="I9">
            <v>3273734</v>
          </cell>
          <cell r="J9">
            <v>3344724</v>
          </cell>
        </row>
        <row r="10">
          <cell r="A10">
            <v>442100</v>
          </cell>
          <cell r="C10" t="str">
            <v>REDSM</v>
          </cell>
          <cell r="E10">
            <v>397915</v>
          </cell>
          <cell r="F10">
            <v>338417</v>
          </cell>
          <cell r="G10">
            <v>318513</v>
          </cell>
          <cell r="H10">
            <v>310217</v>
          </cell>
          <cell r="I10">
            <v>289750</v>
          </cell>
          <cell r="J10">
            <v>295277</v>
          </cell>
        </row>
        <row r="11">
          <cell r="A11">
            <v>442100</v>
          </cell>
          <cell r="C11" t="str">
            <v>REFC</v>
          </cell>
          <cell r="E11">
            <v>-396648</v>
          </cell>
          <cell r="F11">
            <v>-207630</v>
          </cell>
          <cell r="G11">
            <v>-572122</v>
          </cell>
          <cell r="H11">
            <v>-644370</v>
          </cell>
          <cell r="I11">
            <v>-847186</v>
          </cell>
          <cell r="J11">
            <v>-1037055</v>
          </cell>
        </row>
        <row r="12">
          <cell r="A12">
            <v>442100</v>
          </cell>
          <cell r="C12" t="str">
            <v>RKEPSM</v>
          </cell>
          <cell r="E12">
            <v>-89558</v>
          </cell>
          <cell r="F12">
            <v>-76003</v>
          </cell>
          <cell r="G12">
            <v>-139199</v>
          </cell>
          <cell r="H12">
            <v>-169994</v>
          </cell>
          <cell r="I12">
            <v>-171356</v>
          </cell>
          <cell r="J12">
            <v>-175342</v>
          </cell>
        </row>
        <row r="13">
          <cell r="A13">
            <v>442190</v>
          </cell>
          <cell r="C13" t="str">
            <v>UNBILL</v>
          </cell>
          <cell r="E13">
            <v>-269549</v>
          </cell>
          <cell r="F13">
            <v>-377969</v>
          </cell>
          <cell r="G13">
            <v>-289852</v>
          </cell>
          <cell r="H13">
            <v>106074</v>
          </cell>
          <cell r="I13">
            <v>-21272</v>
          </cell>
          <cell r="J13">
            <v>223617</v>
          </cell>
        </row>
        <row r="14">
          <cell r="A14">
            <v>442200</v>
          </cell>
          <cell r="C14" t="str">
            <v>BBEREV</v>
          </cell>
          <cell r="E14">
            <v>2864452</v>
          </cell>
          <cell r="F14">
            <v>2568721</v>
          </cell>
          <cell r="G14">
            <v>2426914</v>
          </cell>
          <cell r="H14">
            <v>2439069</v>
          </cell>
          <cell r="I14">
            <v>2473764</v>
          </cell>
          <cell r="J14">
            <v>2555379</v>
          </cell>
        </row>
        <row r="15">
          <cell r="A15">
            <v>442200</v>
          </cell>
          <cell r="C15" t="str">
            <v>BEFREV</v>
          </cell>
          <cell r="E15">
            <v>2173802</v>
          </cell>
          <cell r="F15">
            <v>1944234</v>
          </cell>
          <cell r="G15">
            <v>1844642</v>
          </cell>
          <cell r="H15">
            <v>1801964</v>
          </cell>
          <cell r="I15">
            <v>1856644</v>
          </cell>
          <cell r="J15">
            <v>1932761</v>
          </cell>
        </row>
        <row r="16">
          <cell r="A16">
            <v>442200</v>
          </cell>
          <cell r="C16" t="str">
            <v>REDSM</v>
          </cell>
          <cell r="E16">
            <v>163149</v>
          </cell>
          <cell r="F16">
            <v>143872</v>
          </cell>
          <cell r="G16">
            <v>137528</v>
          </cell>
          <cell r="H16">
            <v>133386</v>
          </cell>
          <cell r="I16">
            <v>128403</v>
          </cell>
          <cell r="J16">
            <v>132522</v>
          </cell>
        </row>
        <row r="17">
          <cell r="A17">
            <v>442200</v>
          </cell>
          <cell r="C17" t="str">
            <v>REFC</v>
          </cell>
          <cell r="E17">
            <v>-207522</v>
          </cell>
          <cell r="F17">
            <v>-109894</v>
          </cell>
          <cell r="G17">
            <v>-311505</v>
          </cell>
          <cell r="H17">
            <v>-351977</v>
          </cell>
          <cell r="I17">
            <v>-473997</v>
          </cell>
          <cell r="J17">
            <v>-590393</v>
          </cell>
        </row>
        <row r="18">
          <cell r="A18">
            <v>442200</v>
          </cell>
          <cell r="C18" t="str">
            <v>RKEPSM</v>
          </cell>
          <cell r="E18">
            <v>-46457</v>
          </cell>
          <cell r="F18">
            <v>-41334</v>
          </cell>
          <cell r="G18">
            <v>-77482</v>
          </cell>
          <cell r="H18">
            <v>-94265</v>
          </cell>
          <cell r="I18">
            <v>-97127</v>
          </cell>
          <cell r="J18">
            <v>-101113</v>
          </cell>
        </row>
        <row r="19">
          <cell r="A19">
            <v>442290</v>
          </cell>
          <cell r="C19" t="str">
            <v>UNBILL</v>
          </cell>
          <cell r="E19">
            <v>-120340</v>
          </cell>
          <cell r="F19">
            <v>-85209</v>
          </cell>
          <cell r="G19">
            <v>-218848</v>
          </cell>
          <cell r="H19">
            <v>136596</v>
          </cell>
          <cell r="I19">
            <v>-102759</v>
          </cell>
          <cell r="J19">
            <v>162141</v>
          </cell>
        </row>
        <row r="20">
          <cell r="A20">
            <v>444000</v>
          </cell>
          <cell r="C20" t="str">
            <v>BBEREV</v>
          </cell>
          <cell r="E20">
            <v>104313</v>
          </cell>
          <cell r="F20">
            <v>97857</v>
          </cell>
          <cell r="G20">
            <v>105330</v>
          </cell>
          <cell r="H20">
            <v>104032</v>
          </cell>
          <cell r="I20">
            <v>104585</v>
          </cell>
          <cell r="J20">
            <v>103785</v>
          </cell>
        </row>
        <row r="21">
          <cell r="A21">
            <v>444000</v>
          </cell>
          <cell r="C21" t="str">
            <v>BEFREV</v>
          </cell>
          <cell r="E21">
            <v>37444</v>
          </cell>
          <cell r="F21">
            <v>30566</v>
          </cell>
          <cell r="G21">
            <v>37369</v>
          </cell>
          <cell r="H21">
            <v>36007</v>
          </cell>
          <cell r="I21">
            <v>36699</v>
          </cell>
          <cell r="J21">
            <v>36136</v>
          </cell>
        </row>
        <row r="22">
          <cell r="A22">
            <v>444000</v>
          </cell>
          <cell r="C22" t="str">
            <v>REDSM</v>
          </cell>
          <cell r="E22">
            <v>367</v>
          </cell>
          <cell r="F22">
            <v>324</v>
          </cell>
          <cell r="G22">
            <v>373</v>
          </cell>
          <cell r="H22">
            <v>273</v>
          </cell>
          <cell r="I22">
            <v>286</v>
          </cell>
          <cell r="J22">
            <v>260</v>
          </cell>
        </row>
        <row r="23">
          <cell r="A23">
            <v>444000</v>
          </cell>
          <cell r="C23" t="str">
            <v>REFC</v>
          </cell>
          <cell r="E23">
            <v>-3504</v>
          </cell>
          <cell r="F23">
            <v>-1685</v>
          </cell>
          <cell r="G23">
            <v>-6481</v>
          </cell>
          <cell r="H23">
            <v>-7143</v>
          </cell>
          <cell r="I23">
            <v>-9506</v>
          </cell>
          <cell r="J23">
            <v>-11195</v>
          </cell>
        </row>
        <row r="24">
          <cell r="A24">
            <v>444000</v>
          </cell>
          <cell r="C24" t="str">
            <v>RKEPSM</v>
          </cell>
          <cell r="E24">
            <v>-798</v>
          </cell>
          <cell r="F24">
            <v>-677</v>
          </cell>
          <cell r="G24">
            <v>-1567</v>
          </cell>
          <cell r="H24">
            <v>-1879</v>
          </cell>
          <cell r="I24">
            <v>-1915</v>
          </cell>
          <cell r="J24">
            <v>-1886</v>
          </cell>
        </row>
        <row r="25">
          <cell r="A25">
            <v>445000</v>
          </cell>
          <cell r="C25" t="str">
            <v>BBEREV</v>
          </cell>
          <cell r="E25">
            <v>1341535</v>
          </cell>
          <cell r="F25">
            <v>1186997</v>
          </cell>
          <cell r="G25">
            <v>1034096</v>
          </cell>
          <cell r="H25">
            <v>1107687</v>
          </cell>
          <cell r="I25">
            <v>1042014</v>
          </cell>
          <cell r="J25">
            <v>1085006</v>
          </cell>
        </row>
        <row r="26">
          <cell r="A26">
            <v>445000</v>
          </cell>
          <cell r="C26" t="str">
            <v>BEFREV</v>
          </cell>
          <cell r="E26">
            <v>839546</v>
          </cell>
          <cell r="F26">
            <v>743089</v>
          </cell>
          <cell r="G26">
            <v>622983</v>
          </cell>
          <cell r="H26">
            <v>646954</v>
          </cell>
          <cell r="I26">
            <v>622060</v>
          </cell>
          <cell r="J26">
            <v>665147</v>
          </cell>
        </row>
        <row r="27">
          <cell r="A27">
            <v>445000</v>
          </cell>
          <cell r="C27" t="str">
            <v>REDSM</v>
          </cell>
          <cell r="E27">
            <v>69514</v>
          </cell>
          <cell r="F27">
            <v>61146</v>
          </cell>
          <cell r="G27">
            <v>50448</v>
          </cell>
          <cell r="H27">
            <v>52430</v>
          </cell>
          <cell r="I27">
            <v>46442</v>
          </cell>
          <cell r="J27">
            <v>50452</v>
          </cell>
        </row>
        <row r="28">
          <cell r="A28">
            <v>445000</v>
          </cell>
          <cell r="C28" t="str">
            <v>REFC</v>
          </cell>
          <cell r="E28">
            <v>-78558</v>
          </cell>
          <cell r="F28">
            <v>-42976</v>
          </cell>
          <cell r="G28">
            <v>-107225</v>
          </cell>
          <cell r="H28">
            <v>-127474</v>
          </cell>
          <cell r="I28">
            <v>-160621</v>
          </cell>
          <cell r="J28">
            <v>-205394</v>
          </cell>
        </row>
        <row r="29">
          <cell r="A29">
            <v>445000</v>
          </cell>
          <cell r="C29" t="str">
            <v>RKEPSM</v>
          </cell>
          <cell r="E29">
            <v>-17614</v>
          </cell>
          <cell r="F29">
            <v>-15804</v>
          </cell>
          <cell r="G29">
            <v>-26128</v>
          </cell>
          <cell r="H29">
            <v>-33548</v>
          </cell>
          <cell r="I29">
            <v>-32466</v>
          </cell>
          <cell r="J29">
            <v>-34716</v>
          </cell>
        </row>
        <row r="30">
          <cell r="A30">
            <v>445090</v>
          </cell>
          <cell r="C30" t="str">
            <v>UNBILL</v>
          </cell>
          <cell r="E30">
            <v>-65189</v>
          </cell>
          <cell r="F30">
            <v>-20775</v>
          </cell>
          <cell r="G30">
            <v>-114799</v>
          </cell>
          <cell r="H30">
            <v>44432</v>
          </cell>
          <cell r="I30">
            <v>-50026</v>
          </cell>
          <cell r="J30">
            <v>63810</v>
          </cell>
        </row>
        <row r="31">
          <cell r="A31">
            <v>447150</v>
          </cell>
          <cell r="C31" t="str">
            <v>CAPCTY</v>
          </cell>
          <cell r="E31">
            <v>-3392</v>
          </cell>
          <cell r="F31">
            <v>-3505</v>
          </cell>
          <cell r="G31">
            <v>-3166</v>
          </cell>
          <cell r="H31">
            <v>-3505</v>
          </cell>
          <cell r="I31">
            <v>-3392</v>
          </cell>
          <cell r="J31">
            <v>-3505</v>
          </cell>
        </row>
        <row r="32">
          <cell r="A32">
            <v>447150</v>
          </cell>
          <cell r="C32" t="str">
            <v>FACASM</v>
          </cell>
          <cell r="E32">
            <v>1057413</v>
          </cell>
          <cell r="F32">
            <v>145522</v>
          </cell>
          <cell r="G32">
            <v>193305</v>
          </cell>
          <cell r="H32">
            <v>77244</v>
          </cell>
          <cell r="I32">
            <v>145522</v>
          </cell>
          <cell r="J32">
            <v>295430</v>
          </cell>
        </row>
        <row r="33">
          <cell r="A33">
            <v>447150</v>
          </cell>
          <cell r="C33" t="str">
            <v>FER668</v>
          </cell>
          <cell r="E33">
            <v>1537257</v>
          </cell>
          <cell r="H33">
            <v>1231565</v>
          </cell>
        </row>
        <row r="34">
          <cell r="A34">
            <v>447150</v>
          </cell>
          <cell r="C34" t="str">
            <v>SLSRSL</v>
          </cell>
          <cell r="E34">
            <v>746733</v>
          </cell>
          <cell r="F34">
            <v>2567846</v>
          </cell>
          <cell r="G34">
            <v>1316416</v>
          </cell>
          <cell r="H34">
            <v>2523067</v>
          </cell>
          <cell r="I34">
            <v>2433414</v>
          </cell>
          <cell r="J34">
            <v>1187598</v>
          </cell>
        </row>
        <row r="35">
          <cell r="A35">
            <v>448000</v>
          </cell>
          <cell r="C35" t="str">
            <v xml:space="preserve"> </v>
          </cell>
          <cell r="E35">
            <v>3610</v>
          </cell>
          <cell r="F35">
            <v>3621</v>
          </cell>
          <cell r="G35">
            <v>11880</v>
          </cell>
          <cell r="H35">
            <v>33871</v>
          </cell>
          <cell r="I35">
            <v>-26351</v>
          </cell>
          <cell r="J35">
            <v>2070</v>
          </cell>
        </row>
        <row r="36">
          <cell r="A36">
            <v>449100</v>
          </cell>
          <cell r="C36" t="str">
            <v xml:space="preserve"> </v>
          </cell>
          <cell r="E36">
            <v>-32948</v>
          </cell>
          <cell r="F36">
            <v>171355</v>
          </cell>
          <cell r="G36">
            <v>225359</v>
          </cell>
          <cell r="H36">
            <v>-308596</v>
          </cell>
          <cell r="I36">
            <v>257601</v>
          </cell>
          <cell r="J36">
            <v>684721</v>
          </cell>
        </row>
        <row r="37">
          <cell r="A37">
            <v>450100</v>
          </cell>
          <cell r="C37" t="str">
            <v xml:space="preserve"> 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J37">
            <v>0</v>
          </cell>
        </row>
        <row r="38">
          <cell r="A38">
            <v>451100</v>
          </cell>
          <cell r="C38" t="str">
            <v>GP0000</v>
          </cell>
          <cell r="E38">
            <v>493</v>
          </cell>
          <cell r="F38">
            <v>527</v>
          </cell>
          <cell r="G38">
            <v>565</v>
          </cell>
          <cell r="H38">
            <v>587</v>
          </cell>
          <cell r="I38">
            <v>572</v>
          </cell>
          <cell r="J38">
            <v>586</v>
          </cell>
        </row>
        <row r="39">
          <cell r="A39">
            <v>451100</v>
          </cell>
          <cell r="C39" t="str">
            <v>MRJC</v>
          </cell>
          <cell r="E39">
            <v>9500</v>
          </cell>
          <cell r="H39">
            <v>-5962</v>
          </cell>
          <cell r="I39">
            <v>0</v>
          </cell>
        </row>
        <row r="40">
          <cell r="A40">
            <v>451100</v>
          </cell>
          <cell r="C40" t="str">
            <v>MROTH</v>
          </cell>
          <cell r="E40">
            <v>7271</v>
          </cell>
          <cell r="F40">
            <v>7564</v>
          </cell>
          <cell r="G40">
            <v>6737</v>
          </cell>
          <cell r="H40">
            <v>7513</v>
          </cell>
          <cell r="I40">
            <v>7901</v>
          </cell>
          <cell r="J40">
            <v>9499</v>
          </cell>
        </row>
        <row r="41">
          <cell r="A41">
            <v>451100</v>
          </cell>
          <cell r="C41" t="str">
            <v>PDREV</v>
          </cell>
          <cell r="E41">
            <v>10208</v>
          </cell>
          <cell r="F41">
            <v>8882</v>
          </cell>
          <cell r="G41">
            <v>11553</v>
          </cell>
          <cell r="H41">
            <v>16282</v>
          </cell>
          <cell r="I41">
            <v>14696</v>
          </cell>
          <cell r="J41">
            <v>19478</v>
          </cell>
        </row>
        <row r="42">
          <cell r="A42">
            <v>454200</v>
          </cell>
          <cell r="C42" t="str">
            <v xml:space="preserve"> </v>
          </cell>
          <cell r="E42">
            <v>85000</v>
          </cell>
          <cell r="F42">
            <v>498</v>
          </cell>
          <cell r="G42">
            <v>9819</v>
          </cell>
          <cell r="H42">
            <v>85000</v>
          </cell>
          <cell r="I42">
            <v>9819</v>
          </cell>
          <cell r="J42">
            <v>9819</v>
          </cell>
        </row>
        <row r="43">
          <cell r="A43">
            <v>454300</v>
          </cell>
          <cell r="C43" t="str">
            <v xml:space="preserve"> </v>
          </cell>
          <cell r="E43">
            <v>231</v>
          </cell>
          <cell r="F43">
            <v>231</v>
          </cell>
          <cell r="G43">
            <v>108</v>
          </cell>
          <cell r="H43">
            <v>36</v>
          </cell>
          <cell r="I43">
            <v>32539</v>
          </cell>
          <cell r="J43">
            <v>113</v>
          </cell>
        </row>
        <row r="44">
          <cell r="A44">
            <v>454400</v>
          </cell>
          <cell r="C44" t="str">
            <v xml:space="preserve"> </v>
          </cell>
          <cell r="E44">
            <v>91800</v>
          </cell>
          <cell r="F44">
            <v>104669</v>
          </cell>
          <cell r="G44">
            <v>231</v>
          </cell>
          <cell r="H44">
            <v>0</v>
          </cell>
          <cell r="I44">
            <v>231</v>
          </cell>
          <cell r="J44">
            <v>231</v>
          </cell>
        </row>
        <row r="45">
          <cell r="A45">
            <v>456025</v>
          </cell>
          <cell r="C45" t="str">
            <v xml:space="preserve"> </v>
          </cell>
          <cell r="E45">
            <v>125181</v>
          </cell>
          <cell r="F45">
            <v>250140</v>
          </cell>
          <cell r="G45">
            <v>66175</v>
          </cell>
          <cell r="H45">
            <v>73505</v>
          </cell>
          <cell r="I45">
            <v>73073</v>
          </cell>
          <cell r="J45">
            <v>75582</v>
          </cell>
        </row>
        <row r="46">
          <cell r="A46">
            <v>456040</v>
          </cell>
          <cell r="C46" t="str">
            <v xml:space="preserve"> </v>
          </cell>
          <cell r="E46">
            <v>50</v>
          </cell>
          <cell r="F46">
            <v>50</v>
          </cell>
          <cell r="G46">
            <v>20831</v>
          </cell>
          <cell r="H46">
            <v>222875</v>
          </cell>
          <cell r="I46">
            <v>20</v>
          </cell>
          <cell r="J46">
            <v>52195</v>
          </cell>
        </row>
        <row r="47">
          <cell r="A47">
            <v>456110</v>
          </cell>
          <cell r="C47" t="str">
            <v xml:space="preserve"> </v>
          </cell>
          <cell r="E47">
            <v>5263</v>
          </cell>
          <cell r="F47">
            <v>4154</v>
          </cell>
          <cell r="G47">
            <v>50</v>
          </cell>
          <cell r="H47">
            <v>50</v>
          </cell>
          <cell r="I47">
            <v>50</v>
          </cell>
          <cell r="J47">
            <v>50</v>
          </cell>
        </row>
        <row r="48">
          <cell r="A48">
            <v>456111</v>
          </cell>
          <cell r="C48" t="str">
            <v>FACFTR</v>
          </cell>
          <cell r="E48">
            <v>188860</v>
          </cell>
          <cell r="F48">
            <v>30975</v>
          </cell>
          <cell r="G48">
            <v>6684</v>
          </cell>
          <cell r="H48">
            <v>4763</v>
          </cell>
          <cell r="I48">
            <v>3621</v>
          </cell>
          <cell r="J48">
            <v>4619</v>
          </cell>
        </row>
        <row r="49">
          <cell r="A49">
            <v>456610</v>
          </cell>
          <cell r="C49" t="str">
            <v>OTHER</v>
          </cell>
          <cell r="E49">
            <v>304346</v>
          </cell>
          <cell r="F49">
            <v>5000</v>
          </cell>
          <cell r="G49">
            <v>-3379</v>
          </cell>
          <cell r="H49">
            <v>-552</v>
          </cell>
          <cell r="I49">
            <v>-43274</v>
          </cell>
          <cell r="J49">
            <v>121038</v>
          </cell>
        </row>
        <row r="50">
          <cell r="A50">
            <v>456970</v>
          </cell>
          <cell r="C50" t="str">
            <v xml:space="preserve"> </v>
          </cell>
          <cell r="E50">
            <v>6291</v>
          </cell>
          <cell r="F50">
            <v>6069</v>
          </cell>
          <cell r="I50">
            <v>0</v>
          </cell>
        </row>
        <row r="51">
          <cell r="A51">
            <v>456970</v>
          </cell>
          <cell r="C51" t="str">
            <v xml:space="preserve"> </v>
          </cell>
          <cell r="E51">
            <v>4447</v>
          </cell>
          <cell r="F51">
            <v>5764</v>
          </cell>
          <cell r="G51">
            <v>5591</v>
          </cell>
          <cell r="H51">
            <v>4961</v>
          </cell>
          <cell r="I51">
            <v>5195</v>
          </cell>
          <cell r="J51">
            <v>4031</v>
          </cell>
        </row>
        <row r="52">
          <cell r="A52">
            <v>457100</v>
          </cell>
          <cell r="C52" t="str">
            <v xml:space="preserve"> 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J52">
            <v>0</v>
          </cell>
        </row>
        <row r="53">
          <cell r="A53">
            <v>457105</v>
          </cell>
          <cell r="C53" t="str">
            <v xml:space="preserve"> </v>
          </cell>
          <cell r="G53">
            <v>65634</v>
          </cell>
          <cell r="H53">
            <v>13301</v>
          </cell>
          <cell r="I53">
            <v>-2</v>
          </cell>
          <cell r="J53">
            <v>65634</v>
          </cell>
        </row>
        <row r="54">
          <cell r="A54">
            <v>457204</v>
          </cell>
          <cell r="C54" t="str">
            <v xml:space="preserve"> </v>
          </cell>
          <cell r="E54">
            <v>1100470</v>
          </cell>
          <cell r="F54">
            <v>24057</v>
          </cell>
          <cell r="G54">
            <v>-45057</v>
          </cell>
          <cell r="H54">
            <v>622802</v>
          </cell>
          <cell r="I54">
            <v>177769</v>
          </cell>
          <cell r="J54">
            <v>156769</v>
          </cell>
        </row>
      </sheetData>
      <sheetData sheetId="7" refreshError="1">
        <row r="11">
          <cell r="A11" t="str">
            <v>Account</v>
          </cell>
          <cell r="B11" t="str">
            <v>Depr-Expense</v>
          </cell>
          <cell r="C11" t="str">
            <v>DEPR</v>
          </cell>
          <cell r="D11">
            <v>403</v>
          </cell>
          <cell r="E11">
            <v>43420349</v>
          </cell>
          <cell r="F11">
            <v>3460604</v>
          </cell>
          <cell r="G11">
            <v>3499468</v>
          </cell>
          <cell r="H11">
            <v>3503862</v>
          </cell>
          <cell r="I11">
            <v>3540592</v>
          </cell>
          <cell r="J11">
            <v>3537486</v>
          </cell>
          <cell r="K11">
            <v>3542479</v>
          </cell>
          <cell r="L11">
            <v>3561405</v>
          </cell>
          <cell r="M11">
            <v>3565170</v>
          </cell>
          <cell r="N11">
            <v>3649707</v>
          </cell>
          <cell r="O11">
            <v>3865620</v>
          </cell>
          <cell r="P11">
            <v>3867507</v>
          </cell>
          <cell r="Q11">
            <v>3826449</v>
          </cell>
        </row>
        <row r="12">
          <cell r="A12">
            <v>403002</v>
          </cell>
          <cell r="B12" t="str">
            <v>Depr-Expense</v>
          </cell>
          <cell r="C12" t="str">
            <v>DEPR</v>
          </cell>
          <cell r="D12">
            <v>403</v>
          </cell>
          <cell r="E12">
            <v>44371594</v>
          </cell>
          <cell r="F12">
            <v>3535757</v>
          </cell>
          <cell r="G12">
            <v>3538376</v>
          </cell>
          <cell r="H12">
            <v>3540722</v>
          </cell>
          <cell r="I12">
            <v>3564039</v>
          </cell>
          <cell r="J12">
            <v>3727780</v>
          </cell>
          <cell r="K12">
            <v>3730532</v>
          </cell>
          <cell r="L12">
            <v>3774819</v>
          </cell>
          <cell r="M12">
            <v>3773975</v>
          </cell>
          <cell r="N12">
            <v>3781983</v>
          </cell>
          <cell r="O12">
            <v>3798599</v>
          </cell>
          <cell r="P12">
            <v>3802058</v>
          </cell>
          <cell r="Q12">
            <v>3802954</v>
          </cell>
        </row>
        <row r="13">
          <cell r="A13">
            <v>403151</v>
          </cell>
          <cell r="B13" t="str">
            <v>Depreciation Expense - ARO Ash</v>
          </cell>
          <cell r="C13" t="str">
            <v>DEPR</v>
          </cell>
          <cell r="D13">
            <v>403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A14">
            <v>404200</v>
          </cell>
          <cell r="B14" t="str">
            <v>Amort Of Elec Plt - Software</v>
          </cell>
          <cell r="C14" t="str">
            <v>DEPR</v>
          </cell>
          <cell r="D14">
            <v>404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A15">
            <v>407354</v>
          </cell>
          <cell r="B15" t="str">
            <v>DSM Deferral - Electric</v>
          </cell>
          <cell r="C15" t="str">
            <v>OTH</v>
          </cell>
          <cell r="D15">
            <v>407</v>
          </cell>
          <cell r="E15">
            <v>-63600</v>
          </cell>
          <cell r="F15">
            <v>-5300</v>
          </cell>
          <cell r="G15">
            <v>-5300</v>
          </cell>
          <cell r="H15">
            <v>-5300</v>
          </cell>
          <cell r="I15">
            <v>-5300</v>
          </cell>
          <cell r="J15">
            <v>-5300</v>
          </cell>
          <cell r="K15">
            <v>-5300</v>
          </cell>
          <cell r="L15">
            <v>-5300</v>
          </cell>
          <cell r="M15">
            <v>-5300</v>
          </cell>
          <cell r="N15">
            <v>-5300</v>
          </cell>
          <cell r="O15">
            <v>-5300</v>
          </cell>
          <cell r="P15">
            <v>-5300</v>
          </cell>
          <cell r="Q15">
            <v>-5300</v>
          </cell>
        </row>
        <row r="16">
          <cell r="A16">
            <v>407407</v>
          </cell>
          <cell r="B16" t="str">
            <v>Carrying Charges</v>
          </cell>
          <cell r="C16" t="str">
            <v>OTH</v>
          </cell>
          <cell r="D16">
            <v>407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408050</v>
          </cell>
          <cell r="B17" t="str">
            <v>Municipal License-Electric</v>
          </cell>
          <cell r="C17" t="str">
            <v>OTHTX</v>
          </cell>
          <cell r="D17">
            <v>408</v>
          </cell>
          <cell r="E17">
            <v>19770</v>
          </cell>
          <cell r="F17">
            <v>1977</v>
          </cell>
          <cell r="G17">
            <v>1977</v>
          </cell>
          <cell r="H17">
            <v>1977</v>
          </cell>
          <cell r="I17">
            <v>1977</v>
          </cell>
          <cell r="J17">
            <v>1977</v>
          </cell>
          <cell r="K17">
            <v>1977</v>
          </cell>
          <cell r="L17">
            <v>1977</v>
          </cell>
          <cell r="M17">
            <v>1977</v>
          </cell>
          <cell r="N17">
            <v>1977</v>
          </cell>
          <cell r="O17">
            <v>1977</v>
          </cell>
          <cell r="P17">
            <v>0</v>
          </cell>
          <cell r="Q17">
            <v>0</v>
          </cell>
        </row>
        <row r="18">
          <cell r="A18">
            <v>408120</v>
          </cell>
          <cell r="B18" t="str">
            <v>Franchise Tax - Non Electric</v>
          </cell>
          <cell r="C18" t="str">
            <v>OTHTX</v>
          </cell>
          <cell r="D18">
            <v>408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408121</v>
          </cell>
          <cell r="B19" t="str">
            <v>Taxes Property-Operating</v>
          </cell>
          <cell r="C19" t="str">
            <v>OTHTX</v>
          </cell>
          <cell r="D19">
            <v>408</v>
          </cell>
          <cell r="E19">
            <v>10127592</v>
          </cell>
          <cell r="F19">
            <v>843966</v>
          </cell>
          <cell r="G19">
            <v>843966</v>
          </cell>
          <cell r="H19">
            <v>843966</v>
          </cell>
          <cell r="I19">
            <v>843966</v>
          </cell>
          <cell r="J19">
            <v>843966</v>
          </cell>
          <cell r="K19">
            <v>843966</v>
          </cell>
          <cell r="L19">
            <v>843966</v>
          </cell>
          <cell r="M19">
            <v>843966</v>
          </cell>
          <cell r="N19">
            <v>843966</v>
          </cell>
          <cell r="O19">
            <v>843966</v>
          </cell>
          <cell r="P19">
            <v>843966</v>
          </cell>
          <cell r="Q19">
            <v>843966</v>
          </cell>
        </row>
        <row r="20">
          <cell r="A20">
            <v>408150</v>
          </cell>
          <cell r="B20" t="str">
            <v>State Unemployment Tax</v>
          </cell>
          <cell r="C20" t="str">
            <v>OTHTX</v>
          </cell>
          <cell r="D20">
            <v>408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408151</v>
          </cell>
          <cell r="B21" t="str">
            <v>Federal Unemployment Tax</v>
          </cell>
          <cell r="C21" t="str">
            <v>OTHTX</v>
          </cell>
          <cell r="D21">
            <v>408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408152</v>
          </cell>
          <cell r="B22" t="str">
            <v>Employer FICA Tax</v>
          </cell>
          <cell r="C22" t="str">
            <v>OTHTX</v>
          </cell>
          <cell r="D22">
            <v>408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>
            <v>408205</v>
          </cell>
          <cell r="B23" t="str">
            <v>Highway Use Tax</v>
          </cell>
          <cell r="C23" t="str">
            <v>OTHTX</v>
          </cell>
          <cell r="D23">
            <v>408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408700</v>
          </cell>
          <cell r="B24" t="str">
            <v>Fed Social Security Tax-Elec</v>
          </cell>
          <cell r="C24" t="str">
            <v>OTHTX</v>
          </cell>
          <cell r="D24">
            <v>408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408800</v>
          </cell>
          <cell r="B25" t="str">
            <v>Federal Highway Use Tax-Elec</v>
          </cell>
          <cell r="C25" t="str">
            <v>OTHTX</v>
          </cell>
          <cell r="D25">
            <v>408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408851</v>
          </cell>
          <cell r="B26" t="str">
            <v>Sales &amp; Use Tax Exp</v>
          </cell>
          <cell r="C26" t="str">
            <v>OTHTX</v>
          </cell>
          <cell r="D26">
            <v>408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A27">
            <v>408960</v>
          </cell>
          <cell r="B27" t="str">
            <v>Allocated Payroll Taxes</v>
          </cell>
          <cell r="C27" t="str">
            <v>OTHTX</v>
          </cell>
          <cell r="D27">
            <v>408</v>
          </cell>
          <cell r="E27">
            <v>2770686</v>
          </cell>
          <cell r="F27">
            <v>234945</v>
          </cell>
          <cell r="G27">
            <v>217794</v>
          </cell>
          <cell r="H27">
            <v>224447</v>
          </cell>
          <cell r="I27">
            <v>248912</v>
          </cell>
          <cell r="J27">
            <v>228789</v>
          </cell>
          <cell r="K27">
            <v>220535</v>
          </cell>
          <cell r="L27">
            <v>226059</v>
          </cell>
          <cell r="M27">
            <v>226905</v>
          </cell>
          <cell r="N27">
            <v>256005</v>
          </cell>
          <cell r="O27">
            <v>233175</v>
          </cell>
          <cell r="P27">
            <v>228718</v>
          </cell>
          <cell r="Q27">
            <v>224402</v>
          </cell>
        </row>
        <row r="28">
          <cell r="A28">
            <v>409102</v>
          </cell>
          <cell r="B28" t="str">
            <v>Sit Exp-Utility</v>
          </cell>
          <cell r="C28" t="str">
            <v>FIT</v>
          </cell>
          <cell r="D28">
            <v>409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409104</v>
          </cell>
          <cell r="B29" t="str">
            <v>Current State Income Tax - PY</v>
          </cell>
          <cell r="C29" t="str">
            <v>FIT</v>
          </cell>
          <cell r="D29">
            <v>409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409190</v>
          </cell>
          <cell r="B30" t="str">
            <v>Federal Income Tax-Electric-CY</v>
          </cell>
          <cell r="C30" t="str">
            <v>FIT</v>
          </cell>
          <cell r="D30">
            <v>409</v>
          </cell>
          <cell r="E30">
            <v>0</v>
          </cell>
          <cell r="F30">
            <v>168590</v>
          </cell>
          <cell r="G30">
            <v>166523</v>
          </cell>
          <cell r="H30">
            <v>167034</v>
          </cell>
          <cell r="I30">
            <v>166545</v>
          </cell>
          <cell r="J30">
            <v>185895</v>
          </cell>
          <cell r="K30">
            <v>172996</v>
          </cell>
          <cell r="L30">
            <v>167290</v>
          </cell>
          <cell r="M30">
            <v>167318</v>
          </cell>
          <cell r="N30">
            <v>168288</v>
          </cell>
          <cell r="O30">
            <v>177374</v>
          </cell>
          <cell r="P30">
            <v>166520</v>
          </cell>
          <cell r="Q30">
            <v>191770</v>
          </cell>
        </row>
        <row r="31">
          <cell r="A31">
            <v>409191</v>
          </cell>
          <cell r="B31" t="str">
            <v>Fed Income Tax-Electric-PY</v>
          </cell>
          <cell r="C31" t="str">
            <v>FIT</v>
          </cell>
          <cell r="D31">
            <v>409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409194</v>
          </cell>
          <cell r="B32" t="str">
            <v>Current FIT Elec - PY Audit</v>
          </cell>
          <cell r="C32" t="str">
            <v>FIT</v>
          </cell>
          <cell r="D32">
            <v>409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409195</v>
          </cell>
          <cell r="B33" t="str">
            <v>UTP Tax Expense: Fed Util-PY</v>
          </cell>
          <cell r="C33" t="str">
            <v>FIT</v>
          </cell>
          <cell r="D33">
            <v>409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410100</v>
          </cell>
          <cell r="B34" t="str">
            <v>DFIT: Utility: Current Year</v>
          </cell>
          <cell r="C34" t="str">
            <v>FIT</v>
          </cell>
          <cell r="D34">
            <v>410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410102</v>
          </cell>
          <cell r="B35" t="str">
            <v>DSIT: Utility: Current Year</v>
          </cell>
          <cell r="C35" t="str">
            <v>FIT</v>
          </cell>
          <cell r="D35">
            <v>410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410105</v>
          </cell>
          <cell r="B36" t="str">
            <v>DFIT: Utility: Prior Year</v>
          </cell>
          <cell r="C36" t="str">
            <v>FIT</v>
          </cell>
          <cell r="D36">
            <v>410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410106</v>
          </cell>
          <cell r="B37" t="str">
            <v>DSIT: Utility: Prior Year</v>
          </cell>
          <cell r="C37" t="str">
            <v>FIT</v>
          </cell>
          <cell r="D37">
            <v>410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411051</v>
          </cell>
          <cell r="B38" t="str">
            <v>Accretion Expense-ARO Ash Pond</v>
          </cell>
          <cell r="C38" t="str">
            <v>OTH</v>
          </cell>
          <cell r="D38">
            <v>411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411100</v>
          </cell>
          <cell r="B39" t="str">
            <v>DFIT: Utility: Curr Year CR</v>
          </cell>
          <cell r="C39" t="str">
            <v>FIT</v>
          </cell>
          <cell r="D39">
            <v>411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411101</v>
          </cell>
          <cell r="B40" t="str">
            <v>DSIT: Utility: Curr Year CR</v>
          </cell>
          <cell r="C40" t="str">
            <v>FIT</v>
          </cell>
          <cell r="D40">
            <v>411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411102</v>
          </cell>
          <cell r="B41" t="str">
            <v>DFIT: Utility: Prior Year CR</v>
          </cell>
          <cell r="C41" t="str">
            <v>FIT</v>
          </cell>
          <cell r="D41">
            <v>411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A42">
            <v>411103</v>
          </cell>
          <cell r="B42" t="str">
            <v>DSIT: Utility: Prior Year CR</v>
          </cell>
          <cell r="C42" t="str">
            <v>FIT</v>
          </cell>
          <cell r="D42">
            <v>411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>
            <v>411106</v>
          </cell>
          <cell r="B43" t="str">
            <v>DFIT:Utility:Prior year</v>
          </cell>
          <cell r="C43" t="str">
            <v>FIT</v>
          </cell>
          <cell r="D43">
            <v>411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411410</v>
          </cell>
          <cell r="B44" t="str">
            <v>Invest Tax Credit Adj-Electric</v>
          </cell>
          <cell r="C44" t="str">
            <v>FIT</v>
          </cell>
          <cell r="D44">
            <v>411</v>
          </cell>
          <cell r="E44">
            <v>-23646</v>
          </cell>
          <cell r="F44">
            <v>-2339</v>
          </cell>
          <cell r="G44">
            <v>-2338</v>
          </cell>
          <cell r="H44">
            <v>-2338</v>
          </cell>
          <cell r="I44">
            <v>-2339</v>
          </cell>
          <cell r="J44">
            <v>0</v>
          </cell>
          <cell r="K44">
            <v>-3542</v>
          </cell>
          <cell r="L44">
            <v>-1771</v>
          </cell>
          <cell r="M44">
            <v>-1833</v>
          </cell>
          <cell r="N44">
            <v>-1786</v>
          </cell>
          <cell r="O44">
            <v>-1787</v>
          </cell>
          <cell r="P44">
            <v>-1787</v>
          </cell>
          <cell r="Q44">
            <v>-1786</v>
          </cell>
        </row>
        <row r="45">
          <cell r="A45">
            <v>440000</v>
          </cell>
          <cell r="B45" t="str">
            <v>Residential</v>
          </cell>
          <cell r="C45" t="str">
            <v>REV</v>
          </cell>
          <cell r="D45">
            <v>440</v>
          </cell>
          <cell r="E45">
            <v>123058867</v>
          </cell>
          <cell r="F45">
            <v>12768042</v>
          </cell>
          <cell r="G45">
            <v>11633632</v>
          </cell>
          <cell r="H45">
            <v>10615755</v>
          </cell>
          <cell r="I45">
            <v>8871231</v>
          </cell>
          <cell r="J45">
            <v>7856092</v>
          </cell>
          <cell r="K45">
            <v>9935849</v>
          </cell>
          <cell r="L45">
            <v>12417402</v>
          </cell>
          <cell r="M45">
            <v>12183682</v>
          </cell>
          <cell r="N45">
            <v>10854153</v>
          </cell>
          <cell r="O45">
            <v>7805383</v>
          </cell>
          <cell r="P45">
            <v>7823429</v>
          </cell>
          <cell r="Q45">
            <v>10294217</v>
          </cell>
        </row>
        <row r="46">
          <cell r="A46">
            <v>440990</v>
          </cell>
          <cell r="B46" t="str">
            <v>Residential Unbilled Rev</v>
          </cell>
          <cell r="C46" t="str">
            <v>REV</v>
          </cell>
          <cell r="D46">
            <v>440</v>
          </cell>
          <cell r="E46">
            <v>-3480204</v>
          </cell>
          <cell r="F46">
            <v>-789909</v>
          </cell>
          <cell r="G46">
            <v>-1083902</v>
          </cell>
          <cell r="H46">
            <v>-438926</v>
          </cell>
          <cell r="I46">
            <v>-1190428</v>
          </cell>
          <cell r="J46">
            <v>987310</v>
          </cell>
          <cell r="K46">
            <v>1052436</v>
          </cell>
          <cell r="L46">
            <v>-20506</v>
          </cell>
          <cell r="M46">
            <v>-859505</v>
          </cell>
          <cell r="N46">
            <v>-2855362</v>
          </cell>
          <cell r="O46">
            <v>-77370</v>
          </cell>
          <cell r="P46">
            <v>1049436</v>
          </cell>
          <cell r="Q46">
            <v>746522</v>
          </cell>
        </row>
        <row r="47">
          <cell r="A47">
            <v>442100</v>
          </cell>
          <cell r="B47" t="str">
            <v>General Service</v>
          </cell>
          <cell r="C47" t="str">
            <v>REV</v>
          </cell>
          <cell r="D47">
            <v>442</v>
          </cell>
          <cell r="E47">
            <v>109490728</v>
          </cell>
          <cell r="F47">
            <v>9215236</v>
          </cell>
          <cell r="G47">
            <v>8496671</v>
          </cell>
          <cell r="H47">
            <v>8692317</v>
          </cell>
          <cell r="I47">
            <v>8747945</v>
          </cell>
          <cell r="J47">
            <v>9044367</v>
          </cell>
          <cell r="K47">
            <v>10036775</v>
          </cell>
          <cell r="L47">
            <v>10317232</v>
          </cell>
          <cell r="M47">
            <v>9897240</v>
          </cell>
          <cell r="N47">
            <v>9668809</v>
          </cell>
          <cell r="O47">
            <v>8515261</v>
          </cell>
          <cell r="P47">
            <v>8258151</v>
          </cell>
          <cell r="Q47">
            <v>8600724</v>
          </cell>
        </row>
        <row r="48">
          <cell r="A48">
            <v>442190</v>
          </cell>
          <cell r="B48" t="str">
            <v>General Service Unbilled Rev</v>
          </cell>
          <cell r="C48" t="str">
            <v>REV</v>
          </cell>
          <cell r="D48">
            <v>442</v>
          </cell>
          <cell r="E48">
            <v>-307235</v>
          </cell>
          <cell r="F48">
            <v>-715178</v>
          </cell>
          <cell r="G48">
            <v>130787</v>
          </cell>
          <cell r="H48">
            <v>306918</v>
          </cell>
          <cell r="I48">
            <v>-444491</v>
          </cell>
          <cell r="J48">
            <v>901850</v>
          </cell>
          <cell r="K48">
            <v>592825</v>
          </cell>
          <cell r="L48">
            <v>-24702</v>
          </cell>
          <cell r="M48">
            <v>-193936</v>
          </cell>
          <cell r="N48">
            <v>-424464</v>
          </cell>
          <cell r="O48">
            <v>360693</v>
          </cell>
          <cell r="P48">
            <v>-266805</v>
          </cell>
          <cell r="Q48">
            <v>-530732</v>
          </cell>
        </row>
        <row r="49">
          <cell r="A49">
            <v>442200</v>
          </cell>
          <cell r="B49" t="str">
            <v>Industrial Service</v>
          </cell>
          <cell r="C49" t="str">
            <v>REV</v>
          </cell>
          <cell r="D49">
            <v>442</v>
          </cell>
          <cell r="E49">
            <v>53881317</v>
          </cell>
          <cell r="F49">
            <v>4243207</v>
          </cell>
          <cell r="G49">
            <v>4465767</v>
          </cell>
          <cell r="H49">
            <v>4591389</v>
          </cell>
          <cell r="I49">
            <v>4469910</v>
          </cell>
          <cell r="J49">
            <v>4865099</v>
          </cell>
          <cell r="K49">
            <v>5009561</v>
          </cell>
          <cell r="L49">
            <v>4810259</v>
          </cell>
          <cell r="M49">
            <v>4631708</v>
          </cell>
          <cell r="N49">
            <v>4398780</v>
          </cell>
          <cell r="O49">
            <v>4247950</v>
          </cell>
          <cell r="P49">
            <v>4145247</v>
          </cell>
          <cell r="Q49">
            <v>4002440</v>
          </cell>
        </row>
        <row r="50">
          <cell r="A50">
            <v>442290</v>
          </cell>
          <cell r="B50" t="str">
            <v>Industrial Svc Unbilled Rev</v>
          </cell>
          <cell r="C50" t="str">
            <v>REV</v>
          </cell>
          <cell r="D50">
            <v>442</v>
          </cell>
          <cell r="E50">
            <v>8799</v>
          </cell>
          <cell r="F50">
            <v>87166</v>
          </cell>
          <cell r="G50">
            <v>132598</v>
          </cell>
          <cell r="H50">
            <v>124871</v>
          </cell>
          <cell r="I50">
            <v>40407</v>
          </cell>
          <cell r="J50">
            <v>473041</v>
          </cell>
          <cell r="K50">
            <v>225898</v>
          </cell>
          <cell r="L50">
            <v>-453635</v>
          </cell>
          <cell r="M50">
            <v>-308221</v>
          </cell>
          <cell r="N50">
            <v>-43914</v>
          </cell>
          <cell r="O50">
            <v>-131099</v>
          </cell>
          <cell r="P50">
            <v>-73879</v>
          </cell>
          <cell r="Q50">
            <v>-64434</v>
          </cell>
        </row>
        <row r="51">
          <cell r="A51">
            <v>444000</v>
          </cell>
          <cell r="B51" t="str">
            <v>Public St &amp; Highway Lighting</v>
          </cell>
          <cell r="C51" t="str">
            <v>REV</v>
          </cell>
          <cell r="D51">
            <v>444</v>
          </cell>
          <cell r="E51">
            <v>1723034</v>
          </cell>
          <cell r="F51">
            <v>153714</v>
          </cell>
          <cell r="G51">
            <v>149980</v>
          </cell>
          <cell r="H51">
            <v>144119</v>
          </cell>
          <cell r="I51">
            <v>138449</v>
          </cell>
          <cell r="J51">
            <v>148003</v>
          </cell>
          <cell r="K51">
            <v>145821</v>
          </cell>
          <cell r="L51">
            <v>145432</v>
          </cell>
          <cell r="M51">
            <v>141476</v>
          </cell>
          <cell r="N51">
            <v>137966</v>
          </cell>
          <cell r="O51">
            <v>136818</v>
          </cell>
          <cell r="P51">
            <v>140972</v>
          </cell>
          <cell r="Q51">
            <v>140284</v>
          </cell>
        </row>
        <row r="52">
          <cell r="A52">
            <v>445000</v>
          </cell>
          <cell r="B52" t="str">
            <v>Other Sales to Public Auth</v>
          </cell>
          <cell r="C52" t="str">
            <v>REV</v>
          </cell>
          <cell r="D52">
            <v>445</v>
          </cell>
          <cell r="E52">
            <v>19773100</v>
          </cell>
          <cell r="F52">
            <v>1579288</v>
          </cell>
          <cell r="G52">
            <v>1633802</v>
          </cell>
          <cell r="H52">
            <v>1690875</v>
          </cell>
          <cell r="I52">
            <v>1505741</v>
          </cell>
          <cell r="J52">
            <v>1647043</v>
          </cell>
          <cell r="K52">
            <v>1791643</v>
          </cell>
          <cell r="L52">
            <v>1743056</v>
          </cell>
          <cell r="M52">
            <v>1737111</v>
          </cell>
          <cell r="N52">
            <v>1811561</v>
          </cell>
          <cell r="O52">
            <v>1609925</v>
          </cell>
          <cell r="P52">
            <v>1505769</v>
          </cell>
          <cell r="Q52">
            <v>1517286</v>
          </cell>
        </row>
        <row r="53">
          <cell r="A53">
            <v>445090</v>
          </cell>
          <cell r="B53" t="str">
            <v>OPA Unbilled</v>
          </cell>
          <cell r="C53" t="str">
            <v>REV</v>
          </cell>
          <cell r="D53">
            <v>445</v>
          </cell>
          <cell r="E53">
            <v>276900</v>
          </cell>
          <cell r="F53">
            <v>92</v>
          </cell>
          <cell r="G53">
            <v>-44277</v>
          </cell>
          <cell r="H53">
            <v>73613</v>
          </cell>
          <cell r="I53">
            <v>-17329</v>
          </cell>
          <cell r="J53">
            <v>250408</v>
          </cell>
          <cell r="K53">
            <v>162276</v>
          </cell>
          <cell r="L53">
            <v>-2091</v>
          </cell>
          <cell r="M53">
            <v>25562</v>
          </cell>
          <cell r="N53">
            <v>-103528</v>
          </cell>
          <cell r="O53">
            <v>89049</v>
          </cell>
          <cell r="P53">
            <v>-19676</v>
          </cell>
          <cell r="Q53">
            <v>-137199</v>
          </cell>
        </row>
        <row r="54">
          <cell r="A54">
            <v>447150</v>
          </cell>
          <cell r="B54" t="str">
            <v>Sales For Resale - Outside</v>
          </cell>
          <cell r="C54" t="str">
            <v>REV</v>
          </cell>
          <cell r="D54">
            <v>447</v>
          </cell>
          <cell r="E54">
            <v>10183000</v>
          </cell>
          <cell r="F54">
            <v>2845000</v>
          </cell>
          <cell r="G54">
            <v>1388000</v>
          </cell>
          <cell r="H54">
            <v>550000</v>
          </cell>
          <cell r="I54">
            <v>0</v>
          </cell>
          <cell r="J54">
            <v>403000</v>
          </cell>
          <cell r="K54">
            <v>536000</v>
          </cell>
          <cell r="L54">
            <v>981000</v>
          </cell>
          <cell r="M54">
            <v>345000</v>
          </cell>
          <cell r="N54">
            <v>774000</v>
          </cell>
          <cell r="O54">
            <v>1242000</v>
          </cell>
          <cell r="P54">
            <v>683000</v>
          </cell>
          <cell r="Q54">
            <v>436000</v>
          </cell>
        </row>
        <row r="55">
          <cell r="A55">
            <v>447155</v>
          </cell>
          <cell r="B55" t="str">
            <v>I/C Sales for Resale</v>
          </cell>
          <cell r="C55" t="str">
            <v>REV</v>
          </cell>
          <cell r="D55">
            <v>447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448000</v>
          </cell>
          <cell r="B56" t="str">
            <v>Interdepartmental Sales-Elec</v>
          </cell>
          <cell r="C56" t="str">
            <v>REV</v>
          </cell>
          <cell r="D56">
            <v>448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449100</v>
          </cell>
          <cell r="B57" t="str">
            <v>Provisions For Rate Refunds</v>
          </cell>
          <cell r="C57" t="str">
            <v>REV</v>
          </cell>
          <cell r="D57">
            <v>449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450100</v>
          </cell>
          <cell r="B58" t="str">
            <v>Late Payment Fees</v>
          </cell>
          <cell r="C58" t="str">
            <v>REV</v>
          </cell>
          <cell r="D58">
            <v>450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451100</v>
          </cell>
          <cell r="B59" t="str">
            <v>Misc Service Revenue</v>
          </cell>
          <cell r="C59" t="str">
            <v>REV</v>
          </cell>
          <cell r="D59">
            <v>451</v>
          </cell>
          <cell r="E59">
            <v>297504</v>
          </cell>
          <cell r="F59">
            <v>24792</v>
          </cell>
          <cell r="G59">
            <v>24792</v>
          </cell>
          <cell r="H59">
            <v>24792</v>
          </cell>
          <cell r="I59">
            <v>24792</v>
          </cell>
          <cell r="J59">
            <v>24792</v>
          </cell>
          <cell r="K59">
            <v>24792</v>
          </cell>
          <cell r="L59">
            <v>24792</v>
          </cell>
          <cell r="M59">
            <v>24792</v>
          </cell>
          <cell r="N59">
            <v>24792</v>
          </cell>
          <cell r="O59">
            <v>24792</v>
          </cell>
          <cell r="P59">
            <v>24792</v>
          </cell>
          <cell r="Q59">
            <v>24792</v>
          </cell>
        </row>
        <row r="60">
          <cell r="A60">
            <v>454200</v>
          </cell>
          <cell r="B60" t="str">
            <v>Pole &amp; Line Attachments</v>
          </cell>
          <cell r="C60" t="str">
            <v>REV</v>
          </cell>
          <cell r="D60">
            <v>454</v>
          </cell>
          <cell r="E60">
            <v>170004</v>
          </cell>
          <cell r="F60">
            <v>14167</v>
          </cell>
          <cell r="G60">
            <v>14167</v>
          </cell>
          <cell r="H60">
            <v>14167</v>
          </cell>
          <cell r="I60">
            <v>14167</v>
          </cell>
          <cell r="J60">
            <v>14167</v>
          </cell>
          <cell r="K60">
            <v>14167</v>
          </cell>
          <cell r="L60">
            <v>14167</v>
          </cell>
          <cell r="M60">
            <v>14167</v>
          </cell>
          <cell r="N60">
            <v>14167</v>
          </cell>
          <cell r="O60">
            <v>14167</v>
          </cell>
          <cell r="P60">
            <v>14167</v>
          </cell>
          <cell r="Q60">
            <v>14167</v>
          </cell>
        </row>
        <row r="61">
          <cell r="A61">
            <v>454300</v>
          </cell>
          <cell r="B61" t="str">
            <v>Tower Lease Revenues</v>
          </cell>
          <cell r="C61" t="str">
            <v>REV</v>
          </cell>
          <cell r="D61">
            <v>454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</row>
        <row r="62">
          <cell r="A62">
            <v>454400</v>
          </cell>
          <cell r="B62" t="str">
            <v>Other Electric Rents</v>
          </cell>
          <cell r="C62" t="str">
            <v>REV</v>
          </cell>
          <cell r="D62">
            <v>454</v>
          </cell>
          <cell r="E62">
            <v>558000</v>
          </cell>
          <cell r="F62">
            <v>46500</v>
          </cell>
          <cell r="G62">
            <v>46500</v>
          </cell>
          <cell r="H62">
            <v>46500</v>
          </cell>
          <cell r="I62">
            <v>46500</v>
          </cell>
          <cell r="J62">
            <v>46500</v>
          </cell>
          <cell r="K62">
            <v>46500</v>
          </cell>
          <cell r="L62">
            <v>46500</v>
          </cell>
          <cell r="M62">
            <v>46500</v>
          </cell>
          <cell r="N62">
            <v>46500</v>
          </cell>
          <cell r="O62">
            <v>46500</v>
          </cell>
          <cell r="P62">
            <v>46500</v>
          </cell>
          <cell r="Q62">
            <v>46500</v>
          </cell>
        </row>
        <row r="63">
          <cell r="A63">
            <v>456025</v>
          </cell>
          <cell r="B63" t="str">
            <v>RSG Rev - MISO Make Whole</v>
          </cell>
          <cell r="C63" t="str">
            <v>REV</v>
          </cell>
          <cell r="D63">
            <v>456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</row>
        <row r="64">
          <cell r="A64">
            <v>456040</v>
          </cell>
          <cell r="B64" t="str">
            <v>Sales Use Tax Coll Fee</v>
          </cell>
          <cell r="C64" t="str">
            <v>REV</v>
          </cell>
          <cell r="D64">
            <v>456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456075</v>
          </cell>
          <cell r="B65" t="str">
            <v>Data Processing Service</v>
          </cell>
          <cell r="C65" t="str">
            <v>REV</v>
          </cell>
          <cell r="D65">
            <v>456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456110</v>
          </cell>
          <cell r="B66" t="str">
            <v>Transmission Charge PTP</v>
          </cell>
          <cell r="C66" t="str">
            <v>REV</v>
          </cell>
          <cell r="D66">
            <v>456</v>
          </cell>
          <cell r="E66">
            <v>144996</v>
          </cell>
          <cell r="F66">
            <v>12083</v>
          </cell>
          <cell r="G66">
            <v>12083</v>
          </cell>
          <cell r="H66">
            <v>12083</v>
          </cell>
          <cell r="I66">
            <v>12083</v>
          </cell>
          <cell r="J66">
            <v>12083</v>
          </cell>
          <cell r="K66">
            <v>12083</v>
          </cell>
          <cell r="L66">
            <v>12083</v>
          </cell>
          <cell r="M66">
            <v>12083</v>
          </cell>
          <cell r="N66">
            <v>12083</v>
          </cell>
          <cell r="O66">
            <v>12083</v>
          </cell>
          <cell r="P66">
            <v>12083</v>
          </cell>
          <cell r="Q66">
            <v>12083</v>
          </cell>
        </row>
        <row r="67">
          <cell r="A67">
            <v>456111</v>
          </cell>
          <cell r="B67" t="str">
            <v>Other Transmission Revenues</v>
          </cell>
          <cell r="C67" t="str">
            <v>REV</v>
          </cell>
          <cell r="D67">
            <v>456</v>
          </cell>
          <cell r="E67">
            <v>2694960</v>
          </cell>
          <cell r="F67">
            <v>224580</v>
          </cell>
          <cell r="G67">
            <v>224580</v>
          </cell>
          <cell r="H67">
            <v>224580</v>
          </cell>
          <cell r="I67">
            <v>224580</v>
          </cell>
          <cell r="J67">
            <v>224580</v>
          </cell>
          <cell r="K67">
            <v>224580</v>
          </cell>
          <cell r="L67">
            <v>224580</v>
          </cell>
          <cell r="M67">
            <v>224580</v>
          </cell>
          <cell r="N67">
            <v>224580</v>
          </cell>
          <cell r="O67">
            <v>224580</v>
          </cell>
          <cell r="P67">
            <v>224580</v>
          </cell>
          <cell r="Q67">
            <v>224580</v>
          </cell>
        </row>
        <row r="68">
          <cell r="A68">
            <v>456610</v>
          </cell>
          <cell r="B68" t="str">
            <v>Other Electric Revenues</v>
          </cell>
          <cell r="C68" t="str">
            <v>REV</v>
          </cell>
          <cell r="D68">
            <v>456</v>
          </cell>
          <cell r="E68">
            <v>0</v>
          </cell>
          <cell r="F68">
            <v>88167</v>
          </cell>
          <cell r="G68">
            <v>88167</v>
          </cell>
          <cell r="H68">
            <v>88167</v>
          </cell>
          <cell r="I68">
            <v>88167</v>
          </cell>
          <cell r="J68">
            <v>88167</v>
          </cell>
          <cell r="K68">
            <v>88167</v>
          </cell>
          <cell r="L68">
            <v>88167</v>
          </cell>
          <cell r="M68">
            <v>88167</v>
          </cell>
          <cell r="N68">
            <v>88167</v>
          </cell>
          <cell r="O68">
            <v>88167</v>
          </cell>
          <cell r="P68">
            <v>88167</v>
          </cell>
          <cell r="Q68">
            <v>88167</v>
          </cell>
        </row>
        <row r="69">
          <cell r="A69">
            <v>456970</v>
          </cell>
          <cell r="B69" t="str">
            <v>Wheel Transmission Rev - ED</v>
          </cell>
          <cell r="C69" t="str">
            <v>REV</v>
          </cell>
          <cell r="D69">
            <v>456</v>
          </cell>
          <cell r="E69">
            <v>24515</v>
          </cell>
          <cell r="F69">
            <v>2040</v>
          </cell>
          <cell r="G69">
            <v>2041</v>
          </cell>
          <cell r="H69">
            <v>2044</v>
          </cell>
          <cell r="I69">
            <v>2042</v>
          </cell>
          <cell r="J69">
            <v>2046</v>
          </cell>
          <cell r="K69">
            <v>2042</v>
          </cell>
          <cell r="L69">
            <v>2041</v>
          </cell>
          <cell r="M69">
            <v>2043</v>
          </cell>
          <cell r="N69">
            <v>2045</v>
          </cell>
          <cell r="O69">
            <v>2045</v>
          </cell>
          <cell r="P69">
            <v>2042</v>
          </cell>
          <cell r="Q69">
            <v>2044</v>
          </cell>
        </row>
        <row r="70">
          <cell r="A70">
            <v>500000</v>
          </cell>
          <cell r="B70" t="str">
            <v>Suprvsn and Engrg - Steam Oper</v>
          </cell>
          <cell r="C70" t="str">
            <v>PO</v>
          </cell>
          <cell r="D70">
            <v>500</v>
          </cell>
          <cell r="E70">
            <v>1236166</v>
          </cell>
          <cell r="F70">
            <v>102035</v>
          </cell>
          <cell r="G70">
            <v>99852</v>
          </cell>
          <cell r="H70">
            <v>106214</v>
          </cell>
          <cell r="I70">
            <v>103911</v>
          </cell>
          <cell r="J70">
            <v>102233</v>
          </cell>
          <cell r="K70">
            <v>102195</v>
          </cell>
          <cell r="L70">
            <v>102243</v>
          </cell>
          <cell r="M70">
            <v>106416</v>
          </cell>
          <cell r="N70">
            <v>104006</v>
          </cell>
          <cell r="O70">
            <v>102362</v>
          </cell>
          <cell r="P70">
            <v>102324</v>
          </cell>
          <cell r="Q70">
            <v>102375</v>
          </cell>
        </row>
        <row r="71">
          <cell r="A71">
            <v>501110</v>
          </cell>
          <cell r="B71" t="str">
            <v>Coal Consumed-Fossil Steam</v>
          </cell>
          <cell r="C71" t="str">
            <v>Fuel</v>
          </cell>
          <cell r="D71">
            <v>501</v>
          </cell>
          <cell r="E71">
            <v>61771000</v>
          </cell>
          <cell r="F71">
            <v>7497000</v>
          </cell>
          <cell r="G71">
            <v>6397000</v>
          </cell>
          <cell r="H71">
            <v>2186000</v>
          </cell>
          <cell r="I71">
            <v>0</v>
          </cell>
          <cell r="J71">
            <v>2560000</v>
          </cell>
          <cell r="K71">
            <v>5768000</v>
          </cell>
          <cell r="L71">
            <v>6996000</v>
          </cell>
          <cell r="M71">
            <v>6317000</v>
          </cell>
          <cell r="N71">
            <v>5720000</v>
          </cell>
          <cell r="O71">
            <v>6118000</v>
          </cell>
          <cell r="P71">
            <v>5843000</v>
          </cell>
          <cell r="Q71">
            <v>6369000</v>
          </cell>
        </row>
        <row r="72">
          <cell r="A72">
            <v>501150</v>
          </cell>
          <cell r="B72" t="str">
            <v>Coal &amp; Other Fuel Handling</v>
          </cell>
          <cell r="C72" t="str">
            <v>PO</v>
          </cell>
          <cell r="D72">
            <v>501</v>
          </cell>
          <cell r="E72">
            <v>1756483</v>
          </cell>
          <cell r="F72">
            <v>149332</v>
          </cell>
          <cell r="G72">
            <v>141012</v>
          </cell>
          <cell r="H72">
            <v>161760</v>
          </cell>
          <cell r="I72">
            <v>142598</v>
          </cell>
          <cell r="J72">
            <v>142598</v>
          </cell>
          <cell r="K72">
            <v>142598</v>
          </cell>
          <cell r="L72">
            <v>142598</v>
          </cell>
          <cell r="M72">
            <v>163595</v>
          </cell>
          <cell r="N72">
            <v>142598</v>
          </cell>
          <cell r="O72">
            <v>142598</v>
          </cell>
          <cell r="P72">
            <v>142598</v>
          </cell>
          <cell r="Q72">
            <v>142598</v>
          </cell>
        </row>
        <row r="73">
          <cell r="A73">
            <v>501160</v>
          </cell>
          <cell r="B73" t="str">
            <v>Coal Sampling &amp; Testing</v>
          </cell>
          <cell r="C73" t="str">
            <v>PO</v>
          </cell>
          <cell r="D73">
            <v>501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501190</v>
          </cell>
          <cell r="B74" t="str">
            <v>Sale Of Fly Ash-Expenses</v>
          </cell>
          <cell r="C74" t="str">
            <v>PO</v>
          </cell>
          <cell r="D74">
            <v>501</v>
          </cell>
          <cell r="E74">
            <v>2340538</v>
          </cell>
          <cell r="F74">
            <v>195167</v>
          </cell>
          <cell r="G74">
            <v>195167</v>
          </cell>
          <cell r="H74">
            <v>195245</v>
          </cell>
          <cell r="I74">
            <v>195245</v>
          </cell>
          <cell r="J74">
            <v>195245</v>
          </cell>
          <cell r="K74">
            <v>195245</v>
          </cell>
          <cell r="L74">
            <v>195245</v>
          </cell>
          <cell r="M74">
            <v>195245</v>
          </cell>
          <cell r="N74">
            <v>195245</v>
          </cell>
          <cell r="O74">
            <v>195245</v>
          </cell>
          <cell r="P74">
            <v>195245</v>
          </cell>
          <cell r="Q74">
            <v>192999</v>
          </cell>
        </row>
        <row r="75">
          <cell r="A75">
            <v>501310</v>
          </cell>
          <cell r="B75" t="str">
            <v>Oil Consumed-Fossil Steam</v>
          </cell>
          <cell r="C75" t="str">
            <v>Fuel</v>
          </cell>
          <cell r="D75">
            <v>501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501350</v>
          </cell>
          <cell r="B76" t="str">
            <v>Oil Handling Expense</v>
          </cell>
          <cell r="C76" t="str">
            <v>PO</v>
          </cell>
          <cell r="D76">
            <v>501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502040</v>
          </cell>
          <cell r="B77" t="str">
            <v>COST OF LIME</v>
          </cell>
          <cell r="C77" t="str">
            <v>PO</v>
          </cell>
          <cell r="D77">
            <v>502</v>
          </cell>
          <cell r="E77">
            <v>9635487</v>
          </cell>
          <cell r="F77">
            <v>1317159</v>
          </cell>
          <cell r="G77">
            <v>1273060</v>
          </cell>
          <cell r="H77">
            <v>435661</v>
          </cell>
          <cell r="I77">
            <v>0</v>
          </cell>
          <cell r="J77">
            <v>383145</v>
          </cell>
          <cell r="K77">
            <v>633949</v>
          </cell>
          <cell r="L77">
            <v>1115783</v>
          </cell>
          <cell r="M77">
            <v>1112290</v>
          </cell>
          <cell r="N77">
            <v>373987</v>
          </cell>
          <cell r="O77">
            <v>421348</v>
          </cell>
          <cell r="P77">
            <v>1234868</v>
          </cell>
          <cell r="Q77">
            <v>1334237</v>
          </cell>
        </row>
        <row r="78">
          <cell r="A78">
            <v>502070</v>
          </cell>
          <cell r="B78" t="str">
            <v>Gypsum - Qualifying</v>
          </cell>
          <cell r="C78" t="str">
            <v>PO</v>
          </cell>
          <cell r="D78">
            <v>502</v>
          </cell>
          <cell r="E78">
            <v>25000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5000</v>
          </cell>
          <cell r="L78">
            <v>5000</v>
          </cell>
          <cell r="M78">
            <v>5000</v>
          </cell>
          <cell r="N78">
            <v>5000</v>
          </cell>
          <cell r="O78">
            <v>5000</v>
          </cell>
          <cell r="P78">
            <v>0</v>
          </cell>
          <cell r="Q78">
            <v>0</v>
          </cell>
        </row>
        <row r="79">
          <cell r="A79">
            <v>502100</v>
          </cell>
          <cell r="B79" t="str">
            <v>Fossil Steam Exp-Other</v>
          </cell>
          <cell r="C79" t="str">
            <v>PO</v>
          </cell>
          <cell r="D79">
            <v>502</v>
          </cell>
          <cell r="E79">
            <v>13654557</v>
          </cell>
          <cell r="F79">
            <v>1347838</v>
          </cell>
          <cell r="G79">
            <v>1281673</v>
          </cell>
          <cell r="H79">
            <v>1041604</v>
          </cell>
          <cell r="I79">
            <v>768403</v>
          </cell>
          <cell r="J79">
            <v>933850</v>
          </cell>
          <cell r="K79">
            <v>1078517</v>
          </cell>
          <cell r="L79">
            <v>1247025</v>
          </cell>
          <cell r="M79">
            <v>1350895</v>
          </cell>
          <cell r="N79">
            <v>989265</v>
          </cell>
          <cell r="O79">
            <v>1008607</v>
          </cell>
          <cell r="P79">
            <v>1284828</v>
          </cell>
          <cell r="Q79">
            <v>1322052</v>
          </cell>
        </row>
        <row r="80">
          <cell r="A80">
            <v>505000</v>
          </cell>
          <cell r="B80" t="str">
            <v>Electric Expenses-Steam Oper</v>
          </cell>
          <cell r="C80" t="str">
            <v>PO</v>
          </cell>
          <cell r="D80">
            <v>505</v>
          </cell>
          <cell r="E80">
            <v>599912</v>
          </cell>
          <cell r="F80">
            <v>52996</v>
          </cell>
          <cell r="G80">
            <v>45370</v>
          </cell>
          <cell r="H80">
            <v>63987</v>
          </cell>
          <cell r="I80">
            <v>46487</v>
          </cell>
          <cell r="J80">
            <v>46487</v>
          </cell>
          <cell r="K80">
            <v>46487</v>
          </cell>
          <cell r="L80">
            <v>46487</v>
          </cell>
          <cell r="M80">
            <v>65663</v>
          </cell>
          <cell r="N80">
            <v>46487</v>
          </cell>
          <cell r="O80">
            <v>46487</v>
          </cell>
          <cell r="P80">
            <v>46487</v>
          </cell>
          <cell r="Q80">
            <v>46487</v>
          </cell>
        </row>
        <row r="81">
          <cell r="A81">
            <v>506000</v>
          </cell>
          <cell r="B81" t="str">
            <v>Misc Fossil Power Expenses</v>
          </cell>
          <cell r="C81" t="str">
            <v>PO</v>
          </cell>
          <cell r="D81">
            <v>506</v>
          </cell>
          <cell r="E81">
            <v>2061157</v>
          </cell>
          <cell r="F81">
            <v>131372</v>
          </cell>
          <cell r="G81">
            <v>130548</v>
          </cell>
          <cell r="H81">
            <v>141454</v>
          </cell>
          <cell r="I81">
            <v>127418</v>
          </cell>
          <cell r="J81">
            <v>127618</v>
          </cell>
          <cell r="K81">
            <v>132216</v>
          </cell>
          <cell r="L81">
            <v>127318</v>
          </cell>
          <cell r="M81">
            <v>131914</v>
          </cell>
          <cell r="N81">
            <v>137416</v>
          </cell>
          <cell r="O81">
            <v>127568</v>
          </cell>
          <cell r="P81">
            <v>129818</v>
          </cell>
          <cell r="Q81">
            <v>616497</v>
          </cell>
        </row>
        <row r="82">
          <cell r="A82">
            <v>509030</v>
          </cell>
          <cell r="B82" t="str">
            <v>SO2 Emission Expense</v>
          </cell>
          <cell r="C82" t="str">
            <v>EA</v>
          </cell>
          <cell r="D82">
            <v>509</v>
          </cell>
          <cell r="E82">
            <v>685</v>
          </cell>
          <cell r="F82">
            <v>76</v>
          </cell>
          <cell r="G82">
            <v>70</v>
          </cell>
          <cell r="H82">
            <v>24</v>
          </cell>
          <cell r="I82">
            <v>0</v>
          </cell>
          <cell r="J82">
            <v>28</v>
          </cell>
          <cell r="K82">
            <v>64</v>
          </cell>
          <cell r="L82">
            <v>76</v>
          </cell>
          <cell r="M82">
            <v>72</v>
          </cell>
          <cell r="N82">
            <v>65</v>
          </cell>
          <cell r="O82">
            <v>70</v>
          </cell>
          <cell r="P82">
            <v>67</v>
          </cell>
          <cell r="Q82">
            <v>73</v>
          </cell>
        </row>
        <row r="83">
          <cell r="A83">
            <v>509210</v>
          </cell>
          <cell r="B83" t="str">
            <v>Seasonal NOx Emission Expense</v>
          </cell>
          <cell r="C83" t="str">
            <v>EA</v>
          </cell>
          <cell r="D83">
            <v>509</v>
          </cell>
          <cell r="E83">
            <v>2357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214</v>
          </cell>
          <cell r="K83">
            <v>496</v>
          </cell>
          <cell r="L83">
            <v>595</v>
          </cell>
          <cell r="M83">
            <v>551</v>
          </cell>
          <cell r="N83">
            <v>501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509212</v>
          </cell>
          <cell r="B84" t="str">
            <v>Annual NOx Emission Expense</v>
          </cell>
          <cell r="C84" t="str">
            <v>EA</v>
          </cell>
          <cell r="D84">
            <v>509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510000</v>
          </cell>
          <cell r="B85" t="str">
            <v>Suprvsn and Engrng-Steam Maint</v>
          </cell>
          <cell r="C85" t="str">
            <v>PM</v>
          </cell>
          <cell r="D85">
            <v>510</v>
          </cell>
          <cell r="E85">
            <v>2392026</v>
          </cell>
          <cell r="F85">
            <v>194475</v>
          </cell>
          <cell r="G85">
            <v>194410</v>
          </cell>
          <cell r="H85">
            <v>199645</v>
          </cell>
          <cell r="I85">
            <v>203288</v>
          </cell>
          <cell r="J85">
            <v>199539</v>
          </cell>
          <cell r="K85">
            <v>199539</v>
          </cell>
          <cell r="L85">
            <v>199540</v>
          </cell>
          <cell r="M85">
            <v>199540</v>
          </cell>
          <cell r="N85">
            <v>199651</v>
          </cell>
          <cell r="O85">
            <v>203290</v>
          </cell>
          <cell r="P85">
            <v>199539</v>
          </cell>
          <cell r="Q85">
            <v>199570</v>
          </cell>
        </row>
        <row r="86">
          <cell r="A86">
            <v>510100</v>
          </cell>
          <cell r="B86" t="str">
            <v>Suprvsn &amp; Engrng-Steam Maint R</v>
          </cell>
          <cell r="C86" t="str">
            <v>PM</v>
          </cell>
          <cell r="D86">
            <v>510</v>
          </cell>
          <cell r="E86">
            <v>37848</v>
          </cell>
          <cell r="F86">
            <v>3154</v>
          </cell>
          <cell r="G86">
            <v>3154</v>
          </cell>
          <cell r="H86">
            <v>3154</v>
          </cell>
          <cell r="I86">
            <v>3154</v>
          </cell>
          <cell r="J86">
            <v>3154</v>
          </cell>
          <cell r="K86">
            <v>3154</v>
          </cell>
          <cell r="L86">
            <v>3154</v>
          </cell>
          <cell r="M86">
            <v>3154</v>
          </cell>
          <cell r="N86">
            <v>3154</v>
          </cell>
          <cell r="O86">
            <v>3154</v>
          </cell>
          <cell r="P86">
            <v>3154</v>
          </cell>
          <cell r="Q86">
            <v>3154</v>
          </cell>
        </row>
        <row r="87">
          <cell r="A87">
            <v>511000</v>
          </cell>
          <cell r="B87" t="str">
            <v>Maint Of Structures-Steam</v>
          </cell>
          <cell r="C87" t="str">
            <v>PM</v>
          </cell>
          <cell r="D87">
            <v>511</v>
          </cell>
          <cell r="E87">
            <v>2881375</v>
          </cell>
          <cell r="F87">
            <v>244449</v>
          </cell>
          <cell r="G87">
            <v>233916</v>
          </cell>
          <cell r="H87">
            <v>258552</v>
          </cell>
          <cell r="I87">
            <v>235461</v>
          </cell>
          <cell r="J87">
            <v>235462</v>
          </cell>
          <cell r="K87">
            <v>235462</v>
          </cell>
          <cell r="L87">
            <v>235462</v>
          </cell>
          <cell r="M87">
            <v>260763</v>
          </cell>
          <cell r="N87">
            <v>235462</v>
          </cell>
          <cell r="O87">
            <v>235462</v>
          </cell>
          <cell r="P87">
            <v>235462</v>
          </cell>
          <cell r="Q87">
            <v>235462</v>
          </cell>
        </row>
        <row r="88">
          <cell r="A88">
            <v>511200</v>
          </cell>
          <cell r="B88" t="str">
            <v>Maint Of Structures-Steam - Re</v>
          </cell>
          <cell r="C88" t="str">
            <v>PM</v>
          </cell>
          <cell r="D88">
            <v>511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512100</v>
          </cell>
          <cell r="B89" t="str">
            <v>Maint Of Boiler Plant-Other</v>
          </cell>
          <cell r="C89" t="str">
            <v>PM</v>
          </cell>
          <cell r="D89">
            <v>512</v>
          </cell>
          <cell r="E89">
            <v>11557227</v>
          </cell>
          <cell r="F89">
            <v>414395</v>
          </cell>
          <cell r="G89">
            <v>588838</v>
          </cell>
          <cell r="H89">
            <v>2735226</v>
          </cell>
          <cell r="I89">
            <v>2813140</v>
          </cell>
          <cell r="J89">
            <v>2290479</v>
          </cell>
          <cell r="K89">
            <v>392960</v>
          </cell>
          <cell r="L89">
            <v>380960</v>
          </cell>
          <cell r="M89">
            <v>417389</v>
          </cell>
          <cell r="N89">
            <v>380960</v>
          </cell>
          <cell r="O89">
            <v>380960</v>
          </cell>
          <cell r="P89">
            <v>380960</v>
          </cell>
          <cell r="Q89">
            <v>380960</v>
          </cell>
        </row>
        <row r="90">
          <cell r="A90">
            <v>513100</v>
          </cell>
          <cell r="B90" t="str">
            <v>Maint Of Electric Plant-Other</v>
          </cell>
          <cell r="C90" t="str">
            <v>PM</v>
          </cell>
          <cell r="D90">
            <v>513</v>
          </cell>
          <cell r="E90">
            <v>5452911</v>
          </cell>
          <cell r="F90">
            <v>175762</v>
          </cell>
          <cell r="G90">
            <v>527887</v>
          </cell>
          <cell r="H90">
            <v>1513577</v>
          </cell>
          <cell r="I90">
            <v>1575779</v>
          </cell>
          <cell r="J90">
            <v>1418165</v>
          </cell>
          <cell r="K90">
            <v>142657</v>
          </cell>
          <cell r="L90">
            <v>16514</v>
          </cell>
          <cell r="M90">
            <v>16514</v>
          </cell>
          <cell r="N90">
            <v>16514</v>
          </cell>
          <cell r="O90">
            <v>16514</v>
          </cell>
          <cell r="P90">
            <v>16514</v>
          </cell>
          <cell r="Q90">
            <v>16514</v>
          </cell>
        </row>
        <row r="91">
          <cell r="A91">
            <v>514000</v>
          </cell>
          <cell r="B91" t="str">
            <v>Maintenance - Misc Steam Plant</v>
          </cell>
          <cell r="C91" t="str">
            <v>PM</v>
          </cell>
          <cell r="D91">
            <v>514</v>
          </cell>
          <cell r="E91">
            <v>349164</v>
          </cell>
          <cell r="F91">
            <v>30054</v>
          </cell>
          <cell r="G91">
            <v>25892</v>
          </cell>
          <cell r="H91">
            <v>35191</v>
          </cell>
          <cell r="I91">
            <v>26450</v>
          </cell>
          <cell r="J91">
            <v>36850</v>
          </cell>
          <cell r="K91">
            <v>26450</v>
          </cell>
          <cell r="L91">
            <v>26450</v>
          </cell>
          <cell r="M91">
            <v>36027</v>
          </cell>
          <cell r="N91">
            <v>26450</v>
          </cell>
          <cell r="O91">
            <v>26450</v>
          </cell>
          <cell r="P91">
            <v>26450</v>
          </cell>
          <cell r="Q91">
            <v>26450</v>
          </cell>
        </row>
        <row r="92">
          <cell r="A92">
            <v>514300</v>
          </cell>
          <cell r="B92" t="str">
            <v>Maintenance - Misc Steam Plant</v>
          </cell>
          <cell r="C92" t="str">
            <v>PM</v>
          </cell>
          <cell r="D92">
            <v>514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546000</v>
          </cell>
          <cell r="B93" t="str">
            <v>Suprvsn and Enginring-CT Oper</v>
          </cell>
          <cell r="C93" t="str">
            <v>PO</v>
          </cell>
          <cell r="D93">
            <v>546</v>
          </cell>
          <cell r="E93">
            <v>323258</v>
          </cell>
          <cell r="F93">
            <v>26850</v>
          </cell>
          <cell r="G93">
            <v>26029</v>
          </cell>
          <cell r="H93">
            <v>28210</v>
          </cell>
          <cell r="I93">
            <v>26724</v>
          </cell>
          <cell r="J93">
            <v>26729</v>
          </cell>
          <cell r="K93">
            <v>26725</v>
          </cell>
          <cell r="L93">
            <v>26730</v>
          </cell>
          <cell r="M93">
            <v>26731</v>
          </cell>
          <cell r="N93">
            <v>28327</v>
          </cell>
          <cell r="O93">
            <v>26732</v>
          </cell>
          <cell r="P93">
            <v>26728</v>
          </cell>
          <cell r="Q93">
            <v>26743</v>
          </cell>
        </row>
        <row r="94">
          <cell r="A94">
            <v>547100</v>
          </cell>
          <cell r="B94" t="str">
            <v>Natural Gas</v>
          </cell>
          <cell r="C94" t="str">
            <v>Fuel</v>
          </cell>
          <cell r="D94">
            <v>547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>
            <v>547150</v>
          </cell>
          <cell r="B95" t="str">
            <v>Natural Gas Handling-CT</v>
          </cell>
          <cell r="C95" t="str">
            <v>PO</v>
          </cell>
          <cell r="D95">
            <v>547</v>
          </cell>
          <cell r="E95">
            <v>11282</v>
          </cell>
          <cell r="F95">
            <v>926</v>
          </cell>
          <cell r="G95">
            <v>926</v>
          </cell>
          <cell r="H95">
            <v>943</v>
          </cell>
          <cell r="I95">
            <v>943</v>
          </cell>
          <cell r="J95">
            <v>943</v>
          </cell>
          <cell r="K95">
            <v>943</v>
          </cell>
          <cell r="L95">
            <v>943</v>
          </cell>
          <cell r="M95">
            <v>943</v>
          </cell>
          <cell r="N95">
            <v>943</v>
          </cell>
          <cell r="O95">
            <v>943</v>
          </cell>
          <cell r="P95">
            <v>943</v>
          </cell>
          <cell r="Q95">
            <v>943</v>
          </cell>
        </row>
        <row r="96">
          <cell r="A96">
            <v>547701</v>
          </cell>
          <cell r="B96" t="str">
            <v>Propane Gas</v>
          </cell>
          <cell r="C96" t="str">
            <v>Fuel</v>
          </cell>
          <cell r="D96">
            <v>547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A97">
            <v>548100</v>
          </cell>
          <cell r="B97" t="str">
            <v>Generation Expenses-Other CT</v>
          </cell>
          <cell r="C97" t="str">
            <v>PO</v>
          </cell>
          <cell r="D97">
            <v>548</v>
          </cell>
          <cell r="E97">
            <v>23542</v>
          </cell>
          <cell r="F97">
            <v>1896</v>
          </cell>
          <cell r="G97">
            <v>1896</v>
          </cell>
          <cell r="H97">
            <v>2035</v>
          </cell>
          <cell r="I97">
            <v>1935</v>
          </cell>
          <cell r="J97">
            <v>1935</v>
          </cell>
          <cell r="K97">
            <v>2035</v>
          </cell>
          <cell r="L97">
            <v>1935</v>
          </cell>
          <cell r="M97">
            <v>1935</v>
          </cell>
          <cell r="N97">
            <v>2035</v>
          </cell>
          <cell r="O97">
            <v>1935</v>
          </cell>
          <cell r="P97">
            <v>1935</v>
          </cell>
          <cell r="Q97">
            <v>2035</v>
          </cell>
        </row>
        <row r="98">
          <cell r="A98">
            <v>548200</v>
          </cell>
          <cell r="B98" t="str">
            <v>Prime Movers - Generators- CT</v>
          </cell>
          <cell r="C98" t="str">
            <v>PO</v>
          </cell>
          <cell r="D98">
            <v>548</v>
          </cell>
          <cell r="E98">
            <v>345748</v>
          </cell>
          <cell r="F98">
            <v>30893</v>
          </cell>
          <cell r="G98">
            <v>25875</v>
          </cell>
          <cell r="H98">
            <v>37630</v>
          </cell>
          <cell r="I98">
            <v>26582</v>
          </cell>
          <cell r="J98">
            <v>26582</v>
          </cell>
          <cell r="K98">
            <v>26582</v>
          </cell>
          <cell r="L98">
            <v>26582</v>
          </cell>
          <cell r="M98">
            <v>38694</v>
          </cell>
          <cell r="N98">
            <v>26582</v>
          </cell>
          <cell r="O98">
            <v>26582</v>
          </cell>
          <cell r="P98">
            <v>26582</v>
          </cell>
          <cell r="Q98">
            <v>26582</v>
          </cell>
        </row>
        <row r="99">
          <cell r="A99">
            <v>549000</v>
          </cell>
          <cell r="B99" t="str">
            <v>Misc-Power Generation Expenses</v>
          </cell>
          <cell r="C99" t="str">
            <v>PO</v>
          </cell>
          <cell r="D99">
            <v>549</v>
          </cell>
          <cell r="E99">
            <v>809119</v>
          </cell>
          <cell r="F99">
            <v>66733</v>
          </cell>
          <cell r="G99">
            <v>61088</v>
          </cell>
          <cell r="H99">
            <v>78649</v>
          </cell>
          <cell r="I99">
            <v>59624</v>
          </cell>
          <cell r="J99">
            <v>79170</v>
          </cell>
          <cell r="K99">
            <v>67242</v>
          </cell>
          <cell r="L99">
            <v>62124</v>
          </cell>
          <cell r="M99">
            <v>75727</v>
          </cell>
          <cell r="N99">
            <v>67242</v>
          </cell>
          <cell r="O99">
            <v>62124</v>
          </cell>
          <cell r="P99">
            <v>64624</v>
          </cell>
          <cell r="Q99">
            <v>64772</v>
          </cell>
        </row>
        <row r="100">
          <cell r="A100">
            <v>551000</v>
          </cell>
          <cell r="B100" t="str">
            <v>Suprvsn and Enginring-CT Maint</v>
          </cell>
          <cell r="C100" t="str">
            <v>PM</v>
          </cell>
          <cell r="D100">
            <v>551</v>
          </cell>
          <cell r="E100">
            <v>370953</v>
          </cell>
          <cell r="F100">
            <v>30627</v>
          </cell>
          <cell r="G100">
            <v>30590</v>
          </cell>
          <cell r="H100">
            <v>31030</v>
          </cell>
          <cell r="I100">
            <v>30959</v>
          </cell>
          <cell r="J100">
            <v>30959</v>
          </cell>
          <cell r="K100">
            <v>30959</v>
          </cell>
          <cell r="L100">
            <v>30959</v>
          </cell>
          <cell r="M100">
            <v>30959</v>
          </cell>
          <cell r="N100">
            <v>31034</v>
          </cell>
          <cell r="O100">
            <v>30959</v>
          </cell>
          <cell r="P100">
            <v>30959</v>
          </cell>
          <cell r="Q100">
            <v>30959</v>
          </cell>
        </row>
        <row r="101">
          <cell r="A101">
            <v>552000</v>
          </cell>
          <cell r="B101" t="str">
            <v>Maintenance Of Structures-CT</v>
          </cell>
          <cell r="C101" t="str">
            <v>PM</v>
          </cell>
          <cell r="D101">
            <v>552</v>
          </cell>
          <cell r="E101">
            <v>334080</v>
          </cell>
          <cell r="F101">
            <v>8542</v>
          </cell>
          <cell r="G101">
            <v>8542</v>
          </cell>
          <cell r="H101">
            <v>8542</v>
          </cell>
          <cell r="I101">
            <v>8542</v>
          </cell>
          <cell r="J101">
            <v>52087</v>
          </cell>
          <cell r="K101">
            <v>176542</v>
          </cell>
          <cell r="L101">
            <v>8542</v>
          </cell>
          <cell r="M101">
            <v>8542</v>
          </cell>
          <cell r="N101">
            <v>28542</v>
          </cell>
          <cell r="O101">
            <v>8542</v>
          </cell>
          <cell r="P101">
            <v>8542</v>
          </cell>
          <cell r="Q101">
            <v>8573</v>
          </cell>
        </row>
        <row r="102">
          <cell r="A102">
            <v>553000</v>
          </cell>
          <cell r="B102" t="str">
            <v>Maint-Gentg and Elect Equip-CT</v>
          </cell>
          <cell r="C102" t="str">
            <v>PM</v>
          </cell>
          <cell r="D102">
            <v>553</v>
          </cell>
          <cell r="E102">
            <v>288333</v>
          </cell>
          <cell r="F102">
            <v>7156</v>
          </cell>
          <cell r="G102">
            <v>6557</v>
          </cell>
          <cell r="H102">
            <v>58085</v>
          </cell>
          <cell r="I102">
            <v>6644</v>
          </cell>
          <cell r="J102">
            <v>54644</v>
          </cell>
          <cell r="K102">
            <v>15727</v>
          </cell>
          <cell r="L102">
            <v>6644</v>
          </cell>
          <cell r="M102">
            <v>8134</v>
          </cell>
          <cell r="N102">
            <v>101227</v>
          </cell>
          <cell r="O102">
            <v>6644</v>
          </cell>
          <cell r="P102">
            <v>6644</v>
          </cell>
          <cell r="Q102">
            <v>10227</v>
          </cell>
        </row>
        <row r="103">
          <cell r="A103">
            <v>554000</v>
          </cell>
          <cell r="B103" t="str">
            <v>Misc Power Generation Plant-CT</v>
          </cell>
          <cell r="C103" t="str">
            <v>PM</v>
          </cell>
          <cell r="D103">
            <v>554</v>
          </cell>
          <cell r="E103">
            <v>169810</v>
          </cell>
          <cell r="F103">
            <v>13062</v>
          </cell>
          <cell r="G103">
            <v>11808</v>
          </cell>
          <cell r="H103">
            <v>14316</v>
          </cell>
          <cell r="I103">
            <v>11958</v>
          </cell>
          <cell r="J103">
            <v>32358</v>
          </cell>
          <cell r="K103">
            <v>11958</v>
          </cell>
          <cell r="L103">
            <v>11958</v>
          </cell>
          <cell r="M103">
            <v>14544</v>
          </cell>
          <cell r="N103">
            <v>11958</v>
          </cell>
          <cell r="O103">
            <v>11958</v>
          </cell>
          <cell r="P103">
            <v>11958</v>
          </cell>
          <cell r="Q103">
            <v>11974</v>
          </cell>
        </row>
        <row r="104">
          <cell r="A104">
            <v>555028</v>
          </cell>
          <cell r="B104" t="str">
            <v>Purch Pwr - Non-native - net</v>
          </cell>
          <cell r="C104" t="str">
            <v>PP</v>
          </cell>
          <cell r="D104">
            <v>555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555190</v>
          </cell>
          <cell r="B105" t="str">
            <v>Capacity Purchase Expense</v>
          </cell>
          <cell r="C105" t="str">
            <v>PP</v>
          </cell>
          <cell r="D105">
            <v>555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555202</v>
          </cell>
          <cell r="B106" t="str">
            <v>Purch Power-Fuel Clause</v>
          </cell>
          <cell r="C106" t="str">
            <v>PP</v>
          </cell>
          <cell r="D106">
            <v>555</v>
          </cell>
          <cell r="E106">
            <v>43915620</v>
          </cell>
          <cell r="F106">
            <v>2461157</v>
          </cell>
          <cell r="G106">
            <v>2270550</v>
          </cell>
          <cell r="H106">
            <v>8097384</v>
          </cell>
          <cell r="I106">
            <v>9416302</v>
          </cell>
          <cell r="J106">
            <v>6233113</v>
          </cell>
          <cell r="K106">
            <v>3287675</v>
          </cell>
          <cell r="L106">
            <v>2762061</v>
          </cell>
          <cell r="M106">
            <v>2898777</v>
          </cell>
          <cell r="N106">
            <v>1941499</v>
          </cell>
          <cell r="O106">
            <v>980502</v>
          </cell>
          <cell r="P106">
            <v>1536260</v>
          </cell>
          <cell r="Q106">
            <v>2030340</v>
          </cell>
        </row>
        <row r="107">
          <cell r="A107">
            <v>556000</v>
          </cell>
          <cell r="B107" t="str">
            <v>System Cnts &amp; Load Dispatching</v>
          </cell>
          <cell r="C107" t="str">
            <v>OPS</v>
          </cell>
          <cell r="D107">
            <v>556</v>
          </cell>
          <cell r="E107">
            <v>288</v>
          </cell>
          <cell r="F107">
            <v>24</v>
          </cell>
          <cell r="G107">
            <v>24</v>
          </cell>
          <cell r="H107">
            <v>24</v>
          </cell>
          <cell r="I107">
            <v>24</v>
          </cell>
          <cell r="J107">
            <v>24</v>
          </cell>
          <cell r="K107">
            <v>24</v>
          </cell>
          <cell r="L107">
            <v>24</v>
          </cell>
          <cell r="M107">
            <v>24</v>
          </cell>
          <cell r="N107">
            <v>24</v>
          </cell>
          <cell r="O107">
            <v>24</v>
          </cell>
          <cell r="P107">
            <v>24</v>
          </cell>
          <cell r="Q107">
            <v>24</v>
          </cell>
        </row>
        <row r="108">
          <cell r="A108">
            <v>557000</v>
          </cell>
          <cell r="B108" t="str">
            <v>Other Expenses-Oper</v>
          </cell>
          <cell r="C108" t="str">
            <v>OPS</v>
          </cell>
          <cell r="D108">
            <v>557</v>
          </cell>
          <cell r="E108">
            <v>9305173</v>
          </cell>
          <cell r="F108">
            <v>776539</v>
          </cell>
          <cell r="G108">
            <v>774451</v>
          </cell>
          <cell r="H108">
            <v>774873</v>
          </cell>
          <cell r="I108">
            <v>776807</v>
          </cell>
          <cell r="J108">
            <v>774827</v>
          </cell>
          <cell r="K108">
            <v>774797</v>
          </cell>
          <cell r="L108">
            <v>776782</v>
          </cell>
          <cell r="M108">
            <v>774828</v>
          </cell>
          <cell r="N108">
            <v>774813</v>
          </cell>
          <cell r="O108">
            <v>776798</v>
          </cell>
          <cell r="P108">
            <v>774818</v>
          </cell>
          <cell r="Q108">
            <v>774840</v>
          </cell>
        </row>
        <row r="109">
          <cell r="A109">
            <v>557450</v>
          </cell>
          <cell r="B109" t="str">
            <v>Commissions/Brokerage Expense</v>
          </cell>
          <cell r="C109" t="str">
            <v>OPS</v>
          </cell>
          <cell r="D109">
            <v>557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557980</v>
          </cell>
          <cell r="B110" t="str">
            <v>Retail Deferred Fuel Expenses</v>
          </cell>
          <cell r="C110" t="str">
            <v>OPS</v>
          </cell>
          <cell r="D110">
            <v>557</v>
          </cell>
          <cell r="E110">
            <v>927209</v>
          </cell>
          <cell r="F110">
            <v>-607778</v>
          </cell>
          <cell r="G110">
            <v>106050</v>
          </cell>
          <cell r="H110">
            <v>-1124151</v>
          </cell>
          <cell r="I110">
            <v>-1924913</v>
          </cell>
          <cell r="J110">
            <v>1701248</v>
          </cell>
          <cell r="K110">
            <v>2165400</v>
          </cell>
          <cell r="L110">
            <v>393835</v>
          </cell>
          <cell r="M110">
            <v>-373784</v>
          </cell>
          <cell r="N110">
            <v>545697</v>
          </cell>
          <cell r="O110">
            <v>568091</v>
          </cell>
          <cell r="P110">
            <v>-77818</v>
          </cell>
          <cell r="Q110">
            <v>-444668</v>
          </cell>
        </row>
        <row r="111">
          <cell r="A111">
            <v>560000</v>
          </cell>
          <cell r="B111" t="str">
            <v>Supervsn and Engrng-Trans Oper</v>
          </cell>
          <cell r="C111" t="str">
            <v>TO</v>
          </cell>
          <cell r="D111">
            <v>560</v>
          </cell>
          <cell r="E111">
            <v>39834</v>
          </cell>
          <cell r="F111">
            <v>2687</v>
          </cell>
          <cell r="G111">
            <v>2687</v>
          </cell>
          <cell r="H111">
            <v>2687</v>
          </cell>
          <cell r="I111">
            <v>2687</v>
          </cell>
          <cell r="J111">
            <v>2687</v>
          </cell>
          <cell r="K111">
            <v>2687</v>
          </cell>
          <cell r="L111">
            <v>2687</v>
          </cell>
          <cell r="M111">
            <v>2687</v>
          </cell>
          <cell r="N111">
            <v>2701</v>
          </cell>
          <cell r="O111">
            <v>2659</v>
          </cell>
          <cell r="P111">
            <v>2659</v>
          </cell>
          <cell r="Q111">
            <v>10319</v>
          </cell>
        </row>
        <row r="112">
          <cell r="A112">
            <v>561100</v>
          </cell>
          <cell r="B112" t="str">
            <v>Load Dispatch-Reliability</v>
          </cell>
          <cell r="C112" t="str">
            <v>TO</v>
          </cell>
          <cell r="D112">
            <v>561</v>
          </cell>
          <cell r="E112">
            <v>128384</v>
          </cell>
          <cell r="F112">
            <v>10686</v>
          </cell>
          <cell r="G112">
            <v>10681</v>
          </cell>
          <cell r="H112">
            <v>10702</v>
          </cell>
          <cell r="I112">
            <v>10701</v>
          </cell>
          <cell r="J112">
            <v>10702</v>
          </cell>
          <cell r="K112">
            <v>10701</v>
          </cell>
          <cell r="L112">
            <v>10702</v>
          </cell>
          <cell r="M112">
            <v>10702</v>
          </cell>
          <cell r="N112">
            <v>10701</v>
          </cell>
          <cell r="O112">
            <v>10702</v>
          </cell>
          <cell r="P112">
            <v>10702</v>
          </cell>
          <cell r="Q112">
            <v>10702</v>
          </cell>
        </row>
        <row r="113">
          <cell r="A113">
            <v>561200</v>
          </cell>
          <cell r="B113" t="str">
            <v>Load Dispatch-Mnitor&amp;OprTrnSys</v>
          </cell>
          <cell r="C113" t="str">
            <v>TO</v>
          </cell>
          <cell r="D113">
            <v>561</v>
          </cell>
          <cell r="E113">
            <v>561233</v>
          </cell>
          <cell r="F113">
            <v>46725</v>
          </cell>
          <cell r="G113">
            <v>46708</v>
          </cell>
          <cell r="H113">
            <v>46780</v>
          </cell>
          <cell r="I113">
            <v>46778</v>
          </cell>
          <cell r="J113">
            <v>46780</v>
          </cell>
          <cell r="K113">
            <v>46779</v>
          </cell>
          <cell r="L113">
            <v>46781</v>
          </cell>
          <cell r="M113">
            <v>46781</v>
          </cell>
          <cell r="N113">
            <v>46779</v>
          </cell>
          <cell r="O113">
            <v>46781</v>
          </cell>
          <cell r="P113">
            <v>46780</v>
          </cell>
          <cell r="Q113">
            <v>46781</v>
          </cell>
        </row>
        <row r="114">
          <cell r="A114">
            <v>561300</v>
          </cell>
          <cell r="B114" t="str">
            <v>Load Dispatch - TransSvc&amp;Sch</v>
          </cell>
          <cell r="C114" t="str">
            <v>TO</v>
          </cell>
          <cell r="D114">
            <v>561</v>
          </cell>
          <cell r="E114">
            <v>75882</v>
          </cell>
          <cell r="F114">
            <v>6317</v>
          </cell>
          <cell r="G114">
            <v>6315</v>
          </cell>
          <cell r="H114">
            <v>6325</v>
          </cell>
          <cell r="I114">
            <v>6325</v>
          </cell>
          <cell r="J114">
            <v>6325</v>
          </cell>
          <cell r="K114">
            <v>6325</v>
          </cell>
          <cell r="L114">
            <v>6325</v>
          </cell>
          <cell r="M114">
            <v>6325</v>
          </cell>
          <cell r="N114">
            <v>6325</v>
          </cell>
          <cell r="O114">
            <v>6325</v>
          </cell>
          <cell r="P114">
            <v>6325</v>
          </cell>
          <cell r="Q114">
            <v>6325</v>
          </cell>
        </row>
        <row r="115">
          <cell r="A115">
            <v>561500</v>
          </cell>
          <cell r="B115" t="str">
            <v>ReliabilityPlanning&amp;StdsDev</v>
          </cell>
          <cell r="C115" t="str">
            <v>TO</v>
          </cell>
          <cell r="D115">
            <v>561</v>
          </cell>
          <cell r="E115">
            <v>2580</v>
          </cell>
          <cell r="F115">
            <v>215</v>
          </cell>
          <cell r="G115">
            <v>215</v>
          </cell>
          <cell r="H115">
            <v>215</v>
          </cell>
          <cell r="I115">
            <v>215</v>
          </cell>
          <cell r="J115">
            <v>215</v>
          </cell>
          <cell r="K115">
            <v>215</v>
          </cell>
          <cell r="L115">
            <v>215</v>
          </cell>
          <cell r="M115">
            <v>215</v>
          </cell>
          <cell r="N115">
            <v>215</v>
          </cell>
          <cell r="O115">
            <v>215</v>
          </cell>
          <cell r="P115">
            <v>215</v>
          </cell>
          <cell r="Q115">
            <v>215</v>
          </cell>
        </row>
        <row r="116">
          <cell r="A116">
            <v>562000</v>
          </cell>
          <cell r="B116" t="str">
            <v>Station Expenses</v>
          </cell>
          <cell r="C116" t="str">
            <v>TO</v>
          </cell>
          <cell r="D116">
            <v>562</v>
          </cell>
          <cell r="E116">
            <v>111640</v>
          </cell>
          <cell r="F116">
            <v>8789</v>
          </cell>
          <cell r="G116">
            <v>8789</v>
          </cell>
          <cell r="H116">
            <v>11875</v>
          </cell>
          <cell r="I116">
            <v>8789</v>
          </cell>
          <cell r="J116">
            <v>8787</v>
          </cell>
          <cell r="K116">
            <v>8789</v>
          </cell>
          <cell r="L116">
            <v>8789</v>
          </cell>
          <cell r="M116">
            <v>11875</v>
          </cell>
          <cell r="N116">
            <v>8789</v>
          </cell>
          <cell r="O116">
            <v>8787</v>
          </cell>
          <cell r="P116">
            <v>8793</v>
          </cell>
          <cell r="Q116">
            <v>8789</v>
          </cell>
        </row>
        <row r="117">
          <cell r="A117">
            <v>563000</v>
          </cell>
          <cell r="B117" t="str">
            <v>Overhead Line Expenses-Trans</v>
          </cell>
          <cell r="C117" t="str">
            <v>TO</v>
          </cell>
          <cell r="D117">
            <v>563</v>
          </cell>
          <cell r="E117">
            <v>75433</v>
          </cell>
          <cell r="F117">
            <v>5896</v>
          </cell>
          <cell r="G117">
            <v>5896</v>
          </cell>
          <cell r="H117">
            <v>8236</v>
          </cell>
          <cell r="I117">
            <v>5896</v>
          </cell>
          <cell r="J117">
            <v>5895</v>
          </cell>
          <cell r="K117">
            <v>5896</v>
          </cell>
          <cell r="L117">
            <v>5896</v>
          </cell>
          <cell r="M117">
            <v>8236</v>
          </cell>
          <cell r="N117">
            <v>5896</v>
          </cell>
          <cell r="O117">
            <v>5895</v>
          </cell>
          <cell r="P117">
            <v>5899</v>
          </cell>
          <cell r="Q117">
            <v>5896</v>
          </cell>
        </row>
        <row r="118">
          <cell r="A118">
            <v>565000</v>
          </cell>
          <cell r="B118" t="str">
            <v>Transm Of Elec By Others</v>
          </cell>
          <cell r="C118" t="str">
            <v>TO</v>
          </cell>
          <cell r="D118">
            <v>565</v>
          </cell>
          <cell r="E118">
            <v>12992676</v>
          </cell>
          <cell r="F118">
            <v>1082723</v>
          </cell>
          <cell r="G118">
            <v>1082723</v>
          </cell>
          <cell r="H118">
            <v>1082723</v>
          </cell>
          <cell r="I118">
            <v>1082723</v>
          </cell>
          <cell r="J118">
            <v>1082723</v>
          </cell>
          <cell r="K118">
            <v>1082723</v>
          </cell>
          <cell r="L118">
            <v>1082723</v>
          </cell>
          <cell r="M118">
            <v>1082723</v>
          </cell>
          <cell r="N118">
            <v>1082723</v>
          </cell>
          <cell r="O118">
            <v>1082723</v>
          </cell>
          <cell r="P118">
            <v>1082723</v>
          </cell>
          <cell r="Q118">
            <v>1082723</v>
          </cell>
        </row>
        <row r="119">
          <cell r="A119">
            <v>566000</v>
          </cell>
          <cell r="B119" t="str">
            <v>Misc Trans Exp-Other</v>
          </cell>
          <cell r="C119" t="str">
            <v>TO</v>
          </cell>
          <cell r="D119">
            <v>566</v>
          </cell>
          <cell r="E119">
            <v>330302</v>
          </cell>
          <cell r="F119">
            <v>67586</v>
          </cell>
          <cell r="G119">
            <v>7026</v>
          </cell>
          <cell r="H119">
            <v>8855</v>
          </cell>
          <cell r="I119">
            <v>67643</v>
          </cell>
          <cell r="J119">
            <v>7049</v>
          </cell>
          <cell r="K119">
            <v>7041</v>
          </cell>
          <cell r="L119">
            <v>67587</v>
          </cell>
          <cell r="M119">
            <v>8796</v>
          </cell>
          <cell r="N119">
            <v>7042</v>
          </cell>
          <cell r="O119">
            <v>67587</v>
          </cell>
          <cell r="P119">
            <v>7044</v>
          </cell>
          <cell r="Q119">
            <v>7046</v>
          </cell>
        </row>
        <row r="120">
          <cell r="A120">
            <v>566100</v>
          </cell>
          <cell r="B120" t="str">
            <v>Misc Trans-Trans Lines Related</v>
          </cell>
          <cell r="C120" t="str">
            <v>TO</v>
          </cell>
          <cell r="D120">
            <v>566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567000</v>
          </cell>
          <cell r="B121" t="str">
            <v>Rents-Trans Oper</v>
          </cell>
          <cell r="C121" t="str">
            <v>TO</v>
          </cell>
          <cell r="D121">
            <v>567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569000</v>
          </cell>
          <cell r="B122" t="str">
            <v>Maint Of Structures-Trans</v>
          </cell>
          <cell r="C122" t="str">
            <v>TM</v>
          </cell>
          <cell r="D122">
            <v>569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569100</v>
          </cell>
          <cell r="B123" t="str">
            <v>Maint of Computer Hardware</v>
          </cell>
          <cell r="C123" t="str">
            <v>TM</v>
          </cell>
          <cell r="D123">
            <v>569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569200</v>
          </cell>
          <cell r="B124" t="str">
            <v>Maint Of Computer Software</v>
          </cell>
          <cell r="C124" t="str">
            <v>TM</v>
          </cell>
          <cell r="D124">
            <v>569</v>
          </cell>
          <cell r="E124">
            <v>259213</v>
          </cell>
          <cell r="F124">
            <v>18807</v>
          </cell>
          <cell r="G124">
            <v>48892</v>
          </cell>
          <cell r="H124">
            <v>30261</v>
          </cell>
          <cell r="I124">
            <v>40776</v>
          </cell>
          <cell r="J124">
            <v>23503</v>
          </cell>
          <cell r="K124">
            <v>13983</v>
          </cell>
          <cell r="L124">
            <v>15111</v>
          </cell>
          <cell r="M124">
            <v>14364</v>
          </cell>
          <cell r="N124">
            <v>12325</v>
          </cell>
          <cell r="O124">
            <v>16541</v>
          </cell>
          <cell r="P124">
            <v>12325</v>
          </cell>
          <cell r="Q124">
            <v>12325</v>
          </cell>
        </row>
        <row r="125">
          <cell r="A125">
            <v>570100</v>
          </cell>
          <cell r="B125" t="str">
            <v>Maint  Stat Equip-Other- Trans</v>
          </cell>
          <cell r="C125" t="str">
            <v>TM</v>
          </cell>
          <cell r="D125">
            <v>570</v>
          </cell>
          <cell r="E125">
            <v>77969</v>
          </cell>
          <cell r="F125">
            <v>6377</v>
          </cell>
          <cell r="G125">
            <v>6377</v>
          </cell>
          <cell r="H125">
            <v>7099</v>
          </cell>
          <cell r="I125">
            <v>6377</v>
          </cell>
          <cell r="J125">
            <v>6377</v>
          </cell>
          <cell r="K125">
            <v>6377</v>
          </cell>
          <cell r="L125">
            <v>6377</v>
          </cell>
          <cell r="M125">
            <v>7099</v>
          </cell>
          <cell r="N125">
            <v>6377</v>
          </cell>
          <cell r="O125">
            <v>6377</v>
          </cell>
          <cell r="P125">
            <v>6378</v>
          </cell>
          <cell r="Q125">
            <v>6377</v>
          </cell>
        </row>
        <row r="126">
          <cell r="A126">
            <v>570200</v>
          </cell>
          <cell r="B126" t="str">
            <v>Main-Cir BrkrsTrnsf Mtrs-Trans</v>
          </cell>
          <cell r="C126" t="str">
            <v>TM</v>
          </cell>
          <cell r="D126">
            <v>570</v>
          </cell>
          <cell r="E126">
            <v>209927</v>
          </cell>
          <cell r="F126">
            <v>16615</v>
          </cell>
          <cell r="G126">
            <v>16615</v>
          </cell>
          <cell r="H126">
            <v>21889</v>
          </cell>
          <cell r="I126">
            <v>16615</v>
          </cell>
          <cell r="J126">
            <v>16612</v>
          </cell>
          <cell r="K126">
            <v>16615</v>
          </cell>
          <cell r="L126">
            <v>16615</v>
          </cell>
          <cell r="M126">
            <v>21889</v>
          </cell>
          <cell r="N126">
            <v>16615</v>
          </cell>
          <cell r="O126">
            <v>16612</v>
          </cell>
          <cell r="P126">
            <v>16620</v>
          </cell>
          <cell r="Q126">
            <v>16615</v>
          </cell>
        </row>
        <row r="127">
          <cell r="A127">
            <v>571000</v>
          </cell>
          <cell r="B127" t="str">
            <v>Maint Of Overhead Lines-Trans</v>
          </cell>
          <cell r="C127" t="str">
            <v>TM</v>
          </cell>
          <cell r="D127">
            <v>571</v>
          </cell>
          <cell r="E127">
            <v>533853</v>
          </cell>
          <cell r="F127">
            <v>44396</v>
          </cell>
          <cell r="G127">
            <v>44396</v>
          </cell>
          <cell r="H127">
            <v>44946</v>
          </cell>
          <cell r="I127">
            <v>44396</v>
          </cell>
          <cell r="J127">
            <v>44396</v>
          </cell>
          <cell r="K127">
            <v>44396</v>
          </cell>
          <cell r="L127">
            <v>44396</v>
          </cell>
          <cell r="M127">
            <v>44946</v>
          </cell>
          <cell r="N127">
            <v>44396</v>
          </cell>
          <cell r="O127">
            <v>44396</v>
          </cell>
          <cell r="P127">
            <v>44397</v>
          </cell>
          <cell r="Q127">
            <v>44396</v>
          </cell>
        </row>
        <row r="128">
          <cell r="A128">
            <v>575700</v>
          </cell>
          <cell r="B128" t="str">
            <v>Market Faciliation-Mntr&amp;Comp</v>
          </cell>
          <cell r="C128" t="str">
            <v>RMO</v>
          </cell>
          <cell r="D128">
            <v>575</v>
          </cell>
          <cell r="E128">
            <v>1704792</v>
          </cell>
          <cell r="F128">
            <v>142066</v>
          </cell>
          <cell r="G128">
            <v>142066</v>
          </cell>
          <cell r="H128">
            <v>142066</v>
          </cell>
          <cell r="I128">
            <v>142066</v>
          </cell>
          <cell r="J128">
            <v>142066</v>
          </cell>
          <cell r="K128">
            <v>142066</v>
          </cell>
          <cell r="L128">
            <v>142066</v>
          </cell>
          <cell r="M128">
            <v>142066</v>
          </cell>
          <cell r="N128">
            <v>142066</v>
          </cell>
          <cell r="O128">
            <v>142066</v>
          </cell>
          <cell r="P128">
            <v>142066</v>
          </cell>
          <cell r="Q128">
            <v>142066</v>
          </cell>
        </row>
        <row r="129">
          <cell r="A129">
            <v>580000</v>
          </cell>
          <cell r="B129" t="str">
            <v>Supervsn and Engring-Dist Oper</v>
          </cell>
          <cell r="C129" t="str">
            <v>DO</v>
          </cell>
          <cell r="D129">
            <v>580</v>
          </cell>
          <cell r="E129">
            <v>165023</v>
          </cell>
          <cell r="F129">
            <v>11635</v>
          </cell>
          <cell r="G129">
            <v>11634</v>
          </cell>
          <cell r="H129">
            <v>16781</v>
          </cell>
          <cell r="I129">
            <v>11637</v>
          </cell>
          <cell r="J129">
            <v>11637</v>
          </cell>
          <cell r="K129">
            <v>11637</v>
          </cell>
          <cell r="L129">
            <v>11637</v>
          </cell>
          <cell r="M129">
            <v>11637</v>
          </cell>
          <cell r="N129">
            <v>11875</v>
          </cell>
          <cell r="O129">
            <v>11433</v>
          </cell>
          <cell r="P129">
            <v>11433</v>
          </cell>
          <cell r="Q129">
            <v>32047</v>
          </cell>
        </row>
        <row r="130">
          <cell r="A130">
            <v>581004</v>
          </cell>
          <cell r="B130" t="str">
            <v>Load Dispatch-Dist of Elec</v>
          </cell>
          <cell r="C130" t="str">
            <v>DO</v>
          </cell>
          <cell r="D130">
            <v>581</v>
          </cell>
          <cell r="E130">
            <v>7412</v>
          </cell>
          <cell r="F130">
            <v>734</v>
          </cell>
          <cell r="G130">
            <v>518</v>
          </cell>
          <cell r="H130">
            <v>522</v>
          </cell>
          <cell r="I130">
            <v>2235</v>
          </cell>
          <cell r="J130">
            <v>34</v>
          </cell>
          <cell r="K130">
            <v>41</v>
          </cell>
          <cell r="L130">
            <v>337</v>
          </cell>
          <cell r="M130">
            <v>34</v>
          </cell>
          <cell r="N130">
            <v>139</v>
          </cell>
          <cell r="O130">
            <v>1171</v>
          </cell>
          <cell r="P130">
            <v>617</v>
          </cell>
          <cell r="Q130">
            <v>1030</v>
          </cell>
        </row>
        <row r="131">
          <cell r="A131">
            <v>582100</v>
          </cell>
          <cell r="B131" t="str">
            <v>Station Expenses-Other-Dist</v>
          </cell>
          <cell r="C131" t="str">
            <v>DO</v>
          </cell>
          <cell r="D131">
            <v>582</v>
          </cell>
          <cell r="E131">
            <v>114775</v>
          </cell>
          <cell r="F131">
            <v>9065</v>
          </cell>
          <cell r="G131">
            <v>9065</v>
          </cell>
          <cell r="H131">
            <v>12063</v>
          </cell>
          <cell r="I131">
            <v>9065</v>
          </cell>
          <cell r="J131">
            <v>9063</v>
          </cell>
          <cell r="K131">
            <v>9065</v>
          </cell>
          <cell r="L131">
            <v>9065</v>
          </cell>
          <cell r="M131">
            <v>12063</v>
          </cell>
          <cell r="N131">
            <v>9065</v>
          </cell>
          <cell r="O131">
            <v>9063</v>
          </cell>
          <cell r="P131">
            <v>9068</v>
          </cell>
          <cell r="Q131">
            <v>9065</v>
          </cell>
        </row>
        <row r="132">
          <cell r="A132">
            <v>583100</v>
          </cell>
          <cell r="B132" t="str">
            <v>Overhead Line Exps-Other-Dist</v>
          </cell>
          <cell r="C132" t="str">
            <v>DO</v>
          </cell>
          <cell r="D132">
            <v>583</v>
          </cell>
          <cell r="E132">
            <v>1268836</v>
          </cell>
          <cell r="F132">
            <v>71153</v>
          </cell>
          <cell r="G132">
            <v>70762</v>
          </cell>
          <cell r="H132">
            <v>90907</v>
          </cell>
          <cell r="I132">
            <v>132537</v>
          </cell>
          <cell r="J132">
            <v>128425</v>
          </cell>
          <cell r="K132">
            <v>162968</v>
          </cell>
          <cell r="L132">
            <v>130775</v>
          </cell>
          <cell r="M132">
            <v>89895</v>
          </cell>
          <cell r="N132">
            <v>120878</v>
          </cell>
          <cell r="O132">
            <v>85007</v>
          </cell>
          <cell r="P132">
            <v>82266</v>
          </cell>
          <cell r="Q132">
            <v>103263</v>
          </cell>
        </row>
        <row r="133">
          <cell r="A133">
            <v>583200</v>
          </cell>
          <cell r="B133" t="str">
            <v>Transf Set Rem Reset Test-Dist</v>
          </cell>
          <cell r="C133" t="str">
            <v>DO</v>
          </cell>
          <cell r="D133">
            <v>583</v>
          </cell>
          <cell r="E133">
            <v>101318</v>
          </cell>
          <cell r="F133">
            <v>8102</v>
          </cell>
          <cell r="G133">
            <v>8102</v>
          </cell>
          <cell r="H133">
            <v>9981</v>
          </cell>
          <cell r="I133">
            <v>8102</v>
          </cell>
          <cell r="J133">
            <v>8102</v>
          </cell>
          <cell r="K133">
            <v>8102</v>
          </cell>
          <cell r="L133">
            <v>8102</v>
          </cell>
          <cell r="M133">
            <v>8102</v>
          </cell>
          <cell r="N133">
            <v>9981</v>
          </cell>
          <cell r="O133">
            <v>8214</v>
          </cell>
          <cell r="P133">
            <v>8214</v>
          </cell>
          <cell r="Q133">
            <v>8214</v>
          </cell>
        </row>
        <row r="134">
          <cell r="A134">
            <v>584000</v>
          </cell>
          <cell r="B134" t="str">
            <v>Underground Line Expenses-Dist</v>
          </cell>
          <cell r="C134" t="str">
            <v>DO</v>
          </cell>
          <cell r="D134">
            <v>584</v>
          </cell>
          <cell r="E134">
            <v>702900</v>
          </cell>
          <cell r="F134">
            <v>33671</v>
          </cell>
          <cell r="G134">
            <v>45502</v>
          </cell>
          <cell r="H134">
            <v>46585</v>
          </cell>
          <cell r="I134">
            <v>86475</v>
          </cell>
          <cell r="J134">
            <v>81740</v>
          </cell>
          <cell r="K134">
            <v>77916</v>
          </cell>
          <cell r="L134">
            <v>91761</v>
          </cell>
          <cell r="M134">
            <v>49548</v>
          </cell>
          <cell r="N134">
            <v>49695</v>
          </cell>
          <cell r="O134">
            <v>48875</v>
          </cell>
          <cell r="P134">
            <v>45990</v>
          </cell>
          <cell r="Q134">
            <v>45142</v>
          </cell>
        </row>
        <row r="135">
          <cell r="A135">
            <v>586000</v>
          </cell>
          <cell r="B135" t="str">
            <v>Meter Expenses-Dist</v>
          </cell>
          <cell r="C135" t="str">
            <v>DO</v>
          </cell>
          <cell r="D135">
            <v>586</v>
          </cell>
          <cell r="E135">
            <v>51626</v>
          </cell>
          <cell r="F135">
            <v>2899</v>
          </cell>
          <cell r="G135">
            <v>311</v>
          </cell>
          <cell r="H135">
            <v>9807</v>
          </cell>
          <cell r="I135">
            <v>5508</v>
          </cell>
          <cell r="J135">
            <v>8647</v>
          </cell>
          <cell r="K135">
            <v>2437</v>
          </cell>
          <cell r="L135">
            <v>1909</v>
          </cell>
          <cell r="M135">
            <v>4932</v>
          </cell>
          <cell r="N135">
            <v>7405</v>
          </cell>
          <cell r="O135">
            <v>5150</v>
          </cell>
          <cell r="P135">
            <v>1850</v>
          </cell>
          <cell r="Q135">
            <v>771</v>
          </cell>
        </row>
        <row r="136">
          <cell r="A136">
            <v>587000</v>
          </cell>
          <cell r="B136" t="str">
            <v>Cust Install Exp-Other Dist</v>
          </cell>
          <cell r="C136" t="str">
            <v>DO</v>
          </cell>
          <cell r="D136">
            <v>587</v>
          </cell>
          <cell r="E136">
            <v>793942</v>
          </cell>
          <cell r="F136">
            <v>77038</v>
          </cell>
          <cell r="G136">
            <v>71336</v>
          </cell>
          <cell r="H136">
            <v>63912</v>
          </cell>
          <cell r="I136">
            <v>70926</v>
          </cell>
          <cell r="J136">
            <v>66042</v>
          </cell>
          <cell r="K136">
            <v>96887</v>
          </cell>
          <cell r="L136">
            <v>63813</v>
          </cell>
          <cell r="M136">
            <v>51987</v>
          </cell>
          <cell r="N136">
            <v>49940</v>
          </cell>
          <cell r="O136">
            <v>72515</v>
          </cell>
          <cell r="P136">
            <v>54563</v>
          </cell>
          <cell r="Q136">
            <v>54983</v>
          </cell>
        </row>
        <row r="137">
          <cell r="A137">
            <v>588100</v>
          </cell>
          <cell r="B137" t="str">
            <v>Misc Distribution Exp-Other</v>
          </cell>
          <cell r="C137" t="str">
            <v>DO</v>
          </cell>
          <cell r="D137">
            <v>588</v>
          </cell>
          <cell r="E137">
            <v>4248579</v>
          </cell>
          <cell r="F137">
            <v>361083</v>
          </cell>
          <cell r="G137">
            <v>306666</v>
          </cell>
          <cell r="H137">
            <v>403150</v>
          </cell>
          <cell r="I137">
            <v>408725</v>
          </cell>
          <cell r="J137">
            <v>321263</v>
          </cell>
          <cell r="K137">
            <v>366703</v>
          </cell>
          <cell r="L137">
            <v>336997</v>
          </cell>
          <cell r="M137">
            <v>275595</v>
          </cell>
          <cell r="N137">
            <v>353103</v>
          </cell>
          <cell r="O137">
            <v>375502</v>
          </cell>
          <cell r="P137">
            <v>308930</v>
          </cell>
          <cell r="Q137">
            <v>430862</v>
          </cell>
        </row>
        <row r="138">
          <cell r="A138">
            <v>589000</v>
          </cell>
          <cell r="B138" t="str">
            <v>Rents-Dist Oper</v>
          </cell>
          <cell r="C138" t="str">
            <v>DO</v>
          </cell>
          <cell r="D138">
            <v>589</v>
          </cell>
          <cell r="E138">
            <v>67665</v>
          </cell>
          <cell r="F138">
            <v>3414</v>
          </cell>
          <cell r="G138">
            <v>38478</v>
          </cell>
          <cell r="H138">
            <v>1341</v>
          </cell>
          <cell r="I138">
            <v>1341</v>
          </cell>
          <cell r="J138">
            <v>1341</v>
          </cell>
          <cell r="K138">
            <v>1341</v>
          </cell>
          <cell r="L138">
            <v>1341</v>
          </cell>
          <cell r="M138">
            <v>1714</v>
          </cell>
          <cell r="N138">
            <v>10359</v>
          </cell>
          <cell r="O138">
            <v>1857</v>
          </cell>
          <cell r="P138">
            <v>3797</v>
          </cell>
          <cell r="Q138">
            <v>1341</v>
          </cell>
        </row>
        <row r="139">
          <cell r="A139">
            <v>591000</v>
          </cell>
          <cell r="B139" t="str">
            <v>Maintenance Of Structures-Dist</v>
          </cell>
          <cell r="C139" t="str">
            <v>DM</v>
          </cell>
          <cell r="D139">
            <v>591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592100</v>
          </cell>
          <cell r="B140" t="str">
            <v>Maint Station Equip-Other-Dist</v>
          </cell>
          <cell r="C140" t="str">
            <v>DM</v>
          </cell>
          <cell r="D140">
            <v>592</v>
          </cell>
          <cell r="E140">
            <v>107083</v>
          </cell>
          <cell r="F140">
            <v>8412</v>
          </cell>
          <cell r="G140">
            <v>8412</v>
          </cell>
          <cell r="H140">
            <v>11482</v>
          </cell>
          <cell r="I140">
            <v>8412</v>
          </cell>
          <cell r="J140">
            <v>8410</v>
          </cell>
          <cell r="K140">
            <v>8412</v>
          </cell>
          <cell r="L140">
            <v>8412</v>
          </cell>
          <cell r="M140">
            <v>11482</v>
          </cell>
          <cell r="N140">
            <v>8412</v>
          </cell>
          <cell r="O140">
            <v>8410</v>
          </cell>
          <cell r="P140">
            <v>8415</v>
          </cell>
          <cell r="Q140">
            <v>8412</v>
          </cell>
        </row>
        <row r="141">
          <cell r="A141">
            <v>592200</v>
          </cell>
          <cell r="B141" t="str">
            <v>Cir BrkrsTrnsf Mters Rely-Dist</v>
          </cell>
          <cell r="C141" t="str">
            <v>DM</v>
          </cell>
          <cell r="D141">
            <v>592</v>
          </cell>
          <cell r="E141">
            <v>381981</v>
          </cell>
          <cell r="F141">
            <v>30110</v>
          </cell>
          <cell r="G141">
            <v>30110</v>
          </cell>
          <cell r="H141">
            <v>40441</v>
          </cell>
          <cell r="I141">
            <v>30110</v>
          </cell>
          <cell r="J141">
            <v>30104</v>
          </cell>
          <cell r="K141">
            <v>30110</v>
          </cell>
          <cell r="L141">
            <v>30110</v>
          </cell>
          <cell r="M141">
            <v>40441</v>
          </cell>
          <cell r="N141">
            <v>30110</v>
          </cell>
          <cell r="O141">
            <v>30104</v>
          </cell>
          <cell r="P141">
            <v>30121</v>
          </cell>
          <cell r="Q141">
            <v>30110</v>
          </cell>
        </row>
        <row r="142">
          <cell r="A142">
            <v>593000</v>
          </cell>
          <cell r="B142" t="str">
            <v>Maint Overhd Lines-Other-Dist</v>
          </cell>
          <cell r="C142" t="str">
            <v>DM</v>
          </cell>
          <cell r="D142">
            <v>593</v>
          </cell>
          <cell r="E142">
            <v>4134599</v>
          </cell>
          <cell r="F142">
            <v>306133</v>
          </cell>
          <cell r="G142">
            <v>262841</v>
          </cell>
          <cell r="H142">
            <v>266651</v>
          </cell>
          <cell r="I142">
            <v>384557</v>
          </cell>
          <cell r="J142">
            <v>372362</v>
          </cell>
          <cell r="K142">
            <v>399050</v>
          </cell>
          <cell r="L142">
            <v>471623</v>
          </cell>
          <cell r="M142">
            <v>433455</v>
          </cell>
          <cell r="N142">
            <v>428983</v>
          </cell>
          <cell r="O142">
            <v>279452</v>
          </cell>
          <cell r="P142">
            <v>274050</v>
          </cell>
          <cell r="Q142">
            <v>255442</v>
          </cell>
        </row>
        <row r="143">
          <cell r="A143">
            <v>593100</v>
          </cell>
          <cell r="B143" t="str">
            <v>Right-Of-Way Maintenance-Dist</v>
          </cell>
          <cell r="C143" t="str">
            <v>DM</v>
          </cell>
          <cell r="D143">
            <v>593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594000</v>
          </cell>
          <cell r="B144" t="str">
            <v>Maint-Underground Lines-Dist</v>
          </cell>
          <cell r="C144" t="str">
            <v>DM</v>
          </cell>
          <cell r="D144">
            <v>594</v>
          </cell>
          <cell r="E144">
            <v>177121</v>
          </cell>
          <cell r="F144">
            <v>6941</v>
          </cell>
          <cell r="G144">
            <v>16004</v>
          </cell>
          <cell r="H144">
            <v>14474</v>
          </cell>
          <cell r="I144">
            <v>16004</v>
          </cell>
          <cell r="J144">
            <v>8471</v>
          </cell>
          <cell r="K144">
            <v>17120</v>
          </cell>
          <cell r="L144">
            <v>19005</v>
          </cell>
          <cell r="M144">
            <v>19471</v>
          </cell>
          <cell r="N144">
            <v>13944</v>
          </cell>
          <cell r="O144">
            <v>16769</v>
          </cell>
          <cell r="P144">
            <v>14444</v>
          </cell>
          <cell r="Q144">
            <v>14474</v>
          </cell>
        </row>
        <row r="145">
          <cell r="A145">
            <v>595100</v>
          </cell>
          <cell r="B145" t="str">
            <v>Maint Line Transfrs-Other-Dist</v>
          </cell>
          <cell r="C145" t="str">
            <v>DM</v>
          </cell>
          <cell r="D145">
            <v>595</v>
          </cell>
          <cell r="E145">
            <v>117109</v>
          </cell>
          <cell r="F145">
            <v>6083</v>
          </cell>
          <cell r="G145">
            <v>10882</v>
          </cell>
          <cell r="H145">
            <v>10632</v>
          </cell>
          <cell r="I145">
            <v>22774</v>
          </cell>
          <cell r="J145">
            <v>10383</v>
          </cell>
          <cell r="K145">
            <v>7086</v>
          </cell>
          <cell r="L145">
            <v>5728</v>
          </cell>
          <cell r="M145">
            <v>6737</v>
          </cell>
          <cell r="N145">
            <v>14270</v>
          </cell>
          <cell r="O145">
            <v>7071</v>
          </cell>
          <cell r="P145">
            <v>7126</v>
          </cell>
          <cell r="Q145">
            <v>8337</v>
          </cell>
        </row>
        <row r="146">
          <cell r="A146">
            <v>596000</v>
          </cell>
          <cell r="B146" t="str">
            <v>Maint-StreetLightng/Signl-Dist</v>
          </cell>
          <cell r="C146" t="str">
            <v>DM</v>
          </cell>
          <cell r="D146">
            <v>596</v>
          </cell>
          <cell r="E146">
            <v>384356</v>
          </cell>
          <cell r="F146">
            <v>25163</v>
          </cell>
          <cell r="G146">
            <v>43599</v>
          </cell>
          <cell r="H146">
            <v>56267</v>
          </cell>
          <cell r="I146">
            <v>21526</v>
          </cell>
          <cell r="J146">
            <v>15506</v>
          </cell>
          <cell r="K146">
            <v>21651</v>
          </cell>
          <cell r="L146">
            <v>28926</v>
          </cell>
          <cell r="M146">
            <v>24661</v>
          </cell>
          <cell r="N146">
            <v>17011</v>
          </cell>
          <cell r="O146">
            <v>32688</v>
          </cell>
          <cell r="P146">
            <v>59026</v>
          </cell>
          <cell r="Q146">
            <v>38332</v>
          </cell>
        </row>
        <row r="147">
          <cell r="A147">
            <v>597000</v>
          </cell>
          <cell r="B147" t="str">
            <v>Maintenance Of Meters-Dist</v>
          </cell>
          <cell r="C147" t="str">
            <v>DM</v>
          </cell>
          <cell r="D147">
            <v>597</v>
          </cell>
          <cell r="E147">
            <v>318368</v>
          </cell>
          <cell r="F147">
            <v>27285</v>
          </cell>
          <cell r="G147">
            <v>24914</v>
          </cell>
          <cell r="H147">
            <v>30943</v>
          </cell>
          <cell r="I147">
            <v>25482</v>
          </cell>
          <cell r="J147">
            <v>25482</v>
          </cell>
          <cell r="K147">
            <v>25482</v>
          </cell>
          <cell r="L147">
            <v>25482</v>
          </cell>
          <cell r="M147">
            <v>25482</v>
          </cell>
          <cell r="N147">
            <v>31370</v>
          </cell>
          <cell r="O147">
            <v>25482</v>
          </cell>
          <cell r="P147">
            <v>25482</v>
          </cell>
          <cell r="Q147">
            <v>25482</v>
          </cell>
        </row>
        <row r="148">
          <cell r="A148">
            <v>598100</v>
          </cell>
          <cell r="B148" t="str">
            <v>Main Misc Dist Plt-Other-Dist</v>
          </cell>
          <cell r="C148" t="str">
            <v>DM</v>
          </cell>
          <cell r="D148">
            <v>598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</row>
        <row r="149">
          <cell r="A149">
            <v>901000</v>
          </cell>
          <cell r="B149" t="str">
            <v>Supervision-Cust Accts</v>
          </cell>
          <cell r="C149" t="str">
            <v>CO</v>
          </cell>
          <cell r="D149">
            <v>901</v>
          </cell>
          <cell r="E149">
            <v>303669</v>
          </cell>
          <cell r="F149">
            <v>26067</v>
          </cell>
          <cell r="G149">
            <v>24082</v>
          </cell>
          <cell r="H149">
            <v>28320</v>
          </cell>
          <cell r="I149">
            <v>24578</v>
          </cell>
          <cell r="J149">
            <v>24581</v>
          </cell>
          <cell r="K149">
            <v>24578</v>
          </cell>
          <cell r="L149">
            <v>24582</v>
          </cell>
          <cell r="M149">
            <v>24582</v>
          </cell>
          <cell r="N149">
            <v>28552</v>
          </cell>
          <cell r="O149">
            <v>24583</v>
          </cell>
          <cell r="P149">
            <v>24580</v>
          </cell>
          <cell r="Q149">
            <v>24584</v>
          </cell>
        </row>
        <row r="150">
          <cell r="A150">
            <v>902000</v>
          </cell>
          <cell r="B150" t="str">
            <v>Meter Reading Expense</v>
          </cell>
          <cell r="C150" t="str">
            <v>CO</v>
          </cell>
          <cell r="D150">
            <v>902</v>
          </cell>
          <cell r="E150">
            <v>474601</v>
          </cell>
          <cell r="F150">
            <v>43785</v>
          </cell>
          <cell r="G150">
            <v>33041</v>
          </cell>
          <cell r="H150">
            <v>55645</v>
          </cell>
          <cell r="I150">
            <v>35469</v>
          </cell>
          <cell r="J150">
            <v>35655</v>
          </cell>
          <cell r="K150">
            <v>41590</v>
          </cell>
          <cell r="L150">
            <v>34651</v>
          </cell>
          <cell r="M150">
            <v>34485</v>
          </cell>
          <cell r="N150">
            <v>56045</v>
          </cell>
          <cell r="O150">
            <v>35892</v>
          </cell>
          <cell r="P150">
            <v>34129</v>
          </cell>
          <cell r="Q150">
            <v>34214</v>
          </cell>
        </row>
        <row r="151">
          <cell r="A151">
            <v>903000</v>
          </cell>
          <cell r="B151" t="str">
            <v>Cust Records &amp; Collection Exp</v>
          </cell>
          <cell r="C151" t="str">
            <v>CO</v>
          </cell>
          <cell r="D151">
            <v>903</v>
          </cell>
          <cell r="E151">
            <v>1868378</v>
          </cell>
          <cell r="F151">
            <v>150816</v>
          </cell>
          <cell r="G151">
            <v>144861</v>
          </cell>
          <cell r="H151">
            <v>155501</v>
          </cell>
          <cell r="I151">
            <v>166323</v>
          </cell>
          <cell r="J151">
            <v>160902</v>
          </cell>
          <cell r="K151">
            <v>164495</v>
          </cell>
          <cell r="L151">
            <v>158387</v>
          </cell>
          <cell r="M151">
            <v>156100</v>
          </cell>
          <cell r="N151">
            <v>153371</v>
          </cell>
          <cell r="O151">
            <v>156952</v>
          </cell>
          <cell r="P151">
            <v>151024</v>
          </cell>
          <cell r="Q151">
            <v>149646</v>
          </cell>
        </row>
        <row r="152">
          <cell r="A152">
            <v>903100</v>
          </cell>
          <cell r="B152" t="str">
            <v>Cust Contracts &amp; Orders-Local</v>
          </cell>
          <cell r="C152" t="str">
            <v>CO</v>
          </cell>
          <cell r="D152">
            <v>903</v>
          </cell>
          <cell r="E152">
            <v>578363</v>
          </cell>
          <cell r="F152">
            <v>48518</v>
          </cell>
          <cell r="G152">
            <v>49088</v>
          </cell>
          <cell r="H152">
            <v>49157</v>
          </cell>
          <cell r="I152">
            <v>48112</v>
          </cell>
          <cell r="J152">
            <v>48250</v>
          </cell>
          <cell r="K152">
            <v>47684</v>
          </cell>
          <cell r="L152">
            <v>48415</v>
          </cell>
          <cell r="M152">
            <v>49800</v>
          </cell>
          <cell r="N152">
            <v>48749</v>
          </cell>
          <cell r="O152">
            <v>48494</v>
          </cell>
          <cell r="P152">
            <v>46590</v>
          </cell>
          <cell r="Q152">
            <v>45506</v>
          </cell>
        </row>
        <row r="153">
          <cell r="A153">
            <v>903200</v>
          </cell>
          <cell r="B153" t="str">
            <v>Cust Billing &amp; Acct</v>
          </cell>
          <cell r="C153" t="str">
            <v>CO</v>
          </cell>
          <cell r="D153">
            <v>903</v>
          </cell>
          <cell r="E153">
            <v>883972</v>
          </cell>
          <cell r="F153">
            <v>70226</v>
          </cell>
          <cell r="G153">
            <v>73887</v>
          </cell>
          <cell r="H153">
            <v>77801</v>
          </cell>
          <cell r="I153">
            <v>73322</v>
          </cell>
          <cell r="J153">
            <v>73452</v>
          </cell>
          <cell r="K153">
            <v>72917</v>
          </cell>
          <cell r="L153">
            <v>73609</v>
          </cell>
          <cell r="M153">
            <v>74919</v>
          </cell>
          <cell r="N153">
            <v>77416</v>
          </cell>
          <cell r="O153">
            <v>73683</v>
          </cell>
          <cell r="P153">
            <v>71882</v>
          </cell>
          <cell r="Q153">
            <v>70858</v>
          </cell>
        </row>
        <row r="154">
          <cell r="A154">
            <v>903250</v>
          </cell>
          <cell r="B154" t="str">
            <v>Cust Billing - Common</v>
          </cell>
          <cell r="C154" t="str">
            <v>CO</v>
          </cell>
          <cell r="D154">
            <v>903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</row>
        <row r="155">
          <cell r="A155">
            <v>903300</v>
          </cell>
          <cell r="B155" t="str">
            <v>Cust Collecting-Local</v>
          </cell>
          <cell r="C155" t="str">
            <v>CO</v>
          </cell>
          <cell r="D155">
            <v>903</v>
          </cell>
          <cell r="E155">
            <v>524682</v>
          </cell>
          <cell r="F155">
            <v>41244</v>
          </cell>
          <cell r="G155">
            <v>44177</v>
          </cell>
          <cell r="H155">
            <v>44305</v>
          </cell>
          <cell r="I155">
            <v>43439</v>
          </cell>
          <cell r="J155">
            <v>43543</v>
          </cell>
          <cell r="K155">
            <v>43190</v>
          </cell>
          <cell r="L155">
            <v>43668</v>
          </cell>
          <cell r="M155">
            <v>49058</v>
          </cell>
          <cell r="N155">
            <v>43996</v>
          </cell>
          <cell r="O155">
            <v>43728</v>
          </cell>
          <cell r="P155">
            <v>42787</v>
          </cell>
          <cell r="Q155">
            <v>41547</v>
          </cell>
        </row>
        <row r="156">
          <cell r="A156">
            <v>903400</v>
          </cell>
          <cell r="B156" t="str">
            <v>Cust Receiv &amp; Collect Exp-Edp</v>
          </cell>
          <cell r="C156" t="str">
            <v>CO</v>
          </cell>
          <cell r="D156">
            <v>903</v>
          </cell>
          <cell r="E156">
            <v>88145</v>
          </cell>
          <cell r="F156">
            <v>6921</v>
          </cell>
          <cell r="G156">
            <v>7031</v>
          </cell>
          <cell r="H156">
            <v>7074</v>
          </cell>
          <cell r="I156">
            <v>7151</v>
          </cell>
          <cell r="J156">
            <v>7228</v>
          </cell>
          <cell r="K156">
            <v>7304</v>
          </cell>
          <cell r="L156">
            <v>7381</v>
          </cell>
          <cell r="M156">
            <v>7458</v>
          </cell>
          <cell r="N156">
            <v>7534</v>
          </cell>
          <cell r="O156">
            <v>7611</v>
          </cell>
          <cell r="P156">
            <v>7688</v>
          </cell>
          <cell r="Q156">
            <v>7764</v>
          </cell>
        </row>
        <row r="157">
          <cell r="A157">
            <v>903750</v>
          </cell>
          <cell r="B157" t="str">
            <v>Common - Operating-Cust Accts</v>
          </cell>
          <cell r="C157" t="str">
            <v>CO</v>
          </cell>
          <cell r="D157">
            <v>903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</row>
        <row r="158">
          <cell r="A158">
            <v>904001</v>
          </cell>
          <cell r="B158" t="str">
            <v>BAD DEBT EXPENSE</v>
          </cell>
          <cell r="C158" t="str">
            <v>CO</v>
          </cell>
          <cell r="D158">
            <v>904</v>
          </cell>
          <cell r="E158">
            <v>55200</v>
          </cell>
          <cell r="F158">
            <v>4600</v>
          </cell>
          <cell r="G158">
            <v>4600</v>
          </cell>
          <cell r="H158">
            <v>4600</v>
          </cell>
          <cell r="I158">
            <v>4600</v>
          </cell>
          <cell r="J158">
            <v>4600</v>
          </cell>
          <cell r="K158">
            <v>4600</v>
          </cell>
          <cell r="L158">
            <v>4600</v>
          </cell>
          <cell r="M158">
            <v>4600</v>
          </cell>
          <cell r="N158">
            <v>4600</v>
          </cell>
          <cell r="O158">
            <v>4600</v>
          </cell>
          <cell r="P158">
            <v>4600</v>
          </cell>
          <cell r="Q158">
            <v>4600</v>
          </cell>
        </row>
        <row r="159">
          <cell r="A159">
            <v>904003</v>
          </cell>
          <cell r="B159" t="str">
            <v>Cust Acctg-Loss On Sale-A/R</v>
          </cell>
          <cell r="C159" t="str">
            <v>CO</v>
          </cell>
          <cell r="D159">
            <v>904</v>
          </cell>
          <cell r="E159">
            <v>2387844</v>
          </cell>
          <cell r="F159">
            <v>212316</v>
          </cell>
          <cell r="G159">
            <v>188207</v>
          </cell>
          <cell r="H159">
            <v>152488</v>
          </cell>
          <cell r="I159">
            <v>142646</v>
          </cell>
          <cell r="J159">
            <v>209445</v>
          </cell>
          <cell r="K159">
            <v>241581</v>
          </cell>
          <cell r="L159">
            <v>252934</v>
          </cell>
          <cell r="M159">
            <v>246581</v>
          </cell>
          <cell r="N159">
            <v>186054</v>
          </cell>
          <cell r="O159">
            <v>160451</v>
          </cell>
          <cell r="P159">
            <v>176181</v>
          </cell>
          <cell r="Q159">
            <v>218960</v>
          </cell>
        </row>
        <row r="160">
          <cell r="A160">
            <v>904891</v>
          </cell>
          <cell r="B160" t="str">
            <v>IC Loss on Sale of AR VIE</v>
          </cell>
          <cell r="C160" t="str">
            <v>CO</v>
          </cell>
          <cell r="D160">
            <v>904</v>
          </cell>
          <cell r="E160">
            <v>-1058188</v>
          </cell>
          <cell r="F160">
            <v>-98917</v>
          </cell>
          <cell r="G160">
            <v>-81043</v>
          </cell>
          <cell r="H160">
            <v>-47901</v>
          </cell>
          <cell r="I160">
            <v>-48061</v>
          </cell>
          <cell r="J160">
            <v>-99548</v>
          </cell>
          <cell r="K160">
            <v>-122506</v>
          </cell>
          <cell r="L160">
            <v>-127680</v>
          </cell>
          <cell r="M160">
            <v>-117202</v>
          </cell>
          <cell r="N160">
            <v>-80438</v>
          </cell>
          <cell r="O160">
            <v>-60979</v>
          </cell>
          <cell r="P160">
            <v>-69721</v>
          </cell>
          <cell r="Q160">
            <v>-104192</v>
          </cell>
        </row>
        <row r="161">
          <cell r="A161">
            <v>905000</v>
          </cell>
          <cell r="B161" t="str">
            <v>Misc Customer Accts Expenses</v>
          </cell>
          <cell r="C161" t="str">
            <v>CO</v>
          </cell>
          <cell r="D161">
            <v>905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908000</v>
          </cell>
          <cell r="B162" t="str">
            <v>Cust Asst Exp-Conservation Pro</v>
          </cell>
          <cell r="C162" t="str">
            <v>CSI</v>
          </cell>
          <cell r="D162">
            <v>908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908140</v>
          </cell>
          <cell r="B163" t="str">
            <v>Economic Development</v>
          </cell>
          <cell r="C163" t="str">
            <v>CSI</v>
          </cell>
          <cell r="D163">
            <v>908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908160</v>
          </cell>
          <cell r="B164" t="str">
            <v>Cust Assist Exp-General</v>
          </cell>
          <cell r="C164" t="str">
            <v>CSI</v>
          </cell>
          <cell r="D164">
            <v>908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909650</v>
          </cell>
          <cell r="B165" t="str">
            <v>Misc Advertising Expenses</v>
          </cell>
          <cell r="C165" t="str">
            <v>CSI</v>
          </cell>
          <cell r="D165">
            <v>909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>
            <v>910000</v>
          </cell>
          <cell r="B166" t="str">
            <v>Misc Cust Serv/Inform Exp</v>
          </cell>
          <cell r="C166" t="str">
            <v>CSI</v>
          </cell>
          <cell r="D166">
            <v>910</v>
          </cell>
          <cell r="E166">
            <v>359184</v>
          </cell>
          <cell r="F166">
            <v>29932</v>
          </cell>
          <cell r="G166">
            <v>29932</v>
          </cell>
          <cell r="H166">
            <v>29932</v>
          </cell>
          <cell r="I166">
            <v>29932</v>
          </cell>
          <cell r="J166">
            <v>29932</v>
          </cell>
          <cell r="K166">
            <v>29932</v>
          </cell>
          <cell r="L166">
            <v>29932</v>
          </cell>
          <cell r="M166">
            <v>29932</v>
          </cell>
          <cell r="N166">
            <v>29932</v>
          </cell>
          <cell r="O166">
            <v>29932</v>
          </cell>
          <cell r="P166">
            <v>29932</v>
          </cell>
          <cell r="Q166">
            <v>29932</v>
          </cell>
        </row>
        <row r="167">
          <cell r="A167">
            <v>910100</v>
          </cell>
          <cell r="B167" t="str">
            <v>Exp-Rs Reg Prod/Svces-CstAccts</v>
          </cell>
          <cell r="C167" t="str">
            <v>CSI</v>
          </cell>
          <cell r="D167">
            <v>910</v>
          </cell>
          <cell r="E167">
            <v>683582</v>
          </cell>
          <cell r="F167">
            <v>56956</v>
          </cell>
          <cell r="G167">
            <v>56956</v>
          </cell>
          <cell r="H167">
            <v>56967</v>
          </cell>
          <cell r="I167">
            <v>56967</v>
          </cell>
          <cell r="J167">
            <v>56967</v>
          </cell>
          <cell r="K167">
            <v>56967</v>
          </cell>
          <cell r="L167">
            <v>56967</v>
          </cell>
          <cell r="M167">
            <v>56967</v>
          </cell>
          <cell r="N167">
            <v>56967</v>
          </cell>
          <cell r="O167">
            <v>56967</v>
          </cell>
          <cell r="P167">
            <v>56967</v>
          </cell>
          <cell r="Q167">
            <v>56967</v>
          </cell>
        </row>
        <row r="168">
          <cell r="A168">
            <v>912000</v>
          </cell>
          <cell r="B168" t="str">
            <v>Demonstrating &amp; Selling Exp</v>
          </cell>
          <cell r="C168" t="str">
            <v>SE</v>
          </cell>
          <cell r="D168">
            <v>912</v>
          </cell>
          <cell r="E168">
            <v>796715</v>
          </cell>
          <cell r="F168">
            <v>65342</v>
          </cell>
          <cell r="G168">
            <v>65233</v>
          </cell>
          <cell r="H168">
            <v>66618</v>
          </cell>
          <cell r="I168">
            <v>66604</v>
          </cell>
          <cell r="J168">
            <v>66615</v>
          </cell>
          <cell r="K168">
            <v>66600</v>
          </cell>
          <cell r="L168">
            <v>66618</v>
          </cell>
          <cell r="M168">
            <v>66620</v>
          </cell>
          <cell r="N168">
            <v>66606</v>
          </cell>
          <cell r="O168">
            <v>66623</v>
          </cell>
          <cell r="P168">
            <v>66609</v>
          </cell>
          <cell r="Q168">
            <v>66627</v>
          </cell>
        </row>
        <row r="169">
          <cell r="A169">
            <v>913001</v>
          </cell>
          <cell r="B169" t="str">
            <v>Advertising Expense</v>
          </cell>
          <cell r="C169" t="str">
            <v>SE</v>
          </cell>
          <cell r="D169">
            <v>913</v>
          </cell>
          <cell r="E169">
            <v>1932</v>
          </cell>
          <cell r="F169">
            <v>161</v>
          </cell>
          <cell r="G169">
            <v>161</v>
          </cell>
          <cell r="H169">
            <v>161</v>
          </cell>
          <cell r="I169">
            <v>161</v>
          </cell>
          <cell r="J169">
            <v>161</v>
          </cell>
          <cell r="K169">
            <v>161</v>
          </cell>
          <cell r="L169">
            <v>161</v>
          </cell>
          <cell r="M169">
            <v>161</v>
          </cell>
          <cell r="N169">
            <v>161</v>
          </cell>
          <cell r="O169">
            <v>161</v>
          </cell>
          <cell r="P169">
            <v>161</v>
          </cell>
          <cell r="Q169">
            <v>161</v>
          </cell>
        </row>
        <row r="170">
          <cell r="A170">
            <v>920000</v>
          </cell>
          <cell r="B170" t="str">
            <v>A &amp; G Salaries</v>
          </cell>
          <cell r="C170" t="str">
            <v>AGO</v>
          </cell>
          <cell r="D170">
            <v>920</v>
          </cell>
          <cell r="E170">
            <v>5066817</v>
          </cell>
          <cell r="F170">
            <v>433214</v>
          </cell>
          <cell r="G170">
            <v>431983</v>
          </cell>
          <cell r="H170">
            <v>154690</v>
          </cell>
          <cell r="I170">
            <v>441646</v>
          </cell>
          <cell r="J170">
            <v>441420</v>
          </cell>
          <cell r="K170">
            <v>478715</v>
          </cell>
          <cell r="L170">
            <v>441434</v>
          </cell>
          <cell r="M170">
            <v>441458</v>
          </cell>
          <cell r="N170">
            <v>446200</v>
          </cell>
          <cell r="O170">
            <v>441325</v>
          </cell>
          <cell r="P170">
            <v>441231</v>
          </cell>
          <cell r="Q170">
            <v>473501</v>
          </cell>
        </row>
        <row r="171">
          <cell r="A171">
            <v>920100</v>
          </cell>
          <cell r="B171" t="str">
            <v>Salaries &amp; Wages - Proj Supt -</v>
          </cell>
          <cell r="C171" t="str">
            <v>AGO</v>
          </cell>
          <cell r="D171">
            <v>920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>
            <v>921100</v>
          </cell>
          <cell r="B172" t="str">
            <v>Employee Expenses</v>
          </cell>
          <cell r="C172" t="str">
            <v>AGO</v>
          </cell>
          <cell r="D172">
            <v>921</v>
          </cell>
          <cell r="E172">
            <v>338041</v>
          </cell>
          <cell r="F172">
            <v>26274</v>
          </cell>
          <cell r="G172">
            <v>26724</v>
          </cell>
          <cell r="H172">
            <v>29383</v>
          </cell>
          <cell r="I172">
            <v>28139</v>
          </cell>
          <cell r="J172">
            <v>27506</v>
          </cell>
          <cell r="K172">
            <v>28854</v>
          </cell>
          <cell r="L172">
            <v>27117</v>
          </cell>
          <cell r="M172">
            <v>27466</v>
          </cell>
          <cell r="N172">
            <v>28995</v>
          </cell>
          <cell r="O172">
            <v>27331</v>
          </cell>
          <cell r="P172">
            <v>27865</v>
          </cell>
          <cell r="Q172">
            <v>32387</v>
          </cell>
        </row>
        <row r="173">
          <cell r="A173">
            <v>921101</v>
          </cell>
          <cell r="B173" t="str">
            <v>Employee Exp - NC</v>
          </cell>
          <cell r="C173" t="str">
            <v>AGO</v>
          </cell>
          <cell r="D173">
            <v>921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</row>
        <row r="174">
          <cell r="A174">
            <v>921110</v>
          </cell>
          <cell r="B174" t="str">
            <v>Relocation Expenses</v>
          </cell>
          <cell r="C174" t="str">
            <v>AGO</v>
          </cell>
          <cell r="D174">
            <v>921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</row>
        <row r="175">
          <cell r="A175">
            <v>921200</v>
          </cell>
          <cell r="B175" t="str">
            <v>Office Expenses</v>
          </cell>
          <cell r="C175" t="str">
            <v>AGO</v>
          </cell>
          <cell r="D175">
            <v>921</v>
          </cell>
          <cell r="E175">
            <v>729199</v>
          </cell>
          <cell r="F175">
            <v>52612</v>
          </cell>
          <cell r="G175">
            <v>52643</v>
          </cell>
          <cell r="H175">
            <v>75902</v>
          </cell>
          <cell r="I175">
            <v>52743</v>
          </cell>
          <cell r="J175">
            <v>52665</v>
          </cell>
          <cell r="K175">
            <v>75769</v>
          </cell>
          <cell r="L175">
            <v>52667</v>
          </cell>
          <cell r="M175">
            <v>52660</v>
          </cell>
          <cell r="N175">
            <v>80506</v>
          </cell>
          <cell r="O175">
            <v>52637</v>
          </cell>
          <cell r="P175">
            <v>52641</v>
          </cell>
          <cell r="Q175">
            <v>75754</v>
          </cell>
        </row>
        <row r="176">
          <cell r="A176">
            <v>921300</v>
          </cell>
          <cell r="B176" t="str">
            <v>Telephone And Telegraph Exp</v>
          </cell>
          <cell r="C176" t="str">
            <v>AGO</v>
          </cell>
          <cell r="D176">
            <v>921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921400</v>
          </cell>
          <cell r="B177" t="str">
            <v>Computer Services Expenses</v>
          </cell>
          <cell r="C177" t="str">
            <v>AGO</v>
          </cell>
          <cell r="D177">
            <v>921</v>
          </cell>
          <cell r="E177">
            <v>161891</v>
          </cell>
          <cell r="F177">
            <v>12009</v>
          </cell>
          <cell r="G177">
            <v>12459</v>
          </cell>
          <cell r="H177">
            <v>12009</v>
          </cell>
          <cell r="I177">
            <v>12009</v>
          </cell>
          <cell r="J177">
            <v>12009</v>
          </cell>
          <cell r="K177">
            <v>29342</v>
          </cell>
          <cell r="L177">
            <v>12009</v>
          </cell>
          <cell r="M177">
            <v>12009</v>
          </cell>
          <cell r="N177">
            <v>12009</v>
          </cell>
          <cell r="O177">
            <v>12009</v>
          </cell>
          <cell r="P177">
            <v>12009</v>
          </cell>
          <cell r="Q177">
            <v>12009</v>
          </cell>
        </row>
        <row r="178">
          <cell r="A178">
            <v>921540</v>
          </cell>
          <cell r="B178" t="str">
            <v>Computer Rent (Go Only)</v>
          </cell>
          <cell r="C178" t="str">
            <v>AGO</v>
          </cell>
          <cell r="D178">
            <v>921</v>
          </cell>
          <cell r="E178">
            <v>1321</v>
          </cell>
          <cell r="F178">
            <v>44</v>
          </cell>
          <cell r="G178">
            <v>44</v>
          </cell>
          <cell r="H178">
            <v>44</v>
          </cell>
          <cell r="I178">
            <v>44</v>
          </cell>
          <cell r="J178">
            <v>44</v>
          </cell>
          <cell r="K178">
            <v>44</v>
          </cell>
          <cell r="L178">
            <v>837</v>
          </cell>
          <cell r="M178">
            <v>44</v>
          </cell>
          <cell r="N178">
            <v>44</v>
          </cell>
          <cell r="O178">
            <v>44</v>
          </cell>
          <cell r="P178">
            <v>44</v>
          </cell>
          <cell r="Q178">
            <v>44</v>
          </cell>
        </row>
        <row r="179">
          <cell r="A179">
            <v>921600</v>
          </cell>
          <cell r="B179" t="str">
            <v>Other</v>
          </cell>
          <cell r="C179" t="str">
            <v>AGO</v>
          </cell>
          <cell r="D179">
            <v>921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921900</v>
          </cell>
          <cell r="B180" t="str">
            <v>Office Supply And Exp-Partner</v>
          </cell>
          <cell r="C180" t="str">
            <v>AGO</v>
          </cell>
          <cell r="D180">
            <v>921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921980</v>
          </cell>
          <cell r="B181" t="str">
            <v>Office Supplies &amp; Expenses</v>
          </cell>
          <cell r="C181" t="str">
            <v>AGO</v>
          </cell>
          <cell r="D181">
            <v>921</v>
          </cell>
          <cell r="E181">
            <v>1280629</v>
          </cell>
          <cell r="F181">
            <v>106719</v>
          </cell>
          <cell r="G181">
            <v>106720</v>
          </cell>
          <cell r="H181">
            <v>106719</v>
          </cell>
          <cell r="I181">
            <v>106719</v>
          </cell>
          <cell r="J181">
            <v>106719</v>
          </cell>
          <cell r="K181">
            <v>106719</v>
          </cell>
          <cell r="L181">
            <v>106719</v>
          </cell>
          <cell r="M181">
            <v>106719</v>
          </cell>
          <cell r="N181">
            <v>106719</v>
          </cell>
          <cell r="O181">
            <v>106719</v>
          </cell>
          <cell r="P181">
            <v>106719</v>
          </cell>
          <cell r="Q181">
            <v>106719</v>
          </cell>
        </row>
        <row r="182">
          <cell r="A182">
            <v>922000</v>
          </cell>
          <cell r="B182" t="str">
            <v>Admin Expense Transfer</v>
          </cell>
          <cell r="C182" t="str">
            <v>AGO</v>
          </cell>
          <cell r="D182">
            <v>922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923000</v>
          </cell>
          <cell r="B183" t="str">
            <v>Outside Services Employed</v>
          </cell>
          <cell r="C183" t="str">
            <v>AGO</v>
          </cell>
          <cell r="D183">
            <v>923</v>
          </cell>
          <cell r="E183">
            <v>2085480</v>
          </cell>
          <cell r="F183">
            <v>143743</v>
          </cell>
          <cell r="G183">
            <v>146773</v>
          </cell>
          <cell r="H183">
            <v>174418</v>
          </cell>
          <cell r="I183">
            <v>155675</v>
          </cell>
          <cell r="J183">
            <v>152188</v>
          </cell>
          <cell r="K183">
            <v>183158</v>
          </cell>
          <cell r="L183">
            <v>146694</v>
          </cell>
          <cell r="M183">
            <v>152180</v>
          </cell>
          <cell r="N183">
            <v>194790</v>
          </cell>
          <cell r="O183">
            <v>155508</v>
          </cell>
          <cell r="P183">
            <v>152151</v>
          </cell>
          <cell r="Q183">
            <v>328202</v>
          </cell>
        </row>
        <row r="184">
          <cell r="A184">
            <v>923100</v>
          </cell>
          <cell r="B184" t="str">
            <v>Outside Svcs Cont -Proj Supt -</v>
          </cell>
          <cell r="C184" t="str">
            <v>AGO</v>
          </cell>
          <cell r="D184">
            <v>923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</row>
        <row r="185">
          <cell r="A185">
            <v>923980</v>
          </cell>
          <cell r="B185" t="str">
            <v>Outside Services Employee &amp;</v>
          </cell>
          <cell r="C185" t="str">
            <v>AGO</v>
          </cell>
          <cell r="D185">
            <v>923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924000</v>
          </cell>
          <cell r="B186" t="str">
            <v>Property Insurance</v>
          </cell>
          <cell r="C186" t="str">
            <v>AGO</v>
          </cell>
          <cell r="D186">
            <v>924</v>
          </cell>
          <cell r="E186">
            <v>2280</v>
          </cell>
          <cell r="F186">
            <v>190</v>
          </cell>
          <cell r="G186">
            <v>190</v>
          </cell>
          <cell r="H186">
            <v>190</v>
          </cell>
          <cell r="I186">
            <v>190</v>
          </cell>
          <cell r="J186">
            <v>190</v>
          </cell>
          <cell r="K186">
            <v>190</v>
          </cell>
          <cell r="L186">
            <v>190</v>
          </cell>
          <cell r="M186">
            <v>190</v>
          </cell>
          <cell r="N186">
            <v>190</v>
          </cell>
          <cell r="O186">
            <v>190</v>
          </cell>
          <cell r="P186">
            <v>190</v>
          </cell>
          <cell r="Q186">
            <v>190</v>
          </cell>
        </row>
        <row r="187">
          <cell r="A187">
            <v>924050</v>
          </cell>
          <cell r="B187" t="str">
            <v>Inter-Co Prop Ins Exp</v>
          </cell>
          <cell r="C187" t="str">
            <v>AGO</v>
          </cell>
          <cell r="D187">
            <v>924</v>
          </cell>
          <cell r="E187">
            <v>172896</v>
          </cell>
          <cell r="F187">
            <v>14408</v>
          </cell>
          <cell r="G187">
            <v>14408</v>
          </cell>
          <cell r="H187">
            <v>14408</v>
          </cell>
          <cell r="I187">
            <v>14408</v>
          </cell>
          <cell r="J187">
            <v>14408</v>
          </cell>
          <cell r="K187">
            <v>14408</v>
          </cell>
          <cell r="L187">
            <v>14408</v>
          </cell>
          <cell r="M187">
            <v>14408</v>
          </cell>
          <cell r="N187">
            <v>14408</v>
          </cell>
          <cell r="O187">
            <v>14408</v>
          </cell>
          <cell r="P187">
            <v>14408</v>
          </cell>
          <cell r="Q187">
            <v>14408</v>
          </cell>
        </row>
        <row r="188">
          <cell r="A188">
            <v>924980</v>
          </cell>
          <cell r="B188" t="str">
            <v>Property Insurance For Corp.</v>
          </cell>
          <cell r="C188" t="str">
            <v>AGO</v>
          </cell>
          <cell r="D188">
            <v>924</v>
          </cell>
          <cell r="E188">
            <v>172848</v>
          </cell>
          <cell r="F188">
            <v>14404</v>
          </cell>
          <cell r="G188">
            <v>14404</v>
          </cell>
          <cell r="H188">
            <v>14404</v>
          </cell>
          <cell r="I188">
            <v>14404</v>
          </cell>
          <cell r="J188">
            <v>14404</v>
          </cell>
          <cell r="K188">
            <v>14404</v>
          </cell>
          <cell r="L188">
            <v>14404</v>
          </cell>
          <cell r="M188">
            <v>14404</v>
          </cell>
          <cell r="N188">
            <v>14404</v>
          </cell>
          <cell r="O188">
            <v>14404</v>
          </cell>
          <cell r="P188">
            <v>14404</v>
          </cell>
          <cell r="Q188">
            <v>14404</v>
          </cell>
        </row>
        <row r="189">
          <cell r="A189">
            <v>925000</v>
          </cell>
          <cell r="B189" t="str">
            <v>Injuries &amp; Damages</v>
          </cell>
          <cell r="C189" t="str">
            <v>AGO</v>
          </cell>
          <cell r="D189">
            <v>925</v>
          </cell>
          <cell r="E189">
            <v>240402</v>
          </cell>
          <cell r="F189">
            <v>15762</v>
          </cell>
          <cell r="G189">
            <v>21678</v>
          </cell>
          <cell r="H189">
            <v>16148</v>
          </cell>
          <cell r="I189">
            <v>48881</v>
          </cell>
          <cell r="J189">
            <v>15358</v>
          </cell>
          <cell r="K189">
            <v>15966</v>
          </cell>
          <cell r="L189">
            <v>18469</v>
          </cell>
          <cell r="M189">
            <v>16780</v>
          </cell>
          <cell r="N189">
            <v>16042</v>
          </cell>
          <cell r="O189">
            <v>24370</v>
          </cell>
          <cell r="P189">
            <v>15383</v>
          </cell>
          <cell r="Q189">
            <v>15565</v>
          </cell>
        </row>
        <row r="190">
          <cell r="A190">
            <v>925051</v>
          </cell>
          <cell r="B190" t="str">
            <v>INTER-CO GEN LIAB EXP</v>
          </cell>
          <cell r="C190" t="str">
            <v>AGO</v>
          </cell>
          <cell r="D190">
            <v>925</v>
          </cell>
          <cell r="E190">
            <v>810600</v>
          </cell>
          <cell r="F190">
            <v>67550</v>
          </cell>
          <cell r="G190">
            <v>67550</v>
          </cell>
          <cell r="H190">
            <v>67550</v>
          </cell>
          <cell r="I190">
            <v>67550</v>
          </cell>
          <cell r="J190">
            <v>67550</v>
          </cell>
          <cell r="K190">
            <v>67550</v>
          </cell>
          <cell r="L190">
            <v>67550</v>
          </cell>
          <cell r="M190">
            <v>67550</v>
          </cell>
          <cell r="N190">
            <v>67550</v>
          </cell>
          <cell r="O190">
            <v>67550</v>
          </cell>
          <cell r="P190">
            <v>67550</v>
          </cell>
          <cell r="Q190">
            <v>67550</v>
          </cell>
        </row>
        <row r="191">
          <cell r="A191">
            <v>925200</v>
          </cell>
          <cell r="B191" t="str">
            <v>Injuries And Damages-Other</v>
          </cell>
          <cell r="C191" t="str">
            <v>AGO</v>
          </cell>
          <cell r="D191">
            <v>925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A192">
            <v>925300</v>
          </cell>
          <cell r="B192" t="str">
            <v>Environmental Inj &amp; Damages</v>
          </cell>
          <cell r="C192" t="str">
            <v>AGO</v>
          </cell>
          <cell r="D192">
            <v>925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925980</v>
          </cell>
          <cell r="B193" t="str">
            <v>Injuries And Damages For Corp.</v>
          </cell>
          <cell r="C193" t="str">
            <v>AGO</v>
          </cell>
          <cell r="D193">
            <v>925</v>
          </cell>
          <cell r="E193">
            <v>6012</v>
          </cell>
          <cell r="F193">
            <v>501</v>
          </cell>
          <cell r="G193">
            <v>501</v>
          </cell>
          <cell r="H193">
            <v>501</v>
          </cell>
          <cell r="I193">
            <v>501</v>
          </cell>
          <cell r="J193">
            <v>501</v>
          </cell>
          <cell r="K193">
            <v>501</v>
          </cell>
          <cell r="L193">
            <v>501</v>
          </cell>
          <cell r="M193">
            <v>501</v>
          </cell>
          <cell r="N193">
            <v>501</v>
          </cell>
          <cell r="O193">
            <v>501</v>
          </cell>
          <cell r="P193">
            <v>501</v>
          </cell>
          <cell r="Q193">
            <v>501</v>
          </cell>
        </row>
        <row r="194">
          <cell r="A194">
            <v>926000</v>
          </cell>
          <cell r="B194" t="str">
            <v>EMPL PENSIONS AND BENEFITS</v>
          </cell>
          <cell r="C194" t="str">
            <v>AGO</v>
          </cell>
          <cell r="D194">
            <v>926</v>
          </cell>
          <cell r="E194">
            <v>209284</v>
          </cell>
          <cell r="F194">
            <v>24551</v>
          </cell>
          <cell r="G194">
            <v>24551</v>
          </cell>
          <cell r="H194">
            <v>-90369</v>
          </cell>
          <cell r="I194">
            <v>24551</v>
          </cell>
          <cell r="J194">
            <v>24551</v>
          </cell>
          <cell r="K194">
            <v>39347</v>
          </cell>
          <cell r="L194">
            <v>24551</v>
          </cell>
          <cell r="M194">
            <v>24551</v>
          </cell>
          <cell r="N194">
            <v>24551</v>
          </cell>
          <cell r="O194">
            <v>24551</v>
          </cell>
          <cell r="P194">
            <v>24551</v>
          </cell>
          <cell r="Q194">
            <v>39347</v>
          </cell>
        </row>
        <row r="195">
          <cell r="A195">
            <v>926420</v>
          </cell>
          <cell r="B195" t="str">
            <v>Employees' Tuition Refund</v>
          </cell>
          <cell r="C195" t="str">
            <v>AGO</v>
          </cell>
          <cell r="D195">
            <v>926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926430</v>
          </cell>
          <cell r="B196" t="str">
            <v>Employees'Recreation Expense</v>
          </cell>
          <cell r="C196" t="str">
            <v>AGO</v>
          </cell>
          <cell r="D196">
            <v>926</v>
          </cell>
          <cell r="E196">
            <v>1692</v>
          </cell>
          <cell r="F196">
            <v>141</v>
          </cell>
          <cell r="G196">
            <v>141</v>
          </cell>
          <cell r="H196">
            <v>141</v>
          </cell>
          <cell r="I196">
            <v>141</v>
          </cell>
          <cell r="J196">
            <v>141</v>
          </cell>
          <cell r="K196">
            <v>141</v>
          </cell>
          <cell r="L196">
            <v>141</v>
          </cell>
          <cell r="M196">
            <v>141</v>
          </cell>
          <cell r="N196">
            <v>141</v>
          </cell>
          <cell r="O196">
            <v>141</v>
          </cell>
          <cell r="P196">
            <v>141</v>
          </cell>
          <cell r="Q196">
            <v>141</v>
          </cell>
        </row>
        <row r="197">
          <cell r="A197">
            <v>926490</v>
          </cell>
          <cell r="B197" t="str">
            <v>Other Employee Benefits</v>
          </cell>
          <cell r="C197" t="str">
            <v>AGO</v>
          </cell>
          <cell r="D197">
            <v>926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926600</v>
          </cell>
          <cell r="B198" t="str">
            <v>Employee Benefits-Transferred</v>
          </cell>
          <cell r="C198" t="str">
            <v>AGO</v>
          </cell>
          <cell r="D198">
            <v>926</v>
          </cell>
          <cell r="E198">
            <v>1774200</v>
          </cell>
          <cell r="F198">
            <v>147850</v>
          </cell>
          <cell r="G198">
            <v>147850</v>
          </cell>
          <cell r="H198">
            <v>147850</v>
          </cell>
          <cell r="I198">
            <v>147850</v>
          </cell>
          <cell r="J198">
            <v>147850</v>
          </cell>
          <cell r="K198">
            <v>147850</v>
          </cell>
          <cell r="L198">
            <v>147850</v>
          </cell>
          <cell r="M198">
            <v>147850</v>
          </cell>
          <cell r="N198">
            <v>147850</v>
          </cell>
          <cell r="O198">
            <v>147850</v>
          </cell>
          <cell r="P198">
            <v>147850</v>
          </cell>
          <cell r="Q198">
            <v>147850</v>
          </cell>
        </row>
        <row r="199">
          <cell r="A199">
            <v>928000</v>
          </cell>
          <cell r="B199" t="str">
            <v>Regulatory Expenses</v>
          </cell>
          <cell r="C199" t="str">
            <v>AGO</v>
          </cell>
          <cell r="D199">
            <v>928</v>
          </cell>
          <cell r="E199">
            <v>0</v>
          </cell>
          <cell r="F199">
            <v>520</v>
          </cell>
          <cell r="G199">
            <v>520</v>
          </cell>
          <cell r="H199">
            <v>520</v>
          </cell>
          <cell r="I199">
            <v>520</v>
          </cell>
          <cell r="J199">
            <v>520</v>
          </cell>
          <cell r="K199">
            <v>520</v>
          </cell>
          <cell r="L199">
            <v>520</v>
          </cell>
          <cell r="M199">
            <v>520</v>
          </cell>
          <cell r="N199">
            <v>520</v>
          </cell>
          <cell r="O199">
            <v>525</v>
          </cell>
          <cell r="P199">
            <v>525</v>
          </cell>
          <cell r="Q199">
            <v>525</v>
          </cell>
        </row>
        <row r="200">
          <cell r="A200">
            <v>928006</v>
          </cell>
          <cell r="B200" t="str">
            <v>State Reg Comm Proceeding</v>
          </cell>
          <cell r="C200" t="str">
            <v>AGO</v>
          </cell>
          <cell r="D200">
            <v>928</v>
          </cell>
          <cell r="E200">
            <v>710640</v>
          </cell>
          <cell r="F200">
            <v>59220</v>
          </cell>
          <cell r="G200">
            <v>59220</v>
          </cell>
          <cell r="H200">
            <v>59220</v>
          </cell>
          <cell r="I200">
            <v>59220</v>
          </cell>
          <cell r="J200">
            <v>59220</v>
          </cell>
          <cell r="K200">
            <v>59220</v>
          </cell>
          <cell r="L200">
            <v>59220</v>
          </cell>
          <cell r="M200">
            <v>59220</v>
          </cell>
          <cell r="N200">
            <v>59220</v>
          </cell>
          <cell r="O200">
            <v>59220</v>
          </cell>
          <cell r="P200">
            <v>59220</v>
          </cell>
          <cell r="Q200">
            <v>59220</v>
          </cell>
        </row>
        <row r="201">
          <cell r="A201">
            <v>929000</v>
          </cell>
          <cell r="B201" t="str">
            <v>Duplicate Chrgs-Enrgy To Exp</v>
          </cell>
          <cell r="C201" t="str">
            <v>AGO</v>
          </cell>
          <cell r="D201">
            <v>929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929500</v>
          </cell>
          <cell r="B202" t="str">
            <v>Admin Exp Transf</v>
          </cell>
          <cell r="C202" t="str">
            <v>AGO</v>
          </cell>
          <cell r="D202">
            <v>929</v>
          </cell>
          <cell r="E202">
            <v>-317484</v>
          </cell>
          <cell r="F202">
            <v>-26457</v>
          </cell>
          <cell r="G202">
            <v>-26457</v>
          </cell>
          <cell r="H202">
            <v>-26457</v>
          </cell>
          <cell r="I202">
            <v>-26457</v>
          </cell>
          <cell r="J202">
            <v>-26457</v>
          </cell>
          <cell r="K202">
            <v>-26457</v>
          </cell>
          <cell r="L202">
            <v>-26457</v>
          </cell>
          <cell r="M202">
            <v>-26457</v>
          </cell>
          <cell r="N202">
            <v>-26457</v>
          </cell>
          <cell r="O202">
            <v>-26457</v>
          </cell>
          <cell r="P202">
            <v>-26457</v>
          </cell>
          <cell r="Q202">
            <v>-26457</v>
          </cell>
        </row>
        <row r="203">
          <cell r="A203">
            <v>930150</v>
          </cell>
          <cell r="B203" t="str">
            <v>Miscellaneous Advertising Exp</v>
          </cell>
          <cell r="C203" t="str">
            <v>AGO</v>
          </cell>
          <cell r="D203">
            <v>930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4">
          <cell r="A204">
            <v>930200</v>
          </cell>
          <cell r="B204" t="str">
            <v>Misc General Expenses</v>
          </cell>
          <cell r="C204" t="str">
            <v>AGO</v>
          </cell>
          <cell r="D204">
            <v>930</v>
          </cell>
          <cell r="E204">
            <v>367176</v>
          </cell>
          <cell r="F204">
            <v>30598</v>
          </cell>
          <cell r="G204">
            <v>30598</v>
          </cell>
          <cell r="H204">
            <v>30598</v>
          </cell>
          <cell r="I204">
            <v>30598</v>
          </cell>
          <cell r="J204">
            <v>30598</v>
          </cell>
          <cell r="K204">
            <v>30598</v>
          </cell>
          <cell r="L204">
            <v>30598</v>
          </cell>
          <cell r="M204">
            <v>30598</v>
          </cell>
          <cell r="N204">
            <v>30598</v>
          </cell>
          <cell r="O204">
            <v>30598</v>
          </cell>
          <cell r="P204">
            <v>30598</v>
          </cell>
          <cell r="Q204">
            <v>30598</v>
          </cell>
        </row>
        <row r="205">
          <cell r="A205">
            <v>930210</v>
          </cell>
          <cell r="B205" t="str">
            <v>Industry Association Dues</v>
          </cell>
          <cell r="C205" t="str">
            <v>AGO</v>
          </cell>
          <cell r="D205">
            <v>930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</row>
        <row r="206">
          <cell r="A206">
            <v>930220</v>
          </cell>
          <cell r="B206" t="str">
            <v>Exp Of Servicing Securities</v>
          </cell>
          <cell r="C206" t="str">
            <v>AGO</v>
          </cell>
          <cell r="D206">
            <v>930</v>
          </cell>
          <cell r="E206">
            <v>23500</v>
          </cell>
          <cell r="F206">
            <v>0</v>
          </cell>
          <cell r="G206">
            <v>0</v>
          </cell>
          <cell r="H206">
            <v>0</v>
          </cell>
          <cell r="I206">
            <v>23500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930230</v>
          </cell>
          <cell r="B207" t="str">
            <v>Dues To Various Organizations</v>
          </cell>
          <cell r="C207" t="str">
            <v>AGO</v>
          </cell>
          <cell r="D207">
            <v>930</v>
          </cell>
          <cell r="E207">
            <v>28896</v>
          </cell>
          <cell r="F207">
            <v>1608</v>
          </cell>
          <cell r="G207">
            <v>1608</v>
          </cell>
          <cell r="H207">
            <v>1608</v>
          </cell>
          <cell r="I207">
            <v>1608</v>
          </cell>
          <cell r="J207">
            <v>4553</v>
          </cell>
          <cell r="K207">
            <v>1608</v>
          </cell>
          <cell r="L207">
            <v>1608</v>
          </cell>
          <cell r="M207">
            <v>3418</v>
          </cell>
          <cell r="N207">
            <v>1608</v>
          </cell>
          <cell r="O207">
            <v>1608</v>
          </cell>
          <cell r="P207">
            <v>6453</v>
          </cell>
          <cell r="Q207">
            <v>1608</v>
          </cell>
        </row>
        <row r="208">
          <cell r="A208">
            <v>930240</v>
          </cell>
          <cell r="B208" t="str">
            <v>Director'S Expenses</v>
          </cell>
          <cell r="C208" t="str">
            <v>AGO</v>
          </cell>
          <cell r="D208">
            <v>930</v>
          </cell>
          <cell r="E208">
            <v>18552</v>
          </cell>
          <cell r="F208">
            <v>1546</v>
          </cell>
          <cell r="G208">
            <v>1546</v>
          </cell>
          <cell r="H208">
            <v>1546</v>
          </cell>
          <cell r="I208">
            <v>1546</v>
          </cell>
          <cell r="J208">
            <v>1546</v>
          </cell>
          <cell r="K208">
            <v>1546</v>
          </cell>
          <cell r="L208">
            <v>1546</v>
          </cell>
          <cell r="M208">
            <v>1546</v>
          </cell>
          <cell r="N208">
            <v>1546</v>
          </cell>
          <cell r="O208">
            <v>1546</v>
          </cell>
          <cell r="P208">
            <v>1546</v>
          </cell>
          <cell r="Q208">
            <v>1546</v>
          </cell>
        </row>
        <row r="209">
          <cell r="A209">
            <v>930250</v>
          </cell>
          <cell r="B209" t="str">
            <v>Buy\Sell Transf Employee Homes</v>
          </cell>
          <cell r="C209" t="str">
            <v>AGO</v>
          </cell>
          <cell r="D209">
            <v>930</v>
          </cell>
          <cell r="E209">
            <v>17040</v>
          </cell>
          <cell r="F209">
            <v>1420</v>
          </cell>
          <cell r="G209">
            <v>1420</v>
          </cell>
          <cell r="H209">
            <v>1420</v>
          </cell>
          <cell r="I209">
            <v>1420</v>
          </cell>
          <cell r="J209">
            <v>1420</v>
          </cell>
          <cell r="K209">
            <v>1420</v>
          </cell>
          <cell r="L209">
            <v>1420</v>
          </cell>
          <cell r="M209">
            <v>1420</v>
          </cell>
          <cell r="N209">
            <v>1420</v>
          </cell>
          <cell r="O209">
            <v>1420</v>
          </cell>
          <cell r="P209">
            <v>1420</v>
          </cell>
          <cell r="Q209">
            <v>1420</v>
          </cell>
        </row>
        <row r="210">
          <cell r="A210">
            <v>930700</v>
          </cell>
          <cell r="B210" t="str">
            <v>Research &amp; Development</v>
          </cell>
          <cell r="C210" t="str">
            <v>AGO</v>
          </cell>
          <cell r="D210">
            <v>930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1">
          <cell r="A211">
            <v>930940</v>
          </cell>
          <cell r="B211" t="str">
            <v>General Expenses</v>
          </cell>
          <cell r="C211" t="str">
            <v>AGO</v>
          </cell>
          <cell r="D211">
            <v>930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</row>
        <row r="212">
          <cell r="A212">
            <v>931001</v>
          </cell>
          <cell r="B212" t="str">
            <v>Rents-A&amp;G</v>
          </cell>
          <cell r="C212" t="str">
            <v>AGO</v>
          </cell>
          <cell r="D212">
            <v>931</v>
          </cell>
          <cell r="E212">
            <v>289900</v>
          </cell>
          <cell r="F212">
            <v>24152</v>
          </cell>
          <cell r="G212">
            <v>24152</v>
          </cell>
          <cell r="H212">
            <v>24152</v>
          </cell>
          <cell r="I212">
            <v>24152</v>
          </cell>
          <cell r="J212">
            <v>24152</v>
          </cell>
          <cell r="K212">
            <v>24152</v>
          </cell>
          <cell r="L212">
            <v>24152</v>
          </cell>
          <cell r="M212">
            <v>24152</v>
          </cell>
          <cell r="N212">
            <v>24171</v>
          </cell>
          <cell r="O212">
            <v>24171</v>
          </cell>
          <cell r="P212">
            <v>24171</v>
          </cell>
          <cell r="Q212">
            <v>24171</v>
          </cell>
        </row>
        <row r="213">
          <cell r="A213">
            <v>931008</v>
          </cell>
          <cell r="B213" t="str">
            <v>A&amp;G Rents-IC</v>
          </cell>
          <cell r="C213" t="str">
            <v>AGO</v>
          </cell>
          <cell r="D213">
            <v>931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</row>
        <row r="214">
          <cell r="A214">
            <v>935100</v>
          </cell>
          <cell r="B214" t="str">
            <v>Maint General Plant-Elec</v>
          </cell>
          <cell r="C214" t="str">
            <v>AGM</v>
          </cell>
          <cell r="D214">
            <v>935</v>
          </cell>
          <cell r="E214">
            <v>58559</v>
          </cell>
          <cell r="F214">
            <v>3828</v>
          </cell>
          <cell r="G214">
            <v>3828</v>
          </cell>
          <cell r="H214">
            <v>3828</v>
          </cell>
          <cell r="I214">
            <v>3828</v>
          </cell>
          <cell r="J214">
            <v>6007</v>
          </cell>
          <cell r="K214">
            <v>4499</v>
          </cell>
          <cell r="L214">
            <v>13376</v>
          </cell>
          <cell r="M214">
            <v>3828</v>
          </cell>
          <cell r="N214">
            <v>4053</v>
          </cell>
          <cell r="O214">
            <v>3828</v>
          </cell>
          <cell r="P214">
            <v>3828</v>
          </cell>
          <cell r="Q214">
            <v>3828</v>
          </cell>
        </row>
        <row r="215">
          <cell r="A215">
            <v>935200</v>
          </cell>
          <cell r="B215" t="str">
            <v>Cust Infor &amp; Computer Control</v>
          </cell>
          <cell r="C215" t="str">
            <v>AGM</v>
          </cell>
          <cell r="D215">
            <v>935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</row>
        <row r="216">
          <cell r="A216">
            <v>930600</v>
          </cell>
          <cell r="B216" t="str">
            <v>Leased Circuit Charges - Other</v>
          </cell>
          <cell r="C216" t="str">
            <v>AGO</v>
          </cell>
          <cell r="D216">
            <v>930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</row>
        <row r="217">
          <cell r="A217">
            <v>930700</v>
          </cell>
          <cell r="B217" t="str">
            <v>Research &amp; Development</v>
          </cell>
          <cell r="C217" t="str">
            <v>AGO</v>
          </cell>
          <cell r="D217">
            <v>930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</row>
        <row r="218">
          <cell r="A218">
            <v>930940</v>
          </cell>
          <cell r="B218" t="str">
            <v>General Expenses</v>
          </cell>
          <cell r="C218" t="str">
            <v>AGO</v>
          </cell>
          <cell r="D218">
            <v>930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931001</v>
          </cell>
          <cell r="B219" t="str">
            <v>Rents-A&amp;G</v>
          </cell>
          <cell r="C219" t="str">
            <v>AGO</v>
          </cell>
          <cell r="D219">
            <v>931</v>
          </cell>
          <cell r="E219">
            <v>214588</v>
          </cell>
          <cell r="F219">
            <v>17891</v>
          </cell>
          <cell r="G219">
            <v>17856</v>
          </cell>
          <cell r="H219">
            <v>17844</v>
          </cell>
          <cell r="I219">
            <v>17728</v>
          </cell>
          <cell r="J219">
            <v>17838</v>
          </cell>
          <cell r="K219">
            <v>17854</v>
          </cell>
          <cell r="L219">
            <v>17854</v>
          </cell>
          <cell r="M219">
            <v>17854</v>
          </cell>
          <cell r="N219">
            <v>17854</v>
          </cell>
          <cell r="O219">
            <v>18004</v>
          </cell>
          <cell r="P219">
            <v>18004</v>
          </cell>
          <cell r="Q219">
            <v>18007</v>
          </cell>
        </row>
        <row r="220">
          <cell r="A220">
            <v>931008</v>
          </cell>
          <cell r="B220" t="str">
            <v>A&amp;G Rents-IC</v>
          </cell>
          <cell r="C220" t="str">
            <v>AGO</v>
          </cell>
          <cell r="D220">
            <v>931</v>
          </cell>
          <cell r="E220">
            <v>1107588</v>
          </cell>
          <cell r="F220">
            <v>92069</v>
          </cell>
          <cell r="G220">
            <v>92069</v>
          </cell>
          <cell r="H220">
            <v>92069</v>
          </cell>
          <cell r="I220">
            <v>92069</v>
          </cell>
          <cell r="J220">
            <v>92069</v>
          </cell>
          <cell r="K220">
            <v>92069</v>
          </cell>
          <cell r="L220">
            <v>92069</v>
          </cell>
          <cell r="M220">
            <v>92069</v>
          </cell>
          <cell r="N220">
            <v>92069</v>
          </cell>
          <cell r="O220">
            <v>92989</v>
          </cell>
          <cell r="P220">
            <v>92989</v>
          </cell>
          <cell r="Q220">
            <v>92989</v>
          </cell>
        </row>
        <row r="221">
          <cell r="A221">
            <v>935100</v>
          </cell>
          <cell r="B221" t="str">
            <v>Maint General Plant-Elec</v>
          </cell>
          <cell r="C221" t="str">
            <v>AGM</v>
          </cell>
          <cell r="D221">
            <v>935</v>
          </cell>
          <cell r="E221">
            <v>56247</v>
          </cell>
          <cell r="F221">
            <v>4716</v>
          </cell>
          <cell r="G221">
            <v>4628</v>
          </cell>
          <cell r="H221">
            <v>4654</v>
          </cell>
          <cell r="I221">
            <v>4627</v>
          </cell>
          <cell r="J221">
            <v>4594</v>
          </cell>
          <cell r="K221">
            <v>4697</v>
          </cell>
          <cell r="L221">
            <v>4660</v>
          </cell>
          <cell r="M221">
            <v>4669</v>
          </cell>
          <cell r="N221">
            <v>4732</v>
          </cell>
          <cell r="O221">
            <v>4799</v>
          </cell>
          <cell r="P221">
            <v>4772</v>
          </cell>
          <cell r="Q221">
            <v>4699</v>
          </cell>
        </row>
        <row r="222">
          <cell r="A222">
            <v>935200</v>
          </cell>
          <cell r="B222" t="str">
            <v>Cust Infor &amp; Computer Control</v>
          </cell>
          <cell r="C222" t="str">
            <v>AGM</v>
          </cell>
          <cell r="D222">
            <v>935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</sheetData>
      <sheetData sheetId="8" refreshError="1">
        <row r="12">
          <cell r="A12">
            <v>440000</v>
          </cell>
          <cell r="D12" t="str">
            <v>BBEREV</v>
          </cell>
          <cell r="G12">
            <v>3602458</v>
          </cell>
          <cell r="H12">
            <v>3242960</v>
          </cell>
          <cell r="I12">
            <v>2882043</v>
          </cell>
          <cell r="J12">
            <v>2440460</v>
          </cell>
          <cell r="K12">
            <v>2031673</v>
          </cell>
          <cell r="L12">
            <v>2551896</v>
          </cell>
          <cell r="M12">
            <v>3296425</v>
          </cell>
          <cell r="N12">
            <v>3331744</v>
          </cell>
          <cell r="O12">
            <v>2980778</v>
          </cell>
          <cell r="P12">
            <v>2135026</v>
          </cell>
          <cell r="Q12">
            <v>2211520</v>
          </cell>
          <cell r="R12">
            <v>2938103</v>
          </cell>
        </row>
        <row r="13">
          <cell r="A13">
            <v>440000</v>
          </cell>
          <cell r="D13" t="str">
            <v>BEFREV</v>
          </cell>
          <cell r="G13">
            <v>4155617</v>
          </cell>
          <cell r="H13">
            <v>3713078</v>
          </cell>
          <cell r="I13">
            <v>3267964</v>
          </cell>
          <cell r="J13">
            <v>2725062</v>
          </cell>
          <cell r="K13">
            <v>2221863</v>
          </cell>
          <cell r="L13">
            <v>2862938</v>
          </cell>
          <cell r="M13">
            <v>3779531</v>
          </cell>
          <cell r="N13">
            <v>3823095</v>
          </cell>
          <cell r="O13">
            <v>3390494</v>
          </cell>
          <cell r="P13">
            <v>2348616</v>
          </cell>
          <cell r="Q13">
            <v>2442566</v>
          </cell>
          <cell r="R13">
            <v>3336554</v>
          </cell>
        </row>
        <row r="14">
          <cell r="A14">
            <v>440000</v>
          </cell>
          <cell r="D14" t="str">
            <v>BBEREV</v>
          </cell>
          <cell r="G14">
            <v>4911560</v>
          </cell>
          <cell r="H14">
            <v>4421424</v>
          </cell>
          <cell r="I14">
            <v>3929352</v>
          </cell>
          <cell r="J14">
            <v>3327302</v>
          </cell>
          <cell r="K14">
            <v>2769966</v>
          </cell>
          <cell r="L14">
            <v>3479233</v>
          </cell>
          <cell r="M14">
            <v>4494317</v>
          </cell>
          <cell r="N14">
            <v>4542471</v>
          </cell>
          <cell r="O14">
            <v>4063968</v>
          </cell>
          <cell r="P14">
            <v>2910876</v>
          </cell>
          <cell r="Q14">
            <v>3015168</v>
          </cell>
          <cell r="R14">
            <v>4005784</v>
          </cell>
        </row>
        <row r="15">
          <cell r="A15">
            <v>440000</v>
          </cell>
          <cell r="D15" t="str">
            <v>BBEREV</v>
          </cell>
          <cell r="G15">
            <v>381093</v>
          </cell>
          <cell r="H15">
            <v>343063</v>
          </cell>
          <cell r="I15">
            <v>304883</v>
          </cell>
          <cell r="J15">
            <v>258169</v>
          </cell>
          <cell r="K15">
            <v>214925</v>
          </cell>
          <cell r="L15">
            <v>269957</v>
          </cell>
          <cell r="M15">
            <v>348719</v>
          </cell>
          <cell r="N15">
            <v>352455</v>
          </cell>
          <cell r="O15">
            <v>315328</v>
          </cell>
          <cell r="P15">
            <v>225858</v>
          </cell>
          <cell r="Q15">
            <v>233950</v>
          </cell>
          <cell r="R15">
            <v>310813</v>
          </cell>
        </row>
        <row r="16">
          <cell r="A16">
            <v>440000</v>
          </cell>
          <cell r="D16" t="str">
            <v>REDSM</v>
          </cell>
          <cell r="G16">
            <v>355084</v>
          </cell>
          <cell r="H16">
            <v>360535</v>
          </cell>
          <cell r="I16">
            <v>380778</v>
          </cell>
          <cell r="J16">
            <v>359856</v>
          </cell>
          <cell r="K16">
            <v>353814</v>
          </cell>
          <cell r="L16">
            <v>422541</v>
          </cell>
          <cell r="M16">
            <v>587180</v>
          </cell>
          <cell r="N16">
            <v>519705</v>
          </cell>
          <cell r="O16">
            <v>447729</v>
          </cell>
          <cell r="P16">
            <v>492583</v>
          </cell>
          <cell r="Q16">
            <v>360498</v>
          </cell>
          <cell r="R16">
            <v>375811</v>
          </cell>
        </row>
        <row r="17">
          <cell r="A17">
            <v>440000</v>
          </cell>
          <cell r="D17" t="str">
            <v>REFC</v>
          </cell>
          <cell r="G17">
            <v>-419826</v>
          </cell>
          <cell r="H17">
            <v>-312526</v>
          </cell>
          <cell r="I17">
            <v>-101334</v>
          </cell>
          <cell r="J17">
            <v>-239619</v>
          </cell>
          <cell r="K17">
            <v>280395</v>
          </cell>
          <cell r="L17">
            <v>385821</v>
          </cell>
          <cell r="M17">
            <v>21036</v>
          </cell>
          <cell r="N17">
            <v>-377512</v>
          </cell>
          <cell r="O17">
            <v>-320681</v>
          </cell>
          <cell r="P17">
            <v>-260639</v>
          </cell>
          <cell r="Q17">
            <v>-389517</v>
          </cell>
          <cell r="R17">
            <v>-637900</v>
          </cell>
        </row>
        <row r="18">
          <cell r="A18">
            <v>440000</v>
          </cell>
          <cell r="D18" t="str">
            <v>RKEPSM</v>
          </cell>
          <cell r="G18">
            <v>-217945</v>
          </cell>
          <cell r="H18">
            <v>-134902</v>
          </cell>
          <cell r="I18">
            <v>-47930</v>
          </cell>
          <cell r="J18">
            <v>0</v>
          </cell>
          <cell r="K18">
            <v>-16543</v>
          </cell>
          <cell r="L18">
            <v>-36537</v>
          </cell>
          <cell r="M18">
            <v>-109807</v>
          </cell>
          <cell r="N18">
            <v>-8275</v>
          </cell>
          <cell r="O18">
            <v>-23462</v>
          </cell>
          <cell r="P18">
            <v>-46936</v>
          </cell>
          <cell r="Q18">
            <v>-50758</v>
          </cell>
          <cell r="R18">
            <v>-34948</v>
          </cell>
        </row>
        <row r="19">
          <cell r="A19">
            <v>440990</v>
          </cell>
          <cell r="D19" t="str">
            <v>UNBILL</v>
          </cell>
          <cell r="G19">
            <v>-789909</v>
          </cell>
          <cell r="H19">
            <v>-1083902</v>
          </cell>
          <cell r="I19">
            <v>-438926</v>
          </cell>
          <cell r="J19">
            <v>-1190428</v>
          </cell>
          <cell r="K19">
            <v>987310</v>
          </cell>
          <cell r="L19">
            <v>1052436</v>
          </cell>
          <cell r="M19">
            <v>-20506</v>
          </cell>
          <cell r="N19">
            <v>-859505</v>
          </cell>
          <cell r="O19">
            <v>-2855362</v>
          </cell>
          <cell r="P19">
            <v>-77370</v>
          </cell>
          <cell r="Q19">
            <v>1049436</v>
          </cell>
          <cell r="R19">
            <v>746522</v>
          </cell>
        </row>
        <row r="20">
          <cell r="A20">
            <v>442100</v>
          </cell>
          <cell r="D20" t="str">
            <v>BBEREV</v>
          </cell>
          <cell r="G20">
            <v>1685469</v>
          </cell>
          <cell r="H20">
            <v>1558972</v>
          </cell>
          <cell r="I20">
            <v>1560558</v>
          </cell>
          <cell r="J20">
            <v>1577128</v>
          </cell>
          <cell r="K20">
            <v>1524746</v>
          </cell>
          <cell r="L20">
            <v>1677564</v>
          </cell>
          <cell r="M20">
            <v>1797499</v>
          </cell>
          <cell r="N20">
            <v>1773101</v>
          </cell>
          <cell r="O20">
            <v>1730765</v>
          </cell>
          <cell r="P20">
            <v>1553472</v>
          </cell>
          <cell r="Q20">
            <v>1546352</v>
          </cell>
          <cell r="R20">
            <v>1599923</v>
          </cell>
        </row>
        <row r="21">
          <cell r="A21">
            <v>442100</v>
          </cell>
          <cell r="D21" t="str">
            <v>BEFREV</v>
          </cell>
          <cell r="G21">
            <v>3335833</v>
          </cell>
          <cell r="H21">
            <v>2945354</v>
          </cell>
          <cell r="I21">
            <v>2903154</v>
          </cell>
          <cell r="J21">
            <v>3013171</v>
          </cell>
          <cell r="K21">
            <v>2890487</v>
          </cell>
          <cell r="L21">
            <v>3244663</v>
          </cell>
          <cell r="M21">
            <v>3543534</v>
          </cell>
          <cell r="N21">
            <v>3471417</v>
          </cell>
          <cell r="O21">
            <v>3398913</v>
          </cell>
          <cell r="P21">
            <v>2958974</v>
          </cell>
          <cell r="Q21">
            <v>2913942</v>
          </cell>
          <cell r="R21">
            <v>3173446</v>
          </cell>
        </row>
        <row r="22">
          <cell r="A22">
            <v>442100</v>
          </cell>
          <cell r="D22" t="str">
            <v>BBEREV</v>
          </cell>
          <cell r="G22">
            <v>4187866</v>
          </cell>
          <cell r="H22">
            <v>3873558</v>
          </cell>
          <cell r="I22">
            <v>3877500</v>
          </cell>
          <cell r="J22">
            <v>3918670</v>
          </cell>
          <cell r="K22">
            <v>3788517</v>
          </cell>
          <cell r="L22">
            <v>4168224</v>
          </cell>
          <cell r="M22">
            <v>4466225</v>
          </cell>
          <cell r="N22">
            <v>4405603</v>
          </cell>
          <cell r="O22">
            <v>4300410</v>
          </cell>
          <cell r="P22">
            <v>3859894</v>
          </cell>
          <cell r="Q22">
            <v>3842203</v>
          </cell>
          <cell r="R22">
            <v>3975308</v>
          </cell>
        </row>
        <row r="23">
          <cell r="A23">
            <v>442100</v>
          </cell>
          <cell r="D23" t="str">
            <v>BBEREV</v>
          </cell>
          <cell r="G23">
            <v>388463</v>
          </cell>
          <cell r="H23">
            <v>359308</v>
          </cell>
          <cell r="I23">
            <v>359674</v>
          </cell>
          <cell r="J23">
            <v>363493</v>
          </cell>
          <cell r="K23">
            <v>351420</v>
          </cell>
          <cell r="L23">
            <v>386641</v>
          </cell>
          <cell r="M23">
            <v>414284</v>
          </cell>
          <cell r="N23">
            <v>408660</v>
          </cell>
          <cell r="O23">
            <v>398903</v>
          </cell>
          <cell r="P23">
            <v>358041</v>
          </cell>
          <cell r="Q23">
            <v>356400</v>
          </cell>
          <cell r="R23">
            <v>368747</v>
          </cell>
        </row>
        <row r="24">
          <cell r="A24">
            <v>442100</v>
          </cell>
          <cell r="D24" t="str">
            <v>REDSM</v>
          </cell>
          <cell r="G24">
            <v>129562</v>
          </cell>
          <cell r="H24">
            <v>114396</v>
          </cell>
          <cell r="I24">
            <v>124033</v>
          </cell>
          <cell r="J24">
            <v>140436</v>
          </cell>
          <cell r="K24">
            <v>145945</v>
          </cell>
          <cell r="L24">
            <v>163827</v>
          </cell>
          <cell r="M24">
            <v>178918</v>
          </cell>
          <cell r="N24">
            <v>188759</v>
          </cell>
          <cell r="O24">
            <v>184817</v>
          </cell>
          <cell r="P24">
            <v>172388</v>
          </cell>
          <cell r="Q24">
            <v>124494</v>
          </cell>
          <cell r="R24">
            <v>123255</v>
          </cell>
        </row>
        <row r="25">
          <cell r="A25">
            <v>442100</v>
          </cell>
          <cell r="D25" t="str">
            <v>REFC</v>
          </cell>
          <cell r="G25">
            <v>-337006</v>
          </cell>
          <cell r="H25">
            <v>-247908</v>
          </cell>
          <cell r="I25">
            <v>-90022</v>
          </cell>
          <cell r="J25">
            <v>-264953</v>
          </cell>
          <cell r="K25">
            <v>364774</v>
          </cell>
          <cell r="L25">
            <v>437264</v>
          </cell>
          <cell r="M25">
            <v>19723</v>
          </cell>
          <cell r="N25">
            <v>-342786</v>
          </cell>
          <cell r="O25">
            <v>-321478</v>
          </cell>
          <cell r="P25">
            <v>-328374</v>
          </cell>
          <cell r="Q25">
            <v>-464687</v>
          </cell>
          <cell r="R25">
            <v>-606716</v>
          </cell>
        </row>
        <row r="26">
          <cell r="A26">
            <v>442100</v>
          </cell>
          <cell r="D26" t="str">
            <v>RKEPSM</v>
          </cell>
          <cell r="G26">
            <v>-174951</v>
          </cell>
          <cell r="H26">
            <v>-107010</v>
          </cell>
          <cell r="I26">
            <v>-42580</v>
          </cell>
          <cell r="J26">
            <v>0</v>
          </cell>
          <cell r="K26">
            <v>-21521</v>
          </cell>
          <cell r="L26">
            <v>-41409</v>
          </cell>
          <cell r="M26">
            <v>-102950</v>
          </cell>
          <cell r="N26">
            <v>-7514</v>
          </cell>
          <cell r="O26">
            <v>-23520</v>
          </cell>
          <cell r="P26">
            <v>-59133</v>
          </cell>
          <cell r="Q26">
            <v>-60553</v>
          </cell>
          <cell r="R26">
            <v>-33239</v>
          </cell>
        </row>
        <row r="27">
          <cell r="A27">
            <v>442190</v>
          </cell>
          <cell r="D27" t="str">
            <v>UNBILL</v>
          </cell>
          <cell r="G27">
            <v>-715178</v>
          </cell>
          <cell r="H27">
            <v>130787</v>
          </cell>
          <cell r="I27">
            <v>306918</v>
          </cell>
          <cell r="J27">
            <v>-444491</v>
          </cell>
          <cell r="K27">
            <v>901850</v>
          </cell>
          <cell r="L27">
            <v>592825</v>
          </cell>
          <cell r="M27">
            <v>-24702</v>
          </cell>
          <cell r="N27">
            <v>-193936</v>
          </cell>
          <cell r="O27">
            <v>-424464</v>
          </cell>
          <cell r="P27">
            <v>360693</v>
          </cell>
          <cell r="Q27">
            <v>-266805</v>
          </cell>
          <cell r="R27">
            <v>-530732</v>
          </cell>
        </row>
        <row r="28">
          <cell r="A28">
            <v>442200</v>
          </cell>
          <cell r="D28" t="str">
            <v>BBEREV</v>
          </cell>
          <cell r="G28">
            <v>616985</v>
          </cell>
          <cell r="H28">
            <v>647542</v>
          </cell>
          <cell r="I28">
            <v>644517</v>
          </cell>
          <cell r="J28">
            <v>635670</v>
          </cell>
          <cell r="K28">
            <v>641535</v>
          </cell>
          <cell r="L28">
            <v>671842</v>
          </cell>
          <cell r="M28">
            <v>678379</v>
          </cell>
          <cell r="N28">
            <v>670297</v>
          </cell>
          <cell r="O28">
            <v>634455</v>
          </cell>
          <cell r="P28">
            <v>609745</v>
          </cell>
          <cell r="Q28">
            <v>613529</v>
          </cell>
          <cell r="R28">
            <v>591126</v>
          </cell>
        </row>
        <row r="29">
          <cell r="A29">
            <v>442200</v>
          </cell>
          <cell r="D29" t="str">
            <v>BEFREV</v>
          </cell>
          <cell r="G29">
            <v>1763232</v>
          </cell>
          <cell r="H29">
            <v>1797630</v>
          </cell>
          <cell r="I29">
            <v>1794901</v>
          </cell>
          <cell r="J29">
            <v>1780148</v>
          </cell>
          <cell r="K29">
            <v>1775745</v>
          </cell>
          <cell r="L29">
            <v>1781667</v>
          </cell>
          <cell r="M29">
            <v>1812331</v>
          </cell>
          <cell r="N29">
            <v>1801698</v>
          </cell>
          <cell r="O29">
            <v>1721882</v>
          </cell>
          <cell r="P29">
            <v>1722552</v>
          </cell>
          <cell r="Q29">
            <v>1713875</v>
          </cell>
          <cell r="R29">
            <v>1711403</v>
          </cell>
        </row>
        <row r="30">
          <cell r="A30">
            <v>442200</v>
          </cell>
          <cell r="D30" t="str">
            <v>BBEREV</v>
          </cell>
          <cell r="G30">
            <v>1897400</v>
          </cell>
          <cell r="H30">
            <v>1991372</v>
          </cell>
          <cell r="I30">
            <v>1982071</v>
          </cell>
          <cell r="J30">
            <v>1954862</v>
          </cell>
          <cell r="K30">
            <v>1972898</v>
          </cell>
          <cell r="L30">
            <v>2066101</v>
          </cell>
          <cell r="M30">
            <v>2086205</v>
          </cell>
          <cell r="N30">
            <v>2061349</v>
          </cell>
          <cell r="O30">
            <v>1951127</v>
          </cell>
          <cell r="P30">
            <v>1875137</v>
          </cell>
          <cell r="Q30">
            <v>1886773</v>
          </cell>
          <cell r="R30">
            <v>1817877</v>
          </cell>
        </row>
        <row r="31">
          <cell r="A31">
            <v>442200</v>
          </cell>
          <cell r="D31" t="str">
            <v>BBEREV</v>
          </cell>
          <cell r="G31">
            <v>167714</v>
          </cell>
          <cell r="H31">
            <v>176021</v>
          </cell>
          <cell r="I31">
            <v>175199</v>
          </cell>
          <cell r="J31">
            <v>172794</v>
          </cell>
          <cell r="K31">
            <v>174388</v>
          </cell>
          <cell r="L31">
            <v>182626</v>
          </cell>
          <cell r="M31">
            <v>184403</v>
          </cell>
          <cell r="N31">
            <v>182206</v>
          </cell>
          <cell r="O31">
            <v>172463</v>
          </cell>
          <cell r="P31">
            <v>165746</v>
          </cell>
          <cell r="Q31">
            <v>166775</v>
          </cell>
          <cell r="R31">
            <v>160685</v>
          </cell>
        </row>
        <row r="32">
          <cell r="A32">
            <v>442200</v>
          </cell>
          <cell r="D32" t="str">
            <v>REDSM</v>
          </cell>
          <cell r="G32">
            <v>68483</v>
          </cell>
          <cell r="H32">
            <v>69819</v>
          </cell>
          <cell r="I32">
            <v>76684</v>
          </cell>
          <cell r="J32">
            <v>82968</v>
          </cell>
          <cell r="K32">
            <v>89660</v>
          </cell>
          <cell r="L32">
            <v>89959</v>
          </cell>
          <cell r="M32">
            <v>91507</v>
          </cell>
          <cell r="N32">
            <v>97968</v>
          </cell>
          <cell r="O32">
            <v>93628</v>
          </cell>
          <cell r="P32">
            <v>100355</v>
          </cell>
          <cell r="Q32">
            <v>73223</v>
          </cell>
          <cell r="R32">
            <v>66470</v>
          </cell>
        </row>
        <row r="33">
          <cell r="A33">
            <v>442200</v>
          </cell>
          <cell r="D33" t="str">
            <v>REFC</v>
          </cell>
          <cell r="G33">
            <v>-178133</v>
          </cell>
          <cell r="H33">
            <v>-151305</v>
          </cell>
          <cell r="I33">
            <v>-55657</v>
          </cell>
          <cell r="J33">
            <v>-156531</v>
          </cell>
          <cell r="K33">
            <v>224096</v>
          </cell>
          <cell r="L33">
            <v>240105</v>
          </cell>
          <cell r="M33">
            <v>10087</v>
          </cell>
          <cell r="N33">
            <v>-177909</v>
          </cell>
          <cell r="O33">
            <v>-162860</v>
          </cell>
          <cell r="P33">
            <v>-191161</v>
          </cell>
          <cell r="Q33">
            <v>-273312</v>
          </cell>
          <cell r="R33">
            <v>-327195</v>
          </cell>
        </row>
        <row r="34">
          <cell r="A34">
            <v>442200</v>
          </cell>
          <cell r="D34" t="str">
            <v>RKEPSM</v>
          </cell>
          <cell r="G34">
            <v>-92474</v>
          </cell>
          <cell r="H34">
            <v>-65311</v>
          </cell>
          <cell r="I34">
            <v>-26325</v>
          </cell>
          <cell r="J34">
            <v>0</v>
          </cell>
          <cell r="K34">
            <v>-13221</v>
          </cell>
          <cell r="L34">
            <v>-22738</v>
          </cell>
          <cell r="M34">
            <v>-52654</v>
          </cell>
          <cell r="N34">
            <v>-3900</v>
          </cell>
          <cell r="O34">
            <v>-11915</v>
          </cell>
          <cell r="P34">
            <v>-34424</v>
          </cell>
          <cell r="Q34">
            <v>-35615</v>
          </cell>
          <cell r="R34">
            <v>-17925</v>
          </cell>
        </row>
        <row r="35">
          <cell r="A35">
            <v>442290</v>
          </cell>
          <cell r="D35" t="str">
            <v>UNBILL</v>
          </cell>
          <cell r="G35">
            <v>87166</v>
          </cell>
          <cell r="H35">
            <v>132598</v>
          </cell>
          <cell r="I35">
            <v>124871</v>
          </cell>
          <cell r="J35">
            <v>40407</v>
          </cell>
          <cell r="K35">
            <v>473041</v>
          </cell>
          <cell r="L35">
            <v>225898</v>
          </cell>
          <cell r="M35">
            <v>-453635</v>
          </cell>
          <cell r="N35">
            <v>-308221</v>
          </cell>
          <cell r="O35">
            <v>-43914</v>
          </cell>
          <cell r="P35">
            <v>-131099</v>
          </cell>
          <cell r="Q35">
            <v>-73879</v>
          </cell>
          <cell r="R35">
            <v>-64434</v>
          </cell>
        </row>
        <row r="36">
          <cell r="A36">
            <v>444000</v>
          </cell>
          <cell r="D36" t="str">
            <v>BBEREV</v>
          </cell>
          <cell r="G36">
            <v>66801</v>
          </cell>
          <cell r="H36">
            <v>65014</v>
          </cell>
          <cell r="I36">
            <v>61344</v>
          </cell>
          <cell r="J36">
            <v>59577</v>
          </cell>
          <cell r="K36">
            <v>61167</v>
          </cell>
          <cell r="L36">
            <v>59617</v>
          </cell>
          <cell r="M36">
            <v>61840</v>
          </cell>
          <cell r="N36">
            <v>61205</v>
          </cell>
          <cell r="O36">
            <v>59612</v>
          </cell>
          <cell r="P36">
            <v>59495</v>
          </cell>
          <cell r="Q36">
            <v>61843</v>
          </cell>
          <cell r="R36">
            <v>61846</v>
          </cell>
        </row>
        <row r="37">
          <cell r="A37">
            <v>444000</v>
          </cell>
          <cell r="D37" t="str">
            <v>BEFREV</v>
          </cell>
          <cell r="G37">
            <v>38543</v>
          </cell>
          <cell r="H37">
            <v>36535</v>
          </cell>
          <cell r="I37">
            <v>34501</v>
          </cell>
          <cell r="J37">
            <v>33394</v>
          </cell>
          <cell r="K37">
            <v>33188</v>
          </cell>
          <cell r="L37">
            <v>33651</v>
          </cell>
          <cell r="M37">
            <v>34141</v>
          </cell>
          <cell r="N37">
            <v>33960</v>
          </cell>
          <cell r="O37">
            <v>33291</v>
          </cell>
          <cell r="P37">
            <v>33342</v>
          </cell>
          <cell r="Q37">
            <v>35222</v>
          </cell>
          <cell r="R37">
            <v>35299</v>
          </cell>
        </row>
        <row r="38">
          <cell r="A38">
            <v>444000</v>
          </cell>
          <cell r="D38" t="str">
            <v>BBEREV</v>
          </cell>
          <cell r="G38">
            <v>50104</v>
          </cell>
          <cell r="H38">
            <v>48764</v>
          </cell>
          <cell r="I38">
            <v>46011</v>
          </cell>
          <cell r="J38">
            <v>44686</v>
          </cell>
          <cell r="K38">
            <v>45879</v>
          </cell>
          <cell r="L38">
            <v>44716</v>
          </cell>
          <cell r="M38">
            <v>46383</v>
          </cell>
          <cell r="N38">
            <v>45907</v>
          </cell>
          <cell r="O38">
            <v>44712</v>
          </cell>
          <cell r="P38">
            <v>44624</v>
          </cell>
          <cell r="Q38">
            <v>46386</v>
          </cell>
          <cell r="R38">
            <v>46388</v>
          </cell>
        </row>
        <row r="39">
          <cell r="A39">
            <v>444000</v>
          </cell>
          <cell r="D39" t="str">
            <v>BBEREV</v>
          </cell>
          <cell r="G39">
            <v>4180</v>
          </cell>
          <cell r="H39">
            <v>4068</v>
          </cell>
          <cell r="I39">
            <v>3839</v>
          </cell>
          <cell r="J39">
            <v>3728</v>
          </cell>
          <cell r="K39">
            <v>3828</v>
          </cell>
          <cell r="L39">
            <v>3731</v>
          </cell>
          <cell r="M39">
            <v>3870</v>
          </cell>
          <cell r="N39">
            <v>3830</v>
          </cell>
          <cell r="O39">
            <v>3730</v>
          </cell>
          <cell r="P39">
            <v>3723</v>
          </cell>
          <cell r="Q39">
            <v>3870</v>
          </cell>
          <cell r="R39">
            <v>3870</v>
          </cell>
        </row>
        <row r="40">
          <cell r="A40">
            <v>444000</v>
          </cell>
          <cell r="D40" t="str">
            <v>REDSM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A41">
            <v>444000</v>
          </cell>
          <cell r="D41" t="str">
            <v>REFC</v>
          </cell>
          <cell r="G41">
            <v>-3894</v>
          </cell>
          <cell r="H41">
            <v>-3075</v>
          </cell>
          <cell r="I41">
            <v>-1070</v>
          </cell>
          <cell r="J41">
            <v>-2936</v>
          </cell>
          <cell r="K41">
            <v>4188</v>
          </cell>
          <cell r="L41">
            <v>4535</v>
          </cell>
          <cell r="M41">
            <v>190</v>
          </cell>
          <cell r="N41">
            <v>-3353</v>
          </cell>
          <cell r="O41">
            <v>-3149</v>
          </cell>
          <cell r="P41">
            <v>-3700</v>
          </cell>
          <cell r="Q41">
            <v>-5617</v>
          </cell>
          <cell r="R41">
            <v>-6749</v>
          </cell>
        </row>
        <row r="42">
          <cell r="A42">
            <v>444000</v>
          </cell>
          <cell r="D42" t="str">
            <v>RKEPSM</v>
          </cell>
          <cell r="G42">
            <v>-2021</v>
          </cell>
          <cell r="H42">
            <v>-1327</v>
          </cell>
          <cell r="I42">
            <v>-506</v>
          </cell>
          <cell r="J42">
            <v>0</v>
          </cell>
          <cell r="K42">
            <v>-247</v>
          </cell>
          <cell r="L42">
            <v>-429</v>
          </cell>
          <cell r="M42">
            <v>-992</v>
          </cell>
          <cell r="N42">
            <v>-74</v>
          </cell>
          <cell r="O42">
            <v>-230</v>
          </cell>
          <cell r="P42">
            <v>-666</v>
          </cell>
          <cell r="Q42">
            <v>-732</v>
          </cell>
          <cell r="R42">
            <v>-370</v>
          </cell>
        </row>
        <row r="43">
          <cell r="A43">
            <v>445000</v>
          </cell>
          <cell r="D43" t="str">
            <v>BBEREV</v>
          </cell>
          <cell r="G43">
            <v>255850</v>
          </cell>
          <cell r="H43">
            <v>262812</v>
          </cell>
          <cell r="I43">
            <v>268613</v>
          </cell>
          <cell r="J43">
            <v>240801</v>
          </cell>
          <cell r="K43">
            <v>245360</v>
          </cell>
          <cell r="L43">
            <v>268157</v>
          </cell>
          <cell r="M43">
            <v>272599</v>
          </cell>
          <cell r="N43">
            <v>277753</v>
          </cell>
          <cell r="O43">
            <v>286816</v>
          </cell>
          <cell r="P43">
            <v>259676</v>
          </cell>
          <cell r="Q43">
            <v>251060</v>
          </cell>
          <cell r="R43">
            <v>250981</v>
          </cell>
        </row>
        <row r="44">
          <cell r="A44">
            <v>445000</v>
          </cell>
          <cell r="D44" t="str">
            <v>BEFREV</v>
          </cell>
          <cell r="G44">
            <v>594292</v>
          </cell>
          <cell r="H44">
            <v>601115</v>
          </cell>
          <cell r="I44">
            <v>586954</v>
          </cell>
          <cell r="J44">
            <v>536748</v>
          </cell>
          <cell r="K44">
            <v>544884</v>
          </cell>
          <cell r="L44">
            <v>586671</v>
          </cell>
          <cell r="M44">
            <v>604668</v>
          </cell>
          <cell r="N44">
            <v>622820</v>
          </cell>
          <cell r="O44">
            <v>662187</v>
          </cell>
          <cell r="P44">
            <v>583479</v>
          </cell>
          <cell r="Q44">
            <v>547690</v>
          </cell>
          <cell r="R44">
            <v>578381</v>
          </cell>
        </row>
        <row r="45">
          <cell r="A45">
            <v>445000</v>
          </cell>
          <cell r="D45" t="str">
            <v>BBEREV</v>
          </cell>
          <cell r="G45">
            <v>731570</v>
          </cell>
          <cell r="H45">
            <v>751474</v>
          </cell>
          <cell r="I45">
            <v>768062</v>
          </cell>
          <cell r="J45">
            <v>688537</v>
          </cell>
          <cell r="K45">
            <v>701574</v>
          </cell>
          <cell r="L45">
            <v>766757</v>
          </cell>
          <cell r="M45">
            <v>779458</v>
          </cell>
          <cell r="N45">
            <v>794195</v>
          </cell>
          <cell r="O45">
            <v>820112</v>
          </cell>
          <cell r="P45">
            <v>742507</v>
          </cell>
          <cell r="Q45">
            <v>717871</v>
          </cell>
          <cell r="R45">
            <v>717646</v>
          </cell>
        </row>
        <row r="46">
          <cell r="A46">
            <v>445000</v>
          </cell>
          <cell r="D46" t="str">
            <v>BBEREV</v>
          </cell>
          <cell r="G46">
            <v>65701</v>
          </cell>
          <cell r="H46">
            <v>67489</v>
          </cell>
          <cell r="I46">
            <v>68978</v>
          </cell>
          <cell r="J46">
            <v>61836</v>
          </cell>
          <cell r="K46">
            <v>63007</v>
          </cell>
          <cell r="L46">
            <v>68861</v>
          </cell>
          <cell r="M46">
            <v>70002</v>
          </cell>
          <cell r="N46">
            <v>71325</v>
          </cell>
          <cell r="O46">
            <v>73653</v>
          </cell>
          <cell r="P46">
            <v>66683</v>
          </cell>
          <cell r="Q46">
            <v>64471</v>
          </cell>
          <cell r="R46">
            <v>64451</v>
          </cell>
        </row>
        <row r="47">
          <cell r="A47">
            <v>445000</v>
          </cell>
          <cell r="D47" t="str">
            <v>REDSM</v>
          </cell>
          <cell r="G47">
            <v>23082</v>
          </cell>
          <cell r="H47">
            <v>23347</v>
          </cell>
          <cell r="I47">
            <v>25077</v>
          </cell>
          <cell r="J47">
            <v>25016</v>
          </cell>
          <cell r="K47">
            <v>27512</v>
          </cell>
          <cell r="L47">
            <v>29622</v>
          </cell>
          <cell r="M47">
            <v>30531</v>
          </cell>
          <cell r="N47">
            <v>33866</v>
          </cell>
          <cell r="O47">
            <v>36007</v>
          </cell>
          <cell r="P47">
            <v>33993</v>
          </cell>
          <cell r="Q47">
            <v>23399</v>
          </cell>
          <cell r="R47">
            <v>22464</v>
          </cell>
        </row>
        <row r="48">
          <cell r="A48">
            <v>445000</v>
          </cell>
          <cell r="D48" t="str">
            <v>REFC</v>
          </cell>
          <cell r="G48">
            <v>-60039</v>
          </cell>
          <cell r="H48">
            <v>-50595</v>
          </cell>
          <cell r="I48">
            <v>-18200</v>
          </cell>
          <cell r="J48">
            <v>-47197</v>
          </cell>
          <cell r="K48">
            <v>68763</v>
          </cell>
          <cell r="L48">
            <v>79062</v>
          </cell>
          <cell r="M48">
            <v>3365</v>
          </cell>
          <cell r="N48">
            <v>-61500</v>
          </cell>
          <cell r="O48">
            <v>-62631</v>
          </cell>
          <cell r="P48">
            <v>-64752</v>
          </cell>
          <cell r="Q48">
            <v>-87340</v>
          </cell>
          <cell r="R48">
            <v>-110578</v>
          </cell>
        </row>
        <row r="49">
          <cell r="A49">
            <v>445000</v>
          </cell>
          <cell r="D49" t="str">
            <v>RKEPSM</v>
          </cell>
          <cell r="G49">
            <v>-31168</v>
          </cell>
          <cell r="H49">
            <v>-21840</v>
          </cell>
          <cell r="I49">
            <v>-8609</v>
          </cell>
          <cell r="J49">
            <v>0</v>
          </cell>
          <cell r="K49">
            <v>-4057</v>
          </cell>
          <cell r="L49">
            <v>-7487</v>
          </cell>
          <cell r="M49">
            <v>-17567</v>
          </cell>
          <cell r="N49">
            <v>-1348</v>
          </cell>
          <cell r="O49">
            <v>-4582</v>
          </cell>
          <cell r="P49">
            <v>-11660</v>
          </cell>
          <cell r="Q49">
            <v>-11381</v>
          </cell>
          <cell r="R49">
            <v>-6058</v>
          </cell>
        </row>
        <row r="50">
          <cell r="A50">
            <v>445090</v>
          </cell>
          <cell r="D50" t="str">
            <v>UNBILL</v>
          </cell>
          <cell r="G50">
            <v>92</v>
          </cell>
          <cell r="H50">
            <v>-44277</v>
          </cell>
          <cell r="I50">
            <v>73613</v>
          </cell>
          <cell r="J50">
            <v>-17329</v>
          </cell>
          <cell r="K50">
            <v>250408</v>
          </cell>
          <cell r="L50">
            <v>162276</v>
          </cell>
          <cell r="M50">
            <v>-2091</v>
          </cell>
          <cell r="N50">
            <v>25562</v>
          </cell>
          <cell r="O50">
            <v>-103528</v>
          </cell>
          <cell r="P50">
            <v>89049</v>
          </cell>
          <cell r="Q50">
            <v>-19676</v>
          </cell>
          <cell r="R50">
            <v>-137199</v>
          </cell>
        </row>
        <row r="51">
          <cell r="A51">
            <v>447150</v>
          </cell>
          <cell r="D51">
            <v>0</v>
          </cell>
          <cell r="G51">
            <v>2845000</v>
          </cell>
          <cell r="H51">
            <v>1388000</v>
          </cell>
          <cell r="I51">
            <v>550000</v>
          </cell>
          <cell r="J51">
            <v>0</v>
          </cell>
          <cell r="K51">
            <v>403000</v>
          </cell>
          <cell r="L51">
            <v>536000</v>
          </cell>
          <cell r="M51">
            <v>981000</v>
          </cell>
          <cell r="N51">
            <v>345000</v>
          </cell>
          <cell r="O51">
            <v>774000</v>
          </cell>
          <cell r="P51">
            <v>1242000</v>
          </cell>
          <cell r="Q51">
            <v>683000</v>
          </cell>
          <cell r="R51">
            <v>436000</v>
          </cell>
        </row>
        <row r="52">
          <cell r="A52">
            <v>448000</v>
          </cell>
          <cell r="D52" t="str">
            <v>BBEREV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A53">
            <v>448000</v>
          </cell>
          <cell r="D53" t="str">
            <v>BEFREV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>
            <v>448000</v>
          </cell>
          <cell r="D54" t="str">
            <v>BBEREV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A55">
            <v>448000</v>
          </cell>
          <cell r="D55" t="str">
            <v>BBEREV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>
            <v>448000</v>
          </cell>
          <cell r="D56" t="str">
            <v>REDSM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A57">
            <v>448000</v>
          </cell>
          <cell r="D57" t="str">
            <v>REFC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>
            <v>448000</v>
          </cell>
          <cell r="D58" t="str">
            <v>RKEPSM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A59">
            <v>451100</v>
          </cell>
          <cell r="D59">
            <v>0</v>
          </cell>
          <cell r="G59">
            <v>24792</v>
          </cell>
          <cell r="H59">
            <v>24792</v>
          </cell>
          <cell r="I59">
            <v>24792</v>
          </cell>
          <cell r="J59">
            <v>24792</v>
          </cell>
          <cell r="K59">
            <v>24792</v>
          </cell>
          <cell r="L59">
            <v>24792</v>
          </cell>
          <cell r="M59">
            <v>24792</v>
          </cell>
          <cell r="N59">
            <v>24792</v>
          </cell>
          <cell r="O59">
            <v>24792</v>
          </cell>
          <cell r="P59">
            <v>24792</v>
          </cell>
          <cell r="Q59">
            <v>24792</v>
          </cell>
          <cell r="R59">
            <v>24792</v>
          </cell>
        </row>
        <row r="60">
          <cell r="A60">
            <v>454200</v>
          </cell>
          <cell r="D60">
            <v>0</v>
          </cell>
          <cell r="G60">
            <v>14167</v>
          </cell>
          <cell r="H60">
            <v>14167</v>
          </cell>
          <cell r="I60">
            <v>14167</v>
          </cell>
          <cell r="J60">
            <v>14167</v>
          </cell>
          <cell r="K60">
            <v>14167</v>
          </cell>
          <cell r="L60">
            <v>14167</v>
          </cell>
          <cell r="M60">
            <v>14167</v>
          </cell>
          <cell r="N60">
            <v>14167</v>
          </cell>
          <cell r="O60">
            <v>14167</v>
          </cell>
          <cell r="P60">
            <v>14167</v>
          </cell>
          <cell r="Q60">
            <v>14167</v>
          </cell>
          <cell r="R60">
            <v>14167</v>
          </cell>
        </row>
        <row r="61">
          <cell r="A61">
            <v>454400</v>
          </cell>
          <cell r="D61">
            <v>0</v>
          </cell>
          <cell r="G61">
            <v>46500</v>
          </cell>
          <cell r="H61">
            <v>46500</v>
          </cell>
          <cell r="I61">
            <v>46500</v>
          </cell>
          <cell r="J61">
            <v>46500</v>
          </cell>
          <cell r="K61">
            <v>46500</v>
          </cell>
          <cell r="L61">
            <v>46500</v>
          </cell>
          <cell r="M61">
            <v>46500</v>
          </cell>
          <cell r="N61">
            <v>46500</v>
          </cell>
          <cell r="O61">
            <v>46500</v>
          </cell>
          <cell r="P61">
            <v>46500</v>
          </cell>
          <cell r="Q61">
            <v>46500</v>
          </cell>
          <cell r="R61">
            <v>46500</v>
          </cell>
        </row>
        <row r="62">
          <cell r="A62">
            <v>454400</v>
          </cell>
          <cell r="D62" t="str">
            <v>BDPCHG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A63">
            <v>456110</v>
          </cell>
          <cell r="D63">
            <v>0</v>
          </cell>
          <cell r="G63">
            <v>12083</v>
          </cell>
          <cell r="H63">
            <v>12083</v>
          </cell>
          <cell r="I63">
            <v>12083</v>
          </cell>
          <cell r="J63">
            <v>12083</v>
          </cell>
          <cell r="K63">
            <v>12083</v>
          </cell>
          <cell r="L63">
            <v>12083</v>
          </cell>
          <cell r="M63">
            <v>12083</v>
          </cell>
          <cell r="N63">
            <v>12083</v>
          </cell>
          <cell r="O63">
            <v>12083</v>
          </cell>
          <cell r="P63">
            <v>12083</v>
          </cell>
          <cell r="Q63">
            <v>12083</v>
          </cell>
          <cell r="R63">
            <v>12083</v>
          </cell>
        </row>
        <row r="64">
          <cell r="A64">
            <v>456111</v>
          </cell>
          <cell r="D64">
            <v>0</v>
          </cell>
          <cell r="G64">
            <v>224580</v>
          </cell>
          <cell r="H64">
            <v>224580</v>
          </cell>
          <cell r="I64">
            <v>224580</v>
          </cell>
          <cell r="J64">
            <v>224580</v>
          </cell>
          <cell r="K64">
            <v>224580</v>
          </cell>
          <cell r="L64">
            <v>224580</v>
          </cell>
          <cell r="M64">
            <v>224580</v>
          </cell>
          <cell r="N64">
            <v>224580</v>
          </cell>
          <cell r="O64">
            <v>224580</v>
          </cell>
          <cell r="P64">
            <v>224580</v>
          </cell>
          <cell r="Q64">
            <v>224580</v>
          </cell>
          <cell r="R64">
            <v>224580</v>
          </cell>
        </row>
        <row r="65">
          <cell r="A65">
            <v>456610</v>
          </cell>
          <cell r="D65" t="str">
            <v>OTHER</v>
          </cell>
          <cell r="G65">
            <v>145608</v>
          </cell>
          <cell r="H65">
            <v>134405</v>
          </cell>
          <cell r="I65">
            <v>153188</v>
          </cell>
          <cell r="J65">
            <v>175953</v>
          </cell>
          <cell r="K65">
            <v>175572</v>
          </cell>
          <cell r="L65">
            <v>165738</v>
          </cell>
          <cell r="M65">
            <v>137659</v>
          </cell>
          <cell r="N65">
            <v>137773</v>
          </cell>
          <cell r="O65">
            <v>159048</v>
          </cell>
          <cell r="P65">
            <v>177993</v>
          </cell>
          <cell r="Q65">
            <v>163703</v>
          </cell>
          <cell r="R65">
            <v>154590</v>
          </cell>
        </row>
      </sheetData>
      <sheetData sheetId="9" refreshError="1"/>
      <sheetData sheetId="10" refreshError="1">
        <row r="1">
          <cell r="A1" t="str">
            <v>C319</v>
          </cell>
        </row>
        <row r="3">
          <cell r="A3" t="str">
            <v>D249</v>
          </cell>
          <cell r="B3">
            <v>100</v>
          </cell>
          <cell r="D3" t="str">
            <v>Distribution net plant factor</v>
          </cell>
        </row>
        <row r="4">
          <cell r="A4" t="str">
            <v>DALL</v>
          </cell>
          <cell r="B4">
            <v>100</v>
          </cell>
          <cell r="D4" t="str">
            <v>Direct Assign</v>
          </cell>
        </row>
        <row r="5">
          <cell r="A5" t="str">
            <v>DE49</v>
          </cell>
          <cell r="B5">
            <v>100</v>
          </cell>
          <cell r="D5" t="str">
            <v>Depreciation expense factor</v>
          </cell>
        </row>
        <row r="6">
          <cell r="A6" t="str">
            <v>DEA</v>
          </cell>
          <cell r="B6">
            <v>100</v>
          </cell>
          <cell r="D6" t="str">
            <v>Emission Allowance - Native</v>
          </cell>
        </row>
        <row r="7">
          <cell r="A7" t="str">
            <v>DNON</v>
          </cell>
          <cell r="B7">
            <v>0</v>
          </cell>
          <cell r="D7" t="str">
            <v>Direct Assign</v>
          </cell>
        </row>
        <row r="8">
          <cell r="A8" t="str">
            <v>K201</v>
          </cell>
          <cell r="B8">
            <v>100</v>
          </cell>
          <cell r="D8" t="str">
            <v>Average of 12 months demand factor</v>
          </cell>
        </row>
        <row r="9">
          <cell r="A9" t="str">
            <v>K209</v>
          </cell>
          <cell r="B9">
            <v>100</v>
          </cell>
          <cell r="D9" t="str">
            <v>Average of 12 months demand factor less lighting</v>
          </cell>
        </row>
        <row r="10">
          <cell r="A10" t="str">
            <v>K301</v>
          </cell>
          <cell r="B10">
            <v>100</v>
          </cell>
          <cell r="D10" t="str">
            <v>Total kWh energy factor</v>
          </cell>
        </row>
        <row r="11">
          <cell r="A11" t="str">
            <v>K305</v>
          </cell>
          <cell r="B11">
            <v>100</v>
          </cell>
          <cell r="D11" t="str">
            <v>Total kWh energy factor less lighting</v>
          </cell>
        </row>
        <row r="12">
          <cell r="A12" t="str">
            <v>K411</v>
          </cell>
          <cell r="B12">
            <v>100</v>
          </cell>
          <cell r="D12" t="str">
            <v>Administrative &amp; General</v>
          </cell>
        </row>
        <row r="13">
          <cell r="A13" t="str">
            <v>NP29</v>
          </cell>
          <cell r="B13">
            <v>100</v>
          </cell>
          <cell r="D13" t="str">
            <v>Total net plant factor</v>
          </cell>
        </row>
        <row r="14">
          <cell r="A14" t="str">
            <v>UNBL</v>
          </cell>
          <cell r="B14">
            <v>100</v>
          </cell>
          <cell r="D14" t="str">
            <v>Unbilled revenue factor - directly assigned</v>
          </cell>
        </row>
        <row r="15">
          <cell r="A15" t="str">
            <v>NP29</v>
          </cell>
          <cell r="B15">
            <v>100</v>
          </cell>
          <cell r="D15" t="str">
            <v>Total net plant factor</v>
          </cell>
        </row>
        <row r="16">
          <cell r="A16" t="str">
            <v>UNBL</v>
          </cell>
          <cell r="B16">
            <v>100</v>
          </cell>
          <cell r="D16" t="str">
            <v>Unbilled revenue factor - directly assigned</v>
          </cell>
        </row>
      </sheetData>
      <sheetData sheetId="11" refreshError="1">
        <row r="16">
          <cell r="C16">
            <v>8.3580000000000002E-2</v>
          </cell>
          <cell r="I16">
            <v>-1.2689999999999993E-2</v>
          </cell>
        </row>
        <row r="20">
          <cell r="C20">
            <v>1.6449240999999999</v>
          </cell>
          <cell r="J20">
            <v>-4.7890999999999906E-3</v>
          </cell>
        </row>
      </sheetData>
      <sheetData sheetId="12" refreshError="1"/>
      <sheetData sheetId="13" refreshError="1">
        <row r="49">
          <cell r="J49">
            <v>0.76949999999999996</v>
          </cell>
        </row>
        <row r="108">
          <cell r="X108">
            <v>0.74236000000000002</v>
          </cell>
        </row>
      </sheetData>
      <sheetData sheetId="14" refreshError="1">
        <row r="18">
          <cell r="I18">
            <v>2004098001</v>
          </cell>
        </row>
      </sheetData>
      <sheetData sheetId="15" refreshError="1"/>
      <sheetData sheetId="16" refreshError="1">
        <row r="255">
          <cell r="C255">
            <v>0.75870000000000004</v>
          </cell>
        </row>
        <row r="259">
          <cell r="C259">
            <v>0.72819999999999996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17">
          <cell r="G17">
            <v>0</v>
          </cell>
        </row>
        <row r="23">
          <cell r="G23">
            <v>0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>
        <row r="94">
          <cell r="AE94">
            <v>192227</v>
          </cell>
        </row>
      </sheetData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>
        <row r="150">
          <cell r="T150">
            <v>1107</v>
          </cell>
          <cell r="U150" t="str">
            <v xml:space="preserve">Interest Charges  </v>
          </cell>
          <cell r="W150">
            <v>-9152456</v>
          </cell>
          <cell r="X150">
            <v>-14155510</v>
          </cell>
        </row>
        <row r="151">
          <cell r="U151" t="str">
            <v>Book Taxable Income</v>
          </cell>
          <cell r="W151">
            <v>44752135</v>
          </cell>
          <cell r="X151">
            <v>9135584</v>
          </cell>
        </row>
        <row r="153">
          <cell r="T153">
            <v>1102</v>
          </cell>
          <cell r="U153" t="str">
            <v>Accounting Depreciation</v>
          </cell>
          <cell r="W153">
            <v>838490.59999999963</v>
          </cell>
          <cell r="X153">
            <v>1158877</v>
          </cell>
        </row>
        <row r="154">
          <cell r="T154" t="str">
            <v>Metr</v>
          </cell>
          <cell r="U154" t="str">
            <v>Meter Capital Lease Principle Payments</v>
          </cell>
        </row>
        <row r="155">
          <cell r="T155">
            <v>1130</v>
          </cell>
          <cell r="U155" t="str">
            <v>Cost of Removal Adjustment</v>
          </cell>
        </row>
        <row r="156">
          <cell r="T156">
            <v>1108</v>
          </cell>
          <cell r="U156" t="str">
            <v>Amortization of Loss on Reacquired Debt</v>
          </cell>
          <cell r="W156">
            <v>35375930</v>
          </cell>
          <cell r="X156">
            <v>44542262</v>
          </cell>
        </row>
        <row r="157">
          <cell r="T157">
            <v>1123</v>
          </cell>
          <cell r="U157" t="str">
            <v>Tax Depreciation</v>
          </cell>
          <cell r="W157">
            <v>-87812531.015559807</v>
          </cell>
          <cell r="X157">
            <v>-89617576</v>
          </cell>
        </row>
        <row r="158">
          <cell r="T158" t="str">
            <v>Perm</v>
          </cell>
          <cell r="U158" t="str">
            <v>Other Permanent Differences</v>
          </cell>
          <cell r="W158">
            <v>-50183570.720557585</v>
          </cell>
          <cell r="X158">
            <v>-26140183</v>
          </cell>
        </row>
        <row r="281">
          <cell r="AH281">
            <v>0.89086699999999996</v>
          </cell>
        </row>
      </sheetData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>
        <row r="34">
          <cell r="I34">
            <v>1.6401349999999999</v>
          </cell>
        </row>
        <row r="81">
          <cell r="I81">
            <v>1.0021225</v>
          </cell>
        </row>
      </sheetData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_J1 - Base"/>
      <sheetName val="SCH_J1 - Forecast"/>
      <sheetName val="SCH_J2 - Base"/>
      <sheetName val="SCH_J2 - Forecast"/>
      <sheetName val="SCH_J3 - Base"/>
      <sheetName val="SCH_J3 - Forecast"/>
      <sheetName val="SCH_J4"/>
    </sheetNames>
    <sheetDataSet>
      <sheetData sheetId="0">
        <row r="9">
          <cell r="K9" t="str">
            <v>R. H. PRATT</v>
          </cell>
        </row>
      </sheetData>
      <sheetData sheetId="1"/>
      <sheetData sheetId="2"/>
      <sheetData sheetId="3">
        <row r="4">
          <cell r="A4" t="str">
            <v>THIRTEEN MONTH AVERAGE BALANCE ENDING MARCH 31, 2020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Short-Term Debt"/>
      <sheetName val="Long-Term Debt"/>
      <sheetName val="FORWARD RATES"/>
      <sheetName val="Unamortized discount-current"/>
      <sheetName val="Erlanger Schedule"/>
      <sheetName val="Meter Schedule"/>
      <sheetName val="B. DEK CAP LEASE SCHEDULE"/>
      <sheetName val="B. Erlanger Schedule "/>
      <sheetName val="recon to balance sheets"/>
      <sheetName val="Cap Leases"/>
    </sheetNames>
    <sheetDataSet>
      <sheetData sheetId="0"/>
      <sheetData sheetId="1">
        <row r="4">
          <cell r="N4">
            <v>29932159.083333332</v>
          </cell>
        </row>
        <row r="19">
          <cell r="AE19">
            <v>2.8834692307692308E-2</v>
          </cell>
        </row>
      </sheetData>
      <sheetData sheetId="2">
        <row r="6">
          <cell r="S6">
            <v>202975.24491038837</v>
          </cell>
          <cell r="AJ6">
            <v>33445.457229833773</v>
          </cell>
        </row>
        <row r="11">
          <cell r="AJ11">
            <v>53846153.846153848</v>
          </cell>
        </row>
        <row r="19">
          <cell r="E19">
            <v>43723</v>
          </cell>
          <cell r="AJ19">
            <v>70000000</v>
          </cell>
        </row>
        <row r="20">
          <cell r="AJ20">
            <v>-26184</v>
          </cell>
        </row>
        <row r="21">
          <cell r="AJ21">
            <v>-42059.970000000045</v>
          </cell>
        </row>
        <row r="23">
          <cell r="AJ23">
            <v>-370127.77999999962</v>
          </cell>
        </row>
        <row r="24">
          <cell r="AJ24">
            <v>-164278.22999999992</v>
          </cell>
        </row>
        <row r="25">
          <cell r="AJ25">
            <v>-15270.03615384616</v>
          </cell>
        </row>
        <row r="26">
          <cell r="AJ26">
            <v>-125448.25307692291</v>
          </cell>
        </row>
        <row r="41">
          <cell r="AJ41">
            <v>-201629.43</v>
          </cell>
        </row>
        <row r="42">
          <cell r="AJ42">
            <v>-5022.6561538461583</v>
          </cell>
        </row>
        <row r="45">
          <cell r="AJ45">
            <v>16365</v>
          </cell>
        </row>
        <row r="46">
          <cell r="AJ46">
            <v>11371.896153846166</v>
          </cell>
        </row>
      </sheetData>
      <sheetData sheetId="3">
        <row r="40">
          <cell r="M40">
            <v>2.5645999999999999E-2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N67"/>
  <sheetViews>
    <sheetView tabSelected="1" view="pageLayout" topLeftCell="D1" zoomScaleNormal="70" workbookViewId="0">
      <selection activeCell="N29" sqref="N29"/>
    </sheetView>
  </sheetViews>
  <sheetFormatPr defaultColWidth="8" defaultRowHeight="12.75" x14ac:dyDescent="0.2"/>
  <cols>
    <col min="1" max="1" width="6" customWidth="1"/>
    <col min="2" max="2" width="36.140625" customWidth="1"/>
    <col min="3" max="3" width="17.42578125" customWidth="1"/>
    <col min="4" max="4" width="11.85546875" customWidth="1"/>
    <col min="5" max="5" width="14.140625" customWidth="1"/>
    <col min="6" max="6" width="14.28515625" customWidth="1"/>
    <col min="7" max="7" width="14.7109375" customWidth="1"/>
    <col min="8" max="8" width="15.5703125" customWidth="1"/>
    <col min="9" max="9" width="14.42578125" customWidth="1"/>
    <col min="10" max="10" width="12.5703125" customWidth="1"/>
    <col min="11" max="11" width="16.140625" customWidth="1"/>
    <col min="12" max="12" width="14.7109375" customWidth="1"/>
    <col min="13" max="13" width="14.140625" customWidth="1"/>
    <col min="14" max="14" width="15.7109375" bestFit="1" customWidth="1"/>
  </cols>
  <sheetData>
    <row r="1" spans="1:14" s="3" customFormat="1" x14ac:dyDescent="0.2">
      <c r="A1" s="1" t="str">
        <f>COMPANY</f>
        <v>DUKE ENERGY KENTUCKY, INC.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s="3" customFormat="1" x14ac:dyDescent="0.2">
      <c r="A2" s="96" t="s">
        <v>64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4" s="3" customFormat="1" x14ac:dyDescent="0.2">
      <c r="A3" s="96" t="s">
        <v>65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14" s="3" customFormat="1" x14ac:dyDescent="0.2">
      <c r="A4" s="1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</row>
    <row r="5" spans="1:14" s="3" customFormat="1" x14ac:dyDescent="0.2">
      <c r="A5" s="6" t="str">
        <f>'[2]SCH_J2 - Forecast'!A4</f>
        <v>THIRTEEN MONTH AVERAGE BALANCE ENDING MARCH 31, 2020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5"/>
    </row>
    <row r="6" spans="1:14" s="3" customFormat="1" x14ac:dyDescent="0.2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2"/>
    </row>
    <row r="7" spans="1:14" s="3" customFormat="1" x14ac:dyDescent="0.2">
      <c r="A7" s="1"/>
      <c r="B7" s="1"/>
      <c r="C7" s="1"/>
      <c r="D7" s="7"/>
      <c r="E7" s="8"/>
      <c r="F7" s="7"/>
      <c r="G7" s="9"/>
      <c r="H7" s="9"/>
      <c r="I7" s="7"/>
      <c r="J7" s="7"/>
      <c r="K7" s="9"/>
      <c r="L7" s="9"/>
      <c r="M7" s="10"/>
    </row>
    <row r="8" spans="1:14" s="3" customFormat="1" x14ac:dyDescent="0.2">
      <c r="A8" s="11" t="str">
        <f>DataF</f>
        <v>DATA:  BASE PERIOD  "X" FORECASTED PERIOD</v>
      </c>
      <c r="B8" s="12"/>
      <c r="C8" s="12"/>
      <c r="D8" s="13"/>
      <c r="E8" s="14"/>
      <c r="F8" s="12"/>
      <c r="G8" s="15"/>
      <c r="H8" s="15"/>
      <c r="I8" s="15"/>
      <c r="J8" s="15"/>
      <c r="K8" s="12"/>
      <c r="L8" s="16" t="s">
        <v>2</v>
      </c>
      <c r="M8" s="12"/>
    </row>
    <row r="9" spans="1:14" s="3" customFormat="1" x14ac:dyDescent="0.2">
      <c r="A9" s="17" t="s">
        <v>3</v>
      </c>
      <c r="B9" s="12"/>
      <c r="C9" s="12"/>
      <c r="D9" s="13"/>
      <c r="E9" s="12"/>
      <c r="F9" s="12"/>
      <c r="G9" s="15"/>
      <c r="H9" s="15"/>
      <c r="I9" s="15"/>
      <c r="J9" s="15"/>
      <c r="K9" s="12"/>
      <c r="L9" s="16" t="s">
        <v>4</v>
      </c>
      <c r="M9" s="12"/>
    </row>
    <row r="10" spans="1:14" s="3" customFormat="1" x14ac:dyDescent="0.2">
      <c r="A10" s="16" t="str">
        <f>Type</f>
        <v xml:space="preserve">TYPE OF FILING:  "X" ORIGINAL   UPDATED    REVISED  </v>
      </c>
      <c r="B10" s="12"/>
      <c r="C10" s="12"/>
      <c r="D10" s="13"/>
      <c r="E10" s="12"/>
      <c r="F10" s="12"/>
      <c r="G10" s="15"/>
      <c r="H10" s="15"/>
      <c r="I10" s="15"/>
      <c r="J10" s="12"/>
      <c r="K10" s="12"/>
      <c r="L10" s="16" t="s">
        <v>5</v>
      </c>
      <c r="M10" s="12"/>
      <c r="N10" s="18"/>
    </row>
    <row r="11" spans="1:14" s="3" customFormat="1" x14ac:dyDescent="0.2">
      <c r="A11" s="16" t="s">
        <v>6</v>
      </c>
      <c r="B11" s="12"/>
      <c r="C11" s="12"/>
      <c r="D11" s="13"/>
      <c r="E11" s="12"/>
      <c r="F11" s="12"/>
      <c r="G11" s="12"/>
      <c r="H11" s="12"/>
      <c r="I11" s="12"/>
      <c r="J11" s="12"/>
      <c r="K11" s="12"/>
      <c r="L11" s="17" t="str">
        <f>'[2]SCH_J1 - Base'!K9</f>
        <v>R. H. PRATT</v>
      </c>
      <c r="M11" s="12"/>
      <c r="N11" s="18"/>
    </row>
    <row r="12" spans="1:14" s="3" customFormat="1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20"/>
    </row>
    <row r="13" spans="1:14" s="3" customForma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2"/>
    </row>
    <row r="14" spans="1:14" s="3" customFormat="1" x14ac:dyDescent="0.2">
      <c r="A14" s="12"/>
      <c r="B14" s="97" t="s">
        <v>7</v>
      </c>
      <c r="C14" s="97"/>
      <c r="D14" s="97"/>
      <c r="E14" s="23" t="s">
        <v>8</v>
      </c>
      <c r="F14" s="23" t="s">
        <v>9</v>
      </c>
      <c r="G14" s="12"/>
      <c r="H14" s="23" t="s">
        <v>10</v>
      </c>
      <c r="I14" s="23" t="s">
        <v>11</v>
      </c>
      <c r="J14" s="23" t="s">
        <v>11</v>
      </c>
      <c r="K14" s="23" t="s">
        <v>12</v>
      </c>
      <c r="L14" s="12"/>
      <c r="M14" s="23" t="s">
        <v>13</v>
      </c>
    </row>
    <row r="15" spans="1:14" s="3" customFormat="1" x14ac:dyDescent="0.2">
      <c r="A15" s="23" t="s">
        <v>14</v>
      </c>
      <c r="B15" s="97" t="s">
        <v>15</v>
      </c>
      <c r="C15" s="97"/>
      <c r="D15" s="97"/>
      <c r="E15" s="23" t="s">
        <v>16</v>
      </c>
      <c r="F15" s="23" t="s">
        <v>8</v>
      </c>
      <c r="G15" s="23" t="s">
        <v>17</v>
      </c>
      <c r="H15" s="23" t="s">
        <v>18</v>
      </c>
      <c r="I15" s="23" t="s">
        <v>19</v>
      </c>
      <c r="J15" s="23" t="s">
        <v>20</v>
      </c>
      <c r="K15" s="23" t="s">
        <v>21</v>
      </c>
      <c r="L15" s="23" t="s">
        <v>22</v>
      </c>
      <c r="M15" s="23" t="s">
        <v>23</v>
      </c>
    </row>
    <row r="16" spans="1:14" s="3" customFormat="1" x14ac:dyDescent="0.2">
      <c r="A16" s="23" t="s">
        <v>24</v>
      </c>
      <c r="B16" s="97" t="s">
        <v>25</v>
      </c>
      <c r="C16" s="97"/>
      <c r="D16" s="97"/>
      <c r="E16" s="23" t="s">
        <v>26</v>
      </c>
      <c r="F16" s="23" t="s">
        <v>26</v>
      </c>
      <c r="G16" s="23" t="s">
        <v>18</v>
      </c>
      <c r="H16" s="23" t="s">
        <v>27</v>
      </c>
      <c r="I16" s="23" t="s">
        <v>28</v>
      </c>
      <c r="J16" s="23" t="s">
        <v>29</v>
      </c>
      <c r="K16" s="23" t="s">
        <v>20</v>
      </c>
      <c r="L16" s="23" t="s">
        <v>30</v>
      </c>
      <c r="M16" s="23" t="s">
        <v>31</v>
      </c>
    </row>
    <row r="17" spans="1:14" s="3" customFormat="1" x14ac:dyDescent="0.2">
      <c r="A17" s="12"/>
      <c r="B17" s="12"/>
      <c r="C17" s="12"/>
      <c r="D17" s="12"/>
      <c r="E17" s="23" t="s">
        <v>32</v>
      </c>
      <c r="F17" s="23" t="s">
        <v>33</v>
      </c>
      <c r="G17" s="23" t="s">
        <v>34</v>
      </c>
      <c r="H17" s="23" t="s">
        <v>35</v>
      </c>
      <c r="I17" s="23" t="s">
        <v>36</v>
      </c>
      <c r="J17" s="23" t="s">
        <v>37</v>
      </c>
      <c r="K17" s="23" t="s">
        <v>38</v>
      </c>
      <c r="L17" s="23" t="s">
        <v>39</v>
      </c>
      <c r="M17" s="23" t="s">
        <v>40</v>
      </c>
    </row>
    <row r="18" spans="1:14" s="3" customFormat="1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</row>
    <row r="19" spans="1:14" s="3" customFormat="1" x14ac:dyDescent="0.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1:14" s="3" customFormat="1" x14ac:dyDescent="0.2">
      <c r="A20" s="23">
        <v>1</v>
      </c>
      <c r="B20" s="24" t="s">
        <v>41</v>
      </c>
      <c r="C20" s="16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1:14" s="3" customFormat="1" x14ac:dyDescent="0.2">
      <c r="A21" s="23">
        <v>2</v>
      </c>
      <c r="B21" s="25" t="s">
        <v>42</v>
      </c>
      <c r="C21" s="26"/>
      <c r="D21" s="27">
        <v>8.6337730154361636E-2</v>
      </c>
      <c r="E21" s="28">
        <v>39081</v>
      </c>
      <c r="F21" s="28">
        <v>44104</v>
      </c>
      <c r="G21" s="29">
        <v>2100000</v>
      </c>
      <c r="H21" s="29">
        <f>'[3]Long-Term Debt'!$AJ$6</f>
        <v>33445.457229833773</v>
      </c>
      <c r="I21" s="30">
        <v>0</v>
      </c>
      <c r="J21" s="30">
        <v>0</v>
      </c>
      <c r="K21" s="30">
        <v>0</v>
      </c>
      <c r="L21" s="31">
        <f>H21+I21-J21-K21</f>
        <v>33445.457229833773</v>
      </c>
      <c r="M21" s="32">
        <f>ROUND(L21*D21,0)</f>
        <v>2888</v>
      </c>
    </row>
    <row r="22" spans="1:14" s="3" customFormat="1" x14ac:dyDescent="0.2">
      <c r="A22" s="23">
        <v>3</v>
      </c>
      <c r="B22" s="25"/>
      <c r="C22" s="26"/>
      <c r="D22" s="27"/>
      <c r="E22" s="28"/>
      <c r="F22" s="28"/>
      <c r="G22" s="30"/>
      <c r="H22" s="29"/>
      <c r="I22" s="30"/>
      <c r="J22" s="30"/>
      <c r="K22" s="30"/>
      <c r="L22" s="31"/>
      <c r="M22" s="33"/>
    </row>
    <row r="23" spans="1:14" s="3" customFormat="1" x14ac:dyDescent="0.2">
      <c r="A23" s="23">
        <v>4</v>
      </c>
      <c r="B23" s="34" t="s">
        <v>43</v>
      </c>
      <c r="C23" s="35"/>
      <c r="D23" s="36"/>
      <c r="E23" s="37"/>
      <c r="F23" s="37"/>
      <c r="G23" s="37"/>
      <c r="H23" s="37"/>
      <c r="I23" s="37"/>
      <c r="J23" s="37"/>
      <c r="K23" s="37"/>
      <c r="L23" s="12"/>
      <c r="M23" s="38"/>
    </row>
    <row r="24" spans="1:14" s="3" customFormat="1" x14ac:dyDescent="0.2">
      <c r="A24" s="23">
        <v>5</v>
      </c>
      <c r="B24" s="3" t="s">
        <v>44</v>
      </c>
      <c r="C24" s="39"/>
      <c r="D24" s="40"/>
      <c r="E24" s="37"/>
      <c r="F24" s="37"/>
      <c r="G24" s="37"/>
      <c r="H24" s="37"/>
      <c r="I24" s="37"/>
      <c r="J24" s="37"/>
      <c r="K24" s="30">
        <f>-'[3]Long-Term Debt'!$AJ$20-'[3]Long-Term Debt'!$AJ$45</f>
        <v>9819</v>
      </c>
      <c r="L24" s="31">
        <f t="shared" ref="L24:L29" si="0">H24+I24-J24-K24</f>
        <v>-9819</v>
      </c>
      <c r="M24" s="30">
        <v>9064</v>
      </c>
      <c r="N24" s="41"/>
    </row>
    <row r="25" spans="1:14" s="3" customFormat="1" x14ac:dyDescent="0.2">
      <c r="A25" s="23">
        <v>6</v>
      </c>
      <c r="B25" s="3" t="s">
        <v>45</v>
      </c>
      <c r="C25" s="39"/>
      <c r="D25" s="40"/>
      <c r="E25" s="37"/>
      <c r="F25" s="37"/>
      <c r="G25" s="37"/>
      <c r="H25" s="37"/>
      <c r="I25" s="37"/>
      <c r="J25" s="37"/>
      <c r="K25" s="42">
        <f>-'[3]Long-Term Debt'!$AJ$21-'[3]Long-Term Debt'!$AJ$46</f>
        <v>30688.073846153879</v>
      </c>
      <c r="L25" s="31">
        <f t="shared" si="0"/>
        <v>-30688.073846153879</v>
      </c>
      <c r="M25" s="30">
        <v>23064</v>
      </c>
      <c r="N25" s="41"/>
    </row>
    <row r="26" spans="1:14" s="3" customFormat="1" x14ac:dyDescent="0.2">
      <c r="A26" s="23">
        <v>7</v>
      </c>
      <c r="B26" s="3" t="s">
        <v>46</v>
      </c>
      <c r="C26" s="39"/>
      <c r="D26" s="40"/>
      <c r="E26" s="37"/>
      <c r="F26" s="37"/>
      <c r="G26" s="37"/>
      <c r="H26" s="37"/>
      <c r="I26" s="37"/>
      <c r="J26" s="37"/>
      <c r="K26" s="42">
        <f>-'[3]Long-Term Debt'!AJ23</f>
        <v>370127.77999999962</v>
      </c>
      <c r="L26" s="31">
        <f t="shared" si="0"/>
        <v>-370127.77999999962</v>
      </c>
      <c r="M26" s="30">
        <v>63938</v>
      </c>
      <c r="N26" s="41"/>
    </row>
    <row r="27" spans="1:14" s="3" customFormat="1" x14ac:dyDescent="0.2">
      <c r="A27" s="23">
        <v>8</v>
      </c>
      <c r="B27" s="3" t="s">
        <v>47</v>
      </c>
      <c r="C27" s="39"/>
      <c r="D27" s="40"/>
      <c r="E27" s="37"/>
      <c r="F27" s="37"/>
      <c r="G27" s="37"/>
      <c r="H27" s="37"/>
      <c r="I27" s="37"/>
      <c r="J27" s="37"/>
      <c r="K27" s="42">
        <f>-'[3]Long-Term Debt'!AJ24</f>
        <v>164278.22999999992</v>
      </c>
      <c r="L27" s="31">
        <f t="shared" si="0"/>
        <v>-164278.22999999992</v>
      </c>
      <c r="M27" s="30">
        <v>38654</v>
      </c>
      <c r="N27" s="41"/>
    </row>
    <row r="28" spans="1:14" s="3" customFormat="1" x14ac:dyDescent="0.2">
      <c r="A28" s="23">
        <v>9</v>
      </c>
      <c r="B28" s="3" t="s">
        <v>48</v>
      </c>
      <c r="C28" s="39"/>
      <c r="D28" s="40"/>
      <c r="E28" s="37"/>
      <c r="F28" s="37"/>
      <c r="G28" s="37"/>
      <c r="H28" s="37"/>
      <c r="I28" s="37"/>
      <c r="J28" s="37"/>
      <c r="K28" s="42">
        <f>-'[3]Long-Term Debt'!AJ25</f>
        <v>15270.03615384616</v>
      </c>
      <c r="L28" s="31">
        <f t="shared" si="0"/>
        <v>-15270.03615384616</v>
      </c>
      <c r="M28" s="30">
        <v>4563</v>
      </c>
      <c r="N28" s="41"/>
    </row>
    <row r="29" spans="1:14" s="3" customFormat="1" x14ac:dyDescent="0.2">
      <c r="A29" s="23">
        <v>10</v>
      </c>
      <c r="B29" s="3" t="s">
        <v>49</v>
      </c>
      <c r="C29" s="39"/>
      <c r="D29" s="40"/>
      <c r="E29" s="37"/>
      <c r="F29" s="37"/>
      <c r="G29" s="37"/>
      <c r="H29" s="37"/>
      <c r="I29" s="37"/>
      <c r="J29" s="37"/>
      <c r="K29" s="42">
        <f>-'[3]Long-Term Debt'!AJ26</f>
        <v>125448.25307692291</v>
      </c>
      <c r="L29" s="31">
        <f t="shared" si="0"/>
        <v>-125448.25307692291</v>
      </c>
      <c r="M29" s="30">
        <v>15569</v>
      </c>
      <c r="N29" s="41"/>
    </row>
    <row r="30" spans="1:14" s="3" customFormat="1" x14ac:dyDescent="0.2">
      <c r="A30" s="23">
        <v>11</v>
      </c>
      <c r="B30" s="12"/>
      <c r="C30" s="43"/>
      <c r="D30" s="40"/>
      <c r="E30" s="37"/>
      <c r="F30" s="37"/>
      <c r="G30" s="37"/>
      <c r="H30" s="37"/>
      <c r="I30" s="37"/>
      <c r="J30" s="37"/>
      <c r="K30" s="44"/>
      <c r="L30" s="31"/>
      <c r="M30" s="44"/>
      <c r="N30" s="41"/>
    </row>
    <row r="31" spans="1:14" s="3" customFormat="1" x14ac:dyDescent="0.2">
      <c r="A31" s="23">
        <v>12</v>
      </c>
      <c r="B31" s="34" t="s">
        <v>50</v>
      </c>
      <c r="C31" s="45"/>
      <c r="D31" s="46"/>
      <c r="E31" s="47"/>
      <c r="F31" s="47"/>
      <c r="G31" s="29"/>
      <c r="H31" s="29"/>
      <c r="I31" s="30"/>
      <c r="J31" s="30"/>
      <c r="K31" s="30"/>
      <c r="L31" s="31"/>
      <c r="M31" s="30"/>
      <c r="N31" s="41"/>
    </row>
    <row r="32" spans="1:14" s="3" customFormat="1" x14ac:dyDescent="0.2">
      <c r="A32" s="23">
        <v>13</v>
      </c>
      <c r="B32" s="48" t="s">
        <v>51</v>
      </c>
      <c r="C32" s="27">
        <f>'[3]Short-Term Debt'!$AE$19</f>
        <v>2.8834692307692308E-2</v>
      </c>
      <c r="D32" s="27" t="s">
        <v>52</v>
      </c>
      <c r="E32" s="47"/>
      <c r="F32" s="47">
        <v>44636</v>
      </c>
      <c r="G32" s="29">
        <v>25000000</v>
      </c>
      <c r="H32" s="29">
        <f>G32</f>
        <v>25000000</v>
      </c>
      <c r="I32" s="30">
        <v>0</v>
      </c>
      <c r="J32" s="30">
        <v>0</v>
      </c>
      <c r="K32" s="30">
        <v>0</v>
      </c>
      <c r="L32" s="31">
        <f>H32+I32-J32-K32</f>
        <v>25000000</v>
      </c>
      <c r="M32" s="49">
        <v>720867</v>
      </c>
      <c r="N32" s="41"/>
    </row>
    <row r="33" spans="1:14" s="3" customFormat="1" x14ac:dyDescent="0.2">
      <c r="A33" s="23">
        <v>14</v>
      </c>
      <c r="B33" s="48" t="s">
        <v>53</v>
      </c>
      <c r="C33" s="27">
        <v>3.8600000000000002E-2</v>
      </c>
      <c r="D33" s="27" t="s">
        <v>52</v>
      </c>
      <c r="E33" s="47">
        <v>38924</v>
      </c>
      <c r="F33" s="47">
        <v>46600</v>
      </c>
      <c r="G33" s="29">
        <v>26720000</v>
      </c>
      <c r="H33" s="29">
        <f t="shared" ref="H33:H44" si="1">G33</f>
        <v>26720000</v>
      </c>
      <c r="I33" s="30">
        <v>0</v>
      </c>
      <c r="J33" s="42">
        <v>156033</v>
      </c>
      <c r="K33" s="30">
        <v>0</v>
      </c>
      <c r="L33" s="31">
        <f>H33+I33-J33-K33</f>
        <v>26563967</v>
      </c>
      <c r="M33" s="49">
        <v>1051311</v>
      </c>
      <c r="N33" s="41"/>
    </row>
    <row r="34" spans="1:14" s="3" customFormat="1" x14ac:dyDescent="0.2">
      <c r="A34" s="23">
        <v>15</v>
      </c>
      <c r="B34" s="48" t="s">
        <v>53</v>
      </c>
      <c r="C34" s="27" t="s">
        <v>54</v>
      </c>
      <c r="D34" s="27" t="s">
        <v>52</v>
      </c>
      <c r="E34" s="47">
        <v>39785</v>
      </c>
      <c r="F34" s="47">
        <v>46600</v>
      </c>
      <c r="G34" s="29">
        <v>50000000</v>
      </c>
      <c r="H34" s="29">
        <f t="shared" si="1"/>
        <v>50000000</v>
      </c>
      <c r="I34" s="30">
        <v>0</v>
      </c>
      <c r="J34" s="42">
        <v>184656</v>
      </c>
      <c r="K34" s="30">
        <v>0</v>
      </c>
      <c r="L34" s="31">
        <f t="shared" ref="L34:L52" si="2">H34+I34-J34-K34</f>
        <v>49815344</v>
      </c>
      <c r="M34" s="49">
        <v>1338463</v>
      </c>
      <c r="N34" s="41"/>
    </row>
    <row r="35" spans="1:14" s="3" customFormat="1" x14ac:dyDescent="0.2">
      <c r="A35" s="23">
        <v>16</v>
      </c>
      <c r="B35" s="48" t="s">
        <v>53</v>
      </c>
      <c r="C35" s="27">
        <v>6.2E-2</v>
      </c>
      <c r="D35" s="27" t="s">
        <v>52</v>
      </c>
      <c r="E35" s="47">
        <v>38786</v>
      </c>
      <c r="F35" s="47">
        <v>49744</v>
      </c>
      <c r="G35" s="29">
        <v>65000000</v>
      </c>
      <c r="H35" s="29">
        <f t="shared" si="1"/>
        <v>65000000</v>
      </c>
      <c r="I35" s="42">
        <f>'[3]Long-Term Debt'!$AJ$41</f>
        <v>-201629.43</v>
      </c>
      <c r="J35" s="42">
        <v>358188</v>
      </c>
      <c r="K35" s="30">
        <v>0</v>
      </c>
      <c r="L35" s="31">
        <f t="shared" si="2"/>
        <v>64440182.57</v>
      </c>
      <c r="M35" s="49">
        <v>4064049</v>
      </c>
      <c r="N35" s="41"/>
    </row>
    <row r="36" spans="1:14" s="3" customFormat="1" x14ac:dyDescent="0.2">
      <c r="A36" s="23">
        <v>17</v>
      </c>
      <c r="B36" s="48" t="s">
        <v>53</v>
      </c>
      <c r="C36" s="27">
        <v>4.65E-2</v>
      </c>
      <c r="D36" s="27" t="s">
        <v>52</v>
      </c>
      <c r="E36" s="47">
        <v>40078</v>
      </c>
      <c r="F36" s="47">
        <v>43739</v>
      </c>
      <c r="G36" s="29">
        <v>100000000</v>
      </c>
      <c r="H36" s="29">
        <f>'[3]Long-Term Debt'!$AJ$11</f>
        <v>53846153.846153848</v>
      </c>
      <c r="I36" s="42">
        <f>'[3]Long-Term Debt'!$AJ$42</f>
        <v>-5022.6561538461583</v>
      </c>
      <c r="J36" s="42">
        <v>5673</v>
      </c>
      <c r="K36" s="30"/>
      <c r="L36" s="31">
        <f t="shared" si="2"/>
        <v>53835458.190000005</v>
      </c>
      <c r="M36" s="49">
        <v>2514542</v>
      </c>
      <c r="N36" s="41"/>
    </row>
    <row r="37" spans="1:14" s="3" customFormat="1" x14ac:dyDescent="0.2">
      <c r="A37" s="23">
        <v>18</v>
      </c>
      <c r="B37" s="48" t="s">
        <v>53</v>
      </c>
      <c r="C37" s="27">
        <v>3.4200000000000001E-2</v>
      </c>
      <c r="D37" s="27" t="s">
        <v>52</v>
      </c>
      <c r="E37" s="47">
        <v>42374</v>
      </c>
      <c r="F37" s="47">
        <v>46037</v>
      </c>
      <c r="G37" s="29">
        <v>45000000</v>
      </c>
      <c r="H37" s="29">
        <f t="shared" si="1"/>
        <v>45000000</v>
      </c>
      <c r="I37" s="30">
        <v>0</v>
      </c>
      <c r="J37" s="42">
        <v>149745</v>
      </c>
      <c r="K37" s="30">
        <v>0</v>
      </c>
      <c r="L37" s="31">
        <f t="shared" si="2"/>
        <v>44850255</v>
      </c>
      <c r="M37" s="49">
        <v>1562811</v>
      </c>
      <c r="N37" s="41"/>
    </row>
    <row r="38" spans="1:14" s="3" customFormat="1" x14ac:dyDescent="0.2">
      <c r="A38" s="23">
        <v>19</v>
      </c>
      <c r="B38" s="48" t="s">
        <v>53</v>
      </c>
      <c r="C38" s="27">
        <v>4.4499999999999998E-2</v>
      </c>
      <c r="D38" s="27" t="s">
        <v>52</v>
      </c>
      <c r="E38" s="47">
        <v>42374</v>
      </c>
      <c r="F38" s="47">
        <v>53342</v>
      </c>
      <c r="G38" s="29">
        <v>50000000</v>
      </c>
      <c r="H38" s="29">
        <f t="shared" si="1"/>
        <v>50000000</v>
      </c>
      <c r="I38" s="30">
        <v>0</v>
      </c>
      <c r="J38" s="42">
        <v>233075</v>
      </c>
      <c r="K38" s="30">
        <v>0</v>
      </c>
      <c r="L38" s="31">
        <f t="shared" si="2"/>
        <v>49766925</v>
      </c>
      <c r="M38" s="49">
        <v>2233866</v>
      </c>
      <c r="N38" s="41"/>
    </row>
    <row r="39" spans="1:14" s="3" customFormat="1" x14ac:dyDescent="0.2">
      <c r="A39" s="23">
        <v>20</v>
      </c>
      <c r="B39" s="48" t="s">
        <v>53</v>
      </c>
      <c r="C39" s="27">
        <v>3.3500000000000002E-2</v>
      </c>
      <c r="D39" s="27" t="s">
        <v>52</v>
      </c>
      <c r="E39" s="47">
        <v>42985</v>
      </c>
      <c r="F39" s="47">
        <v>47376</v>
      </c>
      <c r="G39" s="29">
        <v>30000000</v>
      </c>
      <c r="H39" s="29">
        <f t="shared" si="1"/>
        <v>30000000</v>
      </c>
      <c r="I39" s="30">
        <v>0</v>
      </c>
      <c r="J39" s="42">
        <v>103077</v>
      </c>
      <c r="K39" s="30">
        <v>0</v>
      </c>
      <c r="L39" s="31">
        <f t="shared" si="2"/>
        <v>29896923</v>
      </c>
      <c r="M39" s="49">
        <v>1015354</v>
      </c>
      <c r="N39" s="41"/>
    </row>
    <row r="40" spans="1:14" s="3" customFormat="1" x14ac:dyDescent="0.2">
      <c r="A40" s="23">
        <v>21</v>
      </c>
      <c r="B40" s="48" t="s">
        <v>53</v>
      </c>
      <c r="C40" s="27">
        <v>4.1099999999999998E-2</v>
      </c>
      <c r="D40" s="27" t="s">
        <v>52</v>
      </c>
      <c r="E40" s="47">
        <v>42985</v>
      </c>
      <c r="F40" s="47">
        <v>53950</v>
      </c>
      <c r="G40" s="29">
        <f>G39</f>
        <v>30000000</v>
      </c>
      <c r="H40" s="29">
        <f t="shared" si="1"/>
        <v>30000000</v>
      </c>
      <c r="I40" s="30">
        <v>0</v>
      </c>
      <c r="J40" s="42">
        <v>115906</v>
      </c>
      <c r="K40" s="30">
        <v>0</v>
      </c>
      <c r="L40" s="31">
        <f t="shared" si="2"/>
        <v>29884094</v>
      </c>
      <c r="M40" s="49">
        <v>1237146</v>
      </c>
      <c r="N40" s="41"/>
    </row>
    <row r="41" spans="1:14" s="3" customFormat="1" ht="13.5" thickBot="1" x14ac:dyDescent="0.25">
      <c r="A41" s="23">
        <v>22</v>
      </c>
      <c r="B41" s="48" t="s">
        <v>53</v>
      </c>
      <c r="C41" s="27">
        <v>4.2599999999999999E-2</v>
      </c>
      <c r="D41" s="27" t="s">
        <v>52</v>
      </c>
      <c r="E41" s="47">
        <v>42985</v>
      </c>
      <c r="F41" s="47">
        <v>57595</v>
      </c>
      <c r="G41" s="29">
        <f>G40</f>
        <v>30000000</v>
      </c>
      <c r="H41" s="29">
        <f t="shared" si="1"/>
        <v>30000000</v>
      </c>
      <c r="I41" s="30">
        <v>0</v>
      </c>
      <c r="J41" s="42">
        <v>118047</v>
      </c>
      <c r="K41" s="30">
        <v>0</v>
      </c>
      <c r="L41" s="31">
        <f t="shared" si="2"/>
        <v>29881953</v>
      </c>
      <c r="M41" s="49">
        <v>1281110</v>
      </c>
      <c r="N41" s="41"/>
    </row>
    <row r="42" spans="1:14" s="3" customFormat="1" x14ac:dyDescent="0.2">
      <c r="A42" s="69">
        <v>23</v>
      </c>
      <c r="B42" s="70" t="s">
        <v>55</v>
      </c>
      <c r="C42" s="71">
        <v>4.0099999999999997E-2</v>
      </c>
      <c r="D42" s="71" t="s">
        <v>52</v>
      </c>
      <c r="E42" s="72">
        <v>43376</v>
      </c>
      <c r="F42" s="72">
        <v>45214</v>
      </c>
      <c r="G42" s="73">
        <v>25000000</v>
      </c>
      <c r="H42" s="73">
        <f t="shared" si="1"/>
        <v>25000000</v>
      </c>
      <c r="I42" s="74">
        <v>0</v>
      </c>
      <c r="J42" s="75">
        <v>106533</v>
      </c>
      <c r="K42" s="74">
        <v>0</v>
      </c>
      <c r="L42" s="76">
        <f t="shared" si="2"/>
        <v>24893467</v>
      </c>
      <c r="M42" s="77">
        <v>1024999.9999999999</v>
      </c>
      <c r="N42" s="41"/>
    </row>
    <row r="43" spans="1:14" s="3" customFormat="1" x14ac:dyDescent="0.2">
      <c r="A43" s="78">
        <v>24</v>
      </c>
      <c r="B43" s="79" t="s">
        <v>55</v>
      </c>
      <c r="C43" s="80">
        <v>4.1799999999999997E-2</v>
      </c>
      <c r="D43" s="80" t="s">
        <v>52</v>
      </c>
      <c r="E43" s="81">
        <v>43376</v>
      </c>
      <c r="F43" s="81">
        <v>47041</v>
      </c>
      <c r="G43" s="82">
        <v>40000000</v>
      </c>
      <c r="H43" s="82">
        <f t="shared" si="1"/>
        <v>40000000</v>
      </c>
      <c r="I43" s="83">
        <v>0</v>
      </c>
      <c r="J43" s="84">
        <v>162000</v>
      </c>
      <c r="K43" s="83">
        <v>0</v>
      </c>
      <c r="L43" s="85">
        <f t="shared" si="2"/>
        <v>39838000</v>
      </c>
      <c r="M43" s="86">
        <v>1689999.9999999998</v>
      </c>
      <c r="N43" s="41"/>
    </row>
    <row r="44" spans="1:14" s="3" customFormat="1" ht="13.5" thickBot="1" x14ac:dyDescent="0.25">
      <c r="A44" s="87">
        <v>25</v>
      </c>
      <c r="B44" s="88" t="s">
        <v>55</v>
      </c>
      <c r="C44" s="89">
        <v>4.6199999999999998E-2</v>
      </c>
      <c r="D44" s="89" t="s">
        <v>52</v>
      </c>
      <c r="E44" s="90">
        <v>43446</v>
      </c>
      <c r="F44" s="90">
        <v>54407</v>
      </c>
      <c r="G44" s="91">
        <v>35000000</v>
      </c>
      <c r="H44" s="91">
        <f t="shared" si="1"/>
        <v>35000000</v>
      </c>
      <c r="I44" s="92">
        <v>0</v>
      </c>
      <c r="J44" s="93">
        <v>153125</v>
      </c>
      <c r="K44" s="92">
        <v>0</v>
      </c>
      <c r="L44" s="94">
        <f t="shared" si="2"/>
        <v>34846875</v>
      </c>
      <c r="M44" s="95">
        <v>1622250</v>
      </c>
      <c r="N44" s="41"/>
    </row>
    <row r="45" spans="1:14" s="3" customFormat="1" x14ac:dyDescent="0.2">
      <c r="A45" s="23">
        <v>26</v>
      </c>
      <c r="B45" s="50" t="s">
        <v>55</v>
      </c>
      <c r="C45" s="27">
        <v>4.5999999999999999E-2</v>
      </c>
      <c r="D45" s="27" t="s">
        <v>52</v>
      </c>
      <c r="E45" s="47">
        <f>'[3]Long-Term Debt'!E19</f>
        <v>43723</v>
      </c>
      <c r="F45" s="47"/>
      <c r="G45" s="29">
        <v>130000000</v>
      </c>
      <c r="H45" s="29">
        <f>'[3]Long-Term Debt'!$AJ$19</f>
        <v>70000000</v>
      </c>
      <c r="I45" s="30">
        <v>0</v>
      </c>
      <c r="J45" s="42">
        <v>551014</v>
      </c>
      <c r="K45" s="30">
        <v>0</v>
      </c>
      <c r="L45" s="31">
        <f t="shared" si="2"/>
        <v>69448986</v>
      </c>
      <c r="M45" s="49">
        <v>3232900</v>
      </c>
      <c r="N45" s="41"/>
    </row>
    <row r="46" spans="1:14" s="3" customFormat="1" x14ac:dyDescent="0.2">
      <c r="A46" s="23">
        <v>27</v>
      </c>
      <c r="B46" s="48"/>
      <c r="C46" s="27"/>
      <c r="D46" s="27"/>
      <c r="E46" s="39"/>
      <c r="F46" s="47"/>
      <c r="G46" s="29"/>
      <c r="H46" s="29"/>
      <c r="I46" s="51"/>
      <c r="J46" s="42"/>
      <c r="K46" s="30"/>
      <c r="L46" s="31"/>
      <c r="M46" s="49"/>
      <c r="N46" s="41"/>
    </row>
    <row r="47" spans="1:14" s="3" customFormat="1" x14ac:dyDescent="0.2">
      <c r="A47" s="23">
        <v>28</v>
      </c>
      <c r="B47" s="48" t="s">
        <v>56</v>
      </c>
      <c r="C47" s="52"/>
      <c r="D47" s="46"/>
      <c r="E47" s="30">
        <v>0</v>
      </c>
      <c r="F47" s="47">
        <v>45001</v>
      </c>
      <c r="G47" s="30">
        <v>0</v>
      </c>
      <c r="H47" s="30">
        <v>0</v>
      </c>
      <c r="I47" s="53">
        <v>0</v>
      </c>
      <c r="J47" s="42">
        <v>300412</v>
      </c>
      <c r="K47" s="30">
        <v>0</v>
      </c>
      <c r="L47" s="31">
        <f t="shared" si="2"/>
        <v>-300412</v>
      </c>
      <c r="M47" s="54">
        <v>86866</v>
      </c>
      <c r="N47" s="41"/>
    </row>
    <row r="48" spans="1:14" s="3" customFormat="1" x14ac:dyDescent="0.2">
      <c r="A48" s="23">
        <v>29</v>
      </c>
      <c r="B48" s="50" t="s">
        <v>57</v>
      </c>
      <c r="C48" s="52"/>
      <c r="D48" s="46"/>
      <c r="E48" s="30"/>
      <c r="F48" s="47">
        <v>44971</v>
      </c>
      <c r="G48" s="30">
        <v>0</v>
      </c>
      <c r="H48" s="30">
        <v>0</v>
      </c>
      <c r="I48" s="53">
        <v>0</v>
      </c>
      <c r="J48" s="30">
        <v>38325</v>
      </c>
      <c r="K48" s="30">
        <v>0</v>
      </c>
      <c r="L48" s="31">
        <f t="shared" si="2"/>
        <v>-38325</v>
      </c>
      <c r="M48" s="54">
        <v>11498</v>
      </c>
      <c r="N48" s="41"/>
    </row>
    <row r="49" spans="1:14" s="3" customFormat="1" x14ac:dyDescent="0.2">
      <c r="A49" s="23">
        <v>30</v>
      </c>
      <c r="B49" s="48" t="s">
        <v>58</v>
      </c>
      <c r="C49" s="52"/>
      <c r="D49" s="46"/>
      <c r="E49" s="30"/>
      <c r="F49" s="47"/>
      <c r="G49" s="30"/>
      <c r="H49" s="30"/>
      <c r="I49" s="53"/>
      <c r="J49" s="42"/>
      <c r="K49" s="30"/>
      <c r="L49" s="31"/>
      <c r="M49" s="54">
        <v>257500</v>
      </c>
      <c r="N49" s="41"/>
    </row>
    <row r="50" spans="1:14" s="3" customFormat="1" x14ac:dyDescent="0.2">
      <c r="A50" s="23">
        <v>31</v>
      </c>
      <c r="B50" s="48"/>
      <c r="C50" s="52"/>
      <c r="D50" s="46"/>
      <c r="E50" s="30"/>
      <c r="F50" s="47"/>
      <c r="G50" s="30"/>
      <c r="H50" s="29"/>
      <c r="I50" s="53"/>
      <c r="J50" s="29"/>
      <c r="K50" s="30"/>
      <c r="L50" s="31"/>
      <c r="M50" s="54"/>
      <c r="N50" s="41"/>
    </row>
    <row r="51" spans="1:14" s="3" customFormat="1" x14ac:dyDescent="0.2">
      <c r="A51" s="23">
        <v>32</v>
      </c>
      <c r="B51" s="34" t="s">
        <v>59</v>
      </c>
      <c r="C51" s="52"/>
      <c r="D51" s="46"/>
      <c r="E51" s="30"/>
      <c r="F51" s="47"/>
      <c r="G51" s="30"/>
      <c r="H51" s="30"/>
      <c r="I51" s="30"/>
      <c r="J51" s="42"/>
      <c r="K51" s="30"/>
      <c r="L51" s="31"/>
      <c r="M51" s="55"/>
      <c r="N51" s="41"/>
    </row>
    <row r="52" spans="1:14" s="3" customFormat="1" x14ac:dyDescent="0.2">
      <c r="A52" s="23">
        <v>33</v>
      </c>
      <c r="B52" s="25" t="s">
        <v>53</v>
      </c>
      <c r="C52" s="27">
        <v>4.65E-2</v>
      </c>
      <c r="D52" s="27" t="s">
        <v>52</v>
      </c>
      <c r="E52" s="47">
        <v>40078</v>
      </c>
      <c r="F52" s="47">
        <v>43739</v>
      </c>
      <c r="G52" s="30"/>
      <c r="H52" s="29">
        <f>-H36</f>
        <v>-53846153.846153848</v>
      </c>
      <c r="I52" s="29">
        <f>-I36</f>
        <v>5022.6561538461583</v>
      </c>
      <c r="J52" s="29">
        <f>-J36</f>
        <v>-5673</v>
      </c>
      <c r="K52" s="30"/>
      <c r="L52" s="31">
        <f t="shared" si="2"/>
        <v>-53835458.190000005</v>
      </c>
      <c r="M52" s="54">
        <v>-2514542</v>
      </c>
      <c r="N52" s="41"/>
    </row>
    <row r="53" spans="1:14" s="3" customFormat="1" x14ac:dyDescent="0.2">
      <c r="A53" s="23">
        <v>34</v>
      </c>
      <c r="B53" s="48"/>
      <c r="C53" s="56"/>
      <c r="D53" s="57"/>
      <c r="E53" s="58"/>
      <c r="F53" s="58"/>
      <c r="G53" s="59"/>
      <c r="H53" s="59"/>
      <c r="I53" s="32"/>
      <c r="J53" s="32"/>
      <c r="K53" s="32"/>
      <c r="L53" s="31"/>
      <c r="M53" s="60"/>
    </row>
    <row r="54" spans="1:14" s="3" customFormat="1" ht="13.5" thickBot="1" x14ac:dyDescent="0.25">
      <c r="A54" s="23">
        <v>35</v>
      </c>
      <c r="B54" s="12"/>
      <c r="C54" s="12"/>
      <c r="D54" s="16" t="s">
        <v>60</v>
      </c>
      <c r="E54" s="12"/>
      <c r="F54" s="12"/>
      <c r="G54" s="61">
        <f t="shared" ref="G54:M54" si="3">SUM(G21:G52)</f>
        <v>683820000</v>
      </c>
      <c r="H54" s="61">
        <f t="shared" si="3"/>
        <v>521753445.45722985</v>
      </c>
      <c r="I54" s="61">
        <f t="shared" si="3"/>
        <v>-201629.43</v>
      </c>
      <c r="J54" s="61">
        <f t="shared" si="3"/>
        <v>2730136</v>
      </c>
      <c r="K54" s="61">
        <f t="shared" si="3"/>
        <v>715631.37307692249</v>
      </c>
      <c r="L54" s="61">
        <f>SUM(L21:L52)</f>
        <v>518106048.65415293</v>
      </c>
      <c r="M54" s="61">
        <f t="shared" si="3"/>
        <v>22588731</v>
      </c>
      <c r="N54" s="41"/>
    </row>
    <row r="55" spans="1:14" s="3" customFormat="1" ht="13.5" thickTop="1" x14ac:dyDescent="0.2">
      <c r="A55" s="23">
        <v>36</v>
      </c>
      <c r="B55" s="12"/>
      <c r="C55" s="12"/>
      <c r="D55" s="12"/>
      <c r="E55" s="12"/>
      <c r="F55" s="12"/>
      <c r="G55" s="62"/>
      <c r="H55" s="63"/>
      <c r="I55" s="63"/>
      <c r="J55" s="63"/>
      <c r="K55" s="63"/>
      <c r="L55" s="63"/>
      <c r="M55" s="63"/>
    </row>
    <row r="56" spans="1:14" s="3" customFormat="1" x14ac:dyDescent="0.2">
      <c r="A56" s="23">
        <v>37</v>
      </c>
      <c r="B56" s="12"/>
      <c r="C56" s="12"/>
      <c r="D56" s="12"/>
      <c r="E56" s="12"/>
      <c r="F56" s="12"/>
      <c r="G56" s="64"/>
      <c r="H56" s="63"/>
      <c r="I56" s="63"/>
      <c r="J56" s="63"/>
      <c r="K56" s="63"/>
      <c r="L56" s="63"/>
      <c r="M56" s="63"/>
    </row>
    <row r="57" spans="1:14" s="3" customFormat="1" ht="13.5" thickBot="1" x14ac:dyDescent="0.25">
      <c r="A57" s="23">
        <v>38</v>
      </c>
      <c r="B57" s="12"/>
      <c r="C57" s="12"/>
      <c r="D57" s="16" t="s">
        <v>61</v>
      </c>
      <c r="E57" s="12"/>
      <c r="F57" s="12"/>
      <c r="G57" s="12"/>
      <c r="H57" s="12"/>
      <c r="I57" s="12"/>
      <c r="J57" s="12"/>
      <c r="K57" s="12"/>
      <c r="L57" s="12"/>
      <c r="M57" s="65">
        <f>ROUND(M54/L54,5)</f>
        <v>4.36E-2</v>
      </c>
      <c r="N57" s="66"/>
    </row>
    <row r="58" spans="1:14" s="3" customFormat="1" ht="13.5" thickTop="1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67"/>
    </row>
    <row r="59" spans="1:14" s="3" customFormat="1" x14ac:dyDescent="0.2">
      <c r="A59" s="16" t="s">
        <v>62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1:14" s="3" customFormat="1" x14ac:dyDescent="0.2">
      <c r="A60" s="16" t="s">
        <v>63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1:14" s="3" customFormat="1" x14ac:dyDescent="0.2">
      <c r="D61" s="68"/>
    </row>
    <row r="62" spans="1:14" s="3" customFormat="1" x14ac:dyDescent="0.2">
      <c r="D62" s="68"/>
    </row>
    <row r="63" spans="1:14" s="3" customFormat="1" x14ac:dyDescent="0.2">
      <c r="D63" s="68"/>
    </row>
    <row r="64" spans="1:14" s="3" customFormat="1" x14ac:dyDescent="0.2">
      <c r="D64" s="68"/>
    </row>
    <row r="65" spans="4:4" s="3" customFormat="1" x14ac:dyDescent="0.2">
      <c r="D65" s="68"/>
    </row>
    <row r="66" spans="4:4" s="3" customFormat="1" x14ac:dyDescent="0.2">
      <c r="D66" s="68"/>
    </row>
    <row r="67" spans="4:4" s="3" customFormat="1" x14ac:dyDescent="0.2">
      <c r="D67" s="68"/>
    </row>
  </sheetData>
  <mergeCells count="3">
    <mergeCell ref="B14:D14"/>
    <mergeCell ref="B15:D15"/>
    <mergeCell ref="B16:D16"/>
  </mergeCells>
  <pageMargins left="1" right="0.75" top="1" bottom="1" header="0.5" footer="0.5"/>
  <pageSetup scale="54" orientation="landscape" horizontalDpi="300" verticalDpi="300" r:id="rId1"/>
  <headerFooter alignWithMargins="0">
    <oddHeader>&amp;R&amp;"Times New Roman,Bold"KyPSC Case No. 2018-00261
AG-DR-01-006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6AAC2DF297EF4AAAB18C12C14394A6" ma:contentTypeVersion="3" ma:contentTypeDescription="Create a new document." ma:contentTypeScope="" ma:versionID="7fc2e36abf7e4763f7a3830366bb39e6">
  <xsd:schema xmlns:xsd="http://www.w3.org/2001/XMLSchema" xmlns:xs="http://www.w3.org/2001/XMLSchema" xmlns:p="http://schemas.microsoft.com/office/2006/metadata/properties" xmlns:ns2="b9d8ba39-ee9f-49d4-886c-5a19d7852603" xmlns:ns3="e8140ab9-1a87-4657-a6c4-99cca0129bf1" targetNamespace="http://schemas.microsoft.com/office/2006/metadata/properties" ma:root="true" ma:fieldsID="d278129e1cff69c7909c0d1b013fbb82" ns2:_="" ns3:_="">
    <xsd:import namespace="b9d8ba39-ee9f-49d4-886c-5a19d7852603"/>
    <xsd:import namespace="e8140ab9-1a87-4657-a6c4-99cca0129bf1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d8ba39-ee9f-49d4-886c-5a19d7852603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140ab9-1a87-4657-a6c4-99cca0129bf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b9d8ba39-ee9f-49d4-886c-5a19d7852603" xsi:nil="true"/>
  </documentManagement>
</p:properties>
</file>

<file path=customXml/itemProps1.xml><?xml version="1.0" encoding="utf-8"?>
<ds:datastoreItem xmlns:ds="http://schemas.openxmlformats.org/officeDocument/2006/customXml" ds:itemID="{97E79938-547A-4B5A-924B-9015B4B0D8E4}"/>
</file>

<file path=customXml/itemProps2.xml><?xml version="1.0" encoding="utf-8"?>
<ds:datastoreItem xmlns:ds="http://schemas.openxmlformats.org/officeDocument/2006/customXml" ds:itemID="{E9CE9B73-166A-4887-A988-9FB37060463F}"/>
</file>

<file path=customXml/itemProps3.xml><?xml version="1.0" encoding="utf-8"?>
<ds:datastoreItem xmlns:ds="http://schemas.openxmlformats.org/officeDocument/2006/customXml" ds:itemID="{B6CB1F5F-FF41-4C68-8C09-15EA44A563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SCH_J3 - Forecast</vt:lpstr>
      <vt:lpstr>'SCH_J3 - Forecast'!Print_Area</vt:lpstr>
      <vt:lpstr>SCH_J3_Forecast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Morgan, Jordan</dc:creator>
  <cp:lastModifiedBy>Rolfes-Adkins, Minna</cp:lastModifiedBy>
  <cp:lastPrinted>2018-10-18T15:57:33Z</cp:lastPrinted>
  <dcterms:created xsi:type="dcterms:W3CDTF">2018-10-15T19:59:18Z</dcterms:created>
  <dcterms:modified xsi:type="dcterms:W3CDTF">2018-10-18T15:57:46Z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0x010100B46AAC2DF297EF4AAAB18C12C14394A6</vt:lpwstr>
  </property>
</Properties>
</file>