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/>
  </bookViews>
  <sheets>
    <sheet name="STAFF-DR-01-032- Cost per MCF" sheetId="1" r:id="rId1"/>
  </sheets>
  <externalReferences>
    <externalReference r:id="rId2"/>
    <externalReference r:id="rId3"/>
    <externalReference r:id="rId4"/>
  </externalReferences>
  <definedNames>
    <definedName name="_Dist_Bin" hidden="1">#REF!</definedName>
    <definedName name="_Dist_Values" hidden="1">#REF!</definedName>
    <definedName name="_WIT1">[1]LOGO!$G$6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_YR94">'[2]DATA REQUEST 18b'!$E$3:$E$70</definedName>
    <definedName name="_Yr95">'[2]DATA REQUEST 18b'!$G$3:$G$70</definedName>
    <definedName name="_Yr96">'[2]DATA REQUEST 18b'!$I$3:$I$70</definedName>
    <definedName name="_YR97">'[2]DATA REQUEST 18b'!$K$3:$K$70</definedName>
    <definedName name="_Yr98">'[2]DATA REQUEST 18b'!$M$3:$M$70</definedName>
    <definedName name="_Yr99">'[2]DATA REQUEST 18b'!$O$3:$O$70</definedName>
    <definedName name="AAABudget">'[1]BP Bdgt Data'!$A$1:$H$115</definedName>
    <definedName name="AAAfpBdgt">'[1]FP Bdgt Data'!$A$2:$M$100</definedName>
    <definedName name="ALLOCTABLE">[1]ALLOCTABLE!$A$1:$C$33</definedName>
    <definedName name="AmountBP">'[1]BASE PERIOD'!$E$12:$E$179</definedName>
    <definedName name="AmountFP">'[1]FORECASTED PERIOD'!$E$13:$E$180</definedName>
    <definedName name="APPORT">[1]SCH_E1!$AJ$250</definedName>
    <definedName name="Base_Period">[1]LOGO!$B$10</definedName>
    <definedName name="Base1">'[1]BASE PERIOD'!$F$12:$F$179</definedName>
    <definedName name="Base10">'[1]BASE PERIOD'!$O$12:$O$179</definedName>
    <definedName name="Base11">'[1]BASE PERIOD'!$P$12:$P$179</definedName>
    <definedName name="Base12">'[1]BASE PERIOD'!$Q$12:$Q$179</definedName>
    <definedName name="Base2">'[1]BASE PERIOD'!$G$12:$G$179</definedName>
    <definedName name="Base3">'[1]BASE PERIOD'!$H$12:$H$179</definedName>
    <definedName name="Base4">'[1]BASE PERIOD'!$I$12:$I$179</definedName>
    <definedName name="Base5">'[1]BASE PERIOD'!$J$12:$J$179</definedName>
    <definedName name="Base6">'[1]BASE PERIOD'!$K$12:$K$179</definedName>
    <definedName name="Base7">'[1]BASE PERIOD'!$L$12:$L$179</definedName>
    <definedName name="Base8">'[1]BASE PERIOD'!$M$12:$M$179</definedName>
    <definedName name="Base9">'[1]BASE PERIOD'!$N$12:$N$179</definedName>
    <definedName name="BasePeriod">'[1]BASE PERIOD'!$A$12:$Q$179</definedName>
    <definedName name="BPActRev1">'[1]BP Actual Rev'!$E$5:$E$56</definedName>
    <definedName name="BPActRev2">'[1]BP Actual Rev'!$F$5:$F$56</definedName>
    <definedName name="BPActRev3">'[1]BP Actual Rev'!$G$5:$G$56</definedName>
    <definedName name="BPActRev4">'[1]BP Actual Rev'!$H$5:$H$56</definedName>
    <definedName name="BPActRev5">'[1]BP Actual Rev'!$I$5:$I$56</definedName>
    <definedName name="BPActRev6">'[1]BP Actual Rev'!$J$5:$J$56</definedName>
    <definedName name="BPActRevAccount">'[1]BP Actual Rev'!$A$5:$A$56</definedName>
    <definedName name="BPActRevProduct">'[1]BP Actual Rev'!$C$5:$C$56</definedName>
    <definedName name="BPBdgtRev1">'[1]BP Bdgt Rev'!$D$2:$D$69</definedName>
    <definedName name="BPBdgtRev2">'[1]BP Bdgt Rev'!$E$2:$E$69</definedName>
    <definedName name="BPBdgtRev3">'[1]BP Bdgt Rev'!$F$2:$F$69</definedName>
    <definedName name="BPBdgtRev4">'[1]BP Bdgt Rev'!$G$2:$G$69</definedName>
    <definedName name="BPBdgtRev5">'[1]BP Bdgt Rev'!$H$2:$H$69</definedName>
    <definedName name="BPBdgtRev6">'[1]BP Bdgt Rev'!$I$2:$I$69</definedName>
    <definedName name="BPBdgtRevAccount">'[1]BP Bdgt Rev'!$A$2:$A$69</definedName>
    <definedName name="BPBdgtRevProduct">'[1]BP Bdgt Rev'!$B$2:$B$69</definedName>
    <definedName name="BPRev1">'[1]BP Rev by Product'!$G$12:$G$65</definedName>
    <definedName name="BPRev10">'[1]BP Rev by Product'!$P$12:$P$65</definedName>
    <definedName name="BPrev11">'[1]BP Rev by Product'!$Q$12:$Q$65</definedName>
    <definedName name="BPRev12">'[1]BP Rev by Product'!$R$12:$R$65</definedName>
    <definedName name="BPRev2">'[1]BP Rev by Product'!$H$12:$H$65</definedName>
    <definedName name="BPRev3">'[1]BP Rev by Product'!$I$12:$I$65</definedName>
    <definedName name="BPRev4">'[1]BP Rev by Product'!$J$12:$J$65</definedName>
    <definedName name="BPRev5">'[1]BP Rev by Product'!$K$12:$K$65</definedName>
    <definedName name="BPRev6">'[1]BP Rev by Product'!$L$12:$L$65</definedName>
    <definedName name="BPRev7">'[1]BP Rev by Product'!$M$12:$M$65</definedName>
    <definedName name="BPRev8">'[1]BP Rev by Product'!$N$12:$N$65</definedName>
    <definedName name="BPRev9">'[1]BP Rev by Product'!$O$12:$O$65</definedName>
    <definedName name="BPREVACCT">'[1]BP Rev by Product'!$A$12:$A$65</definedName>
    <definedName name="BPREVPROD">'[1]BP Rev by Product'!$D$12:$D$65</definedName>
    <definedName name="C_1_PROEXP">[1]SCH_C1!$G$23</definedName>
    <definedName name="CASE">[1]LOGO!$B$6</definedName>
    <definedName name="CODE">'[1]BASE PERIOD'!$C$12:$C$179</definedName>
    <definedName name="CodeF">'[1]FORECASTED PERIOD'!$C$13:$C$180</definedName>
    <definedName name="CommonG">'[1]SCH B-2.1'!$C$160</definedName>
    <definedName name="COMPANY">[1]LOGO!$B$5</definedName>
    <definedName name="D_1_INTADJ">[1]SCH_D2.18!$AF$93</definedName>
    <definedName name="Data">[1]LOGO!$B$12</definedName>
    <definedName name="DataB">[1]LOGO!$B$14</definedName>
    <definedName name="DataF">[1]LOGO!$B$13</definedName>
    <definedName name="DEPT">[1]LOGO!$B$9</definedName>
    <definedName name="DR_23">'STAFF-DR-01-032- Cost per MCF'!$A$1:$K$42</definedName>
    <definedName name="ExpGRCF">[1]SCH_H!$I$79</definedName>
    <definedName name="FERCBP">'[1]BASE PERIOD'!$D$12:$D$179</definedName>
    <definedName name="FERCFP">'[1]FORECASTED PERIOD'!$D$13:$D$180</definedName>
    <definedName name="FIT">[1]LOGO!$C$23</definedName>
    <definedName name="Forecast">[1]LOGO!$B$11</definedName>
    <definedName name="Forecast1">'[1]FORECASTED PERIOD'!$F$13:$F$180</definedName>
    <definedName name="Forecast10">'[1]FORECASTED PERIOD'!$O$13:$O$180</definedName>
    <definedName name="Forecast11">'[1]FORECASTED PERIOD'!$P$13:$P$180</definedName>
    <definedName name="Forecast12">'[1]FORECASTED PERIOD'!$Q$13:$Q$180</definedName>
    <definedName name="Forecast2">'[1]FORECASTED PERIOD'!$G$13:$G$180</definedName>
    <definedName name="Forecast3">'[1]FORECASTED PERIOD'!$H$13:$H$180</definedName>
    <definedName name="forecast4">'[1]FORECASTED PERIOD'!$I$13:$I$180</definedName>
    <definedName name="Forecast5">'[1]FORECASTED PERIOD'!$J$13:$J$180</definedName>
    <definedName name="Forecast6">'[1]FORECASTED PERIOD'!$K$13:$K$180</definedName>
    <definedName name="Forecast7">'[1]FORECASTED PERIOD'!$L$13:$L$180</definedName>
    <definedName name="Forecast8">'[1]FORECASTED PERIOD'!$M$13:$M$180</definedName>
    <definedName name="Forecast9">'[1]FORECASTED PERIOD'!$N$13:$N$180</definedName>
    <definedName name="FPERIOD">'[1]FORECASTED PERIOD'!$A$12:$Q$180</definedName>
    <definedName name="FPRev1">'[1]FP Rev by Product'!$G$12:$G$63</definedName>
    <definedName name="FPrev10">'[1]FP Rev by Product'!$P$12:$P$63</definedName>
    <definedName name="FPRev11">'[1]FP Rev by Product'!$Q$12:$Q$63</definedName>
    <definedName name="FPRev12">'[1]FP Rev by Product'!$R$12:$R$63</definedName>
    <definedName name="FPRev2">'[1]FP Rev by Product'!$H$12:$H$63</definedName>
    <definedName name="FPRev3">'[1]FP Rev by Product'!$I$12:$I$63</definedName>
    <definedName name="FPRev4">'[1]FP Rev by Product'!$J$12:$J$63</definedName>
    <definedName name="FPRev5">'[1]FP Rev by Product'!$K$12:$K$63</definedName>
    <definedName name="FPRev6">'[1]FP Rev by Product'!$L$12:$L$63</definedName>
    <definedName name="FPrev7">'[1]FP Rev by Product'!$M$12:$M$63</definedName>
    <definedName name="FPRev8">'[1]FP Rev by Product'!$N$12:$N$63</definedName>
    <definedName name="FPrev9">'[1]FP Rev by Product'!$O$12:$O$63</definedName>
    <definedName name="FPRevAcct">'[1]FP Rev by Product'!$A$12:$A$63</definedName>
    <definedName name="FPRevProd">'[1]FP Rev by Product'!$D$12:$D$63</definedName>
    <definedName name="GRBR_BP">'[1]Rate Base Ratios'!$F$51</definedName>
    <definedName name="GRBR_FP">'[1]Rate Base Ratios'!$T$106</definedName>
    <definedName name="GRCFdiff">'[1]Rate Case Drivers'!$J$20</definedName>
    <definedName name="GRCFold">'[1]Rate Case Drivers'!$C$20</definedName>
    <definedName name="GROSS_REVENUE_CONVERSION_FACTOR">[1]SCH_H!$I$33</definedName>
    <definedName name="KPSC">[1]LOGO!$C$21</definedName>
    <definedName name="MINCR">[1]SCH_C1!$G$17</definedName>
    <definedName name="OMtable">'[1]O&amp;M Table'!$A$11:$Z$160</definedName>
    <definedName name="PERIOD">[1]LOGO!$B$7</definedName>
    <definedName name="PeriodF">[1]LOGO!$B$8</definedName>
    <definedName name="PLANT_IN_SERVICE">[1]SCH_B1!$I$18</definedName>
    <definedName name="_xlnm.Print_Area" localSheetId="0">'STAFF-DR-01-032- Cost per MCF'!$A$1:$K$41</definedName>
    <definedName name="RofR">'[1]SCH_J1 - Forecast'!$M$21</definedName>
    <definedName name="RofRdiff">'[1]Rate Case Drivers'!$I$16</definedName>
    <definedName name="RofRold">'[1]Rate Case Drivers'!$C$16</definedName>
    <definedName name="SCH_I2.1">#REF!</definedName>
    <definedName name="SIT">[1]LOGO!$C$22</definedName>
    <definedName name="Testyear">[1]LOGO!$F$16</definedName>
    <definedName name="TESTYR">[1]LOGO!$B$10</definedName>
    <definedName name="Type">'[2]DATA REQUEST 18b'!$C$3:$C$70</definedName>
    <definedName name="TYR">'[2]DATA REQUEST 18b'!$P$3:$P$70</definedName>
    <definedName name="UncollRatio">[1]LOGO!$C$20</definedName>
    <definedName name="WPB2.2_iAccount">'[1]WPB-2.2i Erlanger'!$C$9:$C$66</definedName>
    <definedName name="WPB2.2_iAllocCost">'[1]WPB-2.2i Erlanger'!$E$9:$E$66</definedName>
    <definedName name="WPB2.2_iBook">'[1]WPB-2.2i Erlanger'!$H$9:$H$66</definedName>
    <definedName name="WPB2.2i_AllocRes">'[1]WPB-2.2i Erlanger'!$F$9:$F$66</definedName>
    <definedName name="WPB2_2iCode">'[1]WPB-2.2i Erlanger'!$B$9:$B$66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9" i="1"/>
  <c r="E21" i="1"/>
  <c r="E22" i="1"/>
  <c r="E23" i="1"/>
  <c r="E26" i="1"/>
  <c r="E28" i="1"/>
  <c r="E29" i="1"/>
  <c r="E30" i="1"/>
  <c r="E36" i="1"/>
  <c r="E38" i="1"/>
  <c r="E44" i="1"/>
  <c r="H46" i="1" l="1"/>
  <c r="H47" i="1"/>
  <c r="H48" i="1"/>
  <c r="H26" i="1" s="1"/>
  <c r="H49" i="1"/>
  <c r="H28" i="1" s="1"/>
  <c r="H50" i="1"/>
  <c r="K50" i="1" s="1"/>
  <c r="F13" i="1"/>
  <c r="I13" i="1" s="1"/>
  <c r="H13" i="1"/>
  <c r="J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F19" i="1"/>
  <c r="G19" i="1" s="1"/>
  <c r="H19" i="1"/>
  <c r="J19" i="1"/>
  <c r="G20" i="1"/>
  <c r="I20" i="1"/>
  <c r="K20" i="1"/>
  <c r="F22" i="1"/>
  <c r="H22" i="1"/>
  <c r="I22" i="1"/>
  <c r="J22" i="1"/>
  <c r="G25" i="1"/>
  <c r="I25" i="1"/>
  <c r="K25" i="1"/>
  <c r="G27" i="1"/>
  <c r="I27" i="1"/>
  <c r="K27" i="1"/>
  <c r="F29" i="1"/>
  <c r="G29" i="1"/>
  <c r="H29" i="1"/>
  <c r="I29" i="1"/>
  <c r="J29" i="1"/>
  <c r="K29" i="1" s="1"/>
  <c r="G37" i="1"/>
  <c r="I37" i="1"/>
  <c r="K37" i="1"/>
  <c r="F44" i="1"/>
  <c r="H44" i="1"/>
  <c r="J44" i="1"/>
  <c r="G45" i="1"/>
  <c r="I45" i="1"/>
  <c r="K45" i="1"/>
  <c r="F36" i="1"/>
  <c r="G46" i="1"/>
  <c r="H36" i="1"/>
  <c r="J36" i="1"/>
  <c r="F21" i="1"/>
  <c r="H23" i="1"/>
  <c r="J23" i="1"/>
  <c r="F26" i="1"/>
  <c r="F28" i="1"/>
  <c r="J28" i="1"/>
  <c r="G51" i="1"/>
  <c r="I51" i="1"/>
  <c r="K51" i="1"/>
  <c r="G52" i="1"/>
  <c r="I52" i="1"/>
  <c r="K52" i="1"/>
  <c r="K22" i="1" l="1"/>
  <c r="K13" i="1"/>
  <c r="K19" i="1"/>
  <c r="K23" i="1"/>
  <c r="I26" i="1"/>
  <c r="G28" i="1"/>
  <c r="G49" i="1"/>
  <c r="I50" i="1"/>
  <c r="I28" i="1"/>
  <c r="I47" i="1"/>
  <c r="G36" i="1"/>
  <c r="G50" i="1"/>
  <c r="K48" i="1"/>
  <c r="I19" i="1"/>
  <c r="K49" i="1"/>
  <c r="I48" i="1"/>
  <c r="G22" i="1"/>
  <c r="I49" i="1"/>
  <c r="G13" i="1"/>
  <c r="G21" i="1"/>
  <c r="K36" i="1"/>
  <c r="K28" i="1"/>
  <c r="G26" i="1"/>
  <c r="I36" i="1"/>
  <c r="G47" i="1"/>
  <c r="G48" i="1"/>
  <c r="F23" i="1"/>
  <c r="I23" i="1" s="1"/>
  <c r="J38" i="1"/>
  <c r="K46" i="1"/>
  <c r="J26" i="1"/>
  <c r="K26" i="1" s="1"/>
  <c r="J21" i="1"/>
  <c r="K47" i="1"/>
  <c r="H38" i="1"/>
  <c r="I46" i="1"/>
  <c r="H21" i="1"/>
  <c r="F38" i="1"/>
  <c r="I38" i="1" l="1"/>
  <c r="G23" i="1"/>
  <c r="G38" i="1"/>
  <c r="K21" i="1"/>
  <c r="K38" i="1"/>
  <c r="I21" i="1"/>
  <c r="J30" i="1" l="1"/>
  <c r="H30" i="1" l="1"/>
  <c r="K30" i="1" s="1"/>
  <c r="F30" i="1"/>
  <c r="I30" i="1" s="1"/>
  <c r="G30" i="1" l="1"/>
</calcChain>
</file>

<file path=xl/sharedStrings.xml><?xml version="1.0" encoding="utf-8"?>
<sst xmlns="http://schemas.openxmlformats.org/spreadsheetml/2006/main" count="106" uniqueCount="65">
  <si>
    <t>Transmission Miles</t>
  </si>
  <si>
    <t>Jaime Reynolds / Jim Collins</t>
  </si>
  <si>
    <t>Distribution Miles</t>
  </si>
  <si>
    <t>Attached Tab 'Depr Exp &amp; Avg Plant'</t>
  </si>
  <si>
    <t>Average Net Plant</t>
  </si>
  <si>
    <t>Average Gross Plant in Service</t>
  </si>
  <si>
    <t>Average Gross Depreciable Plant</t>
  </si>
  <si>
    <t>Schedule I-4 from SFR Model - 2018 Gas Case</t>
  </si>
  <si>
    <t>Average Retail Customers</t>
  </si>
  <si>
    <t>RAC-039 Gas (MCF) Sales &amp; Stats for DEK</t>
  </si>
  <si>
    <t>MCF Sold</t>
  </si>
  <si>
    <t>Form 2, page 520, line 3, column c</t>
  </si>
  <si>
    <t>MCF Purchased</t>
  </si>
  <si>
    <t>Data</t>
  </si>
  <si>
    <t xml:space="preserve">     Therefore, interest expense per $100 was not calculated.</t>
  </si>
  <si>
    <t>(1) Duke Energy Kentucky does not allocate interest expense between gas and electric operations.</t>
  </si>
  <si>
    <t xml:space="preserve">   per meter</t>
  </si>
  <si>
    <t>Meter reading expense:</t>
  </si>
  <si>
    <t xml:space="preserve">   per MCF sold</t>
  </si>
  <si>
    <t>N/A</t>
  </si>
  <si>
    <t xml:space="preserve">   per $100 of average plant investment</t>
  </si>
  <si>
    <t xml:space="preserve">   per $100 of average debt outstanding</t>
  </si>
  <si>
    <t>Interest expense:</t>
  </si>
  <si>
    <t>Payroll taxes: per average employee whose salary is charged to expense</t>
  </si>
  <si>
    <t xml:space="preserve">Payroll taxes: </t>
  </si>
  <si>
    <t>per $100 of average net plant in service</t>
  </si>
  <si>
    <t>Property taxes:</t>
  </si>
  <si>
    <t xml:space="preserve"> per $100 of average gross plant in service</t>
  </si>
  <si>
    <t>Rents:</t>
  </si>
  <si>
    <t>per $100 of average gross depreciable plant in  service</t>
  </si>
  <si>
    <t>Depreciation expense:</t>
  </si>
  <si>
    <t>Wages and salaries - charged expense: per average employee</t>
  </si>
  <si>
    <t xml:space="preserve">   per customer</t>
  </si>
  <si>
    <t>Administration &amp; general expense</t>
  </si>
  <si>
    <t>Sales promotion expense</t>
  </si>
  <si>
    <t xml:space="preserve">   per distribution mile</t>
  </si>
  <si>
    <t>Distribution Maintenance Cost</t>
  </si>
  <si>
    <t xml:space="preserve">   per transmission mile</t>
  </si>
  <si>
    <t>Transmission Maintenance Cost</t>
  </si>
  <si>
    <t>Cost per MCF of gas sold</t>
  </si>
  <si>
    <t>IE</t>
  </si>
  <si>
    <t>Cost of propane gas per MCF equivalent for peak shaving</t>
  </si>
  <si>
    <t>Cost per MCF of purchased gas</t>
  </si>
  <si>
    <t>(g)</t>
  </si>
  <si>
    <t>(f)</t>
  </si>
  <si>
    <t>(e)</t>
  </si>
  <si>
    <t>(d)</t>
  </si>
  <si>
    <t>(c)</t>
  </si>
  <si>
    <t>(b)</t>
  </si>
  <si>
    <t>(a)</t>
  </si>
  <si>
    <t>Inc.</t>
  </si>
  <si>
    <t>2017</t>
  </si>
  <si>
    <t>2016</t>
  </si>
  <si>
    <t>2015</t>
  </si>
  <si>
    <t>2014</t>
  </si>
  <si>
    <t>Item</t>
  </si>
  <si>
    <t>No.</t>
  </si>
  <si>
    <t>Line</t>
  </si>
  <si>
    <t>Three Most Recent Calendar Years</t>
  </si>
  <si>
    <t>Hide Col.</t>
  </si>
  <si>
    <t>(Total Company)</t>
  </si>
  <si>
    <t>For the Calendar Years 2015 through 2017</t>
  </si>
  <si>
    <t>Comparative Operating Statistics - Gas Operations</t>
  </si>
  <si>
    <t>Case No. 2018-00261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</si>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</sst>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0.00%;\(0.00\)%;\ \-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2"/>
      <color indexed="18"/>
      <name val="Times New Roman"/>
      <family val="1"/>
    </font>
    <font>
      <b/>
      <u/>
      <sz val="10"/>
      <name val="Arial"/>
      <family val="2"/>
    </font>
    <font>
      <sz val="12"/>
      <color indexed="12"/>
      <name val="Times New Roman"/>
      <family val="1"/>
    </font>
    <font>
      <sz val="12"/>
      <color indexed="18"/>
      <name val="Times New Roman"/>
      <family val="1"/>
    </font>
    <font>
      <b/>
      <sz val="12"/>
      <name val="Times New Roman"/>
      <family val="1"/>
    </font>
    <font>
      <b/>
      <sz val="12"/>
      <color indexed="1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/>
    <xf numFmtId="39" fontId="2" fillId="0" borderId="0" xfId="1" applyNumberFormat="1" applyFont="1"/>
    <xf numFmtId="0" fontId="2" fillId="0" borderId="0" xfId="1" applyFont="1" applyFill="1"/>
    <xf numFmtId="37" fontId="3" fillId="0" borderId="0" xfId="1" applyNumberFormat="1" applyFont="1" applyFill="1"/>
    <xf numFmtId="164" fontId="3" fillId="0" borderId="0" xfId="1" applyNumberFormat="1" applyFont="1" applyFill="1"/>
    <xf numFmtId="37" fontId="4" fillId="0" borderId="0" xfId="1" applyNumberFormat="1" applyFont="1" applyFill="1" applyBorder="1"/>
    <xf numFmtId="0" fontId="3" fillId="0" borderId="0" xfId="1" applyFont="1" applyFill="1"/>
    <xf numFmtId="37" fontId="3" fillId="0" borderId="0" xfId="1" applyNumberFormat="1" applyFont="1"/>
    <xf numFmtId="39" fontId="3" fillId="0" borderId="0" xfId="1" applyNumberFormat="1" applyFont="1"/>
    <xf numFmtId="37" fontId="3" fillId="0" borderId="0" xfId="1" applyNumberFormat="1" applyFont="1" applyBorder="1"/>
    <xf numFmtId="39" fontId="3" fillId="0" borderId="0" xfId="1" applyNumberFormat="1" applyFont="1" applyFill="1"/>
    <xf numFmtId="0" fontId="3" fillId="0" borderId="0" xfId="1" applyFont="1"/>
    <xf numFmtId="39" fontId="5" fillId="0" borderId="0" xfId="1" quotePrefix="1" applyNumberFormat="1" applyFont="1" applyAlignment="1">
      <alignment horizontal="center"/>
    </xf>
    <xf numFmtId="0" fontId="6" fillId="0" borderId="0" xfId="1" applyFont="1" applyFill="1"/>
    <xf numFmtId="0" fontId="2" fillId="0" borderId="0" xfId="1" quotePrefix="1" applyFont="1"/>
    <xf numFmtId="0" fontId="2" fillId="0" borderId="0" xfId="1" quotePrefix="1" applyFont="1" applyFill="1"/>
    <xf numFmtId="164" fontId="2" fillId="0" borderId="1" xfId="1" applyNumberFormat="1" applyFont="1" applyFill="1" applyBorder="1"/>
    <xf numFmtId="7" fontId="2" fillId="0" borderId="2" xfId="1" applyNumberFormat="1" applyFont="1" applyFill="1" applyBorder="1"/>
    <xf numFmtId="0" fontId="2" fillId="0" borderId="3" xfId="1" applyFont="1" applyFill="1" applyBorder="1" applyAlignment="1">
      <alignment wrapText="1"/>
    </xf>
    <xf numFmtId="0" fontId="2" fillId="0" borderId="4" xfId="1" applyFont="1" applyBorder="1"/>
    <xf numFmtId="0" fontId="2" fillId="0" borderId="1" xfId="1" quotePrefix="1" applyFont="1" applyBorder="1" applyAlignment="1">
      <alignment horizontal="center" vertical="top"/>
    </xf>
    <xf numFmtId="164" fontId="2" fillId="0" borderId="5" xfId="1" applyNumberFormat="1" applyFont="1" applyFill="1" applyBorder="1"/>
    <xf numFmtId="5" fontId="7" fillId="0" borderId="5" xfId="1" applyNumberFormat="1" applyFont="1" applyFill="1" applyBorder="1"/>
    <xf numFmtId="5" fontId="7" fillId="0" borderId="6" xfId="1" applyNumberFormat="1" applyFont="1" applyFill="1" applyBorder="1"/>
    <xf numFmtId="0" fontId="2" fillId="0" borderId="7" xfId="1" applyFont="1" applyFill="1" applyBorder="1" applyAlignment="1">
      <alignment wrapText="1"/>
    </xf>
    <xf numFmtId="0" fontId="2" fillId="0" borderId="6" xfId="1" applyFont="1" applyBorder="1"/>
    <xf numFmtId="0" fontId="2" fillId="0" borderId="5" xfId="1" quotePrefix="1" applyFont="1" applyBorder="1" applyAlignment="1">
      <alignment horizontal="center" vertical="center"/>
    </xf>
    <xf numFmtId="7" fontId="2" fillId="0" borderId="1" xfId="1" applyNumberFormat="1" applyFont="1" applyFill="1" applyBorder="1"/>
    <xf numFmtId="0" fontId="2" fillId="0" borderId="8" xfId="1" applyFont="1" applyFill="1" applyBorder="1" applyAlignment="1">
      <alignment wrapText="1"/>
    </xf>
    <xf numFmtId="0" fontId="2" fillId="0" borderId="0" xfId="1" applyFont="1" applyBorder="1"/>
    <xf numFmtId="0" fontId="2" fillId="0" borderId="9" xfId="1" quotePrefix="1" applyFont="1" applyBorder="1" applyAlignment="1">
      <alignment horizontal="center" vertical="top"/>
    </xf>
    <xf numFmtId="39" fontId="2" fillId="0" borderId="9" xfId="1" applyNumberFormat="1" applyFont="1" applyFill="1" applyBorder="1" applyAlignment="1">
      <alignment horizontal="right" vertical="center"/>
    </xf>
    <xf numFmtId="39" fontId="2" fillId="0" borderId="0" xfId="1" applyNumberFormat="1" applyFont="1" applyFill="1" applyBorder="1" applyAlignment="1">
      <alignment horizontal="right" vertical="center"/>
    </xf>
    <xf numFmtId="39" fontId="2" fillId="0" borderId="9" xfId="1" applyNumberFormat="1" applyFont="1" applyFill="1" applyBorder="1"/>
    <xf numFmtId="42" fontId="2" fillId="0" borderId="9" xfId="1" applyNumberFormat="1" applyFont="1" applyFill="1" applyBorder="1"/>
    <xf numFmtId="42" fontId="2" fillId="0" borderId="0" xfId="1" applyNumberFormat="1" applyFont="1" applyFill="1" applyBorder="1"/>
    <xf numFmtId="0" fontId="2" fillId="0" borderId="9" xfId="1" quotePrefix="1" applyFont="1" applyBorder="1" applyAlignment="1">
      <alignment horizontal="center" vertical="center"/>
    </xf>
    <xf numFmtId="39" fontId="2" fillId="0" borderId="10" xfId="1" applyNumberFormat="1" applyFont="1" applyFill="1" applyBorder="1" applyAlignment="1">
      <alignment horizontal="right" vertical="center"/>
    </xf>
    <xf numFmtId="39" fontId="2" fillId="0" borderId="11" xfId="1" applyNumberFormat="1" applyFont="1" applyFill="1" applyBorder="1" applyAlignment="1">
      <alignment horizontal="right" vertical="center"/>
    </xf>
    <xf numFmtId="0" fontId="2" fillId="0" borderId="12" xfId="1" applyFont="1" applyFill="1" applyBorder="1" applyAlignment="1">
      <alignment wrapText="1"/>
    </xf>
    <xf numFmtId="0" fontId="2" fillId="0" borderId="11" xfId="1" applyFont="1" applyBorder="1"/>
    <xf numFmtId="0" fontId="2" fillId="0" borderId="10" xfId="1" quotePrefix="1" applyFont="1" applyBorder="1" applyAlignment="1">
      <alignment horizontal="center" vertical="top"/>
    </xf>
    <xf numFmtId="39" fontId="2" fillId="0" borderId="1" xfId="1" applyNumberFormat="1" applyFont="1" applyFill="1" applyBorder="1"/>
    <xf numFmtId="39" fontId="2" fillId="0" borderId="4" xfId="1" applyNumberFormat="1" applyFont="1" applyFill="1" applyBorder="1"/>
    <xf numFmtId="0" fontId="8" fillId="0" borderId="0" xfId="1" applyFont="1"/>
    <xf numFmtId="39" fontId="8" fillId="0" borderId="0" xfId="1" applyNumberFormat="1" applyFont="1"/>
    <xf numFmtId="10" fontId="2" fillId="0" borderId="0" xfId="1" applyNumberFormat="1" applyFont="1"/>
    <xf numFmtId="164" fontId="2" fillId="0" borderId="10" xfId="1" applyNumberFormat="1" applyFont="1" applyFill="1" applyBorder="1"/>
    <xf numFmtId="7" fontId="2" fillId="0" borderId="10" xfId="1" applyNumberFormat="1" applyFont="1" applyFill="1" applyBorder="1"/>
    <xf numFmtId="7" fontId="2" fillId="0" borderId="11" xfId="1" applyNumberFormat="1" applyFont="1" applyFill="1" applyBorder="1"/>
    <xf numFmtId="0" fontId="2" fillId="0" borderId="10" xfId="1" quotePrefix="1" applyFont="1" applyBorder="1" applyAlignment="1">
      <alignment horizontal="center" vertical="center"/>
    </xf>
    <xf numFmtId="164" fontId="2" fillId="0" borderId="10" xfId="1" applyNumberFormat="1" applyFont="1" applyFill="1" applyBorder="1" applyAlignment="1">
      <alignment vertical="center"/>
    </xf>
    <xf numFmtId="7" fontId="7" fillId="0" borderId="10" xfId="1" applyNumberFormat="1" applyFont="1" applyFill="1" applyBorder="1" applyAlignment="1">
      <alignment vertical="center"/>
    </xf>
    <xf numFmtId="7" fontId="7" fillId="0" borderId="11" xfId="1" applyNumberFormat="1" applyFont="1" applyFill="1" applyBorder="1" applyAlignment="1">
      <alignment vertical="center"/>
    </xf>
    <xf numFmtId="7" fontId="2" fillId="0" borderId="6" xfId="1" applyNumberFormat="1" applyFont="1" applyFill="1" applyBorder="1"/>
    <xf numFmtId="164" fontId="2" fillId="0" borderId="0" xfId="1" applyNumberFormat="1" applyFont="1"/>
    <xf numFmtId="0" fontId="9" fillId="0" borderId="0" xfId="1" quotePrefix="1" applyFont="1" applyFill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39" fontId="2" fillId="0" borderId="0" xfId="1" applyNumberFormat="1" applyFont="1" applyAlignment="1">
      <alignment horizontal="center"/>
    </xf>
    <xf numFmtId="0" fontId="9" fillId="0" borderId="0" xfId="1" applyFont="1" applyFill="1" applyAlignment="1">
      <alignment horizontal="center"/>
    </xf>
    <xf numFmtId="0" fontId="2" fillId="0" borderId="0" xfId="1" quotePrefix="1" applyFont="1" applyAlignment="1">
      <alignment horizontal="center"/>
    </xf>
    <xf numFmtId="3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0" fillId="0" borderId="4" xfId="1" applyFont="1" applyBorder="1" applyAlignment="1">
      <alignment horizontal="centerContinuous"/>
    </xf>
    <xf numFmtId="0" fontId="9" fillId="0" borderId="4" xfId="1" applyFont="1" applyBorder="1" applyAlignment="1">
      <alignment horizontal="centerContinuous"/>
    </xf>
    <xf numFmtId="39" fontId="9" fillId="0" borderId="4" xfId="1" applyNumberFormat="1" applyFont="1" applyBorder="1" applyAlignment="1">
      <alignment horizontal="centerContinuous"/>
    </xf>
    <xf numFmtId="39" fontId="10" fillId="0" borderId="4" xfId="1" applyNumberFormat="1" applyFont="1" applyBorder="1" applyAlignment="1">
      <alignment horizontal="centerContinuous"/>
    </xf>
    <xf numFmtId="0" fontId="2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39" fontId="2" fillId="0" borderId="0" xfId="1" applyNumberFormat="1" applyFont="1" applyAlignment="1">
      <alignment horizontal="centerContinuous"/>
    </xf>
    <xf numFmtId="0" fontId="9" fillId="0" borderId="0" xfId="1" applyFont="1" applyAlignment="1">
      <alignment horizontal="centerContinuous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DEK%20Gas%20Case%202018-00261\SFR%20Model\KPSC%20GAS%20SFRs-2018%20-%20FP%20Working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ULHP%20Historical%202001-092\Gas\Data%20Requests\Data%20Requests%2022%20and%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aff-DR-01-032%20-%20Comparative%20Operating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ALLOCTABLE"/>
      <sheetName val="GOTO"/>
      <sheetName val="PRINT"/>
      <sheetName val="BASE PERIOD"/>
      <sheetName val="O&amp;M Table"/>
      <sheetName val="BP Rev by Product"/>
      <sheetName val="BP Bdgt Data"/>
      <sheetName val="FP Bdgt Data"/>
      <sheetName val="BP Bdgt Rev"/>
      <sheetName val="BP Actual Rev"/>
      <sheetName val="STAFF-DR-01-030b"/>
      <sheetName val="FORECASTED PERIOD"/>
      <sheetName val="FP Rev by Product"/>
      <sheetName val="BP vs FP by Acct"/>
      <sheetName val="Rate Case Drivers"/>
      <sheetName val="SCH_A Cap"/>
      <sheetName val="SCH_A Rate Base"/>
      <sheetName val="Rate Base Ratios"/>
      <sheetName val="FP vs. BP RB Ratio Compare"/>
      <sheetName val="SCH_B1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"/>
      <sheetName val="Staff-DR-01-031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FP 16(6)(f)"/>
      <sheetName val="RB vs Cap BP Staff DR"/>
    </sheetNames>
    <sheetDataSet>
      <sheetData sheetId="0">
        <row r="5">
          <cell r="B5" t="str">
            <v>DUKE ENERGY KENTUCKY, INC.</v>
          </cell>
        </row>
        <row r="6">
          <cell r="B6" t="str">
            <v>CASE NO. 2018-00261</v>
          </cell>
          <cell r="G6" t="str">
            <v>S. E. LAWLER</v>
          </cell>
        </row>
        <row r="7">
          <cell r="B7" t="str">
            <v>FOR THE TWELVE MONTHS ENDED NOVEMBER 30, 2018</v>
          </cell>
          <cell r="G7" t="str">
            <v>J. E. ZIOLKOWSKI</v>
          </cell>
        </row>
        <row r="8">
          <cell r="B8" t="str">
            <v>FOR THE TWELVE MONTHS ENDED MARCH 31, 2020</v>
          </cell>
          <cell r="G8" t="str">
            <v>J. R. PANIZZA</v>
          </cell>
        </row>
        <row r="9">
          <cell r="B9" t="str">
            <v>GAS DEPARTMENT</v>
          </cell>
          <cell r="G9" t="str">
            <v>C. S. LEE</v>
          </cell>
        </row>
        <row r="10">
          <cell r="B10" t="str">
            <v>12 MONTHS ENDED NOVEMBER 30, 2018</v>
          </cell>
        </row>
        <row r="11">
          <cell r="B11" t="str">
            <v>12 MONTHS ENDED MARCH 31, 2020</v>
          </cell>
          <cell r="G11" t="str">
            <v>R. H. PRATT / S. M. COVINGTON</v>
          </cell>
        </row>
        <row r="12">
          <cell r="B12" t="str">
            <v>DATA: "X" BASE PERIOD   FORECASTED PERIOD</v>
          </cell>
          <cell r="G12" t="str">
            <v>R. H. PRATT / C. S. LEE</v>
          </cell>
        </row>
        <row r="13">
          <cell r="B13" t="str">
            <v>DATA:  BASE PERIOD  "X" FORECASTED PERIOD</v>
          </cell>
          <cell r="G13" t="str">
            <v>R. H. METZLER</v>
          </cell>
        </row>
        <row r="14">
          <cell r="B14" t="str">
            <v>DATA: "X" BASE PERIOD  "X" FORECASTED PERIOD</v>
          </cell>
          <cell r="G14" t="str">
            <v>R. H. PRATT</v>
          </cell>
        </row>
        <row r="16">
          <cell r="F16" t="str">
            <v>MARCH 31, 2020</v>
          </cell>
        </row>
        <row r="20">
          <cell r="C20">
            <v>0</v>
          </cell>
        </row>
        <row r="21">
          <cell r="C21">
            <v>2E-3</v>
          </cell>
        </row>
        <row r="22">
          <cell r="C22">
            <v>0.05</v>
          </cell>
        </row>
        <row r="23">
          <cell r="C23">
            <v>0.21</v>
          </cell>
        </row>
      </sheetData>
      <sheetData sheetId="1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2" refreshError="1"/>
      <sheetData sheetId="3" refreshError="1"/>
      <sheetData sheetId="4">
        <row r="12">
          <cell r="A12">
            <v>403002</v>
          </cell>
          <cell r="B12" t="str">
            <v>Depreciation Expense</v>
          </cell>
          <cell r="C12" t="str">
            <v>DEPR</v>
          </cell>
          <cell r="D12">
            <v>403</v>
          </cell>
          <cell r="E12">
            <v>12841958</v>
          </cell>
          <cell r="F12">
            <v>986181</v>
          </cell>
          <cell r="G12">
            <v>986218</v>
          </cell>
          <cell r="H12">
            <v>997759</v>
          </cell>
          <cell r="I12">
            <v>1027026</v>
          </cell>
          <cell r="J12">
            <v>1031788</v>
          </cell>
          <cell r="K12">
            <v>1004652</v>
          </cell>
          <cell r="L12">
            <v>1102838</v>
          </cell>
          <cell r="M12">
            <v>1127013</v>
          </cell>
          <cell r="N12">
            <v>1128511</v>
          </cell>
          <cell r="O12">
            <v>1129212</v>
          </cell>
          <cell r="P12">
            <v>1160524</v>
          </cell>
          <cell r="Q12">
            <v>1160236</v>
          </cell>
        </row>
        <row r="13">
          <cell r="A13">
            <v>403150</v>
          </cell>
          <cell r="B13" t="str">
            <v>Depreciation Expense - ARO</v>
          </cell>
          <cell r="C13" t="str">
            <v>DEPR</v>
          </cell>
          <cell r="D13">
            <v>403</v>
          </cell>
          <cell r="E13">
            <v>0</v>
          </cell>
          <cell r="F13">
            <v>0</v>
          </cell>
          <cell r="G13">
            <v>6282</v>
          </cell>
          <cell r="H13">
            <v>6282</v>
          </cell>
          <cell r="I13">
            <v>-12564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1553689</v>
          </cell>
          <cell r="F14">
            <v>147346</v>
          </cell>
          <cell r="G14">
            <v>147251</v>
          </cell>
          <cell r="H14">
            <v>154931</v>
          </cell>
          <cell r="I14">
            <v>148629</v>
          </cell>
          <cell r="J14">
            <v>148613</v>
          </cell>
          <cell r="K14">
            <v>138341</v>
          </cell>
          <cell r="L14">
            <v>111439</v>
          </cell>
          <cell r="M14">
            <v>111439</v>
          </cell>
          <cell r="N14">
            <v>111439</v>
          </cell>
          <cell r="O14">
            <v>111439</v>
          </cell>
          <cell r="P14">
            <v>111439</v>
          </cell>
          <cell r="Q14">
            <v>111383</v>
          </cell>
        </row>
        <row r="15">
          <cell r="A15">
            <v>407355</v>
          </cell>
          <cell r="B15" t="str">
            <v>DSM Amortization</v>
          </cell>
          <cell r="C15" t="str">
            <v>OTH</v>
          </cell>
          <cell r="D15">
            <v>407</v>
          </cell>
          <cell r="E15">
            <v>-801635</v>
          </cell>
          <cell r="F15">
            <v>561463</v>
          </cell>
          <cell r="G15">
            <v>-233576</v>
          </cell>
          <cell r="H15">
            <v>-329245</v>
          </cell>
          <cell r="I15">
            <v>-355219</v>
          </cell>
          <cell r="J15">
            <v>-402968</v>
          </cell>
          <cell r="K15">
            <v>-42090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408000</v>
          </cell>
          <cell r="B16" t="str">
            <v>General Taxes</v>
          </cell>
          <cell r="C16" t="str">
            <v>OTHTX</v>
          </cell>
          <cell r="D16">
            <v>408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408015</v>
          </cell>
          <cell r="B17" t="str">
            <v>Ohio Property Taxes - General</v>
          </cell>
          <cell r="C17" t="str">
            <v>OTHTX</v>
          </cell>
          <cell r="D17">
            <v>408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 - Allocated</v>
          </cell>
          <cell r="C18" t="str">
            <v>OTHTX</v>
          </cell>
          <cell r="D18">
            <v>408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408050</v>
          </cell>
          <cell r="B19" t="str">
            <v>Kentucky Property Tax - Gas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408090</v>
          </cell>
          <cell r="B20" t="str">
            <v>West Virgina Property Tax-Gas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408095</v>
          </cell>
          <cell r="B21" t="str">
            <v>Misc States Property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408121</v>
          </cell>
          <cell r="B22" t="str">
            <v>Taxes Property-Operating</v>
          </cell>
          <cell r="C22" t="str">
            <v>OTHTX</v>
          </cell>
          <cell r="D22">
            <v>408</v>
          </cell>
          <cell r="E22">
            <v>2921892</v>
          </cell>
          <cell r="F22">
            <v>227667</v>
          </cell>
          <cell r="G22">
            <v>242250</v>
          </cell>
          <cell r="H22">
            <v>242250</v>
          </cell>
          <cell r="I22">
            <v>242250</v>
          </cell>
          <cell r="J22">
            <v>249945</v>
          </cell>
          <cell r="K22">
            <v>242250</v>
          </cell>
          <cell r="L22">
            <v>245880</v>
          </cell>
          <cell r="M22">
            <v>245880</v>
          </cell>
          <cell r="N22">
            <v>245880</v>
          </cell>
          <cell r="O22">
            <v>245880</v>
          </cell>
          <cell r="P22">
            <v>245880</v>
          </cell>
          <cell r="Q22">
            <v>245880</v>
          </cell>
        </row>
        <row r="23">
          <cell r="A23">
            <v>408150</v>
          </cell>
          <cell r="B23" t="str">
            <v>State Unemployment Tax</v>
          </cell>
          <cell r="C23" t="str">
            <v>OTHTX</v>
          </cell>
          <cell r="D23">
            <v>408</v>
          </cell>
          <cell r="E23">
            <v>2450</v>
          </cell>
          <cell r="F23">
            <v>33</v>
          </cell>
          <cell r="G23">
            <v>3915</v>
          </cell>
          <cell r="H23">
            <v>771</v>
          </cell>
          <cell r="I23">
            <v>-2341</v>
          </cell>
          <cell r="J23">
            <v>15</v>
          </cell>
          <cell r="K23">
            <v>57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408151</v>
          </cell>
          <cell r="B24" t="str">
            <v>Federal Unemployment Tax</v>
          </cell>
          <cell r="C24" t="str">
            <v>OTHTX</v>
          </cell>
          <cell r="D24">
            <v>408</v>
          </cell>
          <cell r="E24">
            <v>2430</v>
          </cell>
          <cell r="F24">
            <v>334</v>
          </cell>
          <cell r="G24">
            <v>1728</v>
          </cell>
          <cell r="H24">
            <v>-50</v>
          </cell>
          <cell r="I24">
            <v>-278</v>
          </cell>
          <cell r="J24">
            <v>327</v>
          </cell>
          <cell r="K24">
            <v>369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408152</v>
          </cell>
          <cell r="B25" t="str">
            <v>Employer FICA Tax</v>
          </cell>
          <cell r="C25" t="str">
            <v>OTHTX</v>
          </cell>
          <cell r="D25">
            <v>408</v>
          </cell>
          <cell r="E25">
            <v>203569</v>
          </cell>
          <cell r="F25">
            <v>27658</v>
          </cell>
          <cell r="G25">
            <v>33103</v>
          </cell>
          <cell r="H25">
            <v>32164</v>
          </cell>
          <cell r="I25">
            <v>45161</v>
          </cell>
          <cell r="J25">
            <v>32183</v>
          </cell>
          <cell r="K25">
            <v>33300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408205</v>
          </cell>
          <cell r="B26" t="str">
            <v>Highway Use Tax</v>
          </cell>
          <cell r="C26" t="str">
            <v>OTHTX</v>
          </cell>
          <cell r="D26">
            <v>408</v>
          </cell>
          <cell r="E26">
            <v>240</v>
          </cell>
          <cell r="F26">
            <v>0</v>
          </cell>
          <cell r="G26">
            <v>258</v>
          </cell>
          <cell r="H26">
            <v>0</v>
          </cell>
          <cell r="I26">
            <v>0</v>
          </cell>
          <cell r="J26">
            <v>6</v>
          </cell>
          <cell r="K26">
            <v>-24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408410</v>
          </cell>
          <cell r="B27" t="str">
            <v>Social Security Taxes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408490</v>
          </cell>
          <cell r="B28" t="str">
            <v>Indiana Highway Use Tax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408470</v>
          </cell>
          <cell r="B29" t="str">
            <v>Franchise Tax</v>
          </cell>
          <cell r="C29" t="str">
            <v>OTHTX</v>
          </cell>
          <cell r="D29">
            <v>408</v>
          </cell>
          <cell r="E29">
            <v>2197</v>
          </cell>
          <cell r="F29">
            <v>0</v>
          </cell>
          <cell r="G29">
            <v>0</v>
          </cell>
          <cell r="H29">
            <v>0</v>
          </cell>
          <cell r="I29">
            <v>1318</v>
          </cell>
          <cell r="J29">
            <v>0</v>
          </cell>
          <cell r="K29">
            <v>879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408530</v>
          </cell>
          <cell r="B30" t="str">
            <v>Ohio Highway Use</v>
          </cell>
          <cell r="C30" t="str">
            <v>OTHTX</v>
          </cell>
          <cell r="D30">
            <v>408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408550</v>
          </cell>
          <cell r="B31" t="str">
            <v>Kentucky Highway Use</v>
          </cell>
          <cell r="C31" t="str">
            <v>OTHTX</v>
          </cell>
          <cell r="D31">
            <v>408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408700</v>
          </cell>
          <cell r="B32" t="str">
            <v>Fed Social Security Tax-Elec</v>
          </cell>
          <cell r="C32" t="str">
            <v>OTHTX</v>
          </cell>
          <cell r="D32">
            <v>408</v>
          </cell>
          <cell r="E32">
            <v>0</v>
          </cell>
          <cell r="F32">
            <v>7000</v>
          </cell>
          <cell r="G32">
            <v>0</v>
          </cell>
          <cell r="H32">
            <v>0</v>
          </cell>
          <cell r="I32">
            <v>-7000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408800</v>
          </cell>
          <cell r="B33" t="str">
            <v>Federal Highway Use Tax - Gas</v>
          </cell>
          <cell r="C33" t="str">
            <v>OTHTX</v>
          </cell>
          <cell r="D33">
            <v>408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408851</v>
          </cell>
          <cell r="B34" t="str">
            <v>Sales and Use Expense</v>
          </cell>
          <cell r="C34" t="str">
            <v>OTHTX</v>
          </cell>
          <cell r="D34">
            <v>408</v>
          </cell>
          <cell r="E34">
            <v>-239</v>
          </cell>
          <cell r="F34">
            <v>0</v>
          </cell>
          <cell r="G34">
            <v>-2</v>
          </cell>
          <cell r="H34">
            <v>-243</v>
          </cell>
          <cell r="I34">
            <v>0</v>
          </cell>
          <cell r="J34">
            <v>5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408960</v>
          </cell>
          <cell r="B35" t="str">
            <v>Allocated Payroll Taxes</v>
          </cell>
          <cell r="C35" t="str">
            <v>OTHTX</v>
          </cell>
          <cell r="D35">
            <v>408</v>
          </cell>
          <cell r="E35">
            <v>473789</v>
          </cell>
          <cell r="F35">
            <v>69852</v>
          </cell>
          <cell r="G35">
            <v>47279</v>
          </cell>
          <cell r="H35">
            <v>24094</v>
          </cell>
          <cell r="I35">
            <v>-7821</v>
          </cell>
          <cell r="J35">
            <v>9795</v>
          </cell>
          <cell r="K35">
            <v>3532</v>
          </cell>
          <cell r="L35">
            <v>55497</v>
          </cell>
          <cell r="M35">
            <v>51040</v>
          </cell>
          <cell r="N35">
            <v>56751</v>
          </cell>
          <cell r="O35">
            <v>59126</v>
          </cell>
          <cell r="P35">
            <v>52300</v>
          </cell>
          <cell r="Q35">
            <v>52344</v>
          </cell>
        </row>
        <row r="36">
          <cell r="A36">
            <v>409060</v>
          </cell>
          <cell r="B36" t="str">
            <v>Federal Income Taxes Utility Op Income</v>
          </cell>
          <cell r="C36" t="str">
            <v>FIT</v>
          </cell>
          <cell r="D36">
            <v>409</v>
          </cell>
          <cell r="E36">
            <v>3692225</v>
          </cell>
          <cell r="F36">
            <v>307685</v>
          </cell>
          <cell r="G36">
            <v>307685</v>
          </cell>
          <cell r="H36">
            <v>307685</v>
          </cell>
          <cell r="I36">
            <v>307685</v>
          </cell>
          <cell r="J36">
            <v>307685</v>
          </cell>
          <cell r="K36">
            <v>307685</v>
          </cell>
          <cell r="L36">
            <v>307685</v>
          </cell>
          <cell r="M36">
            <v>307685</v>
          </cell>
          <cell r="N36">
            <v>307685</v>
          </cell>
          <cell r="O36">
            <v>307685</v>
          </cell>
          <cell r="P36">
            <v>307685</v>
          </cell>
          <cell r="Q36">
            <v>307690</v>
          </cell>
        </row>
        <row r="37">
          <cell r="A37">
            <v>409104</v>
          </cell>
          <cell r="B37" t="str">
            <v>State/Local Inc Tx Exp Utility Op Inc PY</v>
          </cell>
          <cell r="C37" t="str">
            <v>FIT</v>
          </cell>
          <cell r="D37">
            <v>409</v>
          </cell>
          <cell r="E37">
            <v>258385</v>
          </cell>
          <cell r="F37">
            <v>258385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409160</v>
          </cell>
          <cell r="B38" t="str">
            <v>State/Local Inc Tax Exp Utility Op Inc</v>
          </cell>
          <cell r="C38" t="str">
            <v>FIT</v>
          </cell>
          <cell r="D38">
            <v>409</v>
          </cell>
          <cell r="E38">
            <v>89034</v>
          </cell>
          <cell r="F38">
            <v>7420</v>
          </cell>
          <cell r="G38">
            <v>7420</v>
          </cell>
          <cell r="H38">
            <v>7420</v>
          </cell>
          <cell r="I38">
            <v>7420</v>
          </cell>
          <cell r="J38">
            <v>7420</v>
          </cell>
          <cell r="K38">
            <v>7420</v>
          </cell>
          <cell r="L38">
            <v>7420</v>
          </cell>
          <cell r="M38">
            <v>7420</v>
          </cell>
          <cell r="N38">
            <v>7420</v>
          </cell>
          <cell r="O38">
            <v>7420</v>
          </cell>
          <cell r="P38">
            <v>7420</v>
          </cell>
          <cell r="Q38">
            <v>7414</v>
          </cell>
        </row>
        <row r="39">
          <cell r="A39">
            <v>409193</v>
          </cell>
          <cell r="B39" t="str">
            <v>Fed Inc Tax - Utility Operating Inc - PY</v>
          </cell>
          <cell r="C39" t="str">
            <v>FIT</v>
          </cell>
          <cell r="D39">
            <v>409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409233</v>
          </cell>
          <cell r="B40" t="str">
            <v>State/Local Inc Tax - Oth Inc &amp; Ded - PY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409980</v>
          </cell>
          <cell r="B41" t="str">
            <v>Taxes Alloc From Serv Co - Gas Federal</v>
          </cell>
          <cell r="C41" t="str">
            <v>FIT</v>
          </cell>
          <cell r="D41">
            <v>409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409985</v>
          </cell>
          <cell r="B42" t="str">
            <v>Taxes Alloc From Serv Co - Gas State</v>
          </cell>
          <cell r="C42" t="str">
            <v>FIT</v>
          </cell>
          <cell r="D42">
            <v>409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410060</v>
          </cell>
          <cell r="B43" t="str">
            <v>Deferred FIT Utility Operating Inc</v>
          </cell>
          <cell r="C43" t="str">
            <v>FIT</v>
          </cell>
          <cell r="D43">
            <v>410</v>
          </cell>
          <cell r="E43">
            <v>-989111</v>
          </cell>
          <cell r="F43">
            <v>-82426</v>
          </cell>
          <cell r="G43">
            <v>-82426</v>
          </cell>
          <cell r="H43">
            <v>-82426</v>
          </cell>
          <cell r="I43">
            <v>-82426</v>
          </cell>
          <cell r="J43">
            <v>-82426</v>
          </cell>
          <cell r="K43">
            <v>-82426</v>
          </cell>
          <cell r="L43">
            <v>-82426</v>
          </cell>
          <cell r="M43">
            <v>-82426</v>
          </cell>
          <cell r="N43">
            <v>-82426</v>
          </cell>
          <cell r="O43">
            <v>-82426</v>
          </cell>
          <cell r="P43">
            <v>-82426</v>
          </cell>
          <cell r="Q43">
            <v>-82425</v>
          </cell>
        </row>
        <row r="44">
          <cell r="A44">
            <v>410109</v>
          </cell>
          <cell r="B44" t="str">
            <v>Def FIT- Utility Operating Inc - PY</v>
          </cell>
          <cell r="C44" t="str">
            <v>FIT</v>
          </cell>
          <cell r="D44">
            <v>410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410112</v>
          </cell>
          <cell r="B45" t="str">
            <v>Defer SIT Utility Operating Inc - PY</v>
          </cell>
          <cell r="C45" t="str">
            <v>FIT</v>
          </cell>
          <cell r="D45">
            <v>410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410113</v>
          </cell>
          <cell r="B46" t="str">
            <v>UTP Tax Expense State Utility Prior Year</v>
          </cell>
          <cell r="C46" t="str">
            <v>FIT</v>
          </cell>
          <cell r="D46">
            <v>410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410130</v>
          </cell>
          <cell r="B47" t="str">
            <v>UTP DFIT Utility Prior Year</v>
          </cell>
          <cell r="C47" t="str">
            <v>FIT</v>
          </cell>
          <cell r="D47">
            <v>410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410131</v>
          </cell>
          <cell r="B48" t="str">
            <v>UTP DSIT Utility Prior Year</v>
          </cell>
          <cell r="C48" t="str">
            <v>FIT</v>
          </cell>
          <cell r="D48">
            <v>410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410160</v>
          </cell>
          <cell r="B49" t="str">
            <v>Deferred SIT Utility Operating Inc</v>
          </cell>
          <cell r="C49" t="str">
            <v>FIT</v>
          </cell>
          <cell r="D49">
            <v>410</v>
          </cell>
          <cell r="E49">
            <v>399273</v>
          </cell>
          <cell r="F49">
            <v>33273</v>
          </cell>
          <cell r="G49">
            <v>33273</v>
          </cell>
          <cell r="H49">
            <v>33273</v>
          </cell>
          <cell r="I49">
            <v>33273</v>
          </cell>
          <cell r="J49">
            <v>33273</v>
          </cell>
          <cell r="K49">
            <v>33273</v>
          </cell>
          <cell r="L49">
            <v>33273</v>
          </cell>
          <cell r="M49">
            <v>33273</v>
          </cell>
          <cell r="N49">
            <v>33273</v>
          </cell>
          <cell r="O49">
            <v>33273</v>
          </cell>
          <cell r="P49">
            <v>33273</v>
          </cell>
          <cell r="Q49">
            <v>33270</v>
          </cell>
        </row>
        <row r="50">
          <cell r="A50">
            <v>410195</v>
          </cell>
          <cell r="B50" t="str">
            <v>UTP Tax Expense Fed Utility Prior Year</v>
          </cell>
          <cell r="C50" t="str">
            <v>FIT</v>
          </cell>
          <cell r="D50">
            <v>410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411060</v>
          </cell>
          <cell r="B51" t="str">
            <v>Deferred FIT Credit - Utility Op Inc</v>
          </cell>
          <cell r="C51" t="str">
            <v>FIT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411065</v>
          </cell>
          <cell r="B52" t="str">
            <v>Amortization of Investment Tax Credit</v>
          </cell>
          <cell r="C52" t="str">
            <v>FIT</v>
          </cell>
          <cell r="D52">
            <v>411</v>
          </cell>
          <cell r="E52">
            <v>-67241</v>
          </cell>
          <cell r="F52">
            <v>-5603</v>
          </cell>
          <cell r="G52">
            <v>-5603</v>
          </cell>
          <cell r="H52">
            <v>-5603</v>
          </cell>
          <cell r="I52">
            <v>-5603</v>
          </cell>
          <cell r="J52">
            <v>-5603</v>
          </cell>
          <cell r="K52">
            <v>-5603</v>
          </cell>
          <cell r="L52">
            <v>-5603</v>
          </cell>
          <cell r="M52">
            <v>-5603</v>
          </cell>
          <cell r="N52">
            <v>-5603</v>
          </cell>
          <cell r="O52">
            <v>-5603</v>
          </cell>
          <cell r="P52">
            <v>-5603</v>
          </cell>
          <cell r="Q52">
            <v>-5608</v>
          </cell>
        </row>
        <row r="53">
          <cell r="A53">
            <v>411106</v>
          </cell>
          <cell r="B53" t="str">
            <v>Def FIT Credit - Utility Oper Inc - PY</v>
          </cell>
          <cell r="C53" t="str">
            <v>FIT</v>
          </cell>
          <cell r="D53">
            <v>411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411107</v>
          </cell>
          <cell r="B54" t="str">
            <v>Def SIT Credit - Utility Oper Inc -  PY</v>
          </cell>
          <cell r="C54" t="str">
            <v>FIT</v>
          </cell>
          <cell r="D54">
            <v>411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411113</v>
          </cell>
          <cell r="B55" t="str">
            <v>UTP Tax Expense State Utility Prior Year</v>
          </cell>
          <cell r="C55" t="str">
            <v>FIT</v>
          </cell>
          <cell r="D55">
            <v>411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411130</v>
          </cell>
          <cell r="B56" t="str">
            <v>UTP DFIT Utility Prior Year</v>
          </cell>
          <cell r="C56" t="str">
            <v>FIT</v>
          </cell>
          <cell r="D56">
            <v>411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411131</v>
          </cell>
          <cell r="B57" t="str">
            <v>UTP DSIT Utility Prior Year</v>
          </cell>
          <cell r="C57" t="str">
            <v>FIT</v>
          </cell>
          <cell r="D57">
            <v>411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411160</v>
          </cell>
          <cell r="B58" t="str">
            <v>Deferred SIT Credit - Utility Op Inc</v>
          </cell>
          <cell r="C58" t="str">
            <v>FIT</v>
          </cell>
          <cell r="D58">
            <v>411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411195</v>
          </cell>
          <cell r="B59" t="str">
            <v>UTP Tax Expense Fed Utility Prior Year</v>
          </cell>
          <cell r="C59" t="str">
            <v>FIT</v>
          </cell>
          <cell r="D59">
            <v>411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426510</v>
          </cell>
          <cell r="B60" t="str">
            <v>Other</v>
          </cell>
          <cell r="C60" t="str">
            <v>CO</v>
          </cell>
          <cell r="D60">
            <v>426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426891</v>
          </cell>
          <cell r="B61" t="str">
            <v>IC Sale of AR Fees VIE</v>
          </cell>
          <cell r="C61" t="str">
            <v>CO</v>
          </cell>
          <cell r="D61">
            <v>426</v>
          </cell>
          <cell r="E61">
            <v>111507</v>
          </cell>
          <cell r="F61">
            <v>10568</v>
          </cell>
          <cell r="G61">
            <v>13129</v>
          </cell>
          <cell r="H61">
            <v>14836</v>
          </cell>
          <cell r="I61">
            <v>13448</v>
          </cell>
          <cell r="J61">
            <v>15205</v>
          </cell>
          <cell r="K61">
            <v>15508</v>
          </cell>
          <cell r="L61">
            <v>3063</v>
          </cell>
          <cell r="M61">
            <v>3369</v>
          </cell>
          <cell r="N61">
            <v>3566</v>
          </cell>
          <cell r="O61">
            <v>3692</v>
          </cell>
          <cell r="P61">
            <v>5707</v>
          </cell>
          <cell r="Q61">
            <v>9416</v>
          </cell>
        </row>
        <row r="62">
          <cell r="A62">
            <v>480000</v>
          </cell>
          <cell r="B62" t="str">
            <v>Residential Sales-Gas</v>
          </cell>
          <cell r="C62" t="str">
            <v>REV</v>
          </cell>
          <cell r="D62">
            <v>480</v>
          </cell>
          <cell r="E62">
            <v>67338429</v>
          </cell>
          <cell r="F62">
            <v>8340117</v>
          </cell>
          <cell r="G62">
            <v>13132271</v>
          </cell>
          <cell r="H62">
            <v>10339872</v>
          </cell>
          <cell r="I62">
            <v>7453246</v>
          </cell>
          <cell r="J62">
            <v>7158228</v>
          </cell>
          <cell r="K62">
            <v>3715099</v>
          </cell>
          <cell r="L62">
            <v>2751087</v>
          </cell>
          <cell r="M62">
            <v>2362306</v>
          </cell>
          <cell r="N62">
            <v>2125455</v>
          </cell>
          <cell r="O62">
            <v>2192689</v>
          </cell>
          <cell r="P62">
            <v>2829703</v>
          </cell>
          <cell r="Q62">
            <v>4938356</v>
          </cell>
        </row>
        <row r="63">
          <cell r="A63">
            <v>480990</v>
          </cell>
          <cell r="B63" t="str">
            <v>Gas Residential Sales-Unbilled</v>
          </cell>
          <cell r="C63" t="str">
            <v>REV</v>
          </cell>
          <cell r="D63">
            <v>480</v>
          </cell>
          <cell r="E63">
            <v>1346262</v>
          </cell>
          <cell r="F63">
            <v>2499849</v>
          </cell>
          <cell r="G63">
            <v>-1045741</v>
          </cell>
          <cell r="H63">
            <v>-1258027</v>
          </cell>
          <cell r="I63">
            <v>159993</v>
          </cell>
          <cell r="J63">
            <v>-1183928</v>
          </cell>
          <cell r="K63">
            <v>-1489893</v>
          </cell>
          <cell r="L63">
            <v>7</v>
          </cell>
          <cell r="M63">
            <v>613752</v>
          </cell>
          <cell r="N63">
            <v>26282</v>
          </cell>
          <cell r="O63">
            <v>554106</v>
          </cell>
          <cell r="P63">
            <v>575165</v>
          </cell>
          <cell r="Q63">
            <v>1894697</v>
          </cell>
        </row>
        <row r="64">
          <cell r="A64">
            <v>481000</v>
          </cell>
          <cell r="B64" t="str">
            <v>Industrial Sales-Gas</v>
          </cell>
          <cell r="C64" t="str">
            <v>REV</v>
          </cell>
          <cell r="D64">
            <v>481</v>
          </cell>
          <cell r="E64">
            <v>1653956</v>
          </cell>
          <cell r="F64">
            <v>240524</v>
          </cell>
          <cell r="G64">
            <v>386075</v>
          </cell>
          <cell r="H64">
            <v>292172</v>
          </cell>
          <cell r="I64">
            <v>203083</v>
          </cell>
          <cell r="J64">
            <v>185536</v>
          </cell>
          <cell r="K64">
            <v>75665</v>
          </cell>
          <cell r="L64">
            <v>46440</v>
          </cell>
          <cell r="M64">
            <v>28994</v>
          </cell>
          <cell r="N64">
            <v>36678</v>
          </cell>
          <cell r="O64">
            <v>42228</v>
          </cell>
          <cell r="P64">
            <v>43092</v>
          </cell>
          <cell r="Q64">
            <v>73469</v>
          </cell>
        </row>
        <row r="65">
          <cell r="A65">
            <v>481090</v>
          </cell>
          <cell r="B65" t="str">
            <v>Gas Industrial Sales Unbilled</v>
          </cell>
          <cell r="C65" t="str">
            <v>REV</v>
          </cell>
          <cell r="D65">
            <v>481</v>
          </cell>
          <cell r="E65">
            <v>361</v>
          </cell>
          <cell r="F65">
            <v>-4020</v>
          </cell>
          <cell r="G65">
            <v>-18173</v>
          </cell>
          <cell r="H65">
            <v>-25437</v>
          </cell>
          <cell r="I65">
            <v>12904</v>
          </cell>
          <cell r="J65">
            <v>-25972</v>
          </cell>
          <cell r="K65">
            <v>-4562</v>
          </cell>
          <cell r="L65">
            <v>6867</v>
          </cell>
          <cell r="M65">
            <v>19528</v>
          </cell>
          <cell r="N65">
            <v>1476</v>
          </cell>
          <cell r="O65">
            <v>14979</v>
          </cell>
          <cell r="P65">
            <v>596</v>
          </cell>
          <cell r="Q65">
            <v>22175</v>
          </cell>
        </row>
        <row r="66">
          <cell r="A66">
            <v>481200</v>
          </cell>
          <cell r="B66" t="str">
            <v>Gas Commercial Sales</v>
          </cell>
          <cell r="C66" t="str">
            <v>REV</v>
          </cell>
          <cell r="D66">
            <v>481</v>
          </cell>
          <cell r="E66">
            <v>25288754</v>
          </cell>
          <cell r="F66">
            <v>3005622</v>
          </cell>
          <cell r="G66">
            <v>4843645</v>
          </cell>
          <cell r="H66">
            <v>3728266</v>
          </cell>
          <cell r="I66">
            <v>2809229</v>
          </cell>
          <cell r="J66">
            <v>2721970</v>
          </cell>
          <cell r="K66">
            <v>1309181</v>
          </cell>
          <cell r="L66">
            <v>936120</v>
          </cell>
          <cell r="M66">
            <v>886561</v>
          </cell>
          <cell r="N66">
            <v>1009259</v>
          </cell>
          <cell r="O66">
            <v>847241</v>
          </cell>
          <cell r="P66">
            <v>1268913</v>
          </cell>
          <cell r="Q66">
            <v>1922747</v>
          </cell>
        </row>
        <row r="67">
          <cell r="A67">
            <v>481290</v>
          </cell>
          <cell r="B67" t="str">
            <v>Gas Commercial Sales Unbilled</v>
          </cell>
          <cell r="C67" t="str">
            <v>REV</v>
          </cell>
          <cell r="D67">
            <v>481</v>
          </cell>
          <cell r="E67">
            <v>457261</v>
          </cell>
          <cell r="F67">
            <v>664424</v>
          </cell>
          <cell r="G67">
            <v>-481813</v>
          </cell>
          <cell r="H67">
            <v>-306544</v>
          </cell>
          <cell r="I67">
            <v>-24421</v>
          </cell>
          <cell r="J67">
            <v>-473678</v>
          </cell>
          <cell r="K67">
            <v>-269300</v>
          </cell>
          <cell r="L67">
            <v>11006</v>
          </cell>
          <cell r="M67">
            <v>329850</v>
          </cell>
          <cell r="N67">
            <v>-86278</v>
          </cell>
          <cell r="O67">
            <v>303418</v>
          </cell>
          <cell r="P67">
            <v>82884</v>
          </cell>
          <cell r="Q67">
            <v>707713</v>
          </cell>
        </row>
        <row r="68">
          <cell r="A68">
            <v>482000</v>
          </cell>
          <cell r="B68" t="str">
            <v>Other Sales to Public Auth-Gas</v>
          </cell>
          <cell r="C68" t="str">
            <v>REV</v>
          </cell>
          <cell r="D68">
            <v>482</v>
          </cell>
          <cell r="E68">
            <v>2431917</v>
          </cell>
          <cell r="F68">
            <v>304155</v>
          </cell>
          <cell r="G68">
            <v>529945</v>
          </cell>
          <cell r="H68">
            <v>401649</v>
          </cell>
          <cell r="I68">
            <v>292314</v>
          </cell>
          <cell r="J68">
            <v>280594</v>
          </cell>
          <cell r="K68">
            <v>113606</v>
          </cell>
          <cell r="L68">
            <v>79630</v>
          </cell>
          <cell r="M68">
            <v>53767</v>
          </cell>
          <cell r="N68">
            <v>41598</v>
          </cell>
          <cell r="O68">
            <v>57256</v>
          </cell>
          <cell r="P68">
            <v>109247</v>
          </cell>
          <cell r="Q68">
            <v>168156</v>
          </cell>
        </row>
        <row r="69">
          <cell r="A69">
            <v>482090</v>
          </cell>
          <cell r="B69" t="str">
            <v>Gas OPA Unbilled</v>
          </cell>
          <cell r="C69" t="str">
            <v>REV</v>
          </cell>
          <cell r="D69">
            <v>482</v>
          </cell>
          <cell r="E69">
            <v>64744</v>
          </cell>
          <cell r="F69">
            <v>69551</v>
          </cell>
          <cell r="G69">
            <v>-116309</v>
          </cell>
          <cell r="H69">
            <v>-64160</v>
          </cell>
          <cell r="I69">
            <v>79980</v>
          </cell>
          <cell r="J69">
            <v>-104376</v>
          </cell>
          <cell r="K69">
            <v>-35969</v>
          </cell>
          <cell r="L69">
            <v>-5599</v>
          </cell>
          <cell r="M69">
            <v>47397</v>
          </cell>
          <cell r="N69">
            <v>10251</v>
          </cell>
          <cell r="O69">
            <v>46999</v>
          </cell>
          <cell r="P69">
            <v>24277</v>
          </cell>
          <cell r="Q69">
            <v>112702</v>
          </cell>
        </row>
        <row r="70">
          <cell r="A70">
            <v>482200</v>
          </cell>
          <cell r="B70" t="str">
            <v>Gas Public St Hwy Ltng</v>
          </cell>
          <cell r="C70" t="str">
            <v>REV</v>
          </cell>
          <cell r="D70">
            <v>482</v>
          </cell>
          <cell r="E70">
            <v>736</v>
          </cell>
          <cell r="F70">
            <v>80</v>
          </cell>
          <cell r="G70">
            <v>85</v>
          </cell>
          <cell r="H70">
            <v>78</v>
          </cell>
          <cell r="I70">
            <v>81</v>
          </cell>
          <cell r="J70">
            <v>79</v>
          </cell>
          <cell r="K70">
            <v>78</v>
          </cell>
          <cell r="L70">
            <v>33</v>
          </cell>
          <cell r="M70">
            <v>43</v>
          </cell>
          <cell r="N70">
            <v>41</v>
          </cell>
          <cell r="O70">
            <v>50</v>
          </cell>
          <cell r="P70">
            <v>45</v>
          </cell>
          <cell r="Q70">
            <v>43</v>
          </cell>
        </row>
        <row r="71">
          <cell r="A71">
            <v>484000</v>
          </cell>
          <cell r="B71" t="str">
            <v>Interdepartmental Sales</v>
          </cell>
          <cell r="C71" t="str">
            <v>REV</v>
          </cell>
          <cell r="D71">
            <v>484</v>
          </cell>
          <cell r="E71">
            <v>33586</v>
          </cell>
          <cell r="F71">
            <v>4259</v>
          </cell>
          <cell r="G71">
            <v>6726</v>
          </cell>
          <cell r="H71">
            <v>8445</v>
          </cell>
          <cell r="I71">
            <v>6070</v>
          </cell>
          <cell r="J71">
            <v>5204</v>
          </cell>
          <cell r="K71">
            <v>2882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487001</v>
          </cell>
          <cell r="B72" t="str">
            <v>Discounts Earn/Lost-Gas</v>
          </cell>
          <cell r="C72" t="str">
            <v>REV</v>
          </cell>
          <cell r="D72">
            <v>487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488000</v>
          </cell>
          <cell r="B73" t="str">
            <v>Misc Service Revenue-Gas</v>
          </cell>
          <cell r="C73" t="str">
            <v>REV</v>
          </cell>
          <cell r="D73">
            <v>488</v>
          </cell>
          <cell r="E73">
            <v>38782</v>
          </cell>
          <cell r="F73">
            <v>2422</v>
          </cell>
          <cell r="G73">
            <v>2236</v>
          </cell>
          <cell r="H73">
            <v>1976</v>
          </cell>
          <cell r="I73">
            <v>2303</v>
          </cell>
          <cell r="J73">
            <v>2041</v>
          </cell>
          <cell r="K73">
            <v>1806</v>
          </cell>
          <cell r="L73">
            <v>4333</v>
          </cell>
          <cell r="M73">
            <v>4333</v>
          </cell>
          <cell r="N73">
            <v>4333</v>
          </cell>
          <cell r="O73">
            <v>4333</v>
          </cell>
          <cell r="P73">
            <v>4333</v>
          </cell>
          <cell r="Q73">
            <v>4333</v>
          </cell>
        </row>
        <row r="74">
          <cell r="A74">
            <v>488100</v>
          </cell>
          <cell r="B74" t="str">
            <v>IC Misc Svc Reg Gas Reg</v>
          </cell>
          <cell r="C74" t="str">
            <v>REV</v>
          </cell>
          <cell r="D74">
            <v>488</v>
          </cell>
          <cell r="E74">
            <v>472796</v>
          </cell>
          <cell r="F74">
            <v>2850</v>
          </cell>
          <cell r="G74">
            <v>42580</v>
          </cell>
          <cell r="H74">
            <v>42580</v>
          </cell>
          <cell r="I74">
            <v>85160</v>
          </cell>
          <cell r="J74">
            <v>0</v>
          </cell>
          <cell r="K74">
            <v>42580</v>
          </cell>
          <cell r="L74">
            <v>42841</v>
          </cell>
          <cell r="M74">
            <v>42841</v>
          </cell>
          <cell r="N74">
            <v>42841</v>
          </cell>
          <cell r="O74">
            <v>42841</v>
          </cell>
          <cell r="P74">
            <v>42841</v>
          </cell>
          <cell r="Q74">
            <v>42841</v>
          </cell>
        </row>
        <row r="75">
          <cell r="A75">
            <v>489000</v>
          </cell>
          <cell r="B75" t="str">
            <v>Transp Gas of Others</v>
          </cell>
          <cell r="C75" t="str">
            <v>REV</v>
          </cell>
          <cell r="D75">
            <v>489</v>
          </cell>
          <cell r="E75">
            <v>1500679</v>
          </cell>
          <cell r="F75">
            <v>139934</v>
          </cell>
          <cell r="G75">
            <v>147775</v>
          </cell>
          <cell r="H75">
            <v>123614</v>
          </cell>
          <cell r="I75">
            <v>138802</v>
          </cell>
          <cell r="J75">
            <v>134169</v>
          </cell>
          <cell r="K75">
            <v>116181</v>
          </cell>
          <cell r="L75">
            <v>109121</v>
          </cell>
          <cell r="M75">
            <v>108404</v>
          </cell>
          <cell r="N75">
            <v>115576</v>
          </cell>
          <cell r="O75">
            <v>110434</v>
          </cell>
          <cell r="P75">
            <v>127165</v>
          </cell>
          <cell r="Q75">
            <v>129504</v>
          </cell>
        </row>
        <row r="76">
          <cell r="A76">
            <v>489010</v>
          </cell>
          <cell r="B76" t="str">
            <v>IC Gas Transp Rev Reg</v>
          </cell>
          <cell r="C76" t="str">
            <v>REV</v>
          </cell>
          <cell r="D76">
            <v>489</v>
          </cell>
          <cell r="E76">
            <v>261036</v>
          </cell>
          <cell r="F76">
            <v>43506</v>
          </cell>
          <cell r="G76">
            <v>43506</v>
          </cell>
          <cell r="H76">
            <v>43506</v>
          </cell>
          <cell r="I76">
            <v>43506</v>
          </cell>
          <cell r="J76">
            <v>43506</v>
          </cell>
          <cell r="K76">
            <v>43506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489020</v>
          </cell>
          <cell r="B77" t="str">
            <v>Comm Gas Transp Only</v>
          </cell>
          <cell r="C77" t="str">
            <v>REV</v>
          </cell>
          <cell r="D77">
            <v>489</v>
          </cell>
          <cell r="E77">
            <v>1310216</v>
          </cell>
          <cell r="F77">
            <v>151543</v>
          </cell>
          <cell r="G77">
            <v>172211</v>
          </cell>
          <cell r="H77">
            <v>120195</v>
          </cell>
          <cell r="I77">
            <v>152563</v>
          </cell>
          <cell r="J77">
            <v>104805</v>
          </cell>
          <cell r="K77">
            <v>60321</v>
          </cell>
          <cell r="L77">
            <v>81230</v>
          </cell>
          <cell r="M77">
            <v>69396</v>
          </cell>
          <cell r="N77">
            <v>85233</v>
          </cell>
          <cell r="O77">
            <v>67251</v>
          </cell>
          <cell r="P77">
            <v>108862</v>
          </cell>
          <cell r="Q77">
            <v>136606</v>
          </cell>
        </row>
        <row r="78">
          <cell r="A78">
            <v>489025</v>
          </cell>
          <cell r="B78" t="str">
            <v>Comm Gas Transp Unbilled</v>
          </cell>
          <cell r="C78" t="str">
            <v>REV</v>
          </cell>
          <cell r="D78">
            <v>489</v>
          </cell>
          <cell r="E78">
            <v>15994</v>
          </cell>
          <cell r="F78">
            <v>38494</v>
          </cell>
          <cell r="G78">
            <v>-26085</v>
          </cell>
          <cell r="H78">
            <v>-18288</v>
          </cell>
          <cell r="I78">
            <v>-2731</v>
          </cell>
          <cell r="J78">
            <v>-24163</v>
          </cell>
          <cell r="K78">
            <v>-15445</v>
          </cell>
          <cell r="L78">
            <v>-8454</v>
          </cell>
          <cell r="M78">
            <v>4732</v>
          </cell>
          <cell r="N78">
            <v>-6790</v>
          </cell>
          <cell r="O78">
            <v>8122</v>
          </cell>
          <cell r="P78">
            <v>13185</v>
          </cell>
          <cell r="Q78">
            <v>53417</v>
          </cell>
        </row>
        <row r="79">
          <cell r="A79">
            <v>489030</v>
          </cell>
          <cell r="B79" t="str">
            <v>Indust Gas Transp Only</v>
          </cell>
          <cell r="C79" t="str">
            <v>REV</v>
          </cell>
          <cell r="D79">
            <v>489</v>
          </cell>
          <cell r="E79">
            <v>2961469</v>
          </cell>
          <cell r="F79">
            <v>301071</v>
          </cell>
          <cell r="G79">
            <v>343666</v>
          </cell>
          <cell r="H79">
            <v>281574</v>
          </cell>
          <cell r="I79">
            <v>306852</v>
          </cell>
          <cell r="J79">
            <v>253535</v>
          </cell>
          <cell r="K79">
            <v>198410</v>
          </cell>
          <cell r="L79">
            <v>209102</v>
          </cell>
          <cell r="M79">
            <v>214672</v>
          </cell>
          <cell r="N79">
            <v>201073</v>
          </cell>
          <cell r="O79">
            <v>207869</v>
          </cell>
          <cell r="P79">
            <v>223823</v>
          </cell>
          <cell r="Q79">
            <v>219822</v>
          </cell>
        </row>
        <row r="80">
          <cell r="A80">
            <v>489035</v>
          </cell>
          <cell r="B80" t="str">
            <v>Indust Gas Transp Unbilled</v>
          </cell>
          <cell r="C80" t="str">
            <v>REV</v>
          </cell>
          <cell r="D80">
            <v>489</v>
          </cell>
          <cell r="E80">
            <v>-19962</v>
          </cell>
          <cell r="F80">
            <v>-9303</v>
          </cell>
          <cell r="G80">
            <v>-41236</v>
          </cell>
          <cell r="H80">
            <v>-58273</v>
          </cell>
          <cell r="I80">
            <v>21872</v>
          </cell>
          <cell r="J80">
            <v>-48519</v>
          </cell>
          <cell r="K80">
            <v>-14297</v>
          </cell>
          <cell r="L80">
            <v>-5033</v>
          </cell>
          <cell r="M80">
            <v>-4266</v>
          </cell>
          <cell r="N80">
            <v>10708</v>
          </cell>
          <cell r="O80">
            <v>2774</v>
          </cell>
          <cell r="P80">
            <v>38001</v>
          </cell>
          <cell r="Q80">
            <v>87610</v>
          </cell>
        </row>
        <row r="81">
          <cell r="A81">
            <v>489040</v>
          </cell>
          <cell r="B81" t="str">
            <v>OPA Gas Transp Only</v>
          </cell>
          <cell r="C81" t="str">
            <v>REV</v>
          </cell>
          <cell r="D81">
            <v>489</v>
          </cell>
          <cell r="E81">
            <v>360956</v>
          </cell>
          <cell r="F81">
            <v>59371</v>
          </cell>
          <cell r="G81">
            <v>67643</v>
          </cell>
          <cell r="H81">
            <v>45514</v>
          </cell>
          <cell r="I81">
            <v>51699</v>
          </cell>
          <cell r="J81">
            <v>37094</v>
          </cell>
          <cell r="K81">
            <v>12770</v>
          </cell>
          <cell r="L81">
            <v>9484</v>
          </cell>
          <cell r="M81">
            <v>7319</v>
          </cell>
          <cell r="N81">
            <v>7158</v>
          </cell>
          <cell r="O81">
            <v>7842</v>
          </cell>
          <cell r="P81">
            <v>19416</v>
          </cell>
          <cell r="Q81">
            <v>35646</v>
          </cell>
        </row>
        <row r="82">
          <cell r="A82">
            <v>489045</v>
          </cell>
          <cell r="B82" t="str">
            <v>OPA Gas Transp Unbilled</v>
          </cell>
          <cell r="C82" t="str">
            <v>REV</v>
          </cell>
          <cell r="D82">
            <v>489</v>
          </cell>
          <cell r="E82">
            <v>5612</v>
          </cell>
          <cell r="F82">
            <v>12663</v>
          </cell>
          <cell r="G82">
            <v>-18991</v>
          </cell>
          <cell r="H82">
            <v>-10592</v>
          </cell>
          <cell r="I82">
            <v>12494</v>
          </cell>
          <cell r="J82">
            <v>-16223</v>
          </cell>
          <cell r="K82">
            <v>-5997</v>
          </cell>
          <cell r="L82">
            <v>-1881</v>
          </cell>
          <cell r="M82">
            <v>269</v>
          </cell>
          <cell r="N82">
            <v>1004</v>
          </cell>
          <cell r="O82">
            <v>1009</v>
          </cell>
          <cell r="P82">
            <v>5978</v>
          </cell>
          <cell r="Q82">
            <v>25879</v>
          </cell>
        </row>
        <row r="83">
          <cell r="A83">
            <v>489200</v>
          </cell>
          <cell r="B83" t="str">
            <v>Transportation Fees</v>
          </cell>
          <cell r="C83" t="str">
            <v>REV</v>
          </cell>
          <cell r="D83">
            <v>489</v>
          </cell>
          <cell r="E83">
            <v>0</v>
          </cell>
          <cell r="F83">
            <v>0</v>
          </cell>
          <cell r="G83">
            <v>-2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493010</v>
          </cell>
          <cell r="B84" t="str">
            <v>Rent from Gas Properties - I/C</v>
          </cell>
          <cell r="C84" t="str">
            <v>REV</v>
          </cell>
          <cell r="D84">
            <v>493</v>
          </cell>
          <cell r="E84">
            <v>7248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1208</v>
          </cell>
          <cell r="M84">
            <v>1208</v>
          </cell>
          <cell r="N84">
            <v>1208</v>
          </cell>
          <cell r="O84">
            <v>1208</v>
          </cell>
          <cell r="P84">
            <v>1208</v>
          </cell>
          <cell r="Q84">
            <v>1208</v>
          </cell>
        </row>
        <row r="85">
          <cell r="A85">
            <v>495031</v>
          </cell>
          <cell r="B85" t="str">
            <v>Gas Losses Damaged Lines</v>
          </cell>
          <cell r="C85" t="str">
            <v>REV</v>
          </cell>
          <cell r="D85">
            <v>495</v>
          </cell>
          <cell r="E85">
            <v>15019</v>
          </cell>
          <cell r="F85">
            <v>218</v>
          </cell>
          <cell r="G85">
            <v>117</v>
          </cell>
          <cell r="H85">
            <v>13685</v>
          </cell>
          <cell r="I85">
            <v>883</v>
          </cell>
          <cell r="J85">
            <v>44</v>
          </cell>
          <cell r="K85">
            <v>72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496020</v>
          </cell>
          <cell r="B86" t="str">
            <v>Provision for Rate Refund</v>
          </cell>
          <cell r="C86" t="str">
            <v>REV</v>
          </cell>
          <cell r="D86">
            <v>496</v>
          </cell>
          <cell r="E86">
            <v>-3109032</v>
          </cell>
          <cell r="F86">
            <v>0</v>
          </cell>
          <cell r="G86">
            <v>-588711</v>
          </cell>
          <cell r="H86">
            <v>-469319</v>
          </cell>
          <cell r="I86">
            <v>-433381</v>
          </cell>
          <cell r="J86">
            <v>-501976</v>
          </cell>
          <cell r="K86">
            <v>-254099</v>
          </cell>
          <cell r="L86">
            <v>-110426</v>
          </cell>
          <cell r="M86">
            <v>-123971</v>
          </cell>
          <cell r="N86">
            <v>-93858</v>
          </cell>
          <cell r="O86">
            <v>-116771</v>
          </cell>
          <cell r="P86">
            <v>-142812</v>
          </cell>
          <cell r="Q86">
            <v>-273708</v>
          </cell>
        </row>
        <row r="87">
          <cell r="A87">
            <v>711000</v>
          </cell>
          <cell r="B87" t="str">
            <v>Gas Boiler Labor</v>
          </cell>
          <cell r="C87" t="str">
            <v>PO</v>
          </cell>
          <cell r="D87">
            <v>711</v>
          </cell>
          <cell r="E87">
            <v>8534</v>
          </cell>
          <cell r="F87">
            <v>407</v>
          </cell>
          <cell r="G87">
            <v>828</v>
          </cell>
          <cell r="H87">
            <v>6066</v>
          </cell>
          <cell r="I87">
            <v>498</v>
          </cell>
          <cell r="J87">
            <v>447</v>
          </cell>
          <cell r="K87">
            <v>288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712000</v>
          </cell>
          <cell r="B88" t="str">
            <v>Gas Production-Other Power Ex</v>
          </cell>
          <cell r="C88" t="str">
            <v>PO</v>
          </cell>
          <cell r="D88">
            <v>712</v>
          </cell>
          <cell r="E88">
            <v>13405</v>
          </cell>
          <cell r="F88">
            <v>10621</v>
          </cell>
          <cell r="G88">
            <v>825</v>
          </cell>
          <cell r="H88">
            <v>0</v>
          </cell>
          <cell r="I88">
            <v>1042</v>
          </cell>
          <cell r="J88">
            <v>555</v>
          </cell>
          <cell r="K88">
            <v>362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717000</v>
          </cell>
          <cell r="B89" t="str">
            <v>Liq Petro Gas Exp-Vapor Proc</v>
          </cell>
          <cell r="C89" t="str">
            <v>PO</v>
          </cell>
          <cell r="D89">
            <v>717</v>
          </cell>
          <cell r="E89">
            <v>116764</v>
          </cell>
          <cell r="F89">
            <v>9373</v>
          </cell>
          <cell r="G89">
            <v>5164</v>
          </cell>
          <cell r="H89">
            <v>5467</v>
          </cell>
          <cell r="I89">
            <v>8402</v>
          </cell>
          <cell r="J89">
            <v>1920</v>
          </cell>
          <cell r="K89">
            <v>10025</v>
          </cell>
          <cell r="L89">
            <v>8138</v>
          </cell>
          <cell r="M89">
            <v>12495</v>
          </cell>
          <cell r="N89">
            <v>13741</v>
          </cell>
          <cell r="O89">
            <v>14918</v>
          </cell>
          <cell r="P89">
            <v>17194</v>
          </cell>
          <cell r="Q89">
            <v>9927</v>
          </cell>
        </row>
        <row r="90">
          <cell r="A90">
            <v>728000</v>
          </cell>
          <cell r="B90" t="str">
            <v>Liquid Petroleum Gas</v>
          </cell>
          <cell r="C90" t="str">
            <v>PO</v>
          </cell>
          <cell r="D90">
            <v>728</v>
          </cell>
          <cell r="E90">
            <v>1677312</v>
          </cell>
          <cell r="F90">
            <v>382448</v>
          </cell>
          <cell r="G90">
            <v>1281656</v>
          </cell>
          <cell r="H90">
            <v>0</v>
          </cell>
          <cell r="I90">
            <v>0</v>
          </cell>
          <cell r="J90">
            <v>633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12575</v>
          </cell>
        </row>
        <row r="91">
          <cell r="A91">
            <v>735000</v>
          </cell>
          <cell r="B91" t="str">
            <v>Gas Misc Production Exp</v>
          </cell>
          <cell r="C91" t="str">
            <v>PO</v>
          </cell>
          <cell r="D91">
            <v>735</v>
          </cell>
          <cell r="E91">
            <v>120585</v>
          </cell>
          <cell r="F91">
            <v>3128</v>
          </cell>
          <cell r="G91">
            <v>22325</v>
          </cell>
          <cell r="H91">
            <v>10713</v>
          </cell>
          <cell r="I91">
            <v>14193</v>
          </cell>
          <cell r="J91">
            <v>564</v>
          </cell>
          <cell r="K91">
            <v>193</v>
          </cell>
          <cell r="L91">
            <v>7399</v>
          </cell>
          <cell r="M91">
            <v>11360</v>
          </cell>
          <cell r="N91">
            <v>12490</v>
          </cell>
          <cell r="O91">
            <v>13563</v>
          </cell>
          <cell r="P91">
            <v>15632</v>
          </cell>
          <cell r="Q91">
            <v>9025</v>
          </cell>
        </row>
        <row r="92">
          <cell r="A92">
            <v>742000</v>
          </cell>
          <cell r="B92" t="str">
            <v>Maint Gas Production Equipmen</v>
          </cell>
          <cell r="C92" t="str">
            <v>PM</v>
          </cell>
          <cell r="D92">
            <v>742</v>
          </cell>
          <cell r="E92">
            <v>111249</v>
          </cell>
          <cell r="F92">
            <v>18522</v>
          </cell>
          <cell r="G92">
            <v>21371</v>
          </cell>
          <cell r="H92">
            <v>5900</v>
          </cell>
          <cell r="I92">
            <v>3226</v>
          </cell>
          <cell r="J92">
            <v>16962</v>
          </cell>
          <cell r="K92">
            <v>4177</v>
          </cell>
          <cell r="L92">
            <v>5864</v>
          </cell>
          <cell r="M92">
            <v>5823</v>
          </cell>
          <cell r="N92">
            <v>8266</v>
          </cell>
          <cell r="O92">
            <v>5909</v>
          </cell>
          <cell r="P92">
            <v>6379</v>
          </cell>
          <cell r="Q92">
            <v>8850</v>
          </cell>
        </row>
        <row r="93">
          <cell r="A93">
            <v>801000</v>
          </cell>
          <cell r="B93" t="str">
            <v>Purchases Gas &amp; NGL</v>
          </cell>
          <cell r="C93" t="str">
            <v>Fuel</v>
          </cell>
          <cell r="D93">
            <v>801</v>
          </cell>
          <cell r="E93">
            <v>38380993</v>
          </cell>
          <cell r="F93">
            <v>7380817</v>
          </cell>
          <cell r="G93">
            <v>8676252</v>
          </cell>
          <cell r="H93">
            <v>5531090</v>
          </cell>
          <cell r="I93">
            <v>3653116</v>
          </cell>
          <cell r="J93">
            <v>3024295</v>
          </cell>
          <cell r="K93">
            <v>1325330</v>
          </cell>
          <cell r="L93">
            <v>1070657</v>
          </cell>
          <cell r="M93">
            <v>939038</v>
          </cell>
          <cell r="N93">
            <v>879967</v>
          </cell>
          <cell r="O93">
            <v>874332</v>
          </cell>
          <cell r="P93">
            <v>1608957</v>
          </cell>
          <cell r="Q93">
            <v>3417142</v>
          </cell>
        </row>
        <row r="94">
          <cell r="A94">
            <v>801001</v>
          </cell>
          <cell r="B94" t="str">
            <v>Purchases Gas &amp; NGL-Aff</v>
          </cell>
          <cell r="C94" t="str">
            <v>Fuel</v>
          </cell>
          <cell r="D94">
            <v>801</v>
          </cell>
          <cell r="E94">
            <v>1029149</v>
          </cell>
          <cell r="F94">
            <v>174141</v>
          </cell>
          <cell r="G94">
            <v>179009</v>
          </cell>
          <cell r="H94">
            <v>174298</v>
          </cell>
          <cell r="I94">
            <v>169936</v>
          </cell>
          <cell r="J94">
            <v>165820</v>
          </cell>
          <cell r="K94">
            <v>165945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805002</v>
          </cell>
          <cell r="B95" t="str">
            <v>Unrecovered Purchase Gas Adj</v>
          </cell>
          <cell r="C95" t="str">
            <v>Fuel</v>
          </cell>
          <cell r="D95">
            <v>805</v>
          </cell>
          <cell r="E95">
            <v>2279145</v>
          </cell>
          <cell r="F95">
            <v>-2127234</v>
          </cell>
          <cell r="G95">
            <v>-505587</v>
          </cell>
          <cell r="H95">
            <v>1626044</v>
          </cell>
          <cell r="I95">
            <v>1296841</v>
          </cell>
          <cell r="J95">
            <v>1533437</v>
          </cell>
          <cell r="K95">
            <v>455644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805003</v>
          </cell>
          <cell r="B96" t="str">
            <v>Purchase Gas Cost Unbilled Rev</v>
          </cell>
          <cell r="C96" t="str">
            <v>Fuel</v>
          </cell>
          <cell r="D96">
            <v>805</v>
          </cell>
          <cell r="E96">
            <v>2095556</v>
          </cell>
          <cell r="F96">
            <v>1746593</v>
          </cell>
          <cell r="G96">
            <v>-959758</v>
          </cell>
          <cell r="H96">
            <v>-960929</v>
          </cell>
          <cell r="I96">
            <v>125397</v>
          </cell>
          <cell r="J96">
            <v>-994550</v>
          </cell>
          <cell r="K96">
            <v>-988490</v>
          </cell>
          <cell r="L96">
            <v>192706</v>
          </cell>
          <cell r="M96">
            <v>1016854</v>
          </cell>
          <cell r="N96">
            <v>-40680</v>
          </cell>
          <cell r="O96">
            <v>865876</v>
          </cell>
          <cell r="P96">
            <v>364192</v>
          </cell>
          <cell r="Q96">
            <v>1728345</v>
          </cell>
        </row>
        <row r="97">
          <cell r="A97">
            <v>807000</v>
          </cell>
          <cell r="B97" t="str">
            <v>Gas Purchased Expenses</v>
          </cell>
          <cell r="C97" t="str">
            <v>PO</v>
          </cell>
          <cell r="D97">
            <v>807</v>
          </cell>
          <cell r="E97">
            <v>494853</v>
          </cell>
          <cell r="F97">
            <v>30966</v>
          </cell>
          <cell r="G97">
            <v>70455</v>
          </cell>
          <cell r="H97">
            <v>80390</v>
          </cell>
          <cell r="I97">
            <v>73845</v>
          </cell>
          <cell r="J97">
            <v>35524</v>
          </cell>
          <cell r="K97">
            <v>34806</v>
          </cell>
          <cell r="L97">
            <v>57382</v>
          </cell>
          <cell r="M97">
            <v>22224</v>
          </cell>
          <cell r="N97">
            <v>22322</v>
          </cell>
          <cell r="O97">
            <v>22223</v>
          </cell>
          <cell r="P97">
            <v>22315</v>
          </cell>
          <cell r="Q97">
            <v>22401</v>
          </cell>
        </row>
        <row r="98">
          <cell r="A98">
            <v>807100</v>
          </cell>
          <cell r="B98" t="str">
            <v>I/C Gas Purchased Expenses</v>
          </cell>
          <cell r="C98" t="str">
            <v>PO</v>
          </cell>
          <cell r="D98">
            <v>807</v>
          </cell>
          <cell r="E98">
            <v>12365</v>
          </cell>
          <cell r="F98">
            <v>1034</v>
          </cell>
          <cell r="G98">
            <v>5053</v>
          </cell>
          <cell r="H98">
            <v>3146</v>
          </cell>
          <cell r="I98">
            <v>1433</v>
          </cell>
          <cell r="J98">
            <v>690</v>
          </cell>
          <cell r="K98">
            <v>1009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813001</v>
          </cell>
          <cell r="B99" t="str">
            <v>Other Gas Supply Expenses</v>
          </cell>
          <cell r="C99" t="str">
            <v>PO</v>
          </cell>
          <cell r="D99">
            <v>813</v>
          </cell>
          <cell r="E99">
            <v>163893</v>
          </cell>
          <cell r="F99">
            <v>42857</v>
          </cell>
          <cell r="G99">
            <v>23687</v>
          </cell>
          <cell r="H99">
            <v>96461</v>
          </cell>
          <cell r="I99">
            <v>-18736</v>
          </cell>
          <cell r="J99">
            <v>15140</v>
          </cell>
          <cell r="K99">
            <v>4484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850001</v>
          </cell>
          <cell r="B100" t="str">
            <v>Operation Supv &amp; Eng-Tran</v>
          </cell>
          <cell r="C100" t="str">
            <v>TO</v>
          </cell>
          <cell r="D100">
            <v>850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863000</v>
          </cell>
          <cell r="B101" t="str">
            <v>Transm-Maint of Mains</v>
          </cell>
          <cell r="C101" t="str">
            <v>TM</v>
          </cell>
          <cell r="D101">
            <v>863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871000</v>
          </cell>
          <cell r="B102" t="str">
            <v>Distribution Load Dispatching</v>
          </cell>
          <cell r="C102" t="str">
            <v>DO</v>
          </cell>
          <cell r="D102">
            <v>871</v>
          </cell>
          <cell r="E102">
            <v>168926</v>
          </cell>
          <cell r="F102">
            <v>11641</v>
          </cell>
          <cell r="G102">
            <v>12759</v>
          </cell>
          <cell r="H102">
            <v>11808</v>
          </cell>
          <cell r="I102">
            <v>12416</v>
          </cell>
          <cell r="J102">
            <v>10951</v>
          </cell>
          <cell r="K102">
            <v>12096</v>
          </cell>
          <cell r="L102">
            <v>10358</v>
          </cell>
          <cell r="M102">
            <v>15904</v>
          </cell>
          <cell r="N102">
            <v>17488</v>
          </cell>
          <cell r="O102">
            <v>18986</v>
          </cell>
          <cell r="P102">
            <v>21885</v>
          </cell>
          <cell r="Q102">
            <v>12634</v>
          </cell>
        </row>
        <row r="103">
          <cell r="A103">
            <v>874000</v>
          </cell>
          <cell r="B103" t="str">
            <v>Mains And Services</v>
          </cell>
          <cell r="C103" t="str">
            <v>DO</v>
          </cell>
          <cell r="D103">
            <v>874</v>
          </cell>
          <cell r="E103">
            <v>2353623</v>
          </cell>
          <cell r="F103">
            <v>165233</v>
          </cell>
          <cell r="G103">
            <v>140492</v>
          </cell>
          <cell r="H103">
            <v>160380</v>
          </cell>
          <cell r="I103">
            <v>126225</v>
          </cell>
          <cell r="J103">
            <v>199889</v>
          </cell>
          <cell r="K103">
            <v>108645</v>
          </cell>
          <cell r="L103">
            <v>233983</v>
          </cell>
          <cell r="M103">
            <v>258043</v>
          </cell>
          <cell r="N103">
            <v>225494</v>
          </cell>
          <cell r="O103">
            <v>273534</v>
          </cell>
          <cell r="P103">
            <v>242758</v>
          </cell>
          <cell r="Q103">
            <v>218947</v>
          </cell>
        </row>
        <row r="104">
          <cell r="A104">
            <v>875000</v>
          </cell>
          <cell r="B104" t="str">
            <v>Measuring And Reg Stations-Ge</v>
          </cell>
          <cell r="C104" t="str">
            <v>DO</v>
          </cell>
          <cell r="D104">
            <v>875</v>
          </cell>
          <cell r="E104">
            <v>6382</v>
          </cell>
          <cell r="F104">
            <v>11</v>
          </cell>
          <cell r="G104">
            <v>10</v>
          </cell>
          <cell r="H104">
            <v>4525</v>
          </cell>
          <cell r="I104">
            <v>425</v>
          </cell>
          <cell r="J104">
            <v>49</v>
          </cell>
          <cell r="K104">
            <v>1362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876000</v>
          </cell>
          <cell r="B105" t="str">
            <v>Measuring &amp; Reg Station-Indus</v>
          </cell>
          <cell r="C105" t="str">
            <v>DO</v>
          </cell>
          <cell r="D105">
            <v>876</v>
          </cell>
          <cell r="E105">
            <v>4540</v>
          </cell>
          <cell r="F105">
            <v>1856</v>
          </cell>
          <cell r="G105">
            <v>129</v>
          </cell>
          <cell r="H105">
            <v>0</v>
          </cell>
          <cell r="I105">
            <v>1091</v>
          </cell>
          <cell r="J105">
            <v>0</v>
          </cell>
          <cell r="K105">
            <v>1464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878000</v>
          </cell>
          <cell r="B106" t="str">
            <v>Meter And House Regulator Exp</v>
          </cell>
          <cell r="C106" t="str">
            <v>DO</v>
          </cell>
          <cell r="D106">
            <v>878</v>
          </cell>
          <cell r="E106">
            <v>1681076</v>
          </cell>
          <cell r="F106">
            <v>244899</v>
          </cell>
          <cell r="G106">
            <v>64033</v>
          </cell>
          <cell r="H106">
            <v>35615</v>
          </cell>
          <cell r="I106">
            <v>33373</v>
          </cell>
          <cell r="J106">
            <v>47594</v>
          </cell>
          <cell r="K106">
            <v>18199</v>
          </cell>
          <cell r="L106">
            <v>198354</v>
          </cell>
          <cell r="M106">
            <v>225474</v>
          </cell>
          <cell r="N106">
            <v>226099</v>
          </cell>
          <cell r="O106">
            <v>208639</v>
          </cell>
          <cell r="P106">
            <v>206305</v>
          </cell>
          <cell r="Q106">
            <v>172492</v>
          </cell>
        </row>
        <row r="107">
          <cell r="A107">
            <v>879000</v>
          </cell>
          <cell r="B107" t="str">
            <v>Customer Installation Expense</v>
          </cell>
          <cell r="C107" t="str">
            <v>DO</v>
          </cell>
          <cell r="D107">
            <v>879</v>
          </cell>
          <cell r="E107">
            <v>1210113</v>
          </cell>
          <cell r="F107">
            <v>85180</v>
          </cell>
          <cell r="G107">
            <v>127001</v>
          </cell>
          <cell r="H107">
            <v>140935</v>
          </cell>
          <cell r="I107">
            <v>108167</v>
          </cell>
          <cell r="J107">
            <v>59001</v>
          </cell>
          <cell r="K107">
            <v>73796</v>
          </cell>
          <cell r="L107">
            <v>108385</v>
          </cell>
          <cell r="M107">
            <v>112236</v>
          </cell>
          <cell r="N107">
            <v>100044</v>
          </cell>
          <cell r="O107">
            <v>112453</v>
          </cell>
          <cell r="P107">
            <v>90423</v>
          </cell>
          <cell r="Q107">
            <v>92492</v>
          </cell>
        </row>
        <row r="108">
          <cell r="A108">
            <v>880000</v>
          </cell>
          <cell r="B108" t="str">
            <v>Gas Distribution-Other Expense</v>
          </cell>
          <cell r="C108" t="str">
            <v>DO</v>
          </cell>
          <cell r="D108">
            <v>880</v>
          </cell>
          <cell r="E108">
            <v>1987140</v>
          </cell>
          <cell r="F108">
            <v>188819</v>
          </cell>
          <cell r="G108">
            <v>166621</v>
          </cell>
          <cell r="H108">
            <v>121759</v>
          </cell>
          <cell r="I108">
            <v>192018</v>
          </cell>
          <cell r="J108">
            <v>113930</v>
          </cell>
          <cell r="K108">
            <v>82649</v>
          </cell>
          <cell r="L108">
            <v>334067</v>
          </cell>
          <cell r="M108">
            <v>197807</v>
          </cell>
          <cell r="N108">
            <v>148502</v>
          </cell>
          <cell r="O108">
            <v>146821</v>
          </cell>
          <cell r="P108">
            <v>145338</v>
          </cell>
          <cell r="Q108">
            <v>148809</v>
          </cell>
        </row>
        <row r="109">
          <cell r="A109">
            <v>887000</v>
          </cell>
          <cell r="B109" t="str">
            <v>Maintenance of Mains</v>
          </cell>
          <cell r="C109" t="str">
            <v>DM</v>
          </cell>
          <cell r="D109">
            <v>887</v>
          </cell>
          <cell r="E109">
            <v>1679396</v>
          </cell>
          <cell r="F109">
            <v>73442</v>
          </cell>
          <cell r="G109">
            <v>109971</v>
          </cell>
          <cell r="H109">
            <v>92696</v>
          </cell>
          <cell r="I109">
            <v>264147</v>
          </cell>
          <cell r="J109">
            <v>175126</v>
          </cell>
          <cell r="K109">
            <v>133653</v>
          </cell>
          <cell r="L109">
            <v>101816</v>
          </cell>
          <cell r="M109">
            <v>133920</v>
          </cell>
          <cell r="N109">
            <v>141243</v>
          </cell>
          <cell r="O109">
            <v>164182</v>
          </cell>
          <cell r="P109">
            <v>172939</v>
          </cell>
          <cell r="Q109">
            <v>116261</v>
          </cell>
        </row>
        <row r="110">
          <cell r="A110">
            <v>889000</v>
          </cell>
          <cell r="B110" t="str">
            <v>Maint-Meas/Reg Stn Equip-Gas</v>
          </cell>
          <cell r="C110" t="str">
            <v>DM</v>
          </cell>
          <cell r="D110">
            <v>889</v>
          </cell>
          <cell r="E110">
            <v>46829</v>
          </cell>
          <cell r="F110">
            <v>3548</v>
          </cell>
          <cell r="G110">
            <v>314</v>
          </cell>
          <cell r="H110">
            <v>1670</v>
          </cell>
          <cell r="I110">
            <v>4869</v>
          </cell>
          <cell r="J110">
            <v>1692</v>
          </cell>
          <cell r="K110">
            <v>0</v>
          </cell>
          <cell r="L110">
            <v>3699</v>
          </cell>
          <cell r="M110">
            <v>5681</v>
          </cell>
          <cell r="N110">
            <v>6245</v>
          </cell>
          <cell r="O110">
            <v>6781</v>
          </cell>
          <cell r="P110">
            <v>7817</v>
          </cell>
          <cell r="Q110">
            <v>4513</v>
          </cell>
        </row>
        <row r="111">
          <cell r="A111">
            <v>892000</v>
          </cell>
          <cell r="B111" t="str">
            <v>Maintenance of Services</v>
          </cell>
          <cell r="C111" t="str">
            <v>DM</v>
          </cell>
          <cell r="D111">
            <v>892</v>
          </cell>
          <cell r="E111">
            <v>542588</v>
          </cell>
          <cell r="F111">
            <v>109962</v>
          </cell>
          <cell r="G111">
            <v>7046</v>
          </cell>
          <cell r="H111">
            <v>3374</v>
          </cell>
          <cell r="I111">
            <v>16258</v>
          </cell>
          <cell r="J111">
            <v>23539</v>
          </cell>
          <cell r="K111">
            <v>87762</v>
          </cell>
          <cell r="L111">
            <v>42484</v>
          </cell>
          <cell r="M111">
            <v>47303</v>
          </cell>
          <cell r="N111">
            <v>47840</v>
          </cell>
          <cell r="O111">
            <v>49170</v>
          </cell>
          <cell r="P111">
            <v>57123</v>
          </cell>
          <cell r="Q111">
            <v>50727</v>
          </cell>
        </row>
        <row r="112">
          <cell r="A112">
            <v>893000</v>
          </cell>
          <cell r="B112" t="str">
            <v>Maint - Meters And House Reg</v>
          </cell>
          <cell r="C112" t="str">
            <v>DM</v>
          </cell>
          <cell r="D112">
            <v>893</v>
          </cell>
          <cell r="E112">
            <v>341546</v>
          </cell>
          <cell r="F112">
            <v>35205</v>
          </cell>
          <cell r="G112">
            <v>44902</v>
          </cell>
          <cell r="H112">
            <v>17293</v>
          </cell>
          <cell r="I112">
            <v>30061</v>
          </cell>
          <cell r="J112">
            <v>23726</v>
          </cell>
          <cell r="K112">
            <v>44478</v>
          </cell>
          <cell r="L112">
            <v>15537</v>
          </cell>
          <cell r="M112">
            <v>23855</v>
          </cell>
          <cell r="N112">
            <v>26230</v>
          </cell>
          <cell r="O112">
            <v>28479</v>
          </cell>
          <cell r="P112">
            <v>32827</v>
          </cell>
          <cell r="Q112">
            <v>18953</v>
          </cell>
        </row>
        <row r="113">
          <cell r="A113">
            <v>894000</v>
          </cell>
          <cell r="B113" t="str">
            <v>Maint-Other Distribution Equip</v>
          </cell>
          <cell r="C113" t="str">
            <v>DM</v>
          </cell>
          <cell r="D113">
            <v>894</v>
          </cell>
          <cell r="E113">
            <v>-50557</v>
          </cell>
          <cell r="F113">
            <v>-46691</v>
          </cell>
          <cell r="G113">
            <v>-7168</v>
          </cell>
          <cell r="H113">
            <v>-14731</v>
          </cell>
          <cell r="I113">
            <v>-7724</v>
          </cell>
          <cell r="J113">
            <v>2054</v>
          </cell>
          <cell r="K113">
            <v>-4085</v>
          </cell>
          <cell r="L113">
            <v>2959</v>
          </cell>
          <cell r="M113">
            <v>4544</v>
          </cell>
          <cell r="N113">
            <v>4997</v>
          </cell>
          <cell r="O113">
            <v>5425</v>
          </cell>
          <cell r="P113">
            <v>6253</v>
          </cell>
          <cell r="Q113">
            <v>3610</v>
          </cell>
        </row>
        <row r="114">
          <cell r="A114">
            <v>901000</v>
          </cell>
          <cell r="B114" t="str">
            <v>Supervision-Cust Accts</v>
          </cell>
          <cell r="C114" t="str">
            <v>CO</v>
          </cell>
          <cell r="D114">
            <v>901</v>
          </cell>
          <cell r="E114">
            <v>367778</v>
          </cell>
          <cell r="F114">
            <v>61958</v>
          </cell>
          <cell r="G114">
            <v>45049</v>
          </cell>
          <cell r="H114">
            <v>42255</v>
          </cell>
          <cell r="I114">
            <v>36449</v>
          </cell>
          <cell r="J114">
            <v>52074</v>
          </cell>
          <cell r="K114">
            <v>37806</v>
          </cell>
          <cell r="L114">
            <v>14561</v>
          </cell>
          <cell r="M114">
            <v>14561</v>
          </cell>
          <cell r="N114">
            <v>19376</v>
          </cell>
          <cell r="O114">
            <v>14563</v>
          </cell>
          <cell r="P114">
            <v>14563</v>
          </cell>
          <cell r="Q114">
            <v>14563</v>
          </cell>
        </row>
        <row r="115">
          <cell r="A115">
            <v>902000</v>
          </cell>
          <cell r="B115" t="str">
            <v>Meter Reading Expense</v>
          </cell>
          <cell r="C115" t="str">
            <v>CO</v>
          </cell>
          <cell r="D115">
            <v>902</v>
          </cell>
          <cell r="E115">
            <v>206301</v>
          </cell>
          <cell r="F115">
            <v>35301</v>
          </cell>
          <cell r="G115">
            <v>28767</v>
          </cell>
          <cell r="H115">
            <v>39983</v>
          </cell>
          <cell r="I115">
            <v>32366</v>
          </cell>
          <cell r="J115">
            <v>25221</v>
          </cell>
          <cell r="K115">
            <v>36830</v>
          </cell>
          <cell r="L115">
            <v>1205</v>
          </cell>
          <cell r="M115">
            <v>1205</v>
          </cell>
          <cell r="N115">
            <v>1808</v>
          </cell>
          <cell r="O115">
            <v>1205</v>
          </cell>
          <cell r="P115">
            <v>1205</v>
          </cell>
          <cell r="Q115">
            <v>1205</v>
          </cell>
        </row>
        <row r="116">
          <cell r="A116">
            <v>903000</v>
          </cell>
          <cell r="B116" t="str">
            <v>Cust Records &amp; Collection Exp</v>
          </cell>
          <cell r="C116" t="str">
            <v>CO</v>
          </cell>
          <cell r="D116">
            <v>903</v>
          </cell>
          <cell r="E116">
            <v>1437567</v>
          </cell>
          <cell r="F116">
            <v>94661</v>
          </cell>
          <cell r="G116">
            <v>268404</v>
          </cell>
          <cell r="H116">
            <v>52240</v>
          </cell>
          <cell r="I116">
            <v>151571</v>
          </cell>
          <cell r="J116">
            <v>188525</v>
          </cell>
          <cell r="K116">
            <v>172513</v>
          </cell>
          <cell r="L116">
            <v>91896</v>
          </cell>
          <cell r="M116">
            <v>85644</v>
          </cell>
          <cell r="N116">
            <v>84298</v>
          </cell>
          <cell r="O116">
            <v>80074</v>
          </cell>
          <cell r="P116">
            <v>87911</v>
          </cell>
          <cell r="Q116">
            <v>79830</v>
          </cell>
        </row>
        <row r="117">
          <cell r="A117">
            <v>903100</v>
          </cell>
          <cell r="B117" t="str">
            <v>Cust Contracts &amp; Orders-Local</v>
          </cell>
          <cell r="C117" t="str">
            <v>CO</v>
          </cell>
          <cell r="D117">
            <v>903</v>
          </cell>
          <cell r="E117">
            <v>301955</v>
          </cell>
          <cell r="F117">
            <v>15089</v>
          </cell>
          <cell r="G117">
            <v>6912</v>
          </cell>
          <cell r="H117">
            <v>10221</v>
          </cell>
          <cell r="I117">
            <v>29270</v>
          </cell>
          <cell r="J117">
            <v>8672</v>
          </cell>
          <cell r="K117">
            <v>8522</v>
          </cell>
          <cell r="L117">
            <v>36538</v>
          </cell>
          <cell r="M117">
            <v>36291</v>
          </cell>
          <cell r="N117">
            <v>43356</v>
          </cell>
          <cell r="O117">
            <v>36707</v>
          </cell>
          <cell r="P117">
            <v>35835</v>
          </cell>
          <cell r="Q117">
            <v>34542</v>
          </cell>
        </row>
        <row r="118">
          <cell r="A118">
            <v>903200</v>
          </cell>
          <cell r="B118" t="str">
            <v>Cust Billing &amp; Acct</v>
          </cell>
          <cell r="C118" t="str">
            <v>CO</v>
          </cell>
          <cell r="D118">
            <v>903</v>
          </cell>
          <cell r="E118">
            <v>789965</v>
          </cell>
          <cell r="F118">
            <v>52646</v>
          </cell>
          <cell r="G118">
            <v>58631</v>
          </cell>
          <cell r="H118">
            <v>132827</v>
          </cell>
          <cell r="I118">
            <v>80200</v>
          </cell>
          <cell r="J118">
            <v>49451</v>
          </cell>
          <cell r="K118">
            <v>61230</v>
          </cell>
          <cell r="L118">
            <v>57222</v>
          </cell>
          <cell r="M118">
            <v>57074</v>
          </cell>
          <cell r="N118">
            <v>71821</v>
          </cell>
          <cell r="O118">
            <v>57246</v>
          </cell>
          <cell r="P118">
            <v>56529</v>
          </cell>
          <cell r="Q118">
            <v>55088</v>
          </cell>
        </row>
        <row r="119">
          <cell r="A119">
            <v>903250</v>
          </cell>
          <cell r="B119" t="str">
            <v>Cust Billing - Common</v>
          </cell>
          <cell r="C119" t="str">
            <v>CO</v>
          </cell>
          <cell r="D119">
            <v>903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903300</v>
          </cell>
          <cell r="B120" t="str">
            <v>Cust Collecting-Local</v>
          </cell>
          <cell r="C120" t="str">
            <v>CO</v>
          </cell>
          <cell r="D120">
            <v>903</v>
          </cell>
          <cell r="E120">
            <v>258508</v>
          </cell>
          <cell r="F120">
            <v>12626</v>
          </cell>
          <cell r="G120">
            <v>8900</v>
          </cell>
          <cell r="H120">
            <v>10373</v>
          </cell>
          <cell r="I120">
            <v>25158</v>
          </cell>
          <cell r="J120">
            <v>8810</v>
          </cell>
          <cell r="K120">
            <v>9695</v>
          </cell>
          <cell r="L120">
            <v>29856</v>
          </cell>
          <cell r="M120">
            <v>29687</v>
          </cell>
          <cell r="N120">
            <v>35733</v>
          </cell>
          <cell r="O120">
            <v>29983</v>
          </cell>
          <cell r="P120">
            <v>29342</v>
          </cell>
          <cell r="Q120">
            <v>28345</v>
          </cell>
        </row>
        <row r="121">
          <cell r="A121">
            <v>903400</v>
          </cell>
          <cell r="B121" t="str">
            <v>Cust Receiv &amp; Collect Exp-Edp</v>
          </cell>
          <cell r="C121" t="str">
            <v>CO</v>
          </cell>
          <cell r="D121">
            <v>903</v>
          </cell>
          <cell r="E121">
            <v>41020</v>
          </cell>
          <cell r="F121">
            <v>2457</v>
          </cell>
          <cell r="G121">
            <v>2293</v>
          </cell>
          <cell r="H121">
            <v>2070</v>
          </cell>
          <cell r="I121">
            <v>2205</v>
          </cell>
          <cell r="J121">
            <v>2648</v>
          </cell>
          <cell r="K121">
            <v>2458</v>
          </cell>
          <cell r="L121">
            <v>4809</v>
          </cell>
          <cell r="M121">
            <v>4260</v>
          </cell>
          <cell r="N121">
            <v>4316</v>
          </cell>
          <cell r="O121">
            <v>4862</v>
          </cell>
          <cell r="P121">
            <v>4312</v>
          </cell>
          <cell r="Q121">
            <v>4330</v>
          </cell>
        </row>
        <row r="122">
          <cell r="A122">
            <v>903891</v>
          </cell>
          <cell r="B122" t="str">
            <v>IC Collection Agent Revenue</v>
          </cell>
          <cell r="C122" t="str">
            <v>CO</v>
          </cell>
          <cell r="D122">
            <v>903</v>
          </cell>
          <cell r="E122">
            <v>-25079</v>
          </cell>
          <cell r="F122">
            <v>-4482</v>
          </cell>
          <cell r="G122">
            <v>-5074</v>
          </cell>
          <cell r="H122">
            <v>-4344</v>
          </cell>
          <cell r="I122">
            <v>-3924</v>
          </cell>
          <cell r="J122">
            <v>-3670</v>
          </cell>
          <cell r="K122">
            <v>-3585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904001</v>
          </cell>
          <cell r="B123" t="str">
            <v>BAD DEBT EXPENSE</v>
          </cell>
          <cell r="C123" t="str">
            <v>CO</v>
          </cell>
          <cell r="D123">
            <v>904</v>
          </cell>
          <cell r="E123">
            <v>7713</v>
          </cell>
          <cell r="F123">
            <v>-398</v>
          </cell>
          <cell r="G123">
            <v>4427</v>
          </cell>
          <cell r="H123">
            <v>0</v>
          </cell>
          <cell r="I123">
            <v>0</v>
          </cell>
          <cell r="J123">
            <v>3159</v>
          </cell>
          <cell r="K123">
            <v>525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904003</v>
          </cell>
          <cell r="B124" t="str">
            <v>Cust Acctg-Loss On Sale-A/R</v>
          </cell>
          <cell r="C124" t="str">
            <v>CO</v>
          </cell>
          <cell r="D124">
            <v>904</v>
          </cell>
          <cell r="E124">
            <v>281649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42298</v>
          </cell>
          <cell r="M124">
            <v>49869</v>
          </cell>
          <cell r="N124">
            <v>52936</v>
          </cell>
          <cell r="O124">
            <v>40020</v>
          </cell>
          <cell r="P124">
            <v>48483</v>
          </cell>
          <cell r="Q124">
            <v>48043</v>
          </cell>
        </row>
        <row r="125">
          <cell r="A125">
            <v>905000</v>
          </cell>
          <cell r="B125" t="str">
            <v>Misc Customer Accts Expenses</v>
          </cell>
          <cell r="C125" t="str">
            <v>CO</v>
          </cell>
          <cell r="D125">
            <v>905</v>
          </cell>
          <cell r="E125">
            <v>152</v>
          </cell>
          <cell r="F125">
            <v>23</v>
          </cell>
          <cell r="G125">
            <v>0</v>
          </cell>
          <cell r="H125">
            <v>21</v>
          </cell>
          <cell r="I125">
            <v>39</v>
          </cell>
          <cell r="J125">
            <v>28</v>
          </cell>
          <cell r="K125">
            <v>41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908000</v>
          </cell>
          <cell r="B126" t="str">
            <v>Cust Asst Exp-Conservation Pro</v>
          </cell>
          <cell r="C126" t="str">
            <v>CSI</v>
          </cell>
          <cell r="D126">
            <v>908</v>
          </cell>
          <cell r="E126">
            <v>8</v>
          </cell>
          <cell r="F126">
            <v>0</v>
          </cell>
          <cell r="G126">
            <v>3</v>
          </cell>
          <cell r="H126">
            <v>0</v>
          </cell>
          <cell r="I126">
            <v>2</v>
          </cell>
          <cell r="J126">
            <v>0</v>
          </cell>
          <cell r="K126">
            <v>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908150</v>
          </cell>
          <cell r="B127" t="str">
            <v>Commer/Indust Assistance Exp</v>
          </cell>
          <cell r="C127" t="str">
            <v>CSI</v>
          </cell>
          <cell r="D127">
            <v>908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908160</v>
          </cell>
          <cell r="B128" t="str">
            <v>Cust Assist Exp-General</v>
          </cell>
          <cell r="C128" t="str">
            <v>CSI</v>
          </cell>
          <cell r="D128">
            <v>908</v>
          </cell>
          <cell r="E128">
            <v>132034</v>
          </cell>
          <cell r="F128">
            <v>9828</v>
          </cell>
          <cell r="G128">
            <v>13638</v>
          </cell>
          <cell r="H128">
            <v>12948</v>
          </cell>
          <cell r="I128">
            <v>13568</v>
          </cell>
          <cell r="J128">
            <v>12632</v>
          </cell>
          <cell r="K128">
            <v>13845</v>
          </cell>
          <cell r="L128">
            <v>5919</v>
          </cell>
          <cell r="M128">
            <v>9088</v>
          </cell>
          <cell r="N128">
            <v>9993</v>
          </cell>
          <cell r="O128">
            <v>10849</v>
          </cell>
          <cell r="P128">
            <v>12506</v>
          </cell>
          <cell r="Q128">
            <v>7220</v>
          </cell>
        </row>
        <row r="129">
          <cell r="A129">
            <v>909650</v>
          </cell>
          <cell r="B129" t="str">
            <v>Misc Advertising Expenses</v>
          </cell>
          <cell r="C129" t="str">
            <v>CSI</v>
          </cell>
          <cell r="D129">
            <v>909</v>
          </cell>
          <cell r="E129">
            <v>575</v>
          </cell>
          <cell r="F129">
            <v>0</v>
          </cell>
          <cell r="G129">
            <v>437</v>
          </cell>
          <cell r="H129">
            <v>138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910000</v>
          </cell>
          <cell r="B130" t="str">
            <v>Misc Cust Serv/Inform Exp</v>
          </cell>
          <cell r="C130" t="str">
            <v>CSI</v>
          </cell>
          <cell r="D130">
            <v>910</v>
          </cell>
          <cell r="E130">
            <v>185469</v>
          </cell>
          <cell r="F130">
            <v>22954</v>
          </cell>
          <cell r="G130">
            <v>13229</v>
          </cell>
          <cell r="H130">
            <v>13933</v>
          </cell>
          <cell r="I130">
            <v>14932</v>
          </cell>
          <cell r="J130">
            <v>15496</v>
          </cell>
          <cell r="K130">
            <v>15432</v>
          </cell>
          <cell r="L130">
            <v>14540</v>
          </cell>
          <cell r="M130">
            <v>15676</v>
          </cell>
          <cell r="N130">
            <v>13925</v>
          </cell>
          <cell r="O130">
            <v>16351</v>
          </cell>
          <cell r="P130">
            <v>15049</v>
          </cell>
          <cell r="Q130">
            <v>13952</v>
          </cell>
        </row>
        <row r="131">
          <cell r="A131">
            <v>910100</v>
          </cell>
          <cell r="B131" t="str">
            <v>Exp-Rs Reg Prod/Svces-CstAccts</v>
          </cell>
          <cell r="C131" t="str">
            <v>CSI</v>
          </cell>
          <cell r="D131">
            <v>910</v>
          </cell>
          <cell r="E131">
            <v>116713</v>
          </cell>
          <cell r="F131">
            <v>16178</v>
          </cell>
          <cell r="G131">
            <v>13415</v>
          </cell>
          <cell r="H131">
            <v>3512</v>
          </cell>
          <cell r="I131">
            <v>1185</v>
          </cell>
          <cell r="J131">
            <v>7173</v>
          </cell>
          <cell r="K131">
            <v>3954</v>
          </cell>
          <cell r="L131">
            <v>11862</v>
          </cell>
          <cell r="M131">
            <v>11862</v>
          </cell>
          <cell r="N131">
            <v>11986</v>
          </cell>
          <cell r="O131">
            <v>11862</v>
          </cell>
          <cell r="P131">
            <v>11862</v>
          </cell>
          <cell r="Q131">
            <v>11862</v>
          </cell>
        </row>
        <row r="132">
          <cell r="A132">
            <v>911000</v>
          </cell>
          <cell r="B132" t="str">
            <v>Supervision</v>
          </cell>
          <cell r="C132" t="str">
            <v>CSI</v>
          </cell>
          <cell r="D132">
            <v>911</v>
          </cell>
          <cell r="E132">
            <v>10459</v>
          </cell>
          <cell r="F132">
            <v>19</v>
          </cell>
          <cell r="G132">
            <v>0</v>
          </cell>
          <cell r="H132">
            <v>26</v>
          </cell>
          <cell r="I132">
            <v>45</v>
          </cell>
          <cell r="J132">
            <v>73</v>
          </cell>
          <cell r="K132">
            <v>0</v>
          </cell>
          <cell r="L132">
            <v>1716</v>
          </cell>
          <cell r="M132">
            <v>1716</v>
          </cell>
          <cell r="N132">
            <v>1716</v>
          </cell>
          <cell r="O132">
            <v>1716</v>
          </cell>
          <cell r="P132">
            <v>1716</v>
          </cell>
          <cell r="Q132">
            <v>1716</v>
          </cell>
        </row>
        <row r="133">
          <cell r="A133">
            <v>912000</v>
          </cell>
          <cell r="B133" t="str">
            <v>Demonstrating &amp; Selling Exp</v>
          </cell>
          <cell r="C133" t="str">
            <v>SE</v>
          </cell>
          <cell r="D133">
            <v>912</v>
          </cell>
          <cell r="E133">
            <v>152353</v>
          </cell>
          <cell r="F133">
            <v>7489</v>
          </cell>
          <cell r="G133">
            <v>8361</v>
          </cell>
          <cell r="H133">
            <v>10759</v>
          </cell>
          <cell r="I133">
            <v>8901</v>
          </cell>
          <cell r="J133">
            <v>10479</v>
          </cell>
          <cell r="K133">
            <v>15954</v>
          </cell>
          <cell r="L133">
            <v>14854</v>
          </cell>
          <cell r="M133">
            <v>15100</v>
          </cell>
          <cell r="N133">
            <v>15102</v>
          </cell>
          <cell r="O133">
            <v>15100</v>
          </cell>
          <cell r="P133">
            <v>15103</v>
          </cell>
          <cell r="Q133">
            <v>15151</v>
          </cell>
        </row>
        <row r="134">
          <cell r="A134">
            <v>913001</v>
          </cell>
          <cell r="B134" t="str">
            <v>Advertising Expense</v>
          </cell>
          <cell r="C134" t="str">
            <v>SE</v>
          </cell>
          <cell r="D134">
            <v>913</v>
          </cell>
          <cell r="E134">
            <v>5418</v>
          </cell>
          <cell r="F134">
            <v>1747</v>
          </cell>
          <cell r="G134">
            <v>0</v>
          </cell>
          <cell r="H134">
            <v>522</v>
          </cell>
          <cell r="I134">
            <v>1660</v>
          </cell>
          <cell r="J134">
            <v>500</v>
          </cell>
          <cell r="K134">
            <v>989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920000</v>
          </cell>
          <cell r="B135" t="str">
            <v>A &amp; G Salaries</v>
          </cell>
          <cell r="C135" t="str">
            <v>AGO</v>
          </cell>
          <cell r="D135">
            <v>920</v>
          </cell>
          <cell r="E135">
            <v>2105665</v>
          </cell>
          <cell r="F135">
            <v>183696</v>
          </cell>
          <cell r="G135">
            <v>171446</v>
          </cell>
          <cell r="H135">
            <v>171897</v>
          </cell>
          <cell r="I135">
            <v>124598</v>
          </cell>
          <cell r="J135">
            <v>189431</v>
          </cell>
          <cell r="K135">
            <v>188496</v>
          </cell>
          <cell r="L135">
            <v>224708</v>
          </cell>
          <cell r="M135">
            <v>180230</v>
          </cell>
          <cell r="N135">
            <v>184165</v>
          </cell>
          <cell r="O135">
            <v>135786</v>
          </cell>
          <cell r="P135">
            <v>180304</v>
          </cell>
          <cell r="Q135">
            <v>170908</v>
          </cell>
        </row>
        <row r="136">
          <cell r="A136">
            <v>921100</v>
          </cell>
          <cell r="B136" t="str">
            <v>Employee Expenses</v>
          </cell>
          <cell r="C136" t="str">
            <v>AGO</v>
          </cell>
          <cell r="D136">
            <v>921</v>
          </cell>
          <cell r="E136">
            <v>118635</v>
          </cell>
          <cell r="F136">
            <v>3076</v>
          </cell>
          <cell r="G136">
            <v>14946</v>
          </cell>
          <cell r="H136">
            <v>25711</v>
          </cell>
          <cell r="I136">
            <v>12216</v>
          </cell>
          <cell r="J136">
            <v>8722</v>
          </cell>
          <cell r="K136">
            <v>10380</v>
          </cell>
          <cell r="L136">
            <v>6368</v>
          </cell>
          <cell r="M136">
            <v>5550</v>
          </cell>
          <cell r="N136">
            <v>5697</v>
          </cell>
          <cell r="O136">
            <v>6326</v>
          </cell>
          <cell r="P136">
            <v>6548</v>
          </cell>
          <cell r="Q136">
            <v>13095</v>
          </cell>
        </row>
        <row r="137">
          <cell r="A137">
            <v>921101</v>
          </cell>
          <cell r="B137" t="str">
            <v>Employee Exp - NC</v>
          </cell>
          <cell r="C137" t="str">
            <v>AGO</v>
          </cell>
          <cell r="D137">
            <v>921</v>
          </cell>
          <cell r="E137">
            <v>14</v>
          </cell>
          <cell r="F137">
            <v>0</v>
          </cell>
          <cell r="G137">
            <v>2</v>
          </cell>
          <cell r="H137">
            <v>0</v>
          </cell>
          <cell r="I137">
            <v>0</v>
          </cell>
          <cell r="J137">
            <v>0</v>
          </cell>
          <cell r="K137">
            <v>12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921110</v>
          </cell>
          <cell r="B138" t="str">
            <v>Relocation Expenses</v>
          </cell>
          <cell r="C138" t="str">
            <v>AGO</v>
          </cell>
          <cell r="D138">
            <v>921</v>
          </cell>
          <cell r="E138">
            <v>385</v>
          </cell>
          <cell r="F138">
            <v>5</v>
          </cell>
          <cell r="G138">
            <v>373</v>
          </cell>
          <cell r="H138">
            <v>0</v>
          </cell>
          <cell r="I138">
            <v>7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921200</v>
          </cell>
          <cell r="B139" t="str">
            <v>Office Expenses</v>
          </cell>
          <cell r="C139" t="str">
            <v>AGO</v>
          </cell>
          <cell r="D139">
            <v>921</v>
          </cell>
          <cell r="E139">
            <v>224858</v>
          </cell>
          <cell r="F139">
            <v>34661</v>
          </cell>
          <cell r="G139">
            <v>1660</v>
          </cell>
          <cell r="H139">
            <v>17305</v>
          </cell>
          <cell r="I139">
            <v>-32915</v>
          </cell>
          <cell r="J139">
            <v>77041</v>
          </cell>
          <cell r="K139">
            <v>10061</v>
          </cell>
          <cell r="L139">
            <v>19441</v>
          </cell>
          <cell r="M139">
            <v>18668</v>
          </cell>
          <cell r="N139">
            <v>18998</v>
          </cell>
          <cell r="O139">
            <v>19916</v>
          </cell>
          <cell r="P139">
            <v>19664</v>
          </cell>
          <cell r="Q139">
            <v>20358</v>
          </cell>
        </row>
        <row r="140">
          <cell r="A140">
            <v>921300</v>
          </cell>
          <cell r="B140" t="str">
            <v>Telephone And Telegraph Exp</v>
          </cell>
          <cell r="C140" t="str">
            <v>AGO</v>
          </cell>
          <cell r="D140">
            <v>921</v>
          </cell>
          <cell r="E140">
            <v>12</v>
          </cell>
          <cell r="F140">
            <v>0</v>
          </cell>
          <cell r="G140">
            <v>2</v>
          </cell>
          <cell r="H140">
            <v>0</v>
          </cell>
          <cell r="I140">
            <v>3</v>
          </cell>
          <cell r="J140">
            <v>2</v>
          </cell>
          <cell r="K140">
            <v>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921400</v>
          </cell>
          <cell r="B141" t="str">
            <v>Computer Services Expenses</v>
          </cell>
          <cell r="C141" t="str">
            <v>AGO</v>
          </cell>
          <cell r="D141">
            <v>921</v>
          </cell>
          <cell r="E141">
            <v>225746</v>
          </cell>
          <cell r="F141">
            <v>20048</v>
          </cell>
          <cell r="G141">
            <v>7492</v>
          </cell>
          <cell r="H141">
            <v>13663</v>
          </cell>
          <cell r="I141">
            <v>65269</v>
          </cell>
          <cell r="J141">
            <v>-25545</v>
          </cell>
          <cell r="K141">
            <v>19697</v>
          </cell>
          <cell r="L141">
            <v>21007</v>
          </cell>
          <cell r="M141">
            <v>23146</v>
          </cell>
          <cell r="N141">
            <v>20014</v>
          </cell>
          <cell r="O141">
            <v>19267</v>
          </cell>
          <cell r="P141">
            <v>18546</v>
          </cell>
          <cell r="Q141">
            <v>23142</v>
          </cell>
        </row>
        <row r="142">
          <cell r="A142">
            <v>921540</v>
          </cell>
          <cell r="B142" t="str">
            <v>Computer Rent (Go Only)</v>
          </cell>
          <cell r="C142" t="str">
            <v>AGO</v>
          </cell>
          <cell r="D142">
            <v>921</v>
          </cell>
          <cell r="E142">
            <v>91917</v>
          </cell>
          <cell r="F142">
            <v>14004</v>
          </cell>
          <cell r="G142">
            <v>16396</v>
          </cell>
          <cell r="H142">
            <v>16270</v>
          </cell>
          <cell r="I142">
            <v>15624</v>
          </cell>
          <cell r="J142">
            <v>15127</v>
          </cell>
          <cell r="K142">
            <v>13098</v>
          </cell>
          <cell r="L142">
            <v>1263</v>
          </cell>
          <cell r="M142">
            <v>27</v>
          </cell>
          <cell r="N142">
            <v>27</v>
          </cell>
          <cell r="O142">
            <v>27</v>
          </cell>
          <cell r="P142">
            <v>27</v>
          </cell>
          <cell r="Q142">
            <v>27</v>
          </cell>
        </row>
        <row r="143">
          <cell r="A143">
            <v>921600</v>
          </cell>
          <cell r="B143" t="str">
            <v>Other</v>
          </cell>
          <cell r="C143" t="str">
            <v>AGO</v>
          </cell>
          <cell r="D143">
            <v>921</v>
          </cell>
          <cell r="E143">
            <v>598</v>
          </cell>
          <cell r="F143">
            <v>11</v>
          </cell>
          <cell r="G143">
            <v>126</v>
          </cell>
          <cell r="H143">
            <v>52</v>
          </cell>
          <cell r="I143">
            <v>187</v>
          </cell>
          <cell r="J143">
            <v>16</v>
          </cell>
          <cell r="K143">
            <v>86</v>
          </cell>
          <cell r="L143">
            <v>20</v>
          </cell>
          <cell r="M143">
            <v>20</v>
          </cell>
          <cell r="N143">
            <v>20</v>
          </cell>
          <cell r="O143">
            <v>20</v>
          </cell>
          <cell r="P143">
            <v>20</v>
          </cell>
          <cell r="Q143">
            <v>20</v>
          </cell>
        </row>
        <row r="144">
          <cell r="A144">
            <v>921980</v>
          </cell>
          <cell r="B144" t="str">
            <v>Office Supplies &amp; Expenses</v>
          </cell>
          <cell r="C144" t="str">
            <v>AGO</v>
          </cell>
          <cell r="D144">
            <v>921</v>
          </cell>
          <cell r="E144">
            <v>420661</v>
          </cell>
          <cell r="F144">
            <v>37765</v>
          </cell>
          <cell r="G144">
            <v>30742</v>
          </cell>
          <cell r="H144">
            <v>34496</v>
          </cell>
          <cell r="I144">
            <v>39228</v>
          </cell>
          <cell r="J144">
            <v>33288</v>
          </cell>
          <cell r="K144">
            <v>51264</v>
          </cell>
          <cell r="L144">
            <v>32379</v>
          </cell>
          <cell r="M144">
            <v>32362</v>
          </cell>
          <cell r="N144">
            <v>32206</v>
          </cell>
          <cell r="O144">
            <v>32322</v>
          </cell>
          <cell r="P144">
            <v>32290</v>
          </cell>
          <cell r="Q144">
            <v>32319</v>
          </cell>
        </row>
        <row r="145">
          <cell r="A145">
            <v>922000</v>
          </cell>
          <cell r="B145" t="str">
            <v>Admin  Exp Transfer</v>
          </cell>
          <cell r="C145" t="str">
            <v>AGO</v>
          </cell>
          <cell r="D145">
            <v>922</v>
          </cell>
          <cell r="E145">
            <v>287</v>
          </cell>
          <cell r="F145">
            <v>287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923000</v>
          </cell>
          <cell r="B146" t="str">
            <v>Outside Services Employed</v>
          </cell>
          <cell r="C146" t="str">
            <v>AGO</v>
          </cell>
          <cell r="D146">
            <v>923</v>
          </cell>
          <cell r="E146">
            <v>921783</v>
          </cell>
          <cell r="F146">
            <v>103817</v>
          </cell>
          <cell r="G146">
            <v>69414</v>
          </cell>
          <cell r="H146">
            <v>120884</v>
          </cell>
          <cell r="I146">
            <v>138779</v>
          </cell>
          <cell r="J146">
            <v>81423</v>
          </cell>
          <cell r="K146">
            <v>158852</v>
          </cell>
          <cell r="L146">
            <v>43769</v>
          </cell>
          <cell r="M146">
            <v>36034</v>
          </cell>
          <cell r="N146">
            <v>43055</v>
          </cell>
          <cell r="O146">
            <v>40398</v>
          </cell>
          <cell r="P146">
            <v>36507</v>
          </cell>
          <cell r="Q146">
            <v>48851</v>
          </cell>
        </row>
        <row r="147">
          <cell r="A147">
            <v>923980</v>
          </cell>
          <cell r="B147" t="str">
            <v>Outside Services Employee &amp;</v>
          </cell>
          <cell r="C147" t="str">
            <v>AGO</v>
          </cell>
          <cell r="D147">
            <v>923</v>
          </cell>
          <cell r="E147">
            <v>-285</v>
          </cell>
          <cell r="F147">
            <v>661</v>
          </cell>
          <cell r="G147">
            <v>-1640</v>
          </cell>
          <cell r="H147">
            <v>-1461</v>
          </cell>
          <cell r="I147">
            <v>2581</v>
          </cell>
          <cell r="J147">
            <v>-3304</v>
          </cell>
          <cell r="K147">
            <v>2365</v>
          </cell>
          <cell r="L147">
            <v>78</v>
          </cell>
          <cell r="M147">
            <v>115</v>
          </cell>
          <cell r="N147">
            <v>80</v>
          </cell>
          <cell r="O147">
            <v>80</v>
          </cell>
          <cell r="P147">
            <v>80</v>
          </cell>
          <cell r="Q147">
            <v>80</v>
          </cell>
        </row>
        <row r="148">
          <cell r="A148">
            <v>924000</v>
          </cell>
          <cell r="B148" t="str">
            <v>Property Insurance</v>
          </cell>
          <cell r="C148" t="str">
            <v>AGO</v>
          </cell>
          <cell r="D148">
            <v>924</v>
          </cell>
          <cell r="E148">
            <v>771</v>
          </cell>
          <cell r="F148">
            <v>-82</v>
          </cell>
          <cell r="G148">
            <v>19</v>
          </cell>
          <cell r="H148">
            <v>80</v>
          </cell>
          <cell r="I148">
            <v>-78</v>
          </cell>
          <cell r="J148">
            <v>48</v>
          </cell>
          <cell r="K148">
            <v>1</v>
          </cell>
          <cell r="L148">
            <v>0</v>
          </cell>
          <cell r="M148">
            <v>783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924050</v>
          </cell>
          <cell r="B149" t="str">
            <v>Inter-Co Prop Ins Exp</v>
          </cell>
          <cell r="C149" t="str">
            <v>AGO</v>
          </cell>
          <cell r="D149">
            <v>924</v>
          </cell>
          <cell r="E149">
            <v>8937</v>
          </cell>
          <cell r="F149">
            <v>5977</v>
          </cell>
          <cell r="G149">
            <v>292</v>
          </cell>
          <cell r="H149">
            <v>292</v>
          </cell>
          <cell r="I149">
            <v>292</v>
          </cell>
          <cell r="J149">
            <v>292</v>
          </cell>
          <cell r="K149">
            <v>292</v>
          </cell>
          <cell r="L149">
            <v>250</v>
          </cell>
          <cell r="M149">
            <v>250</v>
          </cell>
          <cell r="N149">
            <v>250</v>
          </cell>
          <cell r="O149">
            <v>250</v>
          </cell>
          <cell r="P149">
            <v>250</v>
          </cell>
          <cell r="Q149">
            <v>250</v>
          </cell>
        </row>
        <row r="150">
          <cell r="A150">
            <v>924980</v>
          </cell>
          <cell r="B150" t="str">
            <v>Property Insurance For Corp.</v>
          </cell>
          <cell r="C150" t="str">
            <v>AGO</v>
          </cell>
          <cell r="D150">
            <v>924</v>
          </cell>
          <cell r="E150">
            <v>55355</v>
          </cell>
          <cell r="F150">
            <v>4605</v>
          </cell>
          <cell r="G150">
            <v>4390</v>
          </cell>
          <cell r="H150">
            <v>4390</v>
          </cell>
          <cell r="I150">
            <v>4390</v>
          </cell>
          <cell r="J150">
            <v>4390</v>
          </cell>
          <cell r="K150">
            <v>4390</v>
          </cell>
          <cell r="L150">
            <v>4800</v>
          </cell>
          <cell r="M150">
            <v>4800</v>
          </cell>
          <cell r="N150">
            <v>4800</v>
          </cell>
          <cell r="O150">
            <v>4800</v>
          </cell>
          <cell r="P150">
            <v>4800</v>
          </cell>
          <cell r="Q150">
            <v>4800</v>
          </cell>
        </row>
        <row r="151">
          <cell r="A151">
            <v>925000</v>
          </cell>
          <cell r="B151" t="str">
            <v>Injuries &amp; Damages</v>
          </cell>
          <cell r="C151" t="str">
            <v>AGO</v>
          </cell>
          <cell r="D151">
            <v>925</v>
          </cell>
          <cell r="E151">
            <v>18572</v>
          </cell>
          <cell r="F151">
            <v>6827</v>
          </cell>
          <cell r="G151">
            <v>1471</v>
          </cell>
          <cell r="H151">
            <v>1476</v>
          </cell>
          <cell r="I151">
            <v>1506</v>
          </cell>
          <cell r="J151">
            <v>907</v>
          </cell>
          <cell r="K151">
            <v>1183</v>
          </cell>
          <cell r="L151">
            <v>728</v>
          </cell>
          <cell r="M151">
            <v>1145</v>
          </cell>
          <cell r="N151">
            <v>1145</v>
          </cell>
          <cell r="O151">
            <v>728</v>
          </cell>
          <cell r="P151">
            <v>728</v>
          </cell>
          <cell r="Q151">
            <v>728</v>
          </cell>
        </row>
        <row r="152">
          <cell r="A152">
            <v>925050</v>
          </cell>
          <cell r="B152" t="str">
            <v>INTER-CO NON-PROP EXP</v>
          </cell>
          <cell r="C152" t="str">
            <v>AGO</v>
          </cell>
          <cell r="D152">
            <v>925</v>
          </cell>
          <cell r="E152">
            <v>1668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417</v>
          </cell>
          <cell r="M152">
            <v>0</v>
          </cell>
          <cell r="N152">
            <v>0</v>
          </cell>
          <cell r="O152">
            <v>417</v>
          </cell>
          <cell r="P152">
            <v>417</v>
          </cell>
          <cell r="Q152">
            <v>417</v>
          </cell>
        </row>
        <row r="153">
          <cell r="A153">
            <v>925051</v>
          </cell>
          <cell r="B153" t="str">
            <v>INTER-CO GEN LIAB EXP</v>
          </cell>
          <cell r="C153" t="str">
            <v>AGO</v>
          </cell>
          <cell r="D153">
            <v>925</v>
          </cell>
          <cell r="E153">
            <v>83323</v>
          </cell>
          <cell r="F153">
            <v>22825</v>
          </cell>
          <cell r="G153">
            <v>5100</v>
          </cell>
          <cell r="H153">
            <v>5100</v>
          </cell>
          <cell r="I153">
            <v>5100</v>
          </cell>
          <cell r="J153">
            <v>5100</v>
          </cell>
          <cell r="K153">
            <v>5100</v>
          </cell>
          <cell r="L153">
            <v>5833</v>
          </cell>
          <cell r="M153">
            <v>5833</v>
          </cell>
          <cell r="N153">
            <v>5833</v>
          </cell>
          <cell r="O153">
            <v>5833</v>
          </cell>
          <cell r="P153">
            <v>5833</v>
          </cell>
          <cell r="Q153">
            <v>5833</v>
          </cell>
        </row>
        <row r="154">
          <cell r="A154">
            <v>925200</v>
          </cell>
          <cell r="B154" t="str">
            <v>Injuries And Damages-Other</v>
          </cell>
          <cell r="C154" t="str">
            <v>AGO</v>
          </cell>
          <cell r="D154">
            <v>925</v>
          </cell>
          <cell r="E154">
            <v>1211</v>
          </cell>
          <cell r="F154">
            <v>170</v>
          </cell>
          <cell r="G154">
            <v>189</v>
          </cell>
          <cell r="H154">
            <v>217</v>
          </cell>
          <cell r="I154">
            <v>186</v>
          </cell>
          <cell r="J154">
            <v>222</v>
          </cell>
          <cell r="K154">
            <v>227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925300</v>
          </cell>
          <cell r="B155" t="str">
            <v>Environmental Inj &amp; Damages</v>
          </cell>
          <cell r="C155" t="str">
            <v>AGO</v>
          </cell>
          <cell r="D155">
            <v>925</v>
          </cell>
          <cell r="E155">
            <v>14007</v>
          </cell>
          <cell r="F155">
            <v>439</v>
          </cell>
          <cell r="G155">
            <v>0</v>
          </cell>
          <cell r="H155">
            <v>0</v>
          </cell>
          <cell r="I155">
            <v>13568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925980</v>
          </cell>
          <cell r="B156" t="str">
            <v>Injuries And Damages For Corp.</v>
          </cell>
          <cell r="C156" t="str">
            <v>AGO</v>
          </cell>
          <cell r="D156">
            <v>925</v>
          </cell>
          <cell r="E156">
            <v>3109</v>
          </cell>
          <cell r="F156">
            <v>358</v>
          </cell>
          <cell r="G156">
            <v>363</v>
          </cell>
          <cell r="H156">
            <v>363</v>
          </cell>
          <cell r="I156">
            <v>363</v>
          </cell>
          <cell r="J156">
            <v>363</v>
          </cell>
          <cell r="K156">
            <v>363</v>
          </cell>
          <cell r="L156">
            <v>36</v>
          </cell>
          <cell r="M156">
            <v>396</v>
          </cell>
          <cell r="N156">
            <v>396</v>
          </cell>
          <cell r="O156">
            <v>36</v>
          </cell>
          <cell r="P156">
            <v>36</v>
          </cell>
          <cell r="Q156">
            <v>36</v>
          </cell>
        </row>
        <row r="157">
          <cell r="A157">
            <v>926000</v>
          </cell>
          <cell r="B157" t="str">
            <v>EMPL PENSIONS AND BENEFITS</v>
          </cell>
          <cell r="C157" t="str">
            <v>AGO</v>
          </cell>
          <cell r="D157">
            <v>926</v>
          </cell>
          <cell r="E157">
            <v>1995019</v>
          </cell>
          <cell r="F157">
            <v>605558</v>
          </cell>
          <cell r="G157">
            <v>138845</v>
          </cell>
          <cell r="H157">
            <v>125945</v>
          </cell>
          <cell r="I157">
            <v>150301</v>
          </cell>
          <cell r="J157">
            <v>136037</v>
          </cell>
          <cell r="K157">
            <v>126568</v>
          </cell>
          <cell r="L157">
            <v>136711</v>
          </cell>
          <cell r="M157">
            <v>118733</v>
          </cell>
          <cell r="N157">
            <v>118538</v>
          </cell>
          <cell r="O157">
            <v>101113</v>
          </cell>
          <cell r="P157">
            <v>118310</v>
          </cell>
          <cell r="Q157">
            <v>118360</v>
          </cell>
        </row>
        <row r="158">
          <cell r="A158">
            <v>926430</v>
          </cell>
          <cell r="B158" t="str">
            <v>Employees'Recreation Expense</v>
          </cell>
          <cell r="C158" t="str">
            <v>AGO</v>
          </cell>
          <cell r="D158">
            <v>926</v>
          </cell>
          <cell r="E158">
            <v>656</v>
          </cell>
          <cell r="F158">
            <v>23</v>
          </cell>
          <cell r="G158">
            <v>0</v>
          </cell>
          <cell r="H158">
            <v>0</v>
          </cell>
          <cell r="I158">
            <v>10</v>
          </cell>
          <cell r="J158">
            <v>0</v>
          </cell>
          <cell r="K158">
            <v>31</v>
          </cell>
          <cell r="L158">
            <v>98</v>
          </cell>
          <cell r="M158">
            <v>98</v>
          </cell>
          <cell r="N158">
            <v>99</v>
          </cell>
          <cell r="O158">
            <v>99</v>
          </cell>
          <cell r="P158">
            <v>99</v>
          </cell>
          <cell r="Q158">
            <v>99</v>
          </cell>
        </row>
        <row r="159">
          <cell r="A159">
            <v>926600</v>
          </cell>
          <cell r="B159" t="str">
            <v>Employee Benefits-Transferred</v>
          </cell>
          <cell r="C159" t="str">
            <v>AGO</v>
          </cell>
          <cell r="D159">
            <v>926</v>
          </cell>
          <cell r="E159">
            <v>774312</v>
          </cell>
          <cell r="F159">
            <v>164772</v>
          </cell>
          <cell r="G159">
            <v>119296</v>
          </cell>
          <cell r="H159">
            <v>85252</v>
          </cell>
          <cell r="I159">
            <v>71508</v>
          </cell>
          <cell r="J159">
            <v>52263</v>
          </cell>
          <cell r="K159">
            <v>63893</v>
          </cell>
          <cell r="L159">
            <v>49871</v>
          </cell>
          <cell r="M159">
            <v>24737</v>
          </cell>
          <cell r="N159">
            <v>16592</v>
          </cell>
          <cell r="O159">
            <v>39842</v>
          </cell>
          <cell r="P159">
            <v>32174</v>
          </cell>
          <cell r="Q159">
            <v>54112</v>
          </cell>
        </row>
        <row r="160">
          <cell r="A160">
            <v>926999</v>
          </cell>
          <cell r="B160" t="str">
            <v>Non Serv Pension (ASU 2017-07)</v>
          </cell>
          <cell r="C160" t="str">
            <v>AGO</v>
          </cell>
          <cell r="D160">
            <v>926</v>
          </cell>
          <cell r="E160">
            <v>-160040</v>
          </cell>
          <cell r="F160">
            <v>0</v>
          </cell>
          <cell r="G160">
            <v>260</v>
          </cell>
          <cell r="H160">
            <v>-44677</v>
          </cell>
          <cell r="I160">
            <v>-22209</v>
          </cell>
          <cell r="J160">
            <v>-38064</v>
          </cell>
          <cell r="K160">
            <v>-26172</v>
          </cell>
          <cell r="L160">
            <v>-4863</v>
          </cell>
          <cell r="M160">
            <v>-4863</v>
          </cell>
          <cell r="N160">
            <v>-4863</v>
          </cell>
          <cell r="O160">
            <v>-4863</v>
          </cell>
          <cell r="P160">
            <v>-4863</v>
          </cell>
          <cell r="Q160">
            <v>-4863</v>
          </cell>
        </row>
        <row r="161">
          <cell r="A161">
            <v>928006</v>
          </cell>
          <cell r="B161" t="str">
            <v>State Reg Comm Proceeding</v>
          </cell>
          <cell r="C161" t="str">
            <v>AGO</v>
          </cell>
          <cell r="D161">
            <v>928</v>
          </cell>
          <cell r="E161">
            <v>194196</v>
          </cell>
          <cell r="F161">
            <v>15471</v>
          </cell>
          <cell r="G161">
            <v>15471</v>
          </cell>
          <cell r="H161">
            <v>15471</v>
          </cell>
          <cell r="I161">
            <v>15471</v>
          </cell>
          <cell r="J161">
            <v>15471</v>
          </cell>
          <cell r="K161">
            <v>15471</v>
          </cell>
          <cell r="L161">
            <v>16895</v>
          </cell>
          <cell r="M161">
            <v>16895</v>
          </cell>
          <cell r="N161">
            <v>16895</v>
          </cell>
          <cell r="O161">
            <v>16895</v>
          </cell>
          <cell r="P161">
            <v>16895</v>
          </cell>
          <cell r="Q161">
            <v>16895</v>
          </cell>
        </row>
        <row r="162">
          <cell r="A162">
            <v>928053</v>
          </cell>
          <cell r="B162" t="str">
            <v>Travel Expense</v>
          </cell>
          <cell r="C162" t="str">
            <v>AGO</v>
          </cell>
          <cell r="D162">
            <v>928</v>
          </cell>
          <cell r="E162">
            <v>0</v>
          </cell>
          <cell r="F162">
            <v>0</v>
          </cell>
          <cell r="G162">
            <v>0</v>
          </cell>
          <cell r="H162">
            <v>93</v>
          </cell>
          <cell r="I162">
            <v>-93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929000</v>
          </cell>
          <cell r="B163" t="str">
            <v>Duplicate Chrgs-Enrgy To Exp</v>
          </cell>
          <cell r="C163" t="str">
            <v>AGO</v>
          </cell>
          <cell r="D163">
            <v>929</v>
          </cell>
          <cell r="E163">
            <v>-52074</v>
          </cell>
          <cell r="F163">
            <v>-4156</v>
          </cell>
          <cell r="G163">
            <v>-7693</v>
          </cell>
          <cell r="H163">
            <v>-24497</v>
          </cell>
          <cell r="I163">
            <v>-6867</v>
          </cell>
          <cell r="J163">
            <v>-5679</v>
          </cell>
          <cell r="K163">
            <v>-3182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929500</v>
          </cell>
          <cell r="B164" t="str">
            <v>Admin Exp Transf</v>
          </cell>
          <cell r="C164" t="str">
            <v>AGO</v>
          </cell>
          <cell r="D164">
            <v>929</v>
          </cell>
          <cell r="E164">
            <v>-95997</v>
          </cell>
          <cell r="F164">
            <v>-15871</v>
          </cell>
          <cell r="G164">
            <v>-10299</v>
          </cell>
          <cell r="H164">
            <v>-17912</v>
          </cell>
          <cell r="I164">
            <v>-17369</v>
          </cell>
          <cell r="J164">
            <v>-12376</v>
          </cell>
          <cell r="K164">
            <v>-16312</v>
          </cell>
          <cell r="L164">
            <v>-502</v>
          </cell>
          <cell r="M164">
            <v>-502</v>
          </cell>
          <cell r="N164">
            <v>-502</v>
          </cell>
          <cell r="O164">
            <v>-3348</v>
          </cell>
          <cell r="P164">
            <v>-502</v>
          </cell>
          <cell r="Q164">
            <v>-502</v>
          </cell>
        </row>
        <row r="165">
          <cell r="A165">
            <v>930150</v>
          </cell>
          <cell r="B165" t="str">
            <v>Miscellaneous Advertising Exp</v>
          </cell>
          <cell r="C165" t="str">
            <v>AGO</v>
          </cell>
          <cell r="D165">
            <v>930</v>
          </cell>
          <cell r="E165">
            <v>34145</v>
          </cell>
          <cell r="F165">
            <v>2504</v>
          </cell>
          <cell r="G165">
            <v>-814</v>
          </cell>
          <cell r="H165">
            <v>462</v>
          </cell>
          <cell r="I165">
            <v>7742</v>
          </cell>
          <cell r="J165">
            <v>2801</v>
          </cell>
          <cell r="K165">
            <v>2654</v>
          </cell>
          <cell r="L165">
            <v>3184</v>
          </cell>
          <cell r="M165">
            <v>3107</v>
          </cell>
          <cell r="N165">
            <v>3107</v>
          </cell>
          <cell r="O165">
            <v>3184</v>
          </cell>
          <cell r="P165">
            <v>3107</v>
          </cell>
          <cell r="Q165">
            <v>3107</v>
          </cell>
        </row>
        <row r="166">
          <cell r="A166">
            <v>930200</v>
          </cell>
          <cell r="B166" t="str">
            <v>Misc General Expenses</v>
          </cell>
          <cell r="C166" t="str">
            <v>AGO</v>
          </cell>
          <cell r="D166">
            <v>930</v>
          </cell>
          <cell r="E166">
            <v>169088</v>
          </cell>
          <cell r="F166">
            <v>5225</v>
          </cell>
          <cell r="G166">
            <v>108492</v>
          </cell>
          <cell r="H166">
            <v>-11176</v>
          </cell>
          <cell r="I166">
            <v>38364</v>
          </cell>
          <cell r="J166">
            <v>11534</v>
          </cell>
          <cell r="K166">
            <v>-8392</v>
          </cell>
          <cell r="L166">
            <v>4669</v>
          </cell>
          <cell r="M166">
            <v>4385</v>
          </cell>
          <cell r="N166">
            <v>3563</v>
          </cell>
          <cell r="O166">
            <v>4155</v>
          </cell>
          <cell r="P166">
            <v>3987</v>
          </cell>
          <cell r="Q166">
            <v>4282</v>
          </cell>
        </row>
        <row r="167">
          <cell r="A167">
            <v>930210</v>
          </cell>
          <cell r="B167" t="str">
            <v>Industry Association Dues</v>
          </cell>
          <cell r="C167" t="str">
            <v>AGO</v>
          </cell>
          <cell r="D167">
            <v>930</v>
          </cell>
          <cell r="E167">
            <v>19329</v>
          </cell>
          <cell r="F167">
            <v>0</v>
          </cell>
          <cell r="G167">
            <v>19308</v>
          </cell>
          <cell r="H167">
            <v>0</v>
          </cell>
          <cell r="I167">
            <v>21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930220</v>
          </cell>
          <cell r="B168" t="str">
            <v>Exp Of Servicing Securities</v>
          </cell>
          <cell r="C168" t="str">
            <v>AGO</v>
          </cell>
          <cell r="D168">
            <v>930</v>
          </cell>
          <cell r="E168">
            <v>158</v>
          </cell>
          <cell r="F168">
            <v>-23</v>
          </cell>
          <cell r="G168">
            <v>-9</v>
          </cell>
          <cell r="H168">
            <v>-20</v>
          </cell>
          <cell r="I168">
            <v>-16</v>
          </cell>
          <cell r="J168">
            <v>-17</v>
          </cell>
          <cell r="K168">
            <v>243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930230</v>
          </cell>
          <cell r="B169" t="str">
            <v>Dues To Various Organizations</v>
          </cell>
          <cell r="C169" t="str">
            <v>AGO</v>
          </cell>
          <cell r="D169">
            <v>930</v>
          </cell>
          <cell r="E169">
            <v>23628</v>
          </cell>
          <cell r="F169">
            <v>4670</v>
          </cell>
          <cell r="G169">
            <v>1923</v>
          </cell>
          <cell r="H169">
            <v>8209</v>
          </cell>
          <cell r="I169">
            <v>175</v>
          </cell>
          <cell r="J169">
            <v>0</v>
          </cell>
          <cell r="K169">
            <v>-81</v>
          </cell>
          <cell r="L169">
            <v>454</v>
          </cell>
          <cell r="M169">
            <v>574</v>
          </cell>
          <cell r="N169">
            <v>2366</v>
          </cell>
          <cell r="O169">
            <v>2658</v>
          </cell>
          <cell r="P169">
            <v>1327</v>
          </cell>
          <cell r="Q169">
            <v>1353</v>
          </cell>
        </row>
        <row r="170">
          <cell r="A170">
            <v>930240</v>
          </cell>
          <cell r="B170" t="str">
            <v>Director'S Expenses</v>
          </cell>
          <cell r="C170" t="str">
            <v>AGO</v>
          </cell>
          <cell r="D170">
            <v>930</v>
          </cell>
          <cell r="E170">
            <v>13572</v>
          </cell>
          <cell r="F170">
            <v>1972</v>
          </cell>
          <cell r="G170">
            <v>2066</v>
          </cell>
          <cell r="H170">
            <v>81</v>
          </cell>
          <cell r="I170">
            <v>203</v>
          </cell>
          <cell r="J170">
            <v>1618</v>
          </cell>
          <cell r="K170">
            <v>7632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930250</v>
          </cell>
          <cell r="B171" t="str">
            <v>Buy\Sell Transf Employee Homes</v>
          </cell>
          <cell r="C171" t="str">
            <v>AGO</v>
          </cell>
          <cell r="D171">
            <v>930</v>
          </cell>
          <cell r="E171">
            <v>1924</v>
          </cell>
          <cell r="F171">
            <v>587</v>
          </cell>
          <cell r="G171">
            <v>305</v>
          </cell>
          <cell r="H171">
            <v>131</v>
          </cell>
          <cell r="I171">
            <v>596</v>
          </cell>
          <cell r="J171">
            <v>116</v>
          </cell>
          <cell r="K171">
            <v>-87</v>
          </cell>
          <cell r="L171">
            <v>46</v>
          </cell>
          <cell r="M171">
            <v>46</v>
          </cell>
          <cell r="N171">
            <v>46</v>
          </cell>
          <cell r="O171">
            <v>46</v>
          </cell>
          <cell r="P171">
            <v>46</v>
          </cell>
          <cell r="Q171">
            <v>46</v>
          </cell>
        </row>
        <row r="172">
          <cell r="A172">
            <v>930700</v>
          </cell>
          <cell r="B172" t="str">
            <v>Research &amp; Development</v>
          </cell>
          <cell r="C172" t="str">
            <v>AGO</v>
          </cell>
          <cell r="D172">
            <v>930</v>
          </cell>
          <cell r="E172">
            <v>367</v>
          </cell>
          <cell r="F172">
            <v>367</v>
          </cell>
          <cell r="G172">
            <v>143</v>
          </cell>
          <cell r="H172">
            <v>-279</v>
          </cell>
          <cell r="I172">
            <v>38</v>
          </cell>
          <cell r="J172">
            <v>5</v>
          </cell>
          <cell r="K172">
            <v>93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930940</v>
          </cell>
          <cell r="B173" t="str">
            <v>General Expenses</v>
          </cell>
          <cell r="C173" t="str">
            <v>AGO</v>
          </cell>
          <cell r="D173">
            <v>930</v>
          </cell>
          <cell r="E173">
            <v>401</v>
          </cell>
          <cell r="F173">
            <v>96</v>
          </cell>
          <cell r="G173">
            <v>51</v>
          </cell>
          <cell r="H173">
            <v>78</v>
          </cell>
          <cell r="I173">
            <v>92</v>
          </cell>
          <cell r="J173">
            <v>35</v>
          </cell>
          <cell r="K173">
            <v>49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931001</v>
          </cell>
          <cell r="B174" t="str">
            <v>Rents-A&amp;G</v>
          </cell>
          <cell r="C174" t="str">
            <v>AGO</v>
          </cell>
          <cell r="D174">
            <v>931</v>
          </cell>
          <cell r="E174">
            <v>60599</v>
          </cell>
          <cell r="F174">
            <v>5868</v>
          </cell>
          <cell r="G174">
            <v>5603</v>
          </cell>
          <cell r="H174">
            <v>11773</v>
          </cell>
          <cell r="I174">
            <v>8997</v>
          </cell>
          <cell r="J174">
            <v>5045</v>
          </cell>
          <cell r="K174">
            <v>5239</v>
          </cell>
          <cell r="L174">
            <v>2754</v>
          </cell>
          <cell r="M174">
            <v>3518</v>
          </cell>
          <cell r="N174">
            <v>2745</v>
          </cell>
          <cell r="O174">
            <v>2758</v>
          </cell>
          <cell r="P174">
            <v>3541</v>
          </cell>
          <cell r="Q174">
            <v>2758</v>
          </cell>
        </row>
        <row r="175">
          <cell r="A175">
            <v>931008</v>
          </cell>
          <cell r="B175" t="str">
            <v>A&amp;G Rents-IC</v>
          </cell>
          <cell r="C175" t="str">
            <v>AGO</v>
          </cell>
          <cell r="D175">
            <v>931</v>
          </cell>
          <cell r="E175">
            <v>270999</v>
          </cell>
          <cell r="F175">
            <v>20943</v>
          </cell>
          <cell r="G175">
            <v>26072</v>
          </cell>
          <cell r="H175">
            <v>18525</v>
          </cell>
          <cell r="I175">
            <v>22333</v>
          </cell>
          <cell r="J175">
            <v>22834</v>
          </cell>
          <cell r="K175">
            <v>22454</v>
          </cell>
          <cell r="L175">
            <v>22973</v>
          </cell>
          <cell r="M175">
            <v>22973</v>
          </cell>
          <cell r="N175">
            <v>22973</v>
          </cell>
          <cell r="O175">
            <v>22973</v>
          </cell>
          <cell r="P175">
            <v>22973</v>
          </cell>
          <cell r="Q175">
            <v>22973</v>
          </cell>
        </row>
        <row r="176">
          <cell r="A176">
            <v>932000</v>
          </cell>
          <cell r="B176" t="str">
            <v>Maintenance Of Gen Plant-Gas</v>
          </cell>
          <cell r="C176" t="str">
            <v>AGO</v>
          </cell>
          <cell r="D176">
            <v>932</v>
          </cell>
          <cell r="E176">
            <v>4204</v>
          </cell>
          <cell r="F176">
            <v>502</v>
          </cell>
          <cell r="G176">
            <v>0</v>
          </cell>
          <cell r="H176">
            <v>0</v>
          </cell>
          <cell r="I176">
            <v>3658</v>
          </cell>
          <cell r="J176">
            <v>0</v>
          </cell>
          <cell r="K176">
            <v>44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935001</v>
          </cell>
          <cell r="B177" t="str">
            <v>Inactive O&amp;M and A&amp;G</v>
          </cell>
          <cell r="C177" t="str">
            <v>AGO</v>
          </cell>
          <cell r="D177">
            <v>935</v>
          </cell>
          <cell r="E177">
            <v>1440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360</v>
          </cell>
          <cell r="M177">
            <v>0</v>
          </cell>
          <cell r="N177">
            <v>0</v>
          </cell>
          <cell r="O177">
            <v>360</v>
          </cell>
          <cell r="P177">
            <v>360</v>
          </cell>
          <cell r="Q177">
            <v>360</v>
          </cell>
        </row>
        <row r="178">
          <cell r="A178">
            <v>935100</v>
          </cell>
          <cell r="B178" t="str">
            <v>Maint General Plant-Elec</v>
          </cell>
          <cell r="C178" t="str">
            <v>AGM</v>
          </cell>
          <cell r="D178">
            <v>935</v>
          </cell>
          <cell r="E178">
            <v>2907</v>
          </cell>
          <cell r="F178">
            <v>-366</v>
          </cell>
          <cell r="G178">
            <v>-766</v>
          </cell>
          <cell r="H178">
            <v>28</v>
          </cell>
          <cell r="I178">
            <v>738</v>
          </cell>
          <cell r="J178">
            <v>3144</v>
          </cell>
          <cell r="K178">
            <v>51</v>
          </cell>
          <cell r="L178">
            <v>13</v>
          </cell>
          <cell r="M178">
            <v>13</v>
          </cell>
          <cell r="N178">
            <v>13</v>
          </cell>
          <cell r="O178">
            <v>13</v>
          </cell>
          <cell r="P178">
            <v>13</v>
          </cell>
          <cell r="Q178">
            <v>13</v>
          </cell>
        </row>
        <row r="179">
          <cell r="A179">
            <v>935200</v>
          </cell>
          <cell r="B179" t="str">
            <v>Cust Infor &amp; Computer Control</v>
          </cell>
          <cell r="C179" t="str">
            <v>AGM</v>
          </cell>
          <cell r="D179">
            <v>935</v>
          </cell>
          <cell r="E179">
            <v>1541</v>
          </cell>
          <cell r="F179">
            <v>43</v>
          </cell>
          <cell r="G179">
            <v>1</v>
          </cell>
          <cell r="H179">
            <v>136</v>
          </cell>
          <cell r="I179">
            <v>845</v>
          </cell>
          <cell r="J179">
            <v>342</v>
          </cell>
          <cell r="K179">
            <v>174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>
            <v>986181</v>
          </cell>
          <cell r="D11">
            <v>986218</v>
          </cell>
          <cell r="E11">
            <v>997759</v>
          </cell>
          <cell r="F11">
            <v>1027026</v>
          </cell>
          <cell r="G11">
            <v>1031788</v>
          </cell>
          <cell r="H11">
            <v>1004652</v>
          </cell>
          <cell r="I11">
            <v>1102838</v>
          </cell>
          <cell r="J11">
            <v>1127013</v>
          </cell>
          <cell r="K11">
            <v>1128511</v>
          </cell>
          <cell r="L11">
            <v>1129212</v>
          </cell>
          <cell r="M11">
            <v>1160524</v>
          </cell>
          <cell r="N11">
            <v>1160236</v>
          </cell>
          <cell r="O11">
            <v>1179128</v>
          </cell>
          <cell r="P11">
            <v>1178494</v>
          </cell>
          <cell r="Q11">
            <v>1177859</v>
          </cell>
          <cell r="R11">
            <v>1187321</v>
          </cell>
          <cell r="S11">
            <v>1186684</v>
          </cell>
          <cell r="T11">
            <v>1186046</v>
          </cell>
          <cell r="U11">
            <v>1200399</v>
          </cell>
          <cell r="V11">
            <v>1199758</v>
          </cell>
          <cell r="W11">
            <v>1199117</v>
          </cell>
          <cell r="X11">
            <v>1218882</v>
          </cell>
          <cell r="Y11">
            <v>1218237</v>
          </cell>
          <cell r="Z11">
            <v>1217592</v>
          </cell>
        </row>
        <row r="12">
          <cell r="A12">
            <v>403150</v>
          </cell>
          <cell r="B12" t="str">
            <v>Depreciation Expense - ARO</v>
          </cell>
          <cell r="D12">
            <v>6282</v>
          </cell>
          <cell r="E12">
            <v>6282</v>
          </cell>
          <cell r="F12">
            <v>-12564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404200</v>
          </cell>
          <cell r="B13" t="str">
            <v>Amort Of Elec Plt - Software</v>
          </cell>
          <cell r="C13">
            <v>147346</v>
          </cell>
          <cell r="D13">
            <v>147251</v>
          </cell>
          <cell r="E13">
            <v>154931</v>
          </cell>
          <cell r="F13">
            <v>148629</v>
          </cell>
          <cell r="G13">
            <v>148613</v>
          </cell>
          <cell r="H13">
            <v>138341</v>
          </cell>
          <cell r="I13">
            <v>111439</v>
          </cell>
          <cell r="J13">
            <v>111439</v>
          </cell>
          <cell r="K13">
            <v>111439</v>
          </cell>
          <cell r="L13">
            <v>111439</v>
          </cell>
          <cell r="M13">
            <v>111439</v>
          </cell>
          <cell r="N13">
            <v>111383</v>
          </cell>
          <cell r="O13">
            <v>114471</v>
          </cell>
          <cell r="P13">
            <v>115046</v>
          </cell>
          <cell r="Q13">
            <v>111618</v>
          </cell>
          <cell r="R13">
            <v>110956</v>
          </cell>
          <cell r="S13">
            <v>111014</v>
          </cell>
          <cell r="T13">
            <v>111369</v>
          </cell>
          <cell r="U13">
            <v>111935</v>
          </cell>
          <cell r="V13">
            <v>112602</v>
          </cell>
          <cell r="W13">
            <v>112533</v>
          </cell>
          <cell r="X13">
            <v>112963</v>
          </cell>
          <cell r="Y13">
            <v>112965</v>
          </cell>
          <cell r="Z13">
            <v>112643</v>
          </cell>
        </row>
        <row r="14">
          <cell r="A14">
            <v>407355</v>
          </cell>
          <cell r="B14" t="str">
            <v>DSM Deferral - Gas</v>
          </cell>
          <cell r="C14">
            <v>561463</v>
          </cell>
          <cell r="D14">
            <v>-233576</v>
          </cell>
          <cell r="E14">
            <v>-329245</v>
          </cell>
          <cell r="F14">
            <v>-355219</v>
          </cell>
          <cell r="G14">
            <v>-402968</v>
          </cell>
          <cell r="H14">
            <v>-42090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408040</v>
          </cell>
          <cell r="B15" t="str">
            <v>Taxes Property-Allocated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2747</v>
          </cell>
          <cell r="P15">
            <v>2747</v>
          </cell>
          <cell r="Q15">
            <v>2747</v>
          </cell>
          <cell r="R15">
            <v>2747</v>
          </cell>
          <cell r="S15">
            <v>2747</v>
          </cell>
          <cell r="T15">
            <v>2747</v>
          </cell>
          <cell r="U15">
            <v>2747</v>
          </cell>
          <cell r="V15">
            <v>2747</v>
          </cell>
          <cell r="W15">
            <v>2747</v>
          </cell>
          <cell r="X15">
            <v>2774</v>
          </cell>
          <cell r="Y15">
            <v>2774</v>
          </cell>
          <cell r="Z15">
            <v>2774</v>
          </cell>
        </row>
        <row r="16">
          <cell r="A16">
            <v>408120</v>
          </cell>
          <cell r="B16" t="str">
            <v>Franchise Tax - Non Electric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227667</v>
          </cell>
          <cell r="D17">
            <v>242250</v>
          </cell>
          <cell r="E17">
            <v>242250</v>
          </cell>
          <cell r="F17">
            <v>242250</v>
          </cell>
          <cell r="G17">
            <v>249945</v>
          </cell>
          <cell r="H17">
            <v>242250</v>
          </cell>
          <cell r="I17">
            <v>245880</v>
          </cell>
          <cell r="J17">
            <v>245880</v>
          </cell>
          <cell r="K17">
            <v>245880</v>
          </cell>
          <cell r="L17">
            <v>245880</v>
          </cell>
          <cell r="M17">
            <v>245880</v>
          </cell>
          <cell r="N17">
            <v>245880</v>
          </cell>
          <cell r="O17">
            <v>280919</v>
          </cell>
          <cell r="P17">
            <v>280919</v>
          </cell>
          <cell r="Q17">
            <v>280919</v>
          </cell>
          <cell r="R17">
            <v>280919</v>
          </cell>
          <cell r="S17">
            <v>280919</v>
          </cell>
          <cell r="T17">
            <v>280919</v>
          </cell>
          <cell r="U17">
            <v>280919</v>
          </cell>
          <cell r="V17">
            <v>280919</v>
          </cell>
          <cell r="W17">
            <v>280919</v>
          </cell>
          <cell r="X17">
            <v>290715</v>
          </cell>
          <cell r="Y17">
            <v>290715</v>
          </cell>
          <cell r="Z17">
            <v>290715</v>
          </cell>
        </row>
        <row r="18">
          <cell r="A18">
            <v>408150</v>
          </cell>
          <cell r="B18" t="str">
            <v>State Unemployment Tax</v>
          </cell>
          <cell r="C18">
            <v>33</v>
          </cell>
          <cell r="D18">
            <v>3915</v>
          </cell>
          <cell r="E18">
            <v>771</v>
          </cell>
          <cell r="F18">
            <v>-2341</v>
          </cell>
          <cell r="G18">
            <v>15</v>
          </cell>
          <cell r="H18">
            <v>57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334</v>
          </cell>
          <cell r="D19">
            <v>1728</v>
          </cell>
          <cell r="E19">
            <v>-50</v>
          </cell>
          <cell r="F19">
            <v>-278</v>
          </cell>
          <cell r="G19">
            <v>327</v>
          </cell>
          <cell r="H19">
            <v>369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27658</v>
          </cell>
          <cell r="D20">
            <v>33103</v>
          </cell>
          <cell r="E20">
            <v>32164</v>
          </cell>
          <cell r="F20">
            <v>45161</v>
          </cell>
          <cell r="G20">
            <v>32183</v>
          </cell>
          <cell r="H20">
            <v>33300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408205</v>
          </cell>
          <cell r="B21" t="str">
            <v>Highway Use Tax</v>
          </cell>
          <cell r="D21">
            <v>258</v>
          </cell>
          <cell r="G21">
            <v>6</v>
          </cell>
          <cell r="H21">
            <v>-24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408470</v>
          </cell>
          <cell r="B22" t="str">
            <v>Franchise Tax</v>
          </cell>
          <cell r="F22">
            <v>1318</v>
          </cell>
          <cell r="H22">
            <v>879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408700</v>
          </cell>
          <cell r="B23" t="str">
            <v>Fed Social Security Tax-Elec</v>
          </cell>
          <cell r="C23">
            <v>7000</v>
          </cell>
          <cell r="F23">
            <v>-7000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408800</v>
          </cell>
          <cell r="B24" t="str">
            <v>Federal Highway Use Tax-Elec</v>
          </cell>
          <cell r="E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408851</v>
          </cell>
          <cell r="B25" t="str">
            <v>Sales &amp; Use Tax Exp</v>
          </cell>
          <cell r="D25">
            <v>-2</v>
          </cell>
          <cell r="E25">
            <v>-243</v>
          </cell>
          <cell r="G25">
            <v>5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408960</v>
          </cell>
          <cell r="B26" t="str">
            <v>Allocated Payroll Taxes</v>
          </cell>
          <cell r="C26">
            <v>69852</v>
          </cell>
          <cell r="D26">
            <v>47279</v>
          </cell>
          <cell r="E26">
            <v>24094</v>
          </cell>
          <cell r="F26">
            <v>-7821</v>
          </cell>
          <cell r="G26">
            <v>9795</v>
          </cell>
          <cell r="H26">
            <v>3532</v>
          </cell>
          <cell r="I26">
            <v>55497</v>
          </cell>
          <cell r="J26">
            <v>51040</v>
          </cell>
          <cell r="K26">
            <v>56751</v>
          </cell>
          <cell r="L26">
            <v>59126</v>
          </cell>
          <cell r="M26">
            <v>52300</v>
          </cell>
          <cell r="N26">
            <v>52344</v>
          </cell>
          <cell r="O26">
            <v>63325</v>
          </cell>
          <cell r="P26">
            <v>58161</v>
          </cell>
          <cell r="Q26">
            <v>57272</v>
          </cell>
          <cell r="R26">
            <v>53522</v>
          </cell>
          <cell r="S26">
            <v>58727</v>
          </cell>
          <cell r="T26">
            <v>62432</v>
          </cell>
          <cell r="U26">
            <v>55055</v>
          </cell>
          <cell r="V26">
            <v>54658</v>
          </cell>
          <cell r="W26">
            <v>61158</v>
          </cell>
          <cell r="X26">
            <v>62674</v>
          </cell>
          <cell r="Y26">
            <v>57432</v>
          </cell>
          <cell r="Z26">
            <v>64548</v>
          </cell>
        </row>
        <row r="27">
          <cell r="A27">
            <v>409102</v>
          </cell>
          <cell r="B27" t="str">
            <v>Sit Exp-Utility</v>
          </cell>
          <cell r="C27">
            <v>185860</v>
          </cell>
          <cell r="E27">
            <v>344564</v>
          </cell>
          <cell r="F27">
            <v>100908</v>
          </cell>
          <cell r="H27">
            <v>-83959</v>
          </cell>
          <cell r="I27">
            <v>-104513</v>
          </cell>
          <cell r="J27">
            <v>-104537</v>
          </cell>
          <cell r="K27">
            <v>-104315</v>
          </cell>
          <cell r="L27">
            <v>-109652</v>
          </cell>
          <cell r="M27">
            <v>-67441</v>
          </cell>
          <cell r="N27">
            <v>45332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409104</v>
          </cell>
          <cell r="B28" t="str">
            <v>Current State Income Tax - PY</v>
          </cell>
          <cell r="C28">
            <v>258385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409190</v>
          </cell>
          <cell r="B29" t="str">
            <v>Federal Income Tax-Electric-CY</v>
          </cell>
          <cell r="C29">
            <v>3321651</v>
          </cell>
          <cell r="E29">
            <v>1413098</v>
          </cell>
          <cell r="F29">
            <v>441124</v>
          </cell>
          <cell r="H29">
            <v>-72791</v>
          </cell>
          <cell r="I29">
            <v>-302834</v>
          </cell>
          <cell r="J29">
            <v>-302920</v>
          </cell>
          <cell r="K29">
            <v>-302135</v>
          </cell>
          <cell r="L29">
            <v>-320962</v>
          </cell>
          <cell r="M29">
            <v>-172051</v>
          </cell>
          <cell r="N29">
            <v>225796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409191</v>
          </cell>
          <cell r="B30" t="str">
            <v>Fed Income Tax-Electric-PY</v>
          </cell>
          <cell r="C30">
            <v>1609679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409195</v>
          </cell>
          <cell r="B31" t="str">
            <v>UTP Tax Expense: Fed Util-PY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410100</v>
          </cell>
          <cell r="B32" t="str">
            <v>DFIT: Utility: Current Year</v>
          </cell>
          <cell r="C32">
            <v>-1460934</v>
          </cell>
          <cell r="E32">
            <v>1157120</v>
          </cell>
          <cell r="F32">
            <v>565438</v>
          </cell>
          <cell r="H32">
            <v>1188100</v>
          </cell>
          <cell r="I32">
            <v>72724</v>
          </cell>
          <cell r="J32">
            <v>65118</v>
          </cell>
          <cell r="K32">
            <v>69939</v>
          </cell>
          <cell r="L32">
            <v>65990</v>
          </cell>
          <cell r="M32">
            <v>54537</v>
          </cell>
          <cell r="N32">
            <v>27899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A33">
            <v>410102</v>
          </cell>
          <cell r="B33" t="str">
            <v>DSIT: Utility: Current Year</v>
          </cell>
          <cell r="C33">
            <v>-130247</v>
          </cell>
          <cell r="E33">
            <v>344691</v>
          </cell>
          <cell r="F33">
            <v>168817</v>
          </cell>
          <cell r="H33">
            <v>66921</v>
          </cell>
          <cell r="I33">
            <v>41875</v>
          </cell>
          <cell r="J33">
            <v>39719</v>
          </cell>
          <cell r="K33">
            <v>41085</v>
          </cell>
          <cell r="L33">
            <v>39966</v>
          </cell>
          <cell r="M33">
            <v>36719</v>
          </cell>
          <cell r="N33">
            <v>29169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410105</v>
          </cell>
          <cell r="B34" t="str">
            <v>DFIT: Utility: Prior Year</v>
          </cell>
          <cell r="C34">
            <v>246813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>
            <v>410106</v>
          </cell>
          <cell r="B35" t="str">
            <v>DSIT: Utility: Prior Year</v>
          </cell>
          <cell r="C35">
            <v>39822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411050</v>
          </cell>
          <cell r="B36" t="str">
            <v>Accretion Expense ARO</v>
          </cell>
          <cell r="D36">
            <v>161</v>
          </cell>
          <cell r="E36">
            <v>161</v>
          </cell>
          <cell r="F36">
            <v>-322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>
            <v>411100</v>
          </cell>
          <cell r="B37" t="str">
            <v>DFIT: Utility: Curr Year CR</v>
          </cell>
          <cell r="C37">
            <v>829332</v>
          </cell>
          <cell r="E37">
            <v>-861296</v>
          </cell>
          <cell r="F37">
            <v>-463601</v>
          </cell>
          <cell r="H37">
            <v>-963263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411101</v>
          </cell>
          <cell r="B38" t="str">
            <v>DSIT: Utility: Curr Year CR</v>
          </cell>
          <cell r="C38">
            <v>385523</v>
          </cell>
          <cell r="E38">
            <v>-244367</v>
          </cell>
          <cell r="F38">
            <v>-131045</v>
          </cell>
          <cell r="H38">
            <v>1408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>
            <v>411102</v>
          </cell>
          <cell r="B39" t="str">
            <v>DFIT: Utility: Prior Year CR</v>
          </cell>
          <cell r="C39">
            <v>-1770452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411103</v>
          </cell>
          <cell r="B40" t="str">
            <v>DSIT: Utility: Prior Year CR</v>
          </cell>
          <cell r="C40">
            <v>-285652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>
            <v>411410</v>
          </cell>
          <cell r="B41" t="str">
            <v>Invest Tax Credit Adj-Electric</v>
          </cell>
          <cell r="C41">
            <v>-5613</v>
          </cell>
          <cell r="E41">
            <v>-11205</v>
          </cell>
          <cell r="F41">
            <v>-5603</v>
          </cell>
          <cell r="H41">
            <v>-11205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426510</v>
          </cell>
          <cell r="B42" t="str">
            <v>Other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426891</v>
          </cell>
          <cell r="B43" t="str">
            <v>IC Sale of AR Fees VIE</v>
          </cell>
          <cell r="C43">
            <v>10568</v>
          </cell>
          <cell r="D43">
            <v>13129</v>
          </cell>
          <cell r="E43">
            <v>14836</v>
          </cell>
          <cell r="F43">
            <v>13448</v>
          </cell>
          <cell r="G43">
            <v>15205</v>
          </cell>
          <cell r="H43">
            <v>15508</v>
          </cell>
          <cell r="I43">
            <v>3063</v>
          </cell>
          <cell r="J43">
            <v>3369</v>
          </cell>
          <cell r="K43">
            <v>3566</v>
          </cell>
          <cell r="L43">
            <v>3692</v>
          </cell>
          <cell r="M43">
            <v>5707</v>
          </cell>
          <cell r="N43">
            <v>9416</v>
          </cell>
          <cell r="O43">
            <v>6434</v>
          </cell>
          <cell r="P43">
            <v>4839</v>
          </cell>
          <cell r="Q43">
            <v>4119</v>
          </cell>
          <cell r="R43">
            <v>4907</v>
          </cell>
          <cell r="S43">
            <v>5543</v>
          </cell>
          <cell r="T43">
            <v>5880</v>
          </cell>
          <cell r="U43">
            <v>8828</v>
          </cell>
          <cell r="V43">
            <v>13170</v>
          </cell>
          <cell r="W43">
            <v>17984</v>
          </cell>
          <cell r="X43">
            <v>11223</v>
          </cell>
          <cell r="Y43">
            <v>11234</v>
          </cell>
          <cell r="Z43">
            <v>11260</v>
          </cell>
        </row>
        <row r="44">
          <cell r="A44">
            <v>480000</v>
          </cell>
          <cell r="B44" t="str">
            <v>Residential Sales-Gas</v>
          </cell>
          <cell r="C44">
            <v>8340117</v>
          </cell>
          <cell r="D44">
            <v>13132271</v>
          </cell>
          <cell r="E44">
            <v>10339872</v>
          </cell>
          <cell r="F44">
            <v>7453246</v>
          </cell>
          <cell r="G44">
            <v>7158228</v>
          </cell>
          <cell r="H44">
            <v>3715099</v>
          </cell>
          <cell r="I44">
            <v>2751087</v>
          </cell>
          <cell r="J44">
            <v>2362306</v>
          </cell>
          <cell r="K44">
            <v>2125455</v>
          </cell>
          <cell r="L44">
            <v>2192689</v>
          </cell>
          <cell r="M44">
            <v>2829703</v>
          </cell>
          <cell r="N44">
            <v>4938356</v>
          </cell>
          <cell r="O44">
            <v>4296225</v>
          </cell>
          <cell r="P44">
            <v>3089082</v>
          </cell>
          <cell r="Q44">
            <v>2555773</v>
          </cell>
          <cell r="R44">
            <v>2222807</v>
          </cell>
          <cell r="S44">
            <v>1979914</v>
          </cell>
          <cell r="T44">
            <v>2060489</v>
          </cell>
          <cell r="U44">
            <v>2622250</v>
          </cell>
          <cell r="V44">
            <v>4761296</v>
          </cell>
          <cell r="W44">
            <v>8615901</v>
          </cell>
          <cell r="X44">
            <v>11249959</v>
          </cell>
          <cell r="Y44">
            <v>10590220</v>
          </cell>
          <cell r="Z44">
            <v>8069741</v>
          </cell>
        </row>
        <row r="45">
          <cell r="A45">
            <v>480990</v>
          </cell>
          <cell r="B45" t="str">
            <v>Gas Residential Sales-Unbilled</v>
          </cell>
          <cell r="C45">
            <v>2499849</v>
          </cell>
          <cell r="D45">
            <v>-1045741</v>
          </cell>
          <cell r="E45">
            <v>-1258027</v>
          </cell>
          <cell r="F45">
            <v>159993</v>
          </cell>
          <cell r="G45">
            <v>-1183928</v>
          </cell>
          <cell r="H45">
            <v>-1489893</v>
          </cell>
          <cell r="I45">
            <v>7</v>
          </cell>
          <cell r="J45">
            <v>613752</v>
          </cell>
          <cell r="K45">
            <v>26282</v>
          </cell>
          <cell r="L45">
            <v>554106</v>
          </cell>
          <cell r="M45">
            <v>575165</v>
          </cell>
          <cell r="N45">
            <v>1894697</v>
          </cell>
          <cell r="O45">
            <v>-1510009</v>
          </cell>
          <cell r="P45">
            <v>-226167</v>
          </cell>
          <cell r="Q45">
            <v>131201</v>
          </cell>
          <cell r="R45">
            <v>615799</v>
          </cell>
          <cell r="S45">
            <v>159399</v>
          </cell>
          <cell r="T45">
            <v>495758</v>
          </cell>
          <cell r="U45">
            <v>774603</v>
          </cell>
          <cell r="V45">
            <v>1445742</v>
          </cell>
          <cell r="W45">
            <v>32238</v>
          </cell>
          <cell r="X45">
            <v>-118934</v>
          </cell>
          <cell r="Y45">
            <v>-415334</v>
          </cell>
          <cell r="Z45">
            <v>-1093973</v>
          </cell>
        </row>
        <row r="46">
          <cell r="A46">
            <v>481000</v>
          </cell>
          <cell r="B46" t="str">
            <v>Industrial Sales-Gas</v>
          </cell>
          <cell r="C46">
            <v>240524</v>
          </cell>
          <cell r="D46">
            <v>386075</v>
          </cell>
          <cell r="E46">
            <v>292172</v>
          </cell>
          <cell r="F46">
            <v>203083</v>
          </cell>
          <cell r="G46">
            <v>185536</v>
          </cell>
          <cell r="H46">
            <v>75665</v>
          </cell>
          <cell r="I46">
            <v>46440</v>
          </cell>
          <cell r="J46">
            <v>28994</v>
          </cell>
          <cell r="K46">
            <v>36678</v>
          </cell>
          <cell r="L46">
            <v>42228</v>
          </cell>
          <cell r="M46">
            <v>43092</v>
          </cell>
          <cell r="N46">
            <v>73469</v>
          </cell>
          <cell r="O46">
            <v>87314</v>
          </cell>
          <cell r="P46">
            <v>44488</v>
          </cell>
          <cell r="Q46">
            <v>46827</v>
          </cell>
          <cell r="R46">
            <v>28249</v>
          </cell>
          <cell r="S46">
            <v>36509</v>
          </cell>
          <cell r="T46">
            <v>41142</v>
          </cell>
          <cell r="U46">
            <v>43016</v>
          </cell>
          <cell r="V46">
            <v>64147</v>
          </cell>
          <cell r="W46">
            <v>186864</v>
          </cell>
          <cell r="X46">
            <v>253614</v>
          </cell>
          <cell r="Y46">
            <v>192410</v>
          </cell>
          <cell r="Z46">
            <v>130703</v>
          </cell>
        </row>
        <row r="47">
          <cell r="A47">
            <v>481090</v>
          </cell>
          <cell r="B47" t="str">
            <v>Gas Industrial Sales Unbilled</v>
          </cell>
          <cell r="C47">
            <v>-4020</v>
          </cell>
          <cell r="D47">
            <v>-18173</v>
          </cell>
          <cell r="E47">
            <v>-25437</v>
          </cell>
          <cell r="F47">
            <v>12904</v>
          </cell>
          <cell r="G47">
            <v>-25972</v>
          </cell>
          <cell r="H47">
            <v>-4562</v>
          </cell>
          <cell r="I47">
            <v>6867</v>
          </cell>
          <cell r="J47">
            <v>19528</v>
          </cell>
          <cell r="K47">
            <v>1476</v>
          </cell>
          <cell r="L47">
            <v>14979</v>
          </cell>
          <cell r="M47">
            <v>596</v>
          </cell>
          <cell r="N47">
            <v>22175</v>
          </cell>
          <cell r="O47">
            <v>-23297</v>
          </cell>
          <cell r="P47">
            <v>2470</v>
          </cell>
          <cell r="Q47">
            <v>3172</v>
          </cell>
          <cell r="R47">
            <v>8250</v>
          </cell>
          <cell r="S47">
            <v>3022</v>
          </cell>
          <cell r="T47">
            <v>6060</v>
          </cell>
          <cell r="U47">
            <v>5311</v>
          </cell>
          <cell r="V47">
            <v>12667</v>
          </cell>
          <cell r="W47">
            <v>-22670</v>
          </cell>
          <cell r="X47">
            <v>-3804</v>
          </cell>
          <cell r="Y47">
            <v>-17465</v>
          </cell>
          <cell r="Z47">
            <v>-1168</v>
          </cell>
        </row>
        <row r="48">
          <cell r="A48">
            <v>481200</v>
          </cell>
          <cell r="B48" t="str">
            <v>Gas Commercial Sales</v>
          </cell>
          <cell r="C48">
            <v>3005622</v>
          </cell>
          <cell r="D48">
            <v>4843645</v>
          </cell>
          <cell r="E48">
            <v>3728266</v>
          </cell>
          <cell r="F48">
            <v>2809229</v>
          </cell>
          <cell r="G48">
            <v>2721970</v>
          </cell>
          <cell r="H48">
            <v>1309181</v>
          </cell>
          <cell r="I48">
            <v>936120</v>
          </cell>
          <cell r="J48">
            <v>886561</v>
          </cell>
          <cell r="K48">
            <v>1009259</v>
          </cell>
          <cell r="L48">
            <v>847241</v>
          </cell>
          <cell r="M48">
            <v>1268913</v>
          </cell>
          <cell r="N48">
            <v>1922747</v>
          </cell>
          <cell r="O48">
            <v>1429594</v>
          </cell>
          <cell r="P48">
            <v>861286</v>
          </cell>
          <cell r="Q48">
            <v>915037</v>
          </cell>
          <cell r="R48">
            <v>859789</v>
          </cell>
          <cell r="S48">
            <v>970431</v>
          </cell>
          <cell r="T48">
            <v>821069</v>
          </cell>
          <cell r="U48">
            <v>1235582</v>
          </cell>
          <cell r="V48">
            <v>1839280</v>
          </cell>
          <cell r="W48">
            <v>2949913</v>
          </cell>
          <cell r="X48">
            <v>3828240</v>
          </cell>
          <cell r="Y48">
            <v>3309186</v>
          </cell>
          <cell r="Z48">
            <v>2436885</v>
          </cell>
        </row>
        <row r="49">
          <cell r="A49">
            <v>481290</v>
          </cell>
          <cell r="B49" t="str">
            <v>Gas Commercial Sales Unbilled</v>
          </cell>
          <cell r="C49">
            <v>664424</v>
          </cell>
          <cell r="D49">
            <v>-481813</v>
          </cell>
          <cell r="E49">
            <v>-306544</v>
          </cell>
          <cell r="F49">
            <v>-24421</v>
          </cell>
          <cell r="G49">
            <v>-473678</v>
          </cell>
          <cell r="H49">
            <v>-269300</v>
          </cell>
          <cell r="I49">
            <v>11006</v>
          </cell>
          <cell r="J49">
            <v>329850</v>
          </cell>
          <cell r="K49">
            <v>-86278</v>
          </cell>
          <cell r="L49">
            <v>303418</v>
          </cell>
          <cell r="M49">
            <v>82884</v>
          </cell>
          <cell r="N49">
            <v>707713</v>
          </cell>
          <cell r="O49">
            <v>-553941</v>
          </cell>
          <cell r="P49">
            <v>54499</v>
          </cell>
          <cell r="Q49">
            <v>42951</v>
          </cell>
          <cell r="R49">
            <v>318887</v>
          </cell>
          <cell r="S49">
            <v>-26764</v>
          </cell>
          <cell r="T49">
            <v>270992</v>
          </cell>
          <cell r="U49">
            <v>144687</v>
          </cell>
          <cell r="V49">
            <v>550510</v>
          </cell>
          <cell r="W49">
            <v>-28900</v>
          </cell>
          <cell r="X49">
            <v>-301228</v>
          </cell>
          <cell r="Y49">
            <v>-129947</v>
          </cell>
          <cell r="Z49">
            <v>-266364</v>
          </cell>
        </row>
        <row r="50">
          <cell r="A50">
            <v>482000</v>
          </cell>
          <cell r="B50" t="str">
            <v>Other Sales to Public Auth-Gas</v>
          </cell>
          <cell r="C50">
            <v>304155</v>
          </cell>
          <cell r="D50">
            <v>529945</v>
          </cell>
          <cell r="E50">
            <v>401649</v>
          </cell>
          <cell r="F50">
            <v>292314</v>
          </cell>
          <cell r="G50">
            <v>280594</v>
          </cell>
          <cell r="H50">
            <v>113606</v>
          </cell>
          <cell r="I50">
            <v>79630</v>
          </cell>
          <cell r="J50">
            <v>53767</v>
          </cell>
          <cell r="K50">
            <v>41598</v>
          </cell>
          <cell r="L50">
            <v>57256</v>
          </cell>
          <cell r="M50">
            <v>109247</v>
          </cell>
          <cell r="N50">
            <v>168156</v>
          </cell>
          <cell r="O50">
            <v>154103</v>
          </cell>
          <cell r="P50">
            <v>38117</v>
          </cell>
          <cell r="Q50">
            <v>77611</v>
          </cell>
          <cell r="R50">
            <v>49657</v>
          </cell>
          <cell r="S50">
            <v>39562</v>
          </cell>
          <cell r="T50">
            <v>54271</v>
          </cell>
          <cell r="U50">
            <v>105867</v>
          </cell>
          <cell r="V50">
            <v>163630</v>
          </cell>
          <cell r="W50">
            <v>352249</v>
          </cell>
          <cell r="X50">
            <v>463988</v>
          </cell>
          <cell r="Y50">
            <v>429472</v>
          </cell>
          <cell r="Z50">
            <v>274167</v>
          </cell>
        </row>
        <row r="51">
          <cell r="A51">
            <v>482090</v>
          </cell>
          <cell r="B51" t="str">
            <v>Gas OPA Unbilled</v>
          </cell>
          <cell r="C51">
            <v>69551</v>
          </cell>
          <cell r="D51">
            <v>-116309</v>
          </cell>
          <cell r="E51">
            <v>-64160</v>
          </cell>
          <cell r="F51">
            <v>79980</v>
          </cell>
          <cell r="G51">
            <v>-104376</v>
          </cell>
          <cell r="H51">
            <v>-35969</v>
          </cell>
          <cell r="I51">
            <v>-5599</v>
          </cell>
          <cell r="J51">
            <v>47397</v>
          </cell>
          <cell r="K51">
            <v>10251</v>
          </cell>
          <cell r="L51">
            <v>46999</v>
          </cell>
          <cell r="M51">
            <v>24277</v>
          </cell>
          <cell r="N51">
            <v>112702</v>
          </cell>
          <cell r="O51">
            <v>-131282</v>
          </cell>
          <cell r="P51">
            <v>11575</v>
          </cell>
          <cell r="Q51">
            <v>-4043</v>
          </cell>
          <cell r="R51">
            <v>41481</v>
          </cell>
          <cell r="S51">
            <v>16771</v>
          </cell>
          <cell r="T51">
            <v>38456</v>
          </cell>
          <cell r="U51">
            <v>35800</v>
          </cell>
          <cell r="V51">
            <v>89372</v>
          </cell>
          <cell r="W51">
            <v>-67269</v>
          </cell>
          <cell r="X51">
            <v>-2015</v>
          </cell>
          <cell r="Y51">
            <v>-21783</v>
          </cell>
          <cell r="Z51">
            <v>-16306</v>
          </cell>
        </row>
        <row r="52">
          <cell r="A52">
            <v>482200</v>
          </cell>
          <cell r="B52" t="str">
            <v>Gas Public St Hwy Ltng</v>
          </cell>
          <cell r="C52">
            <v>80</v>
          </cell>
          <cell r="D52">
            <v>85</v>
          </cell>
          <cell r="E52">
            <v>78</v>
          </cell>
          <cell r="F52">
            <v>81</v>
          </cell>
          <cell r="G52">
            <v>79</v>
          </cell>
          <cell r="H52">
            <v>78</v>
          </cell>
          <cell r="I52">
            <v>33</v>
          </cell>
          <cell r="J52">
            <v>43</v>
          </cell>
          <cell r="K52">
            <v>41</v>
          </cell>
          <cell r="L52">
            <v>50</v>
          </cell>
          <cell r="M52">
            <v>45</v>
          </cell>
          <cell r="N52">
            <v>43</v>
          </cell>
          <cell r="O52">
            <v>472</v>
          </cell>
          <cell r="P52">
            <v>471</v>
          </cell>
          <cell r="Q52">
            <v>476</v>
          </cell>
          <cell r="R52">
            <v>481</v>
          </cell>
          <cell r="S52">
            <v>480</v>
          </cell>
          <cell r="T52">
            <v>488</v>
          </cell>
          <cell r="U52">
            <v>488</v>
          </cell>
          <cell r="V52">
            <v>489</v>
          </cell>
          <cell r="W52">
            <v>485</v>
          </cell>
          <cell r="X52">
            <v>488</v>
          </cell>
          <cell r="Y52">
            <v>486</v>
          </cell>
          <cell r="Z52">
            <v>485</v>
          </cell>
        </row>
        <row r="53">
          <cell r="A53">
            <v>484000</v>
          </cell>
          <cell r="B53" t="str">
            <v>Interdepartmental Sales</v>
          </cell>
          <cell r="C53">
            <v>4259</v>
          </cell>
          <cell r="D53">
            <v>6726</v>
          </cell>
          <cell r="E53">
            <v>8445</v>
          </cell>
          <cell r="F53">
            <v>6070</v>
          </cell>
          <cell r="G53">
            <v>5204</v>
          </cell>
          <cell r="H53">
            <v>2882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1551</v>
          </cell>
          <cell r="P53">
            <v>910</v>
          </cell>
          <cell r="Q53">
            <v>542</v>
          </cell>
          <cell r="R53">
            <v>577</v>
          </cell>
          <cell r="S53">
            <v>597</v>
          </cell>
          <cell r="T53">
            <v>704</v>
          </cell>
          <cell r="U53">
            <v>1274</v>
          </cell>
          <cell r="V53">
            <v>2632</v>
          </cell>
          <cell r="W53">
            <v>4073</v>
          </cell>
          <cell r="X53">
            <v>5127</v>
          </cell>
          <cell r="Y53">
            <v>5634</v>
          </cell>
          <cell r="Z53">
            <v>4144</v>
          </cell>
        </row>
        <row r="54">
          <cell r="A54">
            <v>487001</v>
          </cell>
          <cell r="B54" t="str">
            <v>Discounts Earn/Lost-Gas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488000</v>
          </cell>
          <cell r="B55" t="str">
            <v>Misc Service Revenue-Gas</v>
          </cell>
          <cell r="C55">
            <v>2422</v>
          </cell>
          <cell r="D55">
            <v>2236</v>
          </cell>
          <cell r="E55">
            <v>1976</v>
          </cell>
          <cell r="F55">
            <v>2303</v>
          </cell>
          <cell r="G55">
            <v>2041</v>
          </cell>
          <cell r="H55">
            <v>1806</v>
          </cell>
          <cell r="I55">
            <v>4333</v>
          </cell>
          <cell r="J55">
            <v>4333</v>
          </cell>
          <cell r="K55">
            <v>4333</v>
          </cell>
          <cell r="L55">
            <v>4333</v>
          </cell>
          <cell r="M55">
            <v>4333</v>
          </cell>
          <cell r="N55">
            <v>4333</v>
          </cell>
          <cell r="O55">
            <v>4333</v>
          </cell>
          <cell r="P55">
            <v>4333</v>
          </cell>
          <cell r="Q55">
            <v>4333</v>
          </cell>
          <cell r="R55">
            <v>4333</v>
          </cell>
          <cell r="S55">
            <v>4333</v>
          </cell>
          <cell r="T55">
            <v>4333</v>
          </cell>
          <cell r="U55">
            <v>4333</v>
          </cell>
          <cell r="V55">
            <v>4333</v>
          </cell>
          <cell r="W55">
            <v>4333</v>
          </cell>
          <cell r="X55">
            <v>4333</v>
          </cell>
          <cell r="Y55">
            <v>4333</v>
          </cell>
          <cell r="Z55">
            <v>4333</v>
          </cell>
        </row>
        <row r="56">
          <cell r="A56">
            <v>488100</v>
          </cell>
          <cell r="B56" t="str">
            <v>IC Misc Svc Reg Gas Reg</v>
          </cell>
          <cell r="C56">
            <v>2850</v>
          </cell>
          <cell r="D56">
            <v>42580</v>
          </cell>
          <cell r="E56">
            <v>42580</v>
          </cell>
          <cell r="F56">
            <v>85160</v>
          </cell>
          <cell r="H56">
            <v>42580</v>
          </cell>
          <cell r="I56">
            <v>42841</v>
          </cell>
          <cell r="J56">
            <v>42841</v>
          </cell>
          <cell r="K56">
            <v>42841</v>
          </cell>
          <cell r="L56">
            <v>42841</v>
          </cell>
          <cell r="M56">
            <v>42841</v>
          </cell>
          <cell r="N56">
            <v>42841</v>
          </cell>
          <cell r="O56">
            <v>42841</v>
          </cell>
          <cell r="P56">
            <v>42841</v>
          </cell>
          <cell r="Q56">
            <v>42841</v>
          </cell>
          <cell r="R56">
            <v>42841</v>
          </cell>
          <cell r="S56">
            <v>42841</v>
          </cell>
          <cell r="T56">
            <v>42841</v>
          </cell>
          <cell r="U56">
            <v>42841</v>
          </cell>
          <cell r="V56">
            <v>42841</v>
          </cell>
          <cell r="W56">
            <v>42841</v>
          </cell>
          <cell r="X56">
            <v>42841</v>
          </cell>
          <cell r="Y56">
            <v>42841</v>
          </cell>
          <cell r="Z56">
            <v>42841</v>
          </cell>
        </row>
        <row r="57">
          <cell r="A57">
            <v>489000</v>
          </cell>
          <cell r="B57" t="str">
            <v>Transp Gas of Others</v>
          </cell>
          <cell r="C57">
            <v>139934</v>
          </cell>
          <cell r="D57">
            <v>147775</v>
          </cell>
          <cell r="E57">
            <v>123614</v>
          </cell>
          <cell r="F57">
            <v>138802</v>
          </cell>
          <cell r="G57">
            <v>134169</v>
          </cell>
          <cell r="H57">
            <v>116181</v>
          </cell>
          <cell r="I57">
            <v>109121</v>
          </cell>
          <cell r="J57">
            <v>108404</v>
          </cell>
          <cell r="K57">
            <v>115576</v>
          </cell>
          <cell r="L57">
            <v>110434</v>
          </cell>
          <cell r="M57">
            <v>127165</v>
          </cell>
          <cell r="N57">
            <v>129504</v>
          </cell>
          <cell r="O57">
            <v>108193</v>
          </cell>
          <cell r="P57">
            <v>112973</v>
          </cell>
          <cell r="Q57">
            <v>109117</v>
          </cell>
          <cell r="R57">
            <v>108417</v>
          </cell>
          <cell r="S57">
            <v>115593</v>
          </cell>
          <cell r="T57">
            <v>110457</v>
          </cell>
          <cell r="U57">
            <v>127247</v>
          </cell>
          <cell r="V57">
            <v>129403</v>
          </cell>
          <cell r="W57">
            <v>115324</v>
          </cell>
          <cell r="X57">
            <v>131227</v>
          </cell>
          <cell r="Y57">
            <v>115964</v>
          </cell>
          <cell r="Z57">
            <v>121043</v>
          </cell>
        </row>
        <row r="58">
          <cell r="A58">
            <v>489010</v>
          </cell>
          <cell r="B58" t="str">
            <v>IC Gas Transp Rev Reg</v>
          </cell>
          <cell r="C58">
            <v>43506</v>
          </cell>
          <cell r="D58">
            <v>43506</v>
          </cell>
          <cell r="E58">
            <v>43506</v>
          </cell>
          <cell r="F58">
            <v>43506</v>
          </cell>
          <cell r="G58">
            <v>43506</v>
          </cell>
          <cell r="H58">
            <v>43506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489020</v>
          </cell>
          <cell r="B59" t="str">
            <v>Comm Gas Transp Only</v>
          </cell>
          <cell r="C59">
            <v>151543</v>
          </cell>
          <cell r="D59">
            <v>172211</v>
          </cell>
          <cell r="E59">
            <v>120195</v>
          </cell>
          <cell r="F59">
            <v>152563</v>
          </cell>
          <cell r="G59">
            <v>104805</v>
          </cell>
          <cell r="H59">
            <v>60321</v>
          </cell>
          <cell r="I59">
            <v>81230</v>
          </cell>
          <cell r="J59">
            <v>69396</v>
          </cell>
          <cell r="K59">
            <v>85233</v>
          </cell>
          <cell r="L59">
            <v>67251</v>
          </cell>
          <cell r="M59">
            <v>108862</v>
          </cell>
          <cell r="N59">
            <v>136606</v>
          </cell>
          <cell r="O59">
            <v>116681</v>
          </cell>
          <cell r="P59">
            <v>82073</v>
          </cell>
          <cell r="Q59">
            <v>83580</v>
          </cell>
          <cell r="R59">
            <v>71925</v>
          </cell>
          <cell r="S59">
            <v>88883</v>
          </cell>
          <cell r="T59">
            <v>69629</v>
          </cell>
          <cell r="U59">
            <v>111063</v>
          </cell>
          <cell r="V59">
            <v>143028</v>
          </cell>
          <cell r="W59">
            <v>191690</v>
          </cell>
          <cell r="X59">
            <v>220453</v>
          </cell>
          <cell r="Y59">
            <v>197129</v>
          </cell>
          <cell r="Z59">
            <v>182414</v>
          </cell>
        </row>
        <row r="60">
          <cell r="A60">
            <v>489025</v>
          </cell>
          <cell r="B60" t="str">
            <v>Comm Gas Transp Unbilled</v>
          </cell>
          <cell r="C60">
            <v>38494</v>
          </cell>
          <cell r="D60">
            <v>-26085</v>
          </cell>
          <cell r="E60">
            <v>-18288</v>
          </cell>
          <cell r="F60">
            <v>-2731</v>
          </cell>
          <cell r="G60">
            <v>-24163</v>
          </cell>
          <cell r="H60">
            <v>-15445</v>
          </cell>
          <cell r="I60">
            <v>-8454</v>
          </cell>
          <cell r="J60">
            <v>4732</v>
          </cell>
          <cell r="K60">
            <v>-6790</v>
          </cell>
          <cell r="L60">
            <v>8122</v>
          </cell>
          <cell r="M60">
            <v>13185</v>
          </cell>
          <cell r="N60">
            <v>53417</v>
          </cell>
          <cell r="O60">
            <v>-25936</v>
          </cell>
          <cell r="P60">
            <v>-7343</v>
          </cell>
          <cell r="Q60">
            <v>-8105</v>
          </cell>
          <cell r="R60">
            <v>4909</v>
          </cell>
          <cell r="S60">
            <v>-5872</v>
          </cell>
          <cell r="T60">
            <v>8391</v>
          </cell>
          <cell r="U60">
            <v>15108</v>
          </cell>
          <cell r="V60">
            <v>54259</v>
          </cell>
          <cell r="W60">
            <v>28525</v>
          </cell>
          <cell r="X60">
            <v>-8305</v>
          </cell>
          <cell r="Y60">
            <v>-4471</v>
          </cell>
          <cell r="Z60">
            <v>-13577</v>
          </cell>
        </row>
        <row r="61">
          <cell r="A61">
            <v>489030</v>
          </cell>
          <cell r="B61" t="str">
            <v>Indust Gas Transp Only</v>
          </cell>
          <cell r="C61">
            <v>301071</v>
          </cell>
          <cell r="D61">
            <v>343666</v>
          </cell>
          <cell r="E61">
            <v>281574</v>
          </cell>
          <cell r="F61">
            <v>306852</v>
          </cell>
          <cell r="G61">
            <v>253535</v>
          </cell>
          <cell r="H61">
            <v>198410</v>
          </cell>
          <cell r="I61">
            <v>209102</v>
          </cell>
          <cell r="J61">
            <v>214672</v>
          </cell>
          <cell r="K61">
            <v>201073</v>
          </cell>
          <cell r="L61">
            <v>207869</v>
          </cell>
          <cell r="M61">
            <v>223823</v>
          </cell>
          <cell r="N61">
            <v>219822</v>
          </cell>
          <cell r="O61">
            <v>274349</v>
          </cell>
          <cell r="P61">
            <v>228020</v>
          </cell>
          <cell r="Q61">
            <v>213939</v>
          </cell>
          <cell r="R61">
            <v>217690</v>
          </cell>
          <cell r="S61">
            <v>203201</v>
          </cell>
          <cell r="T61">
            <v>211083</v>
          </cell>
          <cell r="U61">
            <v>226278</v>
          </cell>
          <cell r="V61">
            <v>239888</v>
          </cell>
          <cell r="W61">
            <v>373213</v>
          </cell>
          <cell r="X61">
            <v>394629</v>
          </cell>
          <cell r="Y61">
            <v>357276</v>
          </cell>
          <cell r="Z61">
            <v>299344</v>
          </cell>
        </row>
        <row r="62">
          <cell r="A62">
            <v>489035</v>
          </cell>
          <cell r="B62" t="str">
            <v>Indust Gas Transp Unbilled</v>
          </cell>
          <cell r="C62">
            <v>-9303</v>
          </cell>
          <cell r="D62">
            <v>-41236</v>
          </cell>
          <cell r="E62">
            <v>-58273</v>
          </cell>
          <cell r="F62">
            <v>21872</v>
          </cell>
          <cell r="G62">
            <v>-48519</v>
          </cell>
          <cell r="H62">
            <v>-14297</v>
          </cell>
          <cell r="I62">
            <v>-5033</v>
          </cell>
          <cell r="J62">
            <v>-4266</v>
          </cell>
          <cell r="K62">
            <v>10708</v>
          </cell>
          <cell r="L62">
            <v>2774</v>
          </cell>
          <cell r="M62">
            <v>38001</v>
          </cell>
          <cell r="N62">
            <v>87610</v>
          </cell>
          <cell r="O62">
            <v>-49886</v>
          </cell>
          <cell r="P62">
            <v>-9886</v>
          </cell>
          <cell r="Q62">
            <v>-6056</v>
          </cell>
          <cell r="R62">
            <v>-3449</v>
          </cell>
          <cell r="S62">
            <v>12211</v>
          </cell>
          <cell r="T62">
            <v>3203</v>
          </cell>
          <cell r="U62">
            <v>39223</v>
          </cell>
          <cell r="V62">
            <v>74285</v>
          </cell>
          <cell r="W62">
            <v>-16561</v>
          </cell>
          <cell r="X62">
            <v>-974</v>
          </cell>
          <cell r="Y62">
            <v>-30405</v>
          </cell>
          <cell r="Z62">
            <v>-14</v>
          </cell>
        </row>
        <row r="63">
          <cell r="A63">
            <v>489040</v>
          </cell>
          <cell r="B63" t="str">
            <v>OPA Gas Transp Only</v>
          </cell>
          <cell r="C63">
            <v>59371</v>
          </cell>
          <cell r="D63">
            <v>67643</v>
          </cell>
          <cell r="E63">
            <v>45514</v>
          </cell>
          <cell r="F63">
            <v>51699</v>
          </cell>
          <cell r="G63">
            <v>37094</v>
          </cell>
          <cell r="H63">
            <v>12770</v>
          </cell>
          <cell r="I63">
            <v>9484</v>
          </cell>
          <cell r="J63">
            <v>7319</v>
          </cell>
          <cell r="K63">
            <v>7158</v>
          </cell>
          <cell r="L63">
            <v>7842</v>
          </cell>
          <cell r="M63">
            <v>19416</v>
          </cell>
          <cell r="N63">
            <v>35646</v>
          </cell>
          <cell r="O63">
            <v>38560</v>
          </cell>
          <cell r="P63">
            <v>6302</v>
          </cell>
          <cell r="Q63">
            <v>9680</v>
          </cell>
          <cell r="R63">
            <v>7294</v>
          </cell>
          <cell r="S63">
            <v>7140</v>
          </cell>
          <cell r="T63">
            <v>7783</v>
          </cell>
          <cell r="U63">
            <v>19027</v>
          </cell>
          <cell r="V63">
            <v>36526</v>
          </cell>
          <cell r="W63">
            <v>71464</v>
          </cell>
          <cell r="X63">
            <v>69850</v>
          </cell>
          <cell r="Y63">
            <v>61139</v>
          </cell>
          <cell r="Z63">
            <v>50971</v>
          </cell>
        </row>
        <row r="64">
          <cell r="A64">
            <v>489045</v>
          </cell>
          <cell r="B64" t="str">
            <v>OPA Gas Transp Unbilled</v>
          </cell>
          <cell r="C64">
            <v>12663</v>
          </cell>
          <cell r="D64">
            <v>-18991</v>
          </cell>
          <cell r="E64">
            <v>-10592</v>
          </cell>
          <cell r="F64">
            <v>12494</v>
          </cell>
          <cell r="G64">
            <v>-16223</v>
          </cell>
          <cell r="H64">
            <v>-5997</v>
          </cell>
          <cell r="I64">
            <v>-1881</v>
          </cell>
          <cell r="J64">
            <v>269</v>
          </cell>
          <cell r="K64">
            <v>1004</v>
          </cell>
          <cell r="L64">
            <v>1009</v>
          </cell>
          <cell r="M64">
            <v>5978</v>
          </cell>
          <cell r="N64">
            <v>25879</v>
          </cell>
          <cell r="O64">
            <v>-21756</v>
          </cell>
          <cell r="P64">
            <v>-527</v>
          </cell>
          <cell r="Q64">
            <v>-1949</v>
          </cell>
          <cell r="R64">
            <v>411</v>
          </cell>
          <cell r="S64">
            <v>1140</v>
          </cell>
          <cell r="T64">
            <v>1083</v>
          </cell>
          <cell r="U64">
            <v>6392</v>
          </cell>
          <cell r="V64">
            <v>25030</v>
          </cell>
          <cell r="W64">
            <v>1778</v>
          </cell>
          <cell r="X64">
            <v>2673</v>
          </cell>
          <cell r="Y64">
            <v>-1872</v>
          </cell>
          <cell r="Z64">
            <v>-613</v>
          </cell>
        </row>
        <row r="65">
          <cell r="A65">
            <v>489200</v>
          </cell>
          <cell r="B65" t="str">
            <v>Transportation Fees</v>
          </cell>
          <cell r="D65">
            <v>-2</v>
          </cell>
          <cell r="E65">
            <v>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493010</v>
          </cell>
          <cell r="B66" t="str">
            <v>Rent from Gas Properties - I/C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1208</v>
          </cell>
          <cell r="J66">
            <v>1208</v>
          </cell>
          <cell r="K66">
            <v>1208</v>
          </cell>
          <cell r="L66">
            <v>1208</v>
          </cell>
          <cell r="M66">
            <v>1208</v>
          </cell>
          <cell r="N66">
            <v>1208</v>
          </cell>
          <cell r="O66">
            <v>1208</v>
          </cell>
          <cell r="P66">
            <v>1208</v>
          </cell>
          <cell r="Q66">
            <v>1208</v>
          </cell>
          <cell r="R66">
            <v>1208</v>
          </cell>
          <cell r="S66">
            <v>1208</v>
          </cell>
          <cell r="T66">
            <v>1208</v>
          </cell>
          <cell r="U66">
            <v>1208</v>
          </cell>
          <cell r="V66">
            <v>1208</v>
          </cell>
          <cell r="W66">
            <v>1208</v>
          </cell>
          <cell r="X66">
            <v>1208</v>
          </cell>
          <cell r="Y66">
            <v>1208</v>
          </cell>
          <cell r="Z66">
            <v>1208</v>
          </cell>
        </row>
        <row r="67">
          <cell r="A67">
            <v>495031</v>
          </cell>
          <cell r="B67" t="str">
            <v>Gas Losses Damaged Lines</v>
          </cell>
          <cell r="C67">
            <v>218</v>
          </cell>
          <cell r="D67">
            <v>117</v>
          </cell>
          <cell r="E67">
            <v>13685</v>
          </cell>
          <cell r="F67">
            <v>883</v>
          </cell>
          <cell r="G67">
            <v>44</v>
          </cell>
          <cell r="H67">
            <v>72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496020</v>
          </cell>
          <cell r="B68" t="str">
            <v>Provision for Rate Refund</v>
          </cell>
          <cell r="D68">
            <v>-588711</v>
          </cell>
          <cell r="E68">
            <v>-469319</v>
          </cell>
          <cell r="F68">
            <v>-433381</v>
          </cell>
          <cell r="G68">
            <v>-501976</v>
          </cell>
          <cell r="H68">
            <v>-254099</v>
          </cell>
          <cell r="I68">
            <v>-110426</v>
          </cell>
          <cell r="J68">
            <v>-123971</v>
          </cell>
          <cell r="K68">
            <v>-93858</v>
          </cell>
          <cell r="L68">
            <v>-116771</v>
          </cell>
          <cell r="M68">
            <v>-142812</v>
          </cell>
          <cell r="N68">
            <v>-273708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711000</v>
          </cell>
          <cell r="B69" t="str">
            <v>Gas Boiler Labor</v>
          </cell>
          <cell r="C69">
            <v>407</v>
          </cell>
          <cell r="D69">
            <v>828</v>
          </cell>
          <cell r="E69">
            <v>6066</v>
          </cell>
          <cell r="F69">
            <v>498</v>
          </cell>
          <cell r="G69">
            <v>447</v>
          </cell>
          <cell r="H69">
            <v>288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712000</v>
          </cell>
          <cell r="B70" t="str">
            <v>Gas Production-Other Power Ex</v>
          </cell>
          <cell r="C70">
            <v>10621</v>
          </cell>
          <cell r="D70">
            <v>825</v>
          </cell>
          <cell r="F70">
            <v>1042</v>
          </cell>
          <cell r="G70">
            <v>555</v>
          </cell>
          <cell r="H70">
            <v>362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717000</v>
          </cell>
          <cell r="B71" t="str">
            <v>Liq Petro Gas Exp-Vapor Proc</v>
          </cell>
          <cell r="C71">
            <v>9373</v>
          </cell>
          <cell r="D71">
            <v>5164</v>
          </cell>
          <cell r="E71">
            <v>5467</v>
          </cell>
          <cell r="F71">
            <v>8402</v>
          </cell>
          <cell r="G71">
            <v>1920</v>
          </cell>
          <cell r="H71">
            <v>10025</v>
          </cell>
          <cell r="I71">
            <v>8138</v>
          </cell>
          <cell r="J71">
            <v>12495</v>
          </cell>
          <cell r="K71">
            <v>13741</v>
          </cell>
          <cell r="L71">
            <v>14918</v>
          </cell>
          <cell r="M71">
            <v>17194</v>
          </cell>
          <cell r="N71">
            <v>9927</v>
          </cell>
          <cell r="O71">
            <v>11866</v>
          </cell>
          <cell r="P71">
            <v>9771</v>
          </cell>
          <cell r="Q71">
            <v>8119</v>
          </cell>
          <cell r="R71">
            <v>12502</v>
          </cell>
          <cell r="S71">
            <v>13749</v>
          </cell>
          <cell r="T71">
            <v>14919</v>
          </cell>
          <cell r="U71">
            <v>17201</v>
          </cell>
          <cell r="V71">
            <v>9932</v>
          </cell>
          <cell r="W71">
            <v>15571</v>
          </cell>
          <cell r="X71">
            <v>12091</v>
          </cell>
          <cell r="Y71">
            <v>9494</v>
          </cell>
          <cell r="Z71">
            <v>10402</v>
          </cell>
        </row>
        <row r="72">
          <cell r="A72">
            <v>728000</v>
          </cell>
          <cell r="B72" t="str">
            <v>Liquid Petroleum Gas</v>
          </cell>
          <cell r="C72">
            <v>382448</v>
          </cell>
          <cell r="D72">
            <v>1281656</v>
          </cell>
          <cell r="G72">
            <v>633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12575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12575</v>
          </cell>
          <cell r="W72">
            <v>37725</v>
          </cell>
          <cell r="X72">
            <v>492363</v>
          </cell>
          <cell r="Y72">
            <v>-1509</v>
          </cell>
          <cell r="Z72">
            <v>-126</v>
          </cell>
        </row>
        <row r="73">
          <cell r="A73">
            <v>735000</v>
          </cell>
          <cell r="B73" t="str">
            <v>Gas Misc Production Exp</v>
          </cell>
          <cell r="C73">
            <v>3128</v>
          </cell>
          <cell r="D73">
            <v>22325</v>
          </cell>
          <cell r="E73">
            <v>10713</v>
          </cell>
          <cell r="F73">
            <v>14193</v>
          </cell>
          <cell r="G73">
            <v>564</v>
          </cell>
          <cell r="H73">
            <v>193</v>
          </cell>
          <cell r="I73">
            <v>7399</v>
          </cell>
          <cell r="J73">
            <v>11360</v>
          </cell>
          <cell r="K73">
            <v>12490</v>
          </cell>
          <cell r="L73">
            <v>13563</v>
          </cell>
          <cell r="M73">
            <v>15632</v>
          </cell>
          <cell r="N73">
            <v>9025</v>
          </cell>
          <cell r="O73">
            <v>10788</v>
          </cell>
          <cell r="P73">
            <v>8883</v>
          </cell>
          <cell r="Q73">
            <v>7381</v>
          </cell>
          <cell r="R73">
            <v>11366</v>
          </cell>
          <cell r="S73">
            <v>12499</v>
          </cell>
          <cell r="T73">
            <v>13563</v>
          </cell>
          <cell r="U73">
            <v>15637</v>
          </cell>
          <cell r="V73">
            <v>9029</v>
          </cell>
          <cell r="W73">
            <v>14155</v>
          </cell>
          <cell r="X73">
            <v>10992</v>
          </cell>
          <cell r="Y73">
            <v>8631</v>
          </cell>
          <cell r="Z73">
            <v>9456</v>
          </cell>
        </row>
        <row r="74">
          <cell r="A74">
            <v>742000</v>
          </cell>
          <cell r="B74" t="str">
            <v>Maint Gas Production Equipmen</v>
          </cell>
          <cell r="C74">
            <v>18522</v>
          </cell>
          <cell r="D74">
            <v>21371</v>
          </cell>
          <cell r="E74">
            <v>5900</v>
          </cell>
          <cell r="F74">
            <v>3226</v>
          </cell>
          <cell r="G74">
            <v>16962</v>
          </cell>
          <cell r="H74">
            <v>4177</v>
          </cell>
          <cell r="I74">
            <v>5864</v>
          </cell>
          <cell r="J74">
            <v>5823</v>
          </cell>
          <cell r="K74">
            <v>8266</v>
          </cell>
          <cell r="L74">
            <v>5909</v>
          </cell>
          <cell r="M74">
            <v>6379</v>
          </cell>
          <cell r="N74">
            <v>8850</v>
          </cell>
          <cell r="O74">
            <v>6076</v>
          </cell>
          <cell r="P74">
            <v>5399</v>
          </cell>
          <cell r="Q74">
            <v>5851</v>
          </cell>
          <cell r="R74">
            <v>5826</v>
          </cell>
          <cell r="S74">
            <v>8272</v>
          </cell>
          <cell r="T74">
            <v>5909</v>
          </cell>
          <cell r="U74">
            <v>6382</v>
          </cell>
          <cell r="V74">
            <v>8855</v>
          </cell>
          <cell r="W74">
            <v>11114</v>
          </cell>
          <cell r="X74">
            <v>9277</v>
          </cell>
          <cell r="Y74">
            <v>10102</v>
          </cell>
          <cell r="Z74">
            <v>9515</v>
          </cell>
        </row>
        <row r="75">
          <cell r="A75">
            <v>801000</v>
          </cell>
          <cell r="B75" t="str">
            <v>Purchases Gas &amp; NGL</v>
          </cell>
          <cell r="C75">
            <v>7380817</v>
          </cell>
          <cell r="D75">
            <v>8676252</v>
          </cell>
          <cell r="E75">
            <v>5531090</v>
          </cell>
          <cell r="F75">
            <v>3653116</v>
          </cell>
          <cell r="G75">
            <v>3024295</v>
          </cell>
          <cell r="H75">
            <v>1325330</v>
          </cell>
          <cell r="I75">
            <v>1070657</v>
          </cell>
          <cell r="J75">
            <v>939038</v>
          </cell>
          <cell r="K75">
            <v>879967</v>
          </cell>
          <cell r="L75">
            <v>874332</v>
          </cell>
          <cell r="M75">
            <v>1608957</v>
          </cell>
          <cell r="N75">
            <v>3417142</v>
          </cell>
          <cell r="O75">
            <v>1887029</v>
          </cell>
          <cell r="P75">
            <v>1133857</v>
          </cell>
          <cell r="Q75">
            <v>1040551</v>
          </cell>
          <cell r="R75">
            <v>914900</v>
          </cell>
          <cell r="S75">
            <v>856434</v>
          </cell>
          <cell r="T75">
            <v>855583</v>
          </cell>
          <cell r="U75">
            <v>1553029</v>
          </cell>
          <cell r="V75">
            <v>3275251</v>
          </cell>
          <cell r="W75">
            <v>5844659</v>
          </cell>
          <cell r="X75">
            <v>7596364</v>
          </cell>
          <cell r="Y75">
            <v>6741482</v>
          </cell>
          <cell r="Z75">
            <v>4634953</v>
          </cell>
        </row>
        <row r="76">
          <cell r="A76">
            <v>801001</v>
          </cell>
          <cell r="B76" t="str">
            <v>Purchases Gas &amp; NGL-Aff</v>
          </cell>
          <cell r="C76">
            <v>174141</v>
          </cell>
          <cell r="D76">
            <v>179009</v>
          </cell>
          <cell r="E76">
            <v>174298</v>
          </cell>
          <cell r="F76">
            <v>169936</v>
          </cell>
          <cell r="G76">
            <v>165820</v>
          </cell>
          <cell r="H76">
            <v>165945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805002</v>
          </cell>
          <cell r="B77" t="str">
            <v>Unrecovered Purchase Gas Adj</v>
          </cell>
          <cell r="C77">
            <v>-2127234</v>
          </cell>
          <cell r="D77">
            <v>-505587</v>
          </cell>
          <cell r="E77">
            <v>1626044</v>
          </cell>
          <cell r="F77">
            <v>1296841</v>
          </cell>
          <cell r="G77">
            <v>1533437</v>
          </cell>
          <cell r="H77">
            <v>455644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805003</v>
          </cell>
          <cell r="B78" t="str">
            <v>Purchase Gas Cost Unbilled Rev</v>
          </cell>
          <cell r="C78">
            <v>1746593</v>
          </cell>
          <cell r="D78">
            <v>-959758</v>
          </cell>
          <cell r="E78">
            <v>-960929</v>
          </cell>
          <cell r="F78">
            <v>125397</v>
          </cell>
          <cell r="G78">
            <v>-994550</v>
          </cell>
          <cell r="H78">
            <v>-988490</v>
          </cell>
          <cell r="I78">
            <v>192706</v>
          </cell>
          <cell r="J78">
            <v>1016854</v>
          </cell>
          <cell r="K78">
            <v>-40680</v>
          </cell>
          <cell r="L78">
            <v>865876</v>
          </cell>
          <cell r="M78">
            <v>364192</v>
          </cell>
          <cell r="N78">
            <v>1728345</v>
          </cell>
          <cell r="O78">
            <v>-1513465</v>
          </cell>
          <cell r="P78">
            <v>191299</v>
          </cell>
          <cell r="Q78">
            <v>315720</v>
          </cell>
          <cell r="R78">
            <v>988831</v>
          </cell>
          <cell r="S78">
            <v>143158</v>
          </cell>
          <cell r="T78">
            <v>757112</v>
          </cell>
          <cell r="U78">
            <v>612765</v>
          </cell>
          <cell r="V78">
            <v>1158932</v>
          </cell>
          <cell r="W78">
            <v>-798845</v>
          </cell>
          <cell r="X78">
            <v>-507323</v>
          </cell>
          <cell r="Y78">
            <v>-409656</v>
          </cell>
          <cell r="Z78">
            <v>-857979</v>
          </cell>
        </row>
        <row r="79">
          <cell r="A79">
            <v>807000</v>
          </cell>
          <cell r="B79" t="str">
            <v>Gas Purchased Expenses</v>
          </cell>
          <cell r="C79">
            <v>30966</v>
          </cell>
          <cell r="D79">
            <v>70455</v>
          </cell>
          <cell r="E79">
            <v>80390</v>
          </cell>
          <cell r="F79">
            <v>73845</v>
          </cell>
          <cell r="G79">
            <v>35524</v>
          </cell>
          <cell r="H79">
            <v>34806</v>
          </cell>
          <cell r="I79">
            <v>57382</v>
          </cell>
          <cell r="J79">
            <v>22224</v>
          </cell>
          <cell r="K79">
            <v>22322</v>
          </cell>
          <cell r="L79">
            <v>22223</v>
          </cell>
          <cell r="M79">
            <v>22315</v>
          </cell>
          <cell r="N79">
            <v>22401</v>
          </cell>
          <cell r="O79">
            <v>57308</v>
          </cell>
          <cell r="P79">
            <v>64227</v>
          </cell>
          <cell r="Q79">
            <v>57261</v>
          </cell>
          <cell r="R79">
            <v>22234</v>
          </cell>
          <cell r="S79">
            <v>22334</v>
          </cell>
          <cell r="T79">
            <v>22223</v>
          </cell>
          <cell r="U79">
            <v>22321</v>
          </cell>
          <cell r="V79">
            <v>22410</v>
          </cell>
          <cell r="W79">
            <v>22183</v>
          </cell>
          <cell r="X79">
            <v>43527</v>
          </cell>
          <cell r="Y79">
            <v>43947</v>
          </cell>
          <cell r="Z79">
            <v>44045</v>
          </cell>
        </row>
        <row r="80">
          <cell r="A80">
            <v>807100</v>
          </cell>
          <cell r="B80" t="str">
            <v>I/C Gas Purchased Expenses</v>
          </cell>
          <cell r="C80">
            <v>1034</v>
          </cell>
          <cell r="D80">
            <v>5053</v>
          </cell>
          <cell r="E80">
            <v>3146</v>
          </cell>
          <cell r="F80">
            <v>1433</v>
          </cell>
          <cell r="G80">
            <v>690</v>
          </cell>
          <cell r="H80">
            <v>1009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813001</v>
          </cell>
          <cell r="B81" t="str">
            <v>Other Gas Supply Expenses</v>
          </cell>
          <cell r="C81">
            <v>42857</v>
          </cell>
          <cell r="D81">
            <v>23687</v>
          </cell>
          <cell r="E81">
            <v>96461</v>
          </cell>
          <cell r="F81">
            <v>-18736</v>
          </cell>
          <cell r="G81">
            <v>15140</v>
          </cell>
          <cell r="H81">
            <v>4484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850001</v>
          </cell>
          <cell r="B82" t="str">
            <v>Operation Supv &amp; Eng-Tran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863000</v>
          </cell>
          <cell r="B83" t="str">
            <v>Transm-Maint of Mains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871000</v>
          </cell>
          <cell r="B84" t="str">
            <v>Distribution Load Dispatching</v>
          </cell>
          <cell r="C84">
            <v>11641</v>
          </cell>
          <cell r="D84">
            <v>12759</v>
          </cell>
          <cell r="E84">
            <v>11808</v>
          </cell>
          <cell r="F84">
            <v>12416</v>
          </cell>
          <cell r="G84">
            <v>10951</v>
          </cell>
          <cell r="H84">
            <v>12096</v>
          </cell>
          <cell r="I84">
            <v>10358</v>
          </cell>
          <cell r="J84">
            <v>15904</v>
          </cell>
          <cell r="K84">
            <v>17488</v>
          </cell>
          <cell r="L84">
            <v>18986</v>
          </cell>
          <cell r="M84">
            <v>21885</v>
          </cell>
          <cell r="N84">
            <v>12634</v>
          </cell>
          <cell r="O84">
            <v>15103</v>
          </cell>
          <cell r="P84">
            <v>12436</v>
          </cell>
          <cell r="Q84">
            <v>10333</v>
          </cell>
          <cell r="R84">
            <v>15912</v>
          </cell>
          <cell r="S84">
            <v>17499</v>
          </cell>
          <cell r="T84">
            <v>18988</v>
          </cell>
          <cell r="U84">
            <v>21892</v>
          </cell>
          <cell r="V84">
            <v>12641</v>
          </cell>
          <cell r="W84">
            <v>19818</v>
          </cell>
          <cell r="X84">
            <v>15388</v>
          </cell>
          <cell r="Y84">
            <v>12083</v>
          </cell>
          <cell r="Z84">
            <v>13239</v>
          </cell>
        </row>
        <row r="85">
          <cell r="A85">
            <v>874000</v>
          </cell>
          <cell r="B85" t="str">
            <v>Mains And Services</v>
          </cell>
          <cell r="C85">
            <v>165233</v>
          </cell>
          <cell r="D85">
            <v>140492</v>
          </cell>
          <cell r="E85">
            <v>160380</v>
          </cell>
          <cell r="F85">
            <v>126225</v>
          </cell>
          <cell r="G85">
            <v>199889</v>
          </cell>
          <cell r="H85">
            <v>108645</v>
          </cell>
          <cell r="I85">
            <v>233983</v>
          </cell>
          <cell r="J85">
            <v>258043</v>
          </cell>
          <cell r="K85">
            <v>225494</v>
          </cell>
          <cell r="L85">
            <v>273534</v>
          </cell>
          <cell r="M85">
            <v>242758</v>
          </cell>
          <cell r="N85">
            <v>218947</v>
          </cell>
          <cell r="O85">
            <v>214958</v>
          </cell>
          <cell r="P85">
            <v>218585</v>
          </cell>
          <cell r="Q85">
            <v>198205</v>
          </cell>
          <cell r="R85">
            <v>205247</v>
          </cell>
          <cell r="S85">
            <v>172723</v>
          </cell>
          <cell r="T85">
            <v>238276</v>
          </cell>
          <cell r="U85">
            <v>207552</v>
          </cell>
          <cell r="V85">
            <v>201416</v>
          </cell>
          <cell r="W85">
            <v>250520</v>
          </cell>
          <cell r="X85">
            <v>228966</v>
          </cell>
          <cell r="Y85">
            <v>194087</v>
          </cell>
          <cell r="Z85">
            <v>217651</v>
          </cell>
        </row>
        <row r="86">
          <cell r="A86">
            <v>875000</v>
          </cell>
          <cell r="B86" t="str">
            <v>Measuring And Reg Stations-Ge</v>
          </cell>
          <cell r="C86">
            <v>11</v>
          </cell>
          <cell r="D86">
            <v>10</v>
          </cell>
          <cell r="E86">
            <v>4525</v>
          </cell>
          <cell r="F86">
            <v>425</v>
          </cell>
          <cell r="G86">
            <v>49</v>
          </cell>
          <cell r="H86">
            <v>1362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876000</v>
          </cell>
          <cell r="B87" t="str">
            <v>Measuring &amp; Reg Station-Indus</v>
          </cell>
          <cell r="C87">
            <v>1856</v>
          </cell>
          <cell r="D87">
            <v>129</v>
          </cell>
          <cell r="F87">
            <v>1091</v>
          </cell>
          <cell r="H87">
            <v>1464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878000</v>
          </cell>
          <cell r="B88" t="str">
            <v>Meter And House Regulator Exp</v>
          </cell>
          <cell r="C88">
            <v>244899</v>
          </cell>
          <cell r="D88">
            <v>64033</v>
          </cell>
          <cell r="E88">
            <v>35615</v>
          </cell>
          <cell r="F88">
            <v>33373</v>
          </cell>
          <cell r="G88">
            <v>47594</v>
          </cell>
          <cell r="H88">
            <v>18199</v>
          </cell>
          <cell r="I88">
            <v>198354</v>
          </cell>
          <cell r="J88">
            <v>225474</v>
          </cell>
          <cell r="K88">
            <v>226099</v>
          </cell>
          <cell r="L88">
            <v>208639</v>
          </cell>
          <cell r="M88">
            <v>206305</v>
          </cell>
          <cell r="N88">
            <v>172492</v>
          </cell>
          <cell r="O88">
            <v>127357</v>
          </cell>
          <cell r="P88">
            <v>203323</v>
          </cell>
          <cell r="Q88">
            <v>178963</v>
          </cell>
          <cell r="R88">
            <v>208507</v>
          </cell>
          <cell r="S88">
            <v>209460</v>
          </cell>
          <cell r="T88">
            <v>191849</v>
          </cell>
          <cell r="U88">
            <v>188988</v>
          </cell>
          <cell r="V88">
            <v>152552</v>
          </cell>
          <cell r="W88">
            <v>313331</v>
          </cell>
          <cell r="X88">
            <v>206230</v>
          </cell>
          <cell r="Y88">
            <v>129552</v>
          </cell>
          <cell r="Z88">
            <v>195673</v>
          </cell>
        </row>
        <row r="89">
          <cell r="A89">
            <v>879000</v>
          </cell>
          <cell r="B89" t="str">
            <v>Customer Installation Expense</v>
          </cell>
          <cell r="C89">
            <v>85180</v>
          </cell>
          <cell r="D89">
            <v>127001</v>
          </cell>
          <cell r="E89">
            <v>140935</v>
          </cell>
          <cell r="F89">
            <v>108167</v>
          </cell>
          <cell r="G89">
            <v>59001</v>
          </cell>
          <cell r="H89">
            <v>73796</v>
          </cell>
          <cell r="I89">
            <v>108385</v>
          </cell>
          <cell r="J89">
            <v>112236</v>
          </cell>
          <cell r="K89">
            <v>100044</v>
          </cell>
          <cell r="L89">
            <v>112453</v>
          </cell>
          <cell r="M89">
            <v>90423</v>
          </cell>
          <cell r="N89">
            <v>92492</v>
          </cell>
          <cell r="O89">
            <v>117807</v>
          </cell>
          <cell r="P89">
            <v>97978</v>
          </cell>
          <cell r="Q89">
            <v>166677</v>
          </cell>
          <cell r="R89">
            <v>112277</v>
          </cell>
          <cell r="S89">
            <v>100085</v>
          </cell>
          <cell r="T89">
            <v>112449</v>
          </cell>
          <cell r="U89">
            <v>90437</v>
          </cell>
          <cell r="V89">
            <v>92522</v>
          </cell>
          <cell r="W89">
            <v>103259</v>
          </cell>
          <cell r="X89">
            <v>153971</v>
          </cell>
          <cell r="Y89">
            <v>108041</v>
          </cell>
          <cell r="Z89">
            <v>97502</v>
          </cell>
        </row>
        <row r="90">
          <cell r="A90">
            <v>880000</v>
          </cell>
          <cell r="B90" t="str">
            <v>Gas Distribution-Other Expense</v>
          </cell>
          <cell r="C90">
            <v>188819</v>
          </cell>
          <cell r="D90">
            <v>166621</v>
          </cell>
          <cell r="E90">
            <v>121759</v>
          </cell>
          <cell r="F90">
            <v>192018</v>
          </cell>
          <cell r="G90">
            <v>113930</v>
          </cell>
          <cell r="H90">
            <v>82649</v>
          </cell>
          <cell r="I90">
            <v>334067</v>
          </cell>
          <cell r="J90">
            <v>197807</v>
          </cell>
          <cell r="K90">
            <v>148502</v>
          </cell>
          <cell r="L90">
            <v>146821</v>
          </cell>
          <cell r="M90">
            <v>145338</v>
          </cell>
          <cell r="N90">
            <v>148809</v>
          </cell>
          <cell r="O90">
            <v>168230</v>
          </cell>
          <cell r="P90">
            <v>163596</v>
          </cell>
          <cell r="Q90">
            <v>373768</v>
          </cell>
          <cell r="R90">
            <v>217011</v>
          </cell>
          <cell r="S90">
            <v>167813</v>
          </cell>
          <cell r="T90">
            <v>165472</v>
          </cell>
          <cell r="U90">
            <v>163965</v>
          </cell>
          <cell r="V90">
            <v>167471</v>
          </cell>
          <cell r="W90">
            <v>161278</v>
          </cell>
          <cell r="X90">
            <v>293333</v>
          </cell>
          <cell r="Y90">
            <v>162459</v>
          </cell>
          <cell r="Z90">
            <v>194109</v>
          </cell>
        </row>
        <row r="91">
          <cell r="A91">
            <v>887000</v>
          </cell>
          <cell r="B91" t="str">
            <v>Maintenance of Mains</v>
          </cell>
          <cell r="C91">
            <v>73442</v>
          </cell>
          <cell r="D91">
            <v>109971</v>
          </cell>
          <cell r="E91">
            <v>92696</v>
          </cell>
          <cell r="F91">
            <v>264147</v>
          </cell>
          <cell r="G91">
            <v>175126</v>
          </cell>
          <cell r="H91">
            <v>133653</v>
          </cell>
          <cell r="I91">
            <v>101816</v>
          </cell>
          <cell r="J91">
            <v>133920</v>
          </cell>
          <cell r="K91">
            <v>141243</v>
          </cell>
          <cell r="L91">
            <v>164182</v>
          </cell>
          <cell r="M91">
            <v>172939</v>
          </cell>
          <cell r="N91">
            <v>116261</v>
          </cell>
          <cell r="O91">
            <v>177794</v>
          </cell>
          <cell r="P91">
            <v>159933</v>
          </cell>
          <cell r="Q91">
            <v>140620</v>
          </cell>
          <cell r="R91">
            <v>173766</v>
          </cell>
          <cell r="S91">
            <v>178310</v>
          </cell>
          <cell r="T91">
            <v>214000</v>
          </cell>
          <cell r="U91">
            <v>217572</v>
          </cell>
          <cell r="V91">
            <v>155902</v>
          </cell>
          <cell r="W91">
            <v>211273</v>
          </cell>
          <cell r="X91">
            <v>184471</v>
          </cell>
          <cell r="Y91">
            <v>170276</v>
          </cell>
          <cell r="Z91">
            <v>174433</v>
          </cell>
        </row>
        <row r="92">
          <cell r="A92">
            <v>889000</v>
          </cell>
          <cell r="B92" t="str">
            <v>Maint-Meas/Reg Stn Equip-Gas</v>
          </cell>
          <cell r="C92">
            <v>3548</v>
          </cell>
          <cell r="D92">
            <v>314</v>
          </cell>
          <cell r="E92">
            <v>1670</v>
          </cell>
          <cell r="F92">
            <v>4869</v>
          </cell>
          <cell r="G92">
            <v>1692</v>
          </cell>
          <cell r="H92">
            <v>0</v>
          </cell>
          <cell r="I92">
            <v>3699</v>
          </cell>
          <cell r="J92">
            <v>5681</v>
          </cell>
          <cell r="K92">
            <v>6245</v>
          </cell>
          <cell r="L92">
            <v>6781</v>
          </cell>
          <cell r="M92">
            <v>7817</v>
          </cell>
          <cell r="N92">
            <v>4513</v>
          </cell>
          <cell r="O92">
            <v>5394</v>
          </cell>
          <cell r="P92">
            <v>4441</v>
          </cell>
          <cell r="Q92">
            <v>3690</v>
          </cell>
          <cell r="R92">
            <v>5683</v>
          </cell>
          <cell r="S92">
            <v>6250</v>
          </cell>
          <cell r="T92">
            <v>6781</v>
          </cell>
          <cell r="U92">
            <v>7819</v>
          </cell>
          <cell r="V92">
            <v>4515</v>
          </cell>
          <cell r="W92">
            <v>7078</v>
          </cell>
          <cell r="X92">
            <v>5496</v>
          </cell>
          <cell r="Y92">
            <v>4315</v>
          </cell>
          <cell r="Z92">
            <v>4728</v>
          </cell>
        </row>
        <row r="93">
          <cell r="A93">
            <v>892000</v>
          </cell>
          <cell r="B93" t="str">
            <v>Maintenance of Services</v>
          </cell>
          <cell r="C93">
            <v>109962</v>
          </cell>
          <cell r="D93">
            <v>7046</v>
          </cell>
          <cell r="E93">
            <v>3374</v>
          </cell>
          <cell r="F93">
            <v>16258</v>
          </cell>
          <cell r="G93">
            <v>23539</v>
          </cell>
          <cell r="H93">
            <v>87762</v>
          </cell>
          <cell r="I93">
            <v>42484</v>
          </cell>
          <cell r="J93">
            <v>47303</v>
          </cell>
          <cell r="K93">
            <v>47840</v>
          </cell>
          <cell r="L93">
            <v>49170</v>
          </cell>
          <cell r="M93">
            <v>57123</v>
          </cell>
          <cell r="N93">
            <v>50727</v>
          </cell>
          <cell r="O93">
            <v>46658</v>
          </cell>
          <cell r="P93">
            <v>46161</v>
          </cell>
          <cell r="Q93">
            <v>42384</v>
          </cell>
          <cell r="R93">
            <v>47327</v>
          </cell>
          <cell r="S93">
            <v>47869</v>
          </cell>
          <cell r="T93">
            <v>49172</v>
          </cell>
          <cell r="U93">
            <v>57140</v>
          </cell>
          <cell r="V93">
            <v>50751</v>
          </cell>
          <cell r="W93">
            <v>65009</v>
          </cell>
          <cell r="X93">
            <v>50464</v>
          </cell>
          <cell r="Y93">
            <v>47431</v>
          </cell>
          <cell r="Z93">
            <v>45808</v>
          </cell>
        </row>
        <row r="94">
          <cell r="A94">
            <v>893000</v>
          </cell>
          <cell r="B94" t="str">
            <v>Maint - Meters And House Reg</v>
          </cell>
          <cell r="C94">
            <v>35205</v>
          </cell>
          <cell r="D94">
            <v>44902</v>
          </cell>
          <cell r="E94">
            <v>17293</v>
          </cell>
          <cell r="F94">
            <v>30061</v>
          </cell>
          <cell r="G94">
            <v>23726</v>
          </cell>
          <cell r="H94">
            <v>44478</v>
          </cell>
          <cell r="I94">
            <v>15537</v>
          </cell>
          <cell r="J94">
            <v>23855</v>
          </cell>
          <cell r="K94">
            <v>26230</v>
          </cell>
          <cell r="L94">
            <v>28479</v>
          </cell>
          <cell r="M94">
            <v>32827</v>
          </cell>
          <cell r="N94">
            <v>18953</v>
          </cell>
          <cell r="O94">
            <v>22655</v>
          </cell>
          <cell r="P94">
            <v>18654</v>
          </cell>
          <cell r="Q94">
            <v>15500</v>
          </cell>
          <cell r="R94">
            <v>23869</v>
          </cell>
          <cell r="S94">
            <v>26248</v>
          </cell>
          <cell r="T94">
            <v>28482</v>
          </cell>
          <cell r="U94">
            <v>32838</v>
          </cell>
          <cell r="V94">
            <v>18961</v>
          </cell>
          <cell r="W94">
            <v>29726</v>
          </cell>
          <cell r="X94">
            <v>23083</v>
          </cell>
          <cell r="Y94">
            <v>18125</v>
          </cell>
          <cell r="Z94">
            <v>19858</v>
          </cell>
        </row>
        <row r="95">
          <cell r="A95">
            <v>894000</v>
          </cell>
          <cell r="B95" t="str">
            <v>Maint-Other Distribution Equip</v>
          </cell>
          <cell r="C95">
            <v>-46691</v>
          </cell>
          <cell r="D95">
            <v>-7168</v>
          </cell>
          <cell r="E95">
            <v>-14731</v>
          </cell>
          <cell r="F95">
            <v>-7724</v>
          </cell>
          <cell r="G95">
            <v>2054</v>
          </cell>
          <cell r="H95">
            <v>-4085</v>
          </cell>
          <cell r="I95">
            <v>2959</v>
          </cell>
          <cell r="J95">
            <v>4544</v>
          </cell>
          <cell r="K95">
            <v>4997</v>
          </cell>
          <cell r="L95">
            <v>5425</v>
          </cell>
          <cell r="M95">
            <v>6253</v>
          </cell>
          <cell r="N95">
            <v>3610</v>
          </cell>
          <cell r="O95">
            <v>4315</v>
          </cell>
          <cell r="P95">
            <v>3553</v>
          </cell>
          <cell r="Q95">
            <v>2952</v>
          </cell>
          <cell r="R95">
            <v>4546</v>
          </cell>
          <cell r="S95">
            <v>5000</v>
          </cell>
          <cell r="T95">
            <v>5425</v>
          </cell>
          <cell r="U95">
            <v>6255</v>
          </cell>
          <cell r="V95">
            <v>3612</v>
          </cell>
          <cell r="W95">
            <v>5662</v>
          </cell>
          <cell r="X95">
            <v>4397</v>
          </cell>
          <cell r="Y95">
            <v>3452</v>
          </cell>
          <cell r="Z95">
            <v>3782</v>
          </cell>
        </row>
        <row r="96">
          <cell r="A96">
            <v>901000</v>
          </cell>
          <cell r="B96" t="str">
            <v>Supervision-Cust Accts</v>
          </cell>
          <cell r="C96">
            <v>61958</v>
          </cell>
          <cell r="D96">
            <v>45049</v>
          </cell>
          <cell r="E96">
            <v>42255</v>
          </cell>
          <cell r="F96">
            <v>36449</v>
          </cell>
          <cell r="G96">
            <v>52074</v>
          </cell>
          <cell r="H96">
            <v>37806</v>
          </cell>
          <cell r="I96">
            <v>14561</v>
          </cell>
          <cell r="J96">
            <v>14561</v>
          </cell>
          <cell r="K96">
            <v>19376</v>
          </cell>
          <cell r="L96">
            <v>14563</v>
          </cell>
          <cell r="M96">
            <v>14563</v>
          </cell>
          <cell r="N96">
            <v>14563</v>
          </cell>
          <cell r="O96">
            <v>14561</v>
          </cell>
          <cell r="P96">
            <v>14561</v>
          </cell>
          <cell r="Q96">
            <v>14561</v>
          </cell>
          <cell r="R96">
            <v>14561</v>
          </cell>
          <cell r="S96">
            <v>19376</v>
          </cell>
          <cell r="T96">
            <v>14561</v>
          </cell>
          <cell r="U96">
            <v>14561</v>
          </cell>
          <cell r="V96">
            <v>14561</v>
          </cell>
          <cell r="W96">
            <v>14561</v>
          </cell>
          <cell r="X96">
            <v>16378</v>
          </cell>
          <cell r="Y96">
            <v>14328</v>
          </cell>
          <cell r="Z96">
            <v>19324</v>
          </cell>
        </row>
        <row r="97">
          <cell r="A97">
            <v>902000</v>
          </cell>
          <cell r="B97" t="str">
            <v>Meter Reading Expense</v>
          </cell>
          <cell r="C97">
            <v>35301</v>
          </cell>
          <cell r="D97">
            <v>28767</v>
          </cell>
          <cell r="E97">
            <v>39983</v>
          </cell>
          <cell r="F97">
            <v>32366</v>
          </cell>
          <cell r="G97">
            <v>25221</v>
          </cell>
          <cell r="H97">
            <v>36830</v>
          </cell>
          <cell r="I97">
            <v>1205</v>
          </cell>
          <cell r="J97">
            <v>1205</v>
          </cell>
          <cell r="K97">
            <v>1808</v>
          </cell>
          <cell r="L97">
            <v>1205</v>
          </cell>
          <cell r="M97">
            <v>1205</v>
          </cell>
          <cell r="N97">
            <v>1205</v>
          </cell>
          <cell r="O97">
            <v>1205</v>
          </cell>
          <cell r="P97">
            <v>1205</v>
          </cell>
          <cell r="Q97">
            <v>1205</v>
          </cell>
          <cell r="R97">
            <v>1205</v>
          </cell>
          <cell r="S97">
            <v>1808</v>
          </cell>
          <cell r="T97">
            <v>1205</v>
          </cell>
          <cell r="U97">
            <v>1205</v>
          </cell>
          <cell r="V97">
            <v>1205</v>
          </cell>
          <cell r="W97">
            <v>1205</v>
          </cell>
          <cell r="X97">
            <v>1492</v>
          </cell>
          <cell r="Y97">
            <v>1193</v>
          </cell>
          <cell r="Z97">
            <v>1790</v>
          </cell>
        </row>
        <row r="98">
          <cell r="A98">
            <v>903000</v>
          </cell>
          <cell r="B98" t="str">
            <v>Cust Records &amp; Collection Exp</v>
          </cell>
          <cell r="C98">
            <v>94661</v>
          </cell>
          <cell r="D98">
            <v>268404</v>
          </cell>
          <cell r="E98">
            <v>52240</v>
          </cell>
          <cell r="F98">
            <v>151571</v>
          </cell>
          <cell r="G98">
            <v>188525</v>
          </cell>
          <cell r="H98">
            <v>172513</v>
          </cell>
          <cell r="I98">
            <v>91896</v>
          </cell>
          <cell r="J98">
            <v>85644</v>
          </cell>
          <cell r="K98">
            <v>84298</v>
          </cell>
          <cell r="L98">
            <v>80074</v>
          </cell>
          <cell r="M98">
            <v>87911</v>
          </cell>
          <cell r="N98">
            <v>79830</v>
          </cell>
          <cell r="O98">
            <v>96978</v>
          </cell>
          <cell r="P98">
            <v>85516</v>
          </cell>
          <cell r="Q98">
            <v>88185</v>
          </cell>
          <cell r="R98">
            <v>95064</v>
          </cell>
          <cell r="S98">
            <v>89837</v>
          </cell>
          <cell r="T98">
            <v>90184</v>
          </cell>
          <cell r="U98">
            <v>97903</v>
          </cell>
          <cell r="V98">
            <v>86286</v>
          </cell>
          <cell r="W98">
            <v>92566</v>
          </cell>
          <cell r="X98">
            <v>182188</v>
          </cell>
          <cell r="Y98">
            <v>94945</v>
          </cell>
          <cell r="Z98">
            <v>88430</v>
          </cell>
        </row>
        <row r="99">
          <cell r="A99">
            <v>903100</v>
          </cell>
          <cell r="B99" t="str">
            <v>Cust Contracts &amp; Orders-Local</v>
          </cell>
          <cell r="C99">
            <v>15089</v>
          </cell>
          <cell r="D99">
            <v>6912</v>
          </cell>
          <cell r="E99">
            <v>10221</v>
          </cell>
          <cell r="F99">
            <v>29270</v>
          </cell>
          <cell r="G99">
            <v>8672</v>
          </cell>
          <cell r="H99">
            <v>8522</v>
          </cell>
          <cell r="I99">
            <v>36538</v>
          </cell>
          <cell r="J99">
            <v>36291</v>
          </cell>
          <cell r="K99">
            <v>43356</v>
          </cell>
          <cell r="L99">
            <v>36707</v>
          </cell>
          <cell r="M99">
            <v>35835</v>
          </cell>
          <cell r="N99">
            <v>34542</v>
          </cell>
          <cell r="O99">
            <v>29862</v>
          </cell>
          <cell r="P99">
            <v>30146</v>
          </cell>
          <cell r="Q99">
            <v>30927</v>
          </cell>
          <cell r="R99">
            <v>30680</v>
          </cell>
          <cell r="S99">
            <v>37734</v>
          </cell>
          <cell r="T99">
            <v>31104</v>
          </cell>
          <cell r="U99">
            <v>30224</v>
          </cell>
          <cell r="V99">
            <v>28931</v>
          </cell>
          <cell r="W99">
            <v>29064</v>
          </cell>
          <cell r="X99">
            <v>29126</v>
          </cell>
          <cell r="Y99">
            <v>30644</v>
          </cell>
          <cell r="Z99">
            <v>37836</v>
          </cell>
        </row>
        <row r="100">
          <cell r="A100">
            <v>903200</v>
          </cell>
          <cell r="B100" t="str">
            <v>Cust Billing &amp; Acct</v>
          </cell>
          <cell r="C100">
            <v>52646</v>
          </cell>
          <cell r="D100">
            <v>58631</v>
          </cell>
          <cell r="E100">
            <v>132827</v>
          </cell>
          <cell r="F100">
            <v>80200</v>
          </cell>
          <cell r="G100">
            <v>49451</v>
          </cell>
          <cell r="H100">
            <v>61230</v>
          </cell>
          <cell r="I100">
            <v>57222</v>
          </cell>
          <cell r="J100">
            <v>57074</v>
          </cell>
          <cell r="K100">
            <v>71821</v>
          </cell>
          <cell r="L100">
            <v>57246</v>
          </cell>
          <cell r="M100">
            <v>56529</v>
          </cell>
          <cell r="N100">
            <v>55088</v>
          </cell>
          <cell r="O100">
            <v>51847</v>
          </cell>
          <cell r="P100">
            <v>52294</v>
          </cell>
          <cell r="Q100">
            <v>52943</v>
          </cell>
          <cell r="R100">
            <v>52796</v>
          </cell>
          <cell r="S100">
            <v>67535</v>
          </cell>
          <cell r="T100">
            <v>52973</v>
          </cell>
          <cell r="U100">
            <v>52250</v>
          </cell>
          <cell r="V100">
            <v>50806</v>
          </cell>
          <cell r="W100">
            <v>50826</v>
          </cell>
          <cell r="X100">
            <v>51542</v>
          </cell>
          <cell r="Y100">
            <v>52229</v>
          </cell>
          <cell r="Z100">
            <v>67780</v>
          </cell>
        </row>
        <row r="101">
          <cell r="A101">
            <v>903300</v>
          </cell>
          <cell r="B101" t="str">
            <v>Cust Collecting-Local</v>
          </cell>
          <cell r="C101">
            <v>12626</v>
          </cell>
          <cell r="D101">
            <v>8900</v>
          </cell>
          <cell r="E101">
            <v>10373</v>
          </cell>
          <cell r="F101">
            <v>25158</v>
          </cell>
          <cell r="G101">
            <v>8810</v>
          </cell>
          <cell r="H101">
            <v>9695</v>
          </cell>
          <cell r="I101">
            <v>29856</v>
          </cell>
          <cell r="J101">
            <v>29687</v>
          </cell>
          <cell r="K101">
            <v>35733</v>
          </cell>
          <cell r="L101">
            <v>29983</v>
          </cell>
          <cell r="M101">
            <v>29342</v>
          </cell>
          <cell r="N101">
            <v>28345</v>
          </cell>
          <cell r="O101">
            <v>25466</v>
          </cell>
          <cell r="P101">
            <v>25664</v>
          </cell>
          <cell r="Q101">
            <v>26255</v>
          </cell>
          <cell r="R101">
            <v>26086</v>
          </cell>
          <cell r="S101">
            <v>32123</v>
          </cell>
          <cell r="T101">
            <v>26388</v>
          </cell>
          <cell r="U101">
            <v>25741</v>
          </cell>
          <cell r="V101">
            <v>24744</v>
          </cell>
          <cell r="W101">
            <v>24848</v>
          </cell>
          <cell r="X101">
            <v>25307</v>
          </cell>
          <cell r="Y101">
            <v>26003</v>
          </cell>
          <cell r="Z101">
            <v>32194</v>
          </cell>
        </row>
        <row r="102">
          <cell r="A102">
            <v>903400</v>
          </cell>
          <cell r="B102" t="str">
            <v>Cust Receiv &amp; Collect Exp-Edp</v>
          </cell>
          <cell r="C102">
            <v>2457</v>
          </cell>
          <cell r="D102">
            <v>2293</v>
          </cell>
          <cell r="E102">
            <v>2070</v>
          </cell>
          <cell r="F102">
            <v>2205</v>
          </cell>
          <cell r="G102">
            <v>2648</v>
          </cell>
          <cell r="H102">
            <v>2458</v>
          </cell>
          <cell r="I102">
            <v>4809</v>
          </cell>
          <cell r="J102">
            <v>4260</v>
          </cell>
          <cell r="K102">
            <v>4316</v>
          </cell>
          <cell r="L102">
            <v>4862</v>
          </cell>
          <cell r="M102">
            <v>4312</v>
          </cell>
          <cell r="N102">
            <v>4330</v>
          </cell>
          <cell r="O102">
            <v>4307</v>
          </cell>
          <cell r="P102">
            <v>4324</v>
          </cell>
          <cell r="Q102">
            <v>4908</v>
          </cell>
          <cell r="R102">
            <v>4359</v>
          </cell>
          <cell r="S102">
            <v>4413</v>
          </cell>
          <cell r="T102">
            <v>4960</v>
          </cell>
          <cell r="U102">
            <v>4410</v>
          </cell>
          <cell r="V102">
            <v>4428</v>
          </cell>
          <cell r="W102">
            <v>5012</v>
          </cell>
          <cell r="X102">
            <v>4259</v>
          </cell>
          <cell r="Y102">
            <v>4276</v>
          </cell>
          <cell r="Z102">
            <v>4943</v>
          </cell>
        </row>
        <row r="103">
          <cell r="A103">
            <v>903891</v>
          </cell>
          <cell r="B103" t="str">
            <v>IC Collection Agent Revenue</v>
          </cell>
          <cell r="C103">
            <v>-4482</v>
          </cell>
          <cell r="D103">
            <v>-5074</v>
          </cell>
          <cell r="E103">
            <v>-4344</v>
          </cell>
          <cell r="F103">
            <v>-3924</v>
          </cell>
          <cell r="G103">
            <v>-3670</v>
          </cell>
          <cell r="H103">
            <v>-3585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904001</v>
          </cell>
          <cell r="B104" t="str">
            <v>BAD DEBT EXPENSE</v>
          </cell>
          <cell r="C104">
            <v>-398</v>
          </cell>
          <cell r="D104">
            <v>4427</v>
          </cell>
          <cell r="G104">
            <v>3159</v>
          </cell>
          <cell r="H104">
            <v>525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904003</v>
          </cell>
          <cell r="B105" t="str">
            <v>Cust Acctg-Loss On Sale-A/R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42298</v>
          </cell>
          <cell r="J105">
            <v>49869</v>
          </cell>
          <cell r="K105">
            <v>52936</v>
          </cell>
          <cell r="L105">
            <v>40020</v>
          </cell>
          <cell r="M105">
            <v>48483</v>
          </cell>
          <cell r="N105">
            <v>48043</v>
          </cell>
          <cell r="O105">
            <v>28894</v>
          </cell>
          <cell r="P105">
            <v>32716</v>
          </cell>
          <cell r="Q105">
            <v>46770</v>
          </cell>
          <cell r="R105">
            <v>55142</v>
          </cell>
          <cell r="S105">
            <v>58533</v>
          </cell>
          <cell r="T105">
            <v>44252</v>
          </cell>
          <cell r="U105">
            <v>53609</v>
          </cell>
          <cell r="V105">
            <v>53123</v>
          </cell>
          <cell r="W105">
            <v>48154</v>
          </cell>
          <cell r="X105">
            <v>-32160</v>
          </cell>
          <cell r="Y105">
            <v>-31763</v>
          </cell>
          <cell r="Z105">
            <v>21321</v>
          </cell>
        </row>
        <row r="106">
          <cell r="A106">
            <v>905000</v>
          </cell>
          <cell r="B106" t="str">
            <v>Misc Customer Accts Expenses</v>
          </cell>
          <cell r="C106">
            <v>23</v>
          </cell>
          <cell r="E106">
            <v>21</v>
          </cell>
          <cell r="F106">
            <v>39</v>
          </cell>
          <cell r="G106">
            <v>28</v>
          </cell>
          <cell r="H106">
            <v>41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908000</v>
          </cell>
          <cell r="B107" t="str">
            <v>Cust Asst Exp-Conservation Pro</v>
          </cell>
          <cell r="D107">
            <v>3</v>
          </cell>
          <cell r="F107">
            <v>2</v>
          </cell>
          <cell r="H107">
            <v>3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908150</v>
          </cell>
          <cell r="B108" t="str">
            <v>Commer/Indust Assistance Exp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908160</v>
          </cell>
          <cell r="B109" t="str">
            <v>Cust Assist Exp-General</v>
          </cell>
          <cell r="C109">
            <v>9828</v>
          </cell>
          <cell r="D109">
            <v>13638</v>
          </cell>
          <cell r="E109">
            <v>12948</v>
          </cell>
          <cell r="F109">
            <v>13568</v>
          </cell>
          <cell r="G109">
            <v>12632</v>
          </cell>
          <cell r="H109">
            <v>13845</v>
          </cell>
          <cell r="I109">
            <v>5919</v>
          </cell>
          <cell r="J109">
            <v>9088</v>
          </cell>
          <cell r="K109">
            <v>9993</v>
          </cell>
          <cell r="L109">
            <v>10849</v>
          </cell>
          <cell r="M109">
            <v>12506</v>
          </cell>
          <cell r="N109">
            <v>7220</v>
          </cell>
          <cell r="O109">
            <v>8630</v>
          </cell>
          <cell r="P109">
            <v>7106</v>
          </cell>
          <cell r="Q109">
            <v>5905</v>
          </cell>
          <cell r="R109">
            <v>9093</v>
          </cell>
          <cell r="S109">
            <v>9999</v>
          </cell>
          <cell r="T109">
            <v>10850</v>
          </cell>
          <cell r="U109">
            <v>12510</v>
          </cell>
          <cell r="V109">
            <v>7223</v>
          </cell>
          <cell r="W109">
            <v>11324</v>
          </cell>
          <cell r="X109">
            <v>8793</v>
          </cell>
          <cell r="Y109">
            <v>6905</v>
          </cell>
          <cell r="Z109">
            <v>7565</v>
          </cell>
        </row>
        <row r="110">
          <cell r="A110">
            <v>909650</v>
          </cell>
          <cell r="B110" t="str">
            <v>Misc Advertising Expenses</v>
          </cell>
          <cell r="D110">
            <v>437</v>
          </cell>
          <cell r="E110">
            <v>138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910000</v>
          </cell>
          <cell r="B111" t="str">
            <v>Misc Cust Serv/Inform Exp</v>
          </cell>
          <cell r="C111">
            <v>22954</v>
          </cell>
          <cell r="D111">
            <v>13229</v>
          </cell>
          <cell r="E111">
            <v>13933</v>
          </cell>
          <cell r="F111">
            <v>14932</v>
          </cell>
          <cell r="G111">
            <v>15496</v>
          </cell>
          <cell r="H111">
            <v>15432</v>
          </cell>
          <cell r="I111">
            <v>14540</v>
          </cell>
          <cell r="J111">
            <v>15676</v>
          </cell>
          <cell r="K111">
            <v>13925</v>
          </cell>
          <cell r="L111">
            <v>16351</v>
          </cell>
          <cell r="M111">
            <v>15049</v>
          </cell>
          <cell r="N111">
            <v>13952</v>
          </cell>
          <cell r="O111">
            <v>13749</v>
          </cell>
          <cell r="P111">
            <v>16052</v>
          </cell>
          <cell r="Q111">
            <v>14403</v>
          </cell>
          <cell r="R111">
            <v>14023</v>
          </cell>
          <cell r="S111">
            <v>13814</v>
          </cell>
          <cell r="T111">
            <v>16234</v>
          </cell>
          <cell r="U111">
            <v>14962</v>
          </cell>
          <cell r="V111">
            <v>13859</v>
          </cell>
          <cell r="W111">
            <v>16298</v>
          </cell>
          <cell r="X111">
            <v>15782</v>
          </cell>
          <cell r="Y111">
            <v>14782</v>
          </cell>
          <cell r="Z111">
            <v>14500</v>
          </cell>
        </row>
        <row r="112">
          <cell r="A112">
            <v>910100</v>
          </cell>
          <cell r="B112" t="str">
            <v>Exp-Rs Reg Prod/Svces-CstAccts</v>
          </cell>
          <cell r="C112">
            <v>16178</v>
          </cell>
          <cell r="D112">
            <v>13415</v>
          </cell>
          <cell r="E112">
            <v>3512</v>
          </cell>
          <cell r="F112">
            <v>1185</v>
          </cell>
          <cell r="G112">
            <v>7173</v>
          </cell>
          <cell r="H112">
            <v>3954</v>
          </cell>
          <cell r="I112">
            <v>11862</v>
          </cell>
          <cell r="J112">
            <v>11862</v>
          </cell>
          <cell r="K112">
            <v>11986</v>
          </cell>
          <cell r="L112">
            <v>11862</v>
          </cell>
          <cell r="M112">
            <v>11862</v>
          </cell>
          <cell r="N112">
            <v>11862</v>
          </cell>
          <cell r="O112">
            <v>11836</v>
          </cell>
          <cell r="P112">
            <v>11836</v>
          </cell>
          <cell r="Q112">
            <v>11836</v>
          </cell>
          <cell r="R112">
            <v>11836</v>
          </cell>
          <cell r="S112">
            <v>11947</v>
          </cell>
          <cell r="T112">
            <v>11836</v>
          </cell>
          <cell r="U112">
            <v>11836</v>
          </cell>
          <cell r="V112">
            <v>11836</v>
          </cell>
          <cell r="W112">
            <v>11836</v>
          </cell>
          <cell r="X112">
            <v>11887</v>
          </cell>
          <cell r="Y112">
            <v>11887</v>
          </cell>
          <cell r="Z112">
            <v>12066</v>
          </cell>
        </row>
        <row r="113">
          <cell r="A113">
            <v>911000</v>
          </cell>
          <cell r="B113" t="str">
            <v>Supervision</v>
          </cell>
          <cell r="C113">
            <v>19</v>
          </cell>
          <cell r="E113">
            <v>26</v>
          </cell>
          <cell r="F113">
            <v>45</v>
          </cell>
          <cell r="G113">
            <v>73</v>
          </cell>
          <cell r="H113">
            <v>0</v>
          </cell>
          <cell r="I113">
            <v>1716</v>
          </cell>
          <cell r="J113">
            <v>1716</v>
          </cell>
          <cell r="K113">
            <v>1716</v>
          </cell>
          <cell r="L113">
            <v>1716</v>
          </cell>
          <cell r="M113">
            <v>1716</v>
          </cell>
          <cell r="N113">
            <v>1716</v>
          </cell>
          <cell r="O113">
            <v>1716</v>
          </cell>
          <cell r="P113">
            <v>1716</v>
          </cell>
          <cell r="Q113">
            <v>1716</v>
          </cell>
          <cell r="R113">
            <v>1716</v>
          </cell>
          <cell r="S113">
            <v>1716</v>
          </cell>
          <cell r="T113">
            <v>1716</v>
          </cell>
          <cell r="U113">
            <v>1716</v>
          </cell>
          <cell r="V113">
            <v>1716</v>
          </cell>
          <cell r="W113">
            <v>1716</v>
          </cell>
          <cell r="X113">
            <v>1733</v>
          </cell>
          <cell r="Y113">
            <v>1733</v>
          </cell>
          <cell r="Z113">
            <v>1733</v>
          </cell>
        </row>
        <row r="114">
          <cell r="A114">
            <v>912000</v>
          </cell>
          <cell r="B114" t="str">
            <v>Demonstrating &amp; Selling Exp</v>
          </cell>
          <cell r="C114">
            <v>7489</v>
          </cell>
          <cell r="D114">
            <v>8361</v>
          </cell>
          <cell r="E114">
            <v>10759</v>
          </cell>
          <cell r="F114">
            <v>8901</v>
          </cell>
          <cell r="G114">
            <v>10479</v>
          </cell>
          <cell r="H114">
            <v>15954</v>
          </cell>
          <cell r="I114">
            <v>14854</v>
          </cell>
          <cell r="J114">
            <v>15100</v>
          </cell>
          <cell r="K114">
            <v>15102</v>
          </cell>
          <cell r="L114">
            <v>15100</v>
          </cell>
          <cell r="M114">
            <v>15103</v>
          </cell>
          <cell r="N114">
            <v>15151</v>
          </cell>
          <cell r="O114">
            <v>14750</v>
          </cell>
          <cell r="P114">
            <v>14715</v>
          </cell>
          <cell r="Q114">
            <v>14707</v>
          </cell>
          <cell r="R114">
            <v>14711</v>
          </cell>
          <cell r="S114">
            <v>14711</v>
          </cell>
          <cell r="T114">
            <v>14708</v>
          </cell>
          <cell r="U114">
            <v>14712</v>
          </cell>
          <cell r="V114">
            <v>14760</v>
          </cell>
          <cell r="W114">
            <v>14764</v>
          </cell>
          <cell r="X114">
            <v>13647</v>
          </cell>
          <cell r="Y114">
            <v>13520</v>
          </cell>
          <cell r="Z114">
            <v>13780</v>
          </cell>
        </row>
        <row r="115">
          <cell r="A115">
            <v>913001</v>
          </cell>
          <cell r="B115" t="str">
            <v>Advertising Expense</v>
          </cell>
          <cell r="C115">
            <v>1747</v>
          </cell>
          <cell r="E115">
            <v>522</v>
          </cell>
          <cell r="F115">
            <v>1660</v>
          </cell>
          <cell r="G115">
            <v>500</v>
          </cell>
          <cell r="H115">
            <v>989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530</v>
          </cell>
          <cell r="P115">
            <v>530</v>
          </cell>
          <cell r="Q115">
            <v>530</v>
          </cell>
          <cell r="R115">
            <v>530</v>
          </cell>
          <cell r="S115">
            <v>530</v>
          </cell>
          <cell r="T115">
            <v>530</v>
          </cell>
          <cell r="U115">
            <v>530</v>
          </cell>
          <cell r="V115">
            <v>530</v>
          </cell>
          <cell r="W115">
            <v>530</v>
          </cell>
          <cell r="X115">
            <v>517</v>
          </cell>
          <cell r="Y115">
            <v>517</v>
          </cell>
          <cell r="Z115">
            <v>535</v>
          </cell>
        </row>
        <row r="116">
          <cell r="A116">
            <v>920000</v>
          </cell>
          <cell r="B116" t="str">
            <v>A &amp; G Salaries</v>
          </cell>
          <cell r="C116">
            <v>183696</v>
          </cell>
          <cell r="D116">
            <v>171446</v>
          </cell>
          <cell r="E116">
            <v>171897</v>
          </cell>
          <cell r="F116">
            <v>124598</v>
          </cell>
          <cell r="G116">
            <v>189431</v>
          </cell>
          <cell r="H116">
            <v>188496</v>
          </cell>
          <cell r="I116">
            <v>224708</v>
          </cell>
          <cell r="J116">
            <v>180230</v>
          </cell>
          <cell r="K116">
            <v>184165</v>
          </cell>
          <cell r="L116">
            <v>135786</v>
          </cell>
          <cell r="M116">
            <v>180304</v>
          </cell>
          <cell r="N116">
            <v>170908</v>
          </cell>
          <cell r="O116">
            <v>184900</v>
          </cell>
          <cell r="P116">
            <v>185697</v>
          </cell>
          <cell r="Q116">
            <v>237059</v>
          </cell>
          <cell r="R116">
            <v>185891</v>
          </cell>
          <cell r="S116">
            <v>187675</v>
          </cell>
          <cell r="T116">
            <v>147126</v>
          </cell>
          <cell r="U116">
            <v>186011</v>
          </cell>
          <cell r="V116">
            <v>176269</v>
          </cell>
          <cell r="W116">
            <v>237313</v>
          </cell>
          <cell r="X116">
            <v>160062</v>
          </cell>
          <cell r="Y116">
            <v>162391</v>
          </cell>
          <cell r="Z116">
            <v>139834</v>
          </cell>
        </row>
        <row r="117">
          <cell r="A117">
            <v>921100</v>
          </cell>
          <cell r="B117" t="str">
            <v>Employee Expenses</v>
          </cell>
          <cell r="C117">
            <v>3076</v>
          </cell>
          <cell r="D117">
            <v>14946</v>
          </cell>
          <cell r="E117">
            <v>25711</v>
          </cell>
          <cell r="F117">
            <v>12216</v>
          </cell>
          <cell r="G117">
            <v>8722</v>
          </cell>
          <cell r="H117">
            <v>10380</v>
          </cell>
          <cell r="I117">
            <v>6368</v>
          </cell>
          <cell r="J117">
            <v>5550</v>
          </cell>
          <cell r="K117">
            <v>5697</v>
          </cell>
          <cell r="L117">
            <v>6326</v>
          </cell>
          <cell r="M117">
            <v>6548</v>
          </cell>
          <cell r="N117">
            <v>13095</v>
          </cell>
          <cell r="O117">
            <v>5687</v>
          </cell>
          <cell r="P117">
            <v>5652</v>
          </cell>
          <cell r="Q117">
            <v>6452</v>
          </cell>
          <cell r="R117">
            <v>5617</v>
          </cell>
          <cell r="S117">
            <v>5750</v>
          </cell>
          <cell r="T117">
            <v>6409</v>
          </cell>
          <cell r="U117">
            <v>6517</v>
          </cell>
          <cell r="V117">
            <v>13137</v>
          </cell>
          <cell r="W117">
            <v>7275</v>
          </cell>
          <cell r="X117">
            <v>5752</v>
          </cell>
          <cell r="Y117">
            <v>5695</v>
          </cell>
          <cell r="Z117">
            <v>6459</v>
          </cell>
        </row>
        <row r="118">
          <cell r="A118">
            <v>921101</v>
          </cell>
          <cell r="B118" t="str">
            <v>Employee Exp - NC</v>
          </cell>
          <cell r="D118">
            <v>2</v>
          </cell>
          <cell r="H118">
            <v>12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921110</v>
          </cell>
          <cell r="B119" t="str">
            <v>Relocation Expenses</v>
          </cell>
          <cell r="C119">
            <v>5</v>
          </cell>
          <cell r="D119">
            <v>373</v>
          </cell>
          <cell r="F119">
            <v>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921200</v>
          </cell>
          <cell r="B120" t="str">
            <v>Office Expenses</v>
          </cell>
          <cell r="C120">
            <v>34661</v>
          </cell>
          <cell r="D120">
            <v>1660</v>
          </cell>
          <cell r="E120">
            <v>17305</v>
          </cell>
          <cell r="F120">
            <v>-32915</v>
          </cell>
          <cell r="G120">
            <v>77041</v>
          </cell>
          <cell r="H120">
            <v>10061</v>
          </cell>
          <cell r="I120">
            <v>19441</v>
          </cell>
          <cell r="J120">
            <v>18668</v>
          </cell>
          <cell r="K120">
            <v>18998</v>
          </cell>
          <cell r="L120">
            <v>19916</v>
          </cell>
          <cell r="M120">
            <v>19664</v>
          </cell>
          <cell r="N120">
            <v>20358</v>
          </cell>
          <cell r="O120">
            <v>19411</v>
          </cell>
          <cell r="P120">
            <v>19682</v>
          </cell>
          <cell r="Q120">
            <v>19881</v>
          </cell>
          <cell r="R120">
            <v>18826</v>
          </cell>
          <cell r="S120">
            <v>18853</v>
          </cell>
          <cell r="T120">
            <v>19762</v>
          </cell>
          <cell r="U120">
            <v>20868</v>
          </cell>
          <cell r="V120">
            <v>20217</v>
          </cell>
          <cell r="W120">
            <v>20684</v>
          </cell>
          <cell r="X120">
            <v>20644</v>
          </cell>
          <cell r="Y120">
            <v>18489</v>
          </cell>
          <cell r="Z120">
            <v>22720</v>
          </cell>
        </row>
        <row r="121">
          <cell r="A121">
            <v>921300</v>
          </cell>
          <cell r="B121" t="str">
            <v>Telephone And Telegraph Exp</v>
          </cell>
          <cell r="D121">
            <v>2</v>
          </cell>
          <cell r="F121">
            <v>3</v>
          </cell>
          <cell r="G121">
            <v>2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921400</v>
          </cell>
          <cell r="B122" t="str">
            <v>Computer Services Expenses</v>
          </cell>
          <cell r="C122">
            <v>20048</v>
          </cell>
          <cell r="D122">
            <v>7492</v>
          </cell>
          <cell r="E122">
            <v>13663</v>
          </cell>
          <cell r="F122">
            <v>65269</v>
          </cell>
          <cell r="G122">
            <v>-25545</v>
          </cell>
          <cell r="H122">
            <v>19697</v>
          </cell>
          <cell r="I122">
            <v>21007</v>
          </cell>
          <cell r="J122">
            <v>23146</v>
          </cell>
          <cell r="K122">
            <v>20014</v>
          </cell>
          <cell r="L122">
            <v>19267</v>
          </cell>
          <cell r="M122">
            <v>18546</v>
          </cell>
          <cell r="N122">
            <v>23142</v>
          </cell>
          <cell r="O122">
            <v>15066</v>
          </cell>
          <cell r="P122">
            <v>19927</v>
          </cell>
          <cell r="Q122">
            <v>19238</v>
          </cell>
          <cell r="R122">
            <v>21808</v>
          </cell>
          <cell r="S122">
            <v>18477</v>
          </cell>
          <cell r="T122">
            <v>16924</v>
          </cell>
          <cell r="U122">
            <v>16572</v>
          </cell>
          <cell r="V122">
            <v>17101</v>
          </cell>
          <cell r="W122">
            <v>22836</v>
          </cell>
          <cell r="X122">
            <v>61766</v>
          </cell>
          <cell r="Y122">
            <v>19610</v>
          </cell>
          <cell r="Z122">
            <v>19597</v>
          </cell>
        </row>
        <row r="123">
          <cell r="A123">
            <v>921540</v>
          </cell>
          <cell r="B123" t="str">
            <v>Computer Rent (Go Only)</v>
          </cell>
          <cell r="C123">
            <v>14004</v>
          </cell>
          <cell r="D123">
            <v>16396</v>
          </cell>
          <cell r="E123">
            <v>16270</v>
          </cell>
          <cell r="F123">
            <v>15624</v>
          </cell>
          <cell r="G123">
            <v>15127</v>
          </cell>
          <cell r="H123">
            <v>13098</v>
          </cell>
          <cell r="I123">
            <v>1263</v>
          </cell>
          <cell r="J123">
            <v>27</v>
          </cell>
          <cell r="K123">
            <v>27</v>
          </cell>
          <cell r="L123">
            <v>27</v>
          </cell>
          <cell r="M123">
            <v>27</v>
          </cell>
          <cell r="N123">
            <v>27</v>
          </cell>
          <cell r="O123">
            <v>27</v>
          </cell>
          <cell r="P123">
            <v>27</v>
          </cell>
          <cell r="Q123">
            <v>1263</v>
          </cell>
          <cell r="R123">
            <v>27</v>
          </cell>
          <cell r="S123">
            <v>27</v>
          </cell>
          <cell r="T123">
            <v>27</v>
          </cell>
          <cell r="U123">
            <v>27</v>
          </cell>
          <cell r="V123">
            <v>27</v>
          </cell>
          <cell r="W123">
            <v>27</v>
          </cell>
          <cell r="X123">
            <v>27</v>
          </cell>
          <cell r="Y123">
            <v>46</v>
          </cell>
          <cell r="Z123">
            <v>175</v>
          </cell>
        </row>
        <row r="124">
          <cell r="A124">
            <v>921600</v>
          </cell>
          <cell r="B124" t="str">
            <v>Other</v>
          </cell>
          <cell r="C124">
            <v>11</v>
          </cell>
          <cell r="D124">
            <v>126</v>
          </cell>
          <cell r="E124">
            <v>52</v>
          </cell>
          <cell r="F124">
            <v>187</v>
          </cell>
          <cell r="G124">
            <v>16</v>
          </cell>
          <cell r="H124">
            <v>86</v>
          </cell>
          <cell r="I124">
            <v>20</v>
          </cell>
          <cell r="J124">
            <v>20</v>
          </cell>
          <cell r="K124">
            <v>20</v>
          </cell>
          <cell r="L124">
            <v>20</v>
          </cell>
          <cell r="M124">
            <v>20</v>
          </cell>
          <cell r="N124">
            <v>20</v>
          </cell>
          <cell r="O124">
            <v>20</v>
          </cell>
          <cell r="P124">
            <v>20</v>
          </cell>
          <cell r="Q124">
            <v>20</v>
          </cell>
          <cell r="R124">
            <v>20</v>
          </cell>
          <cell r="S124">
            <v>20</v>
          </cell>
          <cell r="T124">
            <v>20</v>
          </cell>
          <cell r="U124">
            <v>20</v>
          </cell>
          <cell r="V124">
            <v>20</v>
          </cell>
          <cell r="W124">
            <v>20</v>
          </cell>
          <cell r="X124">
            <v>21</v>
          </cell>
          <cell r="Y124">
            <v>21</v>
          </cell>
          <cell r="Z124">
            <v>21</v>
          </cell>
        </row>
        <row r="125">
          <cell r="A125">
            <v>921980</v>
          </cell>
          <cell r="B125" t="str">
            <v>Office Supplies &amp; Expenses</v>
          </cell>
          <cell r="C125">
            <v>37765</v>
          </cell>
          <cell r="D125">
            <v>30742</v>
          </cell>
          <cell r="E125">
            <v>34496</v>
          </cell>
          <cell r="F125">
            <v>39228</v>
          </cell>
          <cell r="G125">
            <v>33288</v>
          </cell>
          <cell r="H125">
            <v>51264</v>
          </cell>
          <cell r="I125">
            <v>32379</v>
          </cell>
          <cell r="J125">
            <v>32362</v>
          </cell>
          <cell r="K125">
            <v>32206</v>
          </cell>
          <cell r="L125">
            <v>32322</v>
          </cell>
          <cell r="M125">
            <v>32290</v>
          </cell>
          <cell r="N125">
            <v>32319</v>
          </cell>
          <cell r="O125">
            <v>32047</v>
          </cell>
          <cell r="P125">
            <v>32032</v>
          </cell>
          <cell r="Q125">
            <v>32030</v>
          </cell>
          <cell r="R125">
            <v>35510</v>
          </cell>
          <cell r="S125">
            <v>35423</v>
          </cell>
          <cell r="T125">
            <v>35526</v>
          </cell>
          <cell r="U125">
            <v>35571</v>
          </cell>
          <cell r="V125">
            <v>35584</v>
          </cell>
          <cell r="W125">
            <v>35583</v>
          </cell>
          <cell r="X125">
            <v>32869</v>
          </cell>
          <cell r="Y125">
            <v>32944</v>
          </cell>
          <cell r="Z125">
            <v>32754</v>
          </cell>
        </row>
        <row r="126">
          <cell r="A126">
            <v>922000</v>
          </cell>
          <cell r="B126" t="str">
            <v>Admin  Exp Transfer</v>
          </cell>
          <cell r="C126">
            <v>287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923000</v>
          </cell>
          <cell r="B127" t="str">
            <v>Outside Services Employed</v>
          </cell>
          <cell r="C127">
            <v>103817</v>
          </cell>
          <cell r="D127">
            <v>69414</v>
          </cell>
          <cell r="E127">
            <v>120884</v>
          </cell>
          <cell r="F127">
            <v>138779</v>
          </cell>
          <cell r="G127">
            <v>81423</v>
          </cell>
          <cell r="H127">
            <v>158852</v>
          </cell>
          <cell r="I127">
            <v>43769</v>
          </cell>
          <cell r="J127">
            <v>36034</v>
          </cell>
          <cell r="K127">
            <v>43055</v>
          </cell>
          <cell r="L127">
            <v>40398</v>
          </cell>
          <cell r="M127">
            <v>36507</v>
          </cell>
          <cell r="N127">
            <v>48851</v>
          </cell>
          <cell r="O127">
            <v>30443</v>
          </cell>
          <cell r="P127">
            <v>45093</v>
          </cell>
          <cell r="Q127">
            <v>39312</v>
          </cell>
          <cell r="R127">
            <v>32671</v>
          </cell>
          <cell r="S127">
            <v>39838</v>
          </cell>
          <cell r="T127">
            <v>37399</v>
          </cell>
          <cell r="U127">
            <v>32279</v>
          </cell>
          <cell r="V127">
            <v>42834</v>
          </cell>
          <cell r="W127">
            <v>41410</v>
          </cell>
          <cell r="X127">
            <v>36091</v>
          </cell>
          <cell r="Y127">
            <v>44717</v>
          </cell>
          <cell r="Z127">
            <v>38176</v>
          </cell>
        </row>
        <row r="128">
          <cell r="A128">
            <v>923980</v>
          </cell>
          <cell r="B128" t="str">
            <v>Outside Services Employee &amp;</v>
          </cell>
          <cell r="C128">
            <v>661</v>
          </cell>
          <cell r="D128">
            <v>-1640</v>
          </cell>
          <cell r="E128">
            <v>-1461</v>
          </cell>
          <cell r="F128">
            <v>2581</v>
          </cell>
          <cell r="G128">
            <v>-3304</v>
          </cell>
          <cell r="H128">
            <v>2365</v>
          </cell>
          <cell r="I128">
            <v>78</v>
          </cell>
          <cell r="J128">
            <v>115</v>
          </cell>
          <cell r="K128">
            <v>80</v>
          </cell>
          <cell r="L128">
            <v>80</v>
          </cell>
          <cell r="M128">
            <v>80</v>
          </cell>
          <cell r="N128">
            <v>80</v>
          </cell>
          <cell r="O128">
            <v>78</v>
          </cell>
          <cell r="P128">
            <v>78</v>
          </cell>
          <cell r="Q128">
            <v>78</v>
          </cell>
          <cell r="R128">
            <v>115</v>
          </cell>
          <cell r="S128">
            <v>79</v>
          </cell>
          <cell r="T128">
            <v>79</v>
          </cell>
          <cell r="U128">
            <v>79</v>
          </cell>
          <cell r="V128">
            <v>79</v>
          </cell>
          <cell r="W128">
            <v>115</v>
          </cell>
          <cell r="X128">
            <v>79</v>
          </cell>
          <cell r="Y128">
            <v>79</v>
          </cell>
          <cell r="Z128">
            <v>79</v>
          </cell>
        </row>
        <row r="129">
          <cell r="A129">
            <v>924000</v>
          </cell>
          <cell r="B129" t="str">
            <v>Property Insurance</v>
          </cell>
          <cell r="C129">
            <v>-82</v>
          </cell>
          <cell r="D129">
            <v>19</v>
          </cell>
          <cell r="E129">
            <v>80</v>
          </cell>
          <cell r="F129">
            <v>-78</v>
          </cell>
          <cell r="G129">
            <v>48</v>
          </cell>
          <cell r="H129">
            <v>1</v>
          </cell>
          <cell r="I129">
            <v>0</v>
          </cell>
          <cell r="J129">
            <v>783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783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924050</v>
          </cell>
          <cell r="B130" t="str">
            <v>Inter-Co Prop Ins Exp</v>
          </cell>
          <cell r="C130">
            <v>5977</v>
          </cell>
          <cell r="D130">
            <v>292</v>
          </cell>
          <cell r="E130">
            <v>292</v>
          </cell>
          <cell r="F130">
            <v>292</v>
          </cell>
          <cell r="G130">
            <v>292</v>
          </cell>
          <cell r="H130">
            <v>292</v>
          </cell>
          <cell r="I130">
            <v>250</v>
          </cell>
          <cell r="J130">
            <v>250</v>
          </cell>
          <cell r="K130">
            <v>250</v>
          </cell>
          <cell r="L130">
            <v>250</v>
          </cell>
          <cell r="M130">
            <v>250</v>
          </cell>
          <cell r="N130">
            <v>250</v>
          </cell>
          <cell r="O130">
            <v>250</v>
          </cell>
          <cell r="P130">
            <v>250</v>
          </cell>
          <cell r="Q130">
            <v>250</v>
          </cell>
          <cell r="R130">
            <v>250</v>
          </cell>
          <cell r="S130">
            <v>250</v>
          </cell>
          <cell r="T130">
            <v>250</v>
          </cell>
          <cell r="U130">
            <v>250</v>
          </cell>
          <cell r="V130">
            <v>250</v>
          </cell>
          <cell r="W130">
            <v>250</v>
          </cell>
          <cell r="X130">
            <v>253</v>
          </cell>
          <cell r="Y130">
            <v>253</v>
          </cell>
          <cell r="Z130">
            <v>253</v>
          </cell>
        </row>
        <row r="131">
          <cell r="A131">
            <v>924980</v>
          </cell>
          <cell r="B131" t="str">
            <v>Property Insurance For Corp.</v>
          </cell>
          <cell r="C131">
            <v>4605</v>
          </cell>
          <cell r="D131">
            <v>4390</v>
          </cell>
          <cell r="E131">
            <v>4390</v>
          </cell>
          <cell r="F131">
            <v>4390</v>
          </cell>
          <cell r="G131">
            <v>4390</v>
          </cell>
          <cell r="H131">
            <v>4390</v>
          </cell>
          <cell r="I131">
            <v>4800</v>
          </cell>
          <cell r="J131">
            <v>4800</v>
          </cell>
          <cell r="K131">
            <v>4800</v>
          </cell>
          <cell r="L131">
            <v>4800</v>
          </cell>
          <cell r="M131">
            <v>4800</v>
          </cell>
          <cell r="N131">
            <v>4800</v>
          </cell>
          <cell r="O131">
            <v>4800</v>
          </cell>
          <cell r="P131">
            <v>4800</v>
          </cell>
          <cell r="Q131">
            <v>4800</v>
          </cell>
          <cell r="R131">
            <v>4800</v>
          </cell>
          <cell r="S131">
            <v>4800</v>
          </cell>
          <cell r="T131">
            <v>4800</v>
          </cell>
          <cell r="U131">
            <v>4800</v>
          </cell>
          <cell r="V131">
            <v>4800</v>
          </cell>
          <cell r="W131">
            <v>4800</v>
          </cell>
          <cell r="X131">
            <v>4848</v>
          </cell>
          <cell r="Y131">
            <v>4848</v>
          </cell>
          <cell r="Z131">
            <v>4848</v>
          </cell>
        </row>
        <row r="132">
          <cell r="A132">
            <v>925000</v>
          </cell>
          <cell r="B132" t="str">
            <v>Injuries &amp; Damages</v>
          </cell>
          <cell r="C132">
            <v>6827</v>
          </cell>
          <cell r="D132">
            <v>1471</v>
          </cell>
          <cell r="E132">
            <v>1476</v>
          </cell>
          <cell r="F132">
            <v>1506</v>
          </cell>
          <cell r="G132">
            <v>907</v>
          </cell>
          <cell r="H132">
            <v>1183</v>
          </cell>
          <cell r="I132">
            <v>728</v>
          </cell>
          <cell r="J132">
            <v>1145</v>
          </cell>
          <cell r="K132">
            <v>1145</v>
          </cell>
          <cell r="L132">
            <v>728</v>
          </cell>
          <cell r="M132">
            <v>728</v>
          </cell>
          <cell r="N132">
            <v>728</v>
          </cell>
          <cell r="O132">
            <v>1157</v>
          </cell>
          <cell r="P132">
            <v>1157</v>
          </cell>
          <cell r="Q132">
            <v>1157</v>
          </cell>
          <cell r="R132">
            <v>1157</v>
          </cell>
          <cell r="S132">
            <v>1157</v>
          </cell>
          <cell r="T132">
            <v>1157</v>
          </cell>
          <cell r="U132">
            <v>1157</v>
          </cell>
          <cell r="V132">
            <v>1157</v>
          </cell>
          <cell r="W132">
            <v>1157</v>
          </cell>
          <cell r="X132">
            <v>1169</v>
          </cell>
          <cell r="Y132">
            <v>1169</v>
          </cell>
          <cell r="Z132">
            <v>1169</v>
          </cell>
        </row>
        <row r="133">
          <cell r="A133">
            <v>925050</v>
          </cell>
          <cell r="B133" t="str">
            <v>INTER-CO NON-PROP EXP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417</v>
          </cell>
          <cell r="J133">
            <v>0</v>
          </cell>
          <cell r="K133">
            <v>0</v>
          </cell>
          <cell r="L133">
            <v>417</v>
          </cell>
          <cell r="M133">
            <v>417</v>
          </cell>
          <cell r="N133">
            <v>417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925051</v>
          </cell>
          <cell r="B134" t="str">
            <v>INTER-CO GEN LIAB EXP</v>
          </cell>
          <cell r="C134">
            <v>22825</v>
          </cell>
          <cell r="D134">
            <v>5100</v>
          </cell>
          <cell r="E134">
            <v>5100</v>
          </cell>
          <cell r="F134">
            <v>5100</v>
          </cell>
          <cell r="G134">
            <v>5100</v>
          </cell>
          <cell r="H134">
            <v>5100</v>
          </cell>
          <cell r="I134">
            <v>5833</v>
          </cell>
          <cell r="J134">
            <v>5833</v>
          </cell>
          <cell r="K134">
            <v>5833</v>
          </cell>
          <cell r="L134">
            <v>5833</v>
          </cell>
          <cell r="M134">
            <v>5833</v>
          </cell>
          <cell r="N134">
            <v>5833</v>
          </cell>
          <cell r="O134">
            <v>5950</v>
          </cell>
          <cell r="P134">
            <v>5950</v>
          </cell>
          <cell r="Q134">
            <v>5950</v>
          </cell>
          <cell r="R134">
            <v>5950</v>
          </cell>
          <cell r="S134">
            <v>5950</v>
          </cell>
          <cell r="T134">
            <v>5950</v>
          </cell>
          <cell r="U134">
            <v>5950</v>
          </cell>
          <cell r="V134">
            <v>5950</v>
          </cell>
          <cell r="W134">
            <v>5950</v>
          </cell>
          <cell r="X134">
            <v>6010</v>
          </cell>
          <cell r="Y134">
            <v>6010</v>
          </cell>
          <cell r="Z134">
            <v>6010</v>
          </cell>
        </row>
        <row r="135">
          <cell r="A135">
            <v>925200</v>
          </cell>
          <cell r="B135" t="str">
            <v>Injuries And Damages-Other</v>
          </cell>
          <cell r="C135">
            <v>170</v>
          </cell>
          <cell r="D135">
            <v>189</v>
          </cell>
          <cell r="E135">
            <v>217</v>
          </cell>
          <cell r="F135">
            <v>186</v>
          </cell>
          <cell r="G135">
            <v>222</v>
          </cell>
          <cell r="H135">
            <v>227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925300</v>
          </cell>
          <cell r="B136" t="str">
            <v>Environmental Inj &amp; Damages</v>
          </cell>
          <cell r="C136">
            <v>439</v>
          </cell>
          <cell r="F136">
            <v>13568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925980</v>
          </cell>
          <cell r="B137" t="str">
            <v>Injuries And Damages For Corp.</v>
          </cell>
          <cell r="C137">
            <v>358</v>
          </cell>
          <cell r="D137">
            <v>363</v>
          </cell>
          <cell r="E137">
            <v>363</v>
          </cell>
          <cell r="F137">
            <v>363</v>
          </cell>
          <cell r="G137">
            <v>363</v>
          </cell>
          <cell r="H137">
            <v>363</v>
          </cell>
          <cell r="I137">
            <v>36</v>
          </cell>
          <cell r="J137">
            <v>396</v>
          </cell>
          <cell r="K137">
            <v>396</v>
          </cell>
          <cell r="L137">
            <v>36</v>
          </cell>
          <cell r="M137">
            <v>36</v>
          </cell>
          <cell r="N137">
            <v>36</v>
          </cell>
          <cell r="O137">
            <v>407</v>
          </cell>
          <cell r="P137">
            <v>407</v>
          </cell>
          <cell r="Q137">
            <v>407</v>
          </cell>
          <cell r="R137">
            <v>407</v>
          </cell>
          <cell r="S137">
            <v>407</v>
          </cell>
          <cell r="T137">
            <v>407</v>
          </cell>
          <cell r="U137">
            <v>407</v>
          </cell>
          <cell r="V137">
            <v>407</v>
          </cell>
          <cell r="W137">
            <v>407</v>
          </cell>
          <cell r="X137">
            <v>411</v>
          </cell>
          <cell r="Y137">
            <v>411</v>
          </cell>
          <cell r="Z137">
            <v>411</v>
          </cell>
        </row>
        <row r="138">
          <cell r="A138">
            <v>926000</v>
          </cell>
          <cell r="B138" t="str">
            <v>EMPL PENSIONS AND BENEFITS</v>
          </cell>
          <cell r="C138">
            <v>605558</v>
          </cell>
          <cell r="D138">
            <v>138845</v>
          </cell>
          <cell r="E138">
            <v>125945</v>
          </cell>
          <cell r="F138">
            <v>150301</v>
          </cell>
          <cell r="G138">
            <v>136037</v>
          </cell>
          <cell r="H138">
            <v>126568</v>
          </cell>
          <cell r="I138">
            <v>136711</v>
          </cell>
          <cell r="J138">
            <v>118733</v>
          </cell>
          <cell r="K138">
            <v>118538</v>
          </cell>
          <cell r="L138">
            <v>101113</v>
          </cell>
          <cell r="M138">
            <v>118310</v>
          </cell>
          <cell r="N138">
            <v>118360</v>
          </cell>
          <cell r="O138">
            <v>125532</v>
          </cell>
          <cell r="P138">
            <v>123989</v>
          </cell>
          <cell r="Q138">
            <v>144312</v>
          </cell>
          <cell r="R138">
            <v>123152</v>
          </cell>
          <cell r="S138">
            <v>122944</v>
          </cell>
          <cell r="T138">
            <v>106490</v>
          </cell>
          <cell r="U138">
            <v>122698</v>
          </cell>
          <cell r="V138">
            <v>122743</v>
          </cell>
          <cell r="W138">
            <v>174995</v>
          </cell>
          <cell r="X138">
            <v>154002</v>
          </cell>
          <cell r="Y138">
            <v>151495</v>
          </cell>
          <cell r="Z138">
            <v>131677</v>
          </cell>
        </row>
        <row r="139">
          <cell r="A139">
            <v>926430</v>
          </cell>
          <cell r="B139" t="str">
            <v>Employees'Recreation Expense</v>
          </cell>
          <cell r="C139">
            <v>23</v>
          </cell>
          <cell r="F139">
            <v>10</v>
          </cell>
          <cell r="H139">
            <v>31</v>
          </cell>
          <cell r="I139">
            <v>98</v>
          </cell>
          <cell r="J139">
            <v>98</v>
          </cell>
          <cell r="K139">
            <v>99</v>
          </cell>
          <cell r="L139">
            <v>99</v>
          </cell>
          <cell r="M139">
            <v>99</v>
          </cell>
          <cell r="N139">
            <v>99</v>
          </cell>
          <cell r="O139">
            <v>98</v>
          </cell>
          <cell r="P139">
            <v>98</v>
          </cell>
          <cell r="Q139">
            <v>98</v>
          </cell>
          <cell r="R139">
            <v>98</v>
          </cell>
          <cell r="S139">
            <v>98</v>
          </cell>
          <cell r="T139">
            <v>98</v>
          </cell>
          <cell r="U139">
            <v>98</v>
          </cell>
          <cell r="V139">
            <v>98</v>
          </cell>
          <cell r="W139">
            <v>98</v>
          </cell>
          <cell r="X139">
            <v>99</v>
          </cell>
          <cell r="Y139">
            <v>99</v>
          </cell>
          <cell r="Z139">
            <v>99</v>
          </cell>
        </row>
        <row r="140">
          <cell r="A140">
            <v>926600</v>
          </cell>
          <cell r="B140" t="str">
            <v>Employee Benefits-Transferred</v>
          </cell>
          <cell r="C140">
            <v>164772</v>
          </cell>
          <cell r="D140">
            <v>119296</v>
          </cell>
          <cell r="E140">
            <v>85252</v>
          </cell>
          <cell r="F140">
            <v>71508</v>
          </cell>
          <cell r="G140">
            <v>52263</v>
          </cell>
          <cell r="H140">
            <v>63893</v>
          </cell>
          <cell r="I140">
            <v>49871</v>
          </cell>
          <cell r="J140">
            <v>24737</v>
          </cell>
          <cell r="K140">
            <v>16592</v>
          </cell>
          <cell r="L140">
            <v>39842</v>
          </cell>
          <cell r="M140">
            <v>32174</v>
          </cell>
          <cell r="N140">
            <v>54112</v>
          </cell>
          <cell r="O140">
            <v>83228</v>
          </cell>
          <cell r="P140">
            <v>70180</v>
          </cell>
          <cell r="Q140">
            <v>63234</v>
          </cell>
          <cell r="R140">
            <v>46075</v>
          </cell>
          <cell r="S140">
            <v>33544</v>
          </cell>
          <cell r="T140">
            <v>58264</v>
          </cell>
          <cell r="U140">
            <v>48568</v>
          </cell>
          <cell r="V140">
            <v>58175</v>
          </cell>
          <cell r="W140">
            <v>69585</v>
          </cell>
          <cell r="X140">
            <v>94350</v>
          </cell>
          <cell r="Y140">
            <v>77635</v>
          </cell>
          <cell r="Z140">
            <v>73401</v>
          </cell>
        </row>
        <row r="141">
          <cell r="A141">
            <v>926999</v>
          </cell>
          <cell r="B141" t="str">
            <v>Non Serv Pension (ASU 2017-07)</v>
          </cell>
          <cell r="D141">
            <v>260</v>
          </cell>
          <cell r="E141">
            <v>-44677</v>
          </cell>
          <cell r="F141">
            <v>-22209</v>
          </cell>
          <cell r="G141">
            <v>-38064</v>
          </cell>
          <cell r="H141">
            <v>-26172</v>
          </cell>
          <cell r="I141">
            <v>-4863</v>
          </cell>
          <cell r="J141">
            <v>-4863</v>
          </cell>
          <cell r="K141">
            <v>-4863</v>
          </cell>
          <cell r="L141">
            <v>-4863</v>
          </cell>
          <cell r="M141">
            <v>-4863</v>
          </cell>
          <cell r="N141">
            <v>-4863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928006</v>
          </cell>
          <cell r="B142" t="str">
            <v>State Reg Comm Proceeding</v>
          </cell>
          <cell r="C142">
            <v>15471</v>
          </cell>
          <cell r="D142">
            <v>15471</v>
          </cell>
          <cell r="E142">
            <v>15471</v>
          </cell>
          <cell r="F142">
            <v>15471</v>
          </cell>
          <cell r="G142">
            <v>15471</v>
          </cell>
          <cell r="H142">
            <v>15471</v>
          </cell>
          <cell r="I142">
            <v>16895</v>
          </cell>
          <cell r="J142">
            <v>16895</v>
          </cell>
          <cell r="K142">
            <v>16895</v>
          </cell>
          <cell r="L142">
            <v>16895</v>
          </cell>
          <cell r="M142">
            <v>16895</v>
          </cell>
          <cell r="N142">
            <v>16895</v>
          </cell>
          <cell r="O142">
            <v>16895</v>
          </cell>
          <cell r="P142">
            <v>16895</v>
          </cell>
          <cell r="Q142">
            <v>16895</v>
          </cell>
          <cell r="R142">
            <v>16895</v>
          </cell>
          <cell r="S142">
            <v>16895</v>
          </cell>
          <cell r="T142">
            <v>16895</v>
          </cell>
          <cell r="U142">
            <v>16895</v>
          </cell>
          <cell r="V142">
            <v>16895</v>
          </cell>
          <cell r="W142">
            <v>16895</v>
          </cell>
          <cell r="X142">
            <v>17064</v>
          </cell>
          <cell r="Y142">
            <v>17064</v>
          </cell>
          <cell r="Z142">
            <v>17064</v>
          </cell>
        </row>
        <row r="143">
          <cell r="A143">
            <v>928053</v>
          </cell>
          <cell r="B143" t="str">
            <v>Travel Expense</v>
          </cell>
          <cell r="E143">
            <v>93</v>
          </cell>
          <cell r="F143">
            <v>-93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929000</v>
          </cell>
          <cell r="B144" t="str">
            <v>Duplicate Chrgs-Enrgy To Exp</v>
          </cell>
          <cell r="C144">
            <v>-4156</v>
          </cell>
          <cell r="D144">
            <v>-7693</v>
          </cell>
          <cell r="E144">
            <v>-24497</v>
          </cell>
          <cell r="F144">
            <v>-6867</v>
          </cell>
          <cell r="G144">
            <v>-5679</v>
          </cell>
          <cell r="H144">
            <v>-3182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929500</v>
          </cell>
          <cell r="B145" t="str">
            <v>Admin Exp Transf</v>
          </cell>
          <cell r="C145">
            <v>-15871</v>
          </cell>
          <cell r="D145">
            <v>-10299</v>
          </cell>
          <cell r="E145">
            <v>-17912</v>
          </cell>
          <cell r="F145">
            <v>-17369</v>
          </cell>
          <cell r="G145">
            <v>-12376</v>
          </cell>
          <cell r="H145">
            <v>-16312</v>
          </cell>
          <cell r="I145">
            <v>-502</v>
          </cell>
          <cell r="J145">
            <v>-502</v>
          </cell>
          <cell r="K145">
            <v>-502</v>
          </cell>
          <cell r="L145">
            <v>-3348</v>
          </cell>
          <cell r="M145">
            <v>-502</v>
          </cell>
          <cell r="N145">
            <v>-502</v>
          </cell>
          <cell r="O145">
            <v>-502</v>
          </cell>
          <cell r="P145">
            <v>-502</v>
          </cell>
          <cell r="Q145">
            <v>-502</v>
          </cell>
          <cell r="R145">
            <v>-502</v>
          </cell>
          <cell r="S145">
            <v>-502</v>
          </cell>
          <cell r="T145">
            <v>-3348</v>
          </cell>
          <cell r="U145">
            <v>-502</v>
          </cell>
          <cell r="V145">
            <v>-502</v>
          </cell>
          <cell r="W145">
            <v>-502</v>
          </cell>
          <cell r="X145">
            <v>-490</v>
          </cell>
          <cell r="Y145">
            <v>-490</v>
          </cell>
          <cell r="Z145">
            <v>-3381</v>
          </cell>
        </row>
        <row r="146">
          <cell r="A146">
            <v>930150</v>
          </cell>
          <cell r="B146" t="str">
            <v>Miscellaneous Advertising Exp</v>
          </cell>
          <cell r="C146">
            <v>2504</v>
          </cell>
          <cell r="D146">
            <v>-814</v>
          </cell>
          <cell r="E146">
            <v>462</v>
          </cell>
          <cell r="F146">
            <v>7742</v>
          </cell>
          <cell r="G146">
            <v>2801</v>
          </cell>
          <cell r="H146">
            <v>2654</v>
          </cell>
          <cell r="I146">
            <v>3184</v>
          </cell>
          <cell r="J146">
            <v>3107</v>
          </cell>
          <cell r="K146">
            <v>3107</v>
          </cell>
          <cell r="L146">
            <v>3184</v>
          </cell>
          <cell r="M146">
            <v>3107</v>
          </cell>
          <cell r="N146">
            <v>3107</v>
          </cell>
          <cell r="O146">
            <v>3190</v>
          </cell>
          <cell r="P146">
            <v>3190</v>
          </cell>
          <cell r="Q146">
            <v>3267</v>
          </cell>
          <cell r="R146">
            <v>3190</v>
          </cell>
          <cell r="S146">
            <v>3190</v>
          </cell>
          <cell r="T146">
            <v>3267</v>
          </cell>
          <cell r="U146">
            <v>3190</v>
          </cell>
          <cell r="V146">
            <v>3190</v>
          </cell>
          <cell r="W146">
            <v>3267</v>
          </cell>
          <cell r="X146">
            <v>3390</v>
          </cell>
          <cell r="Y146">
            <v>3213</v>
          </cell>
          <cell r="Z146">
            <v>3300</v>
          </cell>
        </row>
        <row r="147">
          <cell r="A147">
            <v>930200</v>
          </cell>
          <cell r="B147" t="str">
            <v>Misc General Expenses</v>
          </cell>
          <cell r="C147">
            <v>5225</v>
          </cell>
          <cell r="D147">
            <v>108492</v>
          </cell>
          <cell r="E147">
            <v>-11176</v>
          </cell>
          <cell r="F147">
            <v>38364</v>
          </cell>
          <cell r="G147">
            <v>11534</v>
          </cell>
          <cell r="H147">
            <v>-8392</v>
          </cell>
          <cell r="I147">
            <v>4669</v>
          </cell>
          <cell r="J147">
            <v>4385</v>
          </cell>
          <cell r="K147">
            <v>3563</v>
          </cell>
          <cell r="L147">
            <v>4155</v>
          </cell>
          <cell r="M147">
            <v>3987</v>
          </cell>
          <cell r="N147">
            <v>4282</v>
          </cell>
          <cell r="O147">
            <v>41361</v>
          </cell>
          <cell r="P147">
            <v>31294</v>
          </cell>
          <cell r="Q147">
            <v>29674</v>
          </cell>
          <cell r="R147">
            <v>24826</v>
          </cell>
          <cell r="S147">
            <v>35103</v>
          </cell>
          <cell r="T147">
            <v>40150</v>
          </cell>
          <cell r="U147">
            <v>51649</v>
          </cell>
          <cell r="V147">
            <v>69414</v>
          </cell>
          <cell r="W147">
            <v>65542</v>
          </cell>
          <cell r="X147">
            <v>34356</v>
          </cell>
          <cell r="Y147">
            <v>40764</v>
          </cell>
          <cell r="Z147">
            <v>25590</v>
          </cell>
        </row>
        <row r="148">
          <cell r="A148">
            <v>930210</v>
          </cell>
          <cell r="B148" t="str">
            <v>Industry Association Dues</v>
          </cell>
          <cell r="D148">
            <v>19308</v>
          </cell>
          <cell r="F148">
            <v>21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930220</v>
          </cell>
          <cell r="B149" t="str">
            <v>Exp Of Servicing Securities</v>
          </cell>
          <cell r="C149">
            <v>-23</v>
          </cell>
          <cell r="D149">
            <v>-9</v>
          </cell>
          <cell r="E149">
            <v>-20</v>
          </cell>
          <cell r="F149">
            <v>-16</v>
          </cell>
          <cell r="G149">
            <v>-17</v>
          </cell>
          <cell r="H149">
            <v>243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930230</v>
          </cell>
          <cell r="B150" t="str">
            <v>Dues To Various Organizations</v>
          </cell>
          <cell r="C150">
            <v>4670</v>
          </cell>
          <cell r="D150">
            <v>1923</v>
          </cell>
          <cell r="E150">
            <v>8209</v>
          </cell>
          <cell r="F150">
            <v>175</v>
          </cell>
          <cell r="H150">
            <v>-81</v>
          </cell>
          <cell r="I150">
            <v>454</v>
          </cell>
          <cell r="J150">
            <v>574</v>
          </cell>
          <cell r="K150">
            <v>2366</v>
          </cell>
          <cell r="L150">
            <v>2658</v>
          </cell>
          <cell r="M150">
            <v>1327</v>
          </cell>
          <cell r="N150">
            <v>1353</v>
          </cell>
          <cell r="O150">
            <v>606</v>
          </cell>
          <cell r="P150">
            <v>2475</v>
          </cell>
          <cell r="Q150">
            <v>454</v>
          </cell>
          <cell r="R150">
            <v>574</v>
          </cell>
          <cell r="S150">
            <v>2366</v>
          </cell>
          <cell r="T150">
            <v>2658</v>
          </cell>
          <cell r="U150">
            <v>1327</v>
          </cell>
          <cell r="V150">
            <v>1353</v>
          </cell>
          <cell r="W150">
            <v>343</v>
          </cell>
          <cell r="X150">
            <v>435</v>
          </cell>
          <cell r="Y150">
            <v>481</v>
          </cell>
          <cell r="Z150">
            <v>347</v>
          </cell>
        </row>
        <row r="151">
          <cell r="A151">
            <v>930240</v>
          </cell>
          <cell r="B151" t="str">
            <v>Director'S Expenses</v>
          </cell>
          <cell r="C151">
            <v>1972</v>
          </cell>
          <cell r="D151">
            <v>2066</v>
          </cell>
          <cell r="E151">
            <v>81</v>
          </cell>
          <cell r="F151">
            <v>203</v>
          </cell>
          <cell r="G151">
            <v>1618</v>
          </cell>
          <cell r="H151">
            <v>7632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8400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930250</v>
          </cell>
          <cell r="B152" t="str">
            <v>Buy\Sell Transf Employee Homes</v>
          </cell>
          <cell r="C152">
            <v>587</v>
          </cell>
          <cell r="D152">
            <v>305</v>
          </cell>
          <cell r="E152">
            <v>131</v>
          </cell>
          <cell r="F152">
            <v>596</v>
          </cell>
          <cell r="G152">
            <v>116</v>
          </cell>
          <cell r="H152">
            <v>-87</v>
          </cell>
          <cell r="I152">
            <v>46</v>
          </cell>
          <cell r="J152">
            <v>46</v>
          </cell>
          <cell r="K152">
            <v>46</v>
          </cell>
          <cell r="L152">
            <v>46</v>
          </cell>
          <cell r="M152">
            <v>46</v>
          </cell>
          <cell r="N152">
            <v>46</v>
          </cell>
          <cell r="O152">
            <v>46</v>
          </cell>
          <cell r="P152">
            <v>46</v>
          </cell>
          <cell r="Q152">
            <v>46</v>
          </cell>
          <cell r="R152">
            <v>46</v>
          </cell>
          <cell r="S152">
            <v>46</v>
          </cell>
          <cell r="T152">
            <v>46</v>
          </cell>
          <cell r="U152">
            <v>46</v>
          </cell>
          <cell r="V152">
            <v>46</v>
          </cell>
          <cell r="W152">
            <v>46</v>
          </cell>
          <cell r="X152">
            <v>47</v>
          </cell>
          <cell r="Y152">
            <v>47</v>
          </cell>
          <cell r="Z152">
            <v>47</v>
          </cell>
        </row>
        <row r="153">
          <cell r="A153">
            <v>930700</v>
          </cell>
          <cell r="B153" t="str">
            <v>Research &amp; Development</v>
          </cell>
          <cell r="C153">
            <v>367</v>
          </cell>
          <cell r="D153">
            <v>143</v>
          </cell>
          <cell r="E153">
            <v>-279</v>
          </cell>
          <cell r="F153">
            <v>38</v>
          </cell>
          <cell r="G153">
            <v>5</v>
          </cell>
          <cell r="H153">
            <v>93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930940</v>
          </cell>
          <cell r="B154" t="str">
            <v>General Expenses</v>
          </cell>
          <cell r="C154">
            <v>96</v>
          </cell>
          <cell r="D154">
            <v>51</v>
          </cell>
          <cell r="E154">
            <v>78</v>
          </cell>
          <cell r="F154">
            <v>92</v>
          </cell>
          <cell r="G154">
            <v>35</v>
          </cell>
          <cell r="H154">
            <v>49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931001</v>
          </cell>
          <cell r="B155" t="str">
            <v>Rents-A&amp;G</v>
          </cell>
          <cell r="C155">
            <v>5868</v>
          </cell>
          <cell r="D155">
            <v>5603</v>
          </cell>
          <cell r="E155">
            <v>11773</v>
          </cell>
          <cell r="F155">
            <v>8997</v>
          </cell>
          <cell r="G155">
            <v>5045</v>
          </cell>
          <cell r="H155">
            <v>5239</v>
          </cell>
          <cell r="I155">
            <v>2754</v>
          </cell>
          <cell r="J155">
            <v>3518</v>
          </cell>
          <cell r="K155">
            <v>2745</v>
          </cell>
          <cell r="L155">
            <v>2758</v>
          </cell>
          <cell r="M155">
            <v>3541</v>
          </cell>
          <cell r="N155">
            <v>2758</v>
          </cell>
          <cell r="O155">
            <v>3580</v>
          </cell>
          <cell r="P155">
            <v>2784</v>
          </cell>
          <cell r="Q155">
            <v>2764</v>
          </cell>
          <cell r="R155">
            <v>3526</v>
          </cell>
          <cell r="S155">
            <v>2754</v>
          </cell>
          <cell r="T155">
            <v>2767</v>
          </cell>
          <cell r="U155">
            <v>3549</v>
          </cell>
          <cell r="V155">
            <v>2767</v>
          </cell>
          <cell r="W155">
            <v>3523</v>
          </cell>
          <cell r="X155">
            <v>3596</v>
          </cell>
          <cell r="Y155">
            <v>2805</v>
          </cell>
          <cell r="Z155">
            <v>2807</v>
          </cell>
        </row>
        <row r="156">
          <cell r="A156">
            <v>931008</v>
          </cell>
          <cell r="B156" t="str">
            <v>A&amp;G Rents-IC</v>
          </cell>
          <cell r="C156">
            <v>20943</v>
          </cell>
          <cell r="D156">
            <v>26072</v>
          </cell>
          <cell r="E156">
            <v>18525</v>
          </cell>
          <cell r="F156">
            <v>22333</v>
          </cell>
          <cell r="G156">
            <v>22834</v>
          </cell>
          <cell r="H156">
            <v>22454</v>
          </cell>
          <cell r="I156">
            <v>22973</v>
          </cell>
          <cell r="J156">
            <v>22973</v>
          </cell>
          <cell r="K156">
            <v>22973</v>
          </cell>
          <cell r="L156">
            <v>22973</v>
          </cell>
          <cell r="M156">
            <v>22973</v>
          </cell>
          <cell r="N156">
            <v>22973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932000</v>
          </cell>
          <cell r="B157" t="str">
            <v>Maintenance Of Gen Plant-Gas</v>
          </cell>
          <cell r="C157">
            <v>502</v>
          </cell>
          <cell r="F157">
            <v>3658</v>
          </cell>
          <cell r="H157">
            <v>44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935001</v>
          </cell>
          <cell r="B158" t="str">
            <v>Inactive O&amp;M and A&amp;G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360</v>
          </cell>
          <cell r="J158">
            <v>0</v>
          </cell>
          <cell r="K158">
            <v>0</v>
          </cell>
          <cell r="L158">
            <v>360</v>
          </cell>
          <cell r="M158">
            <v>360</v>
          </cell>
          <cell r="N158">
            <v>360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935100</v>
          </cell>
          <cell r="B159" t="str">
            <v>Maint General Plant-Elec</v>
          </cell>
          <cell r="C159">
            <v>-366</v>
          </cell>
          <cell r="D159">
            <v>-766</v>
          </cell>
          <cell r="E159">
            <v>28</v>
          </cell>
          <cell r="F159">
            <v>738</v>
          </cell>
          <cell r="G159">
            <v>3144</v>
          </cell>
          <cell r="H159">
            <v>51</v>
          </cell>
          <cell r="I159">
            <v>13</v>
          </cell>
          <cell r="J159">
            <v>13</v>
          </cell>
          <cell r="K159">
            <v>13</v>
          </cell>
          <cell r="L159">
            <v>13</v>
          </cell>
          <cell r="M159">
            <v>13</v>
          </cell>
          <cell r="N159">
            <v>13</v>
          </cell>
          <cell r="O159">
            <v>8</v>
          </cell>
          <cell r="P159">
            <v>8</v>
          </cell>
          <cell r="Q159">
            <v>8</v>
          </cell>
          <cell r="R159">
            <v>8</v>
          </cell>
          <cell r="S159">
            <v>8</v>
          </cell>
          <cell r="T159">
            <v>8</v>
          </cell>
          <cell r="U159">
            <v>8</v>
          </cell>
          <cell r="V159">
            <v>8</v>
          </cell>
          <cell r="W159">
            <v>8</v>
          </cell>
          <cell r="X159">
            <v>8</v>
          </cell>
          <cell r="Y159">
            <v>8</v>
          </cell>
          <cell r="Z159">
            <v>9</v>
          </cell>
        </row>
        <row r="160">
          <cell r="A160">
            <v>935200</v>
          </cell>
          <cell r="B160" t="str">
            <v>Cust Infor &amp; Computer Control</v>
          </cell>
          <cell r="C160">
            <v>43</v>
          </cell>
          <cell r="D160">
            <v>1</v>
          </cell>
          <cell r="E160">
            <v>136</v>
          </cell>
          <cell r="F160">
            <v>845</v>
          </cell>
          <cell r="G160">
            <v>342</v>
          </cell>
          <cell r="H160">
            <v>174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</sheetData>
      <sheetData sheetId="6">
        <row r="12">
          <cell r="A12">
            <v>480000</v>
          </cell>
          <cell r="D12" t="str">
            <v>BOTHRV</v>
          </cell>
          <cell r="G12">
            <v>3238288</v>
          </cell>
          <cell r="H12">
            <v>5618353</v>
          </cell>
          <cell r="I12">
            <v>4299321</v>
          </cell>
          <cell r="J12">
            <v>2969416</v>
          </cell>
          <cell r="K12">
            <v>2848610</v>
          </cell>
          <cell r="L12">
            <v>1090021</v>
          </cell>
          <cell r="M12">
            <v>536101</v>
          </cell>
          <cell r="N12">
            <v>290934</v>
          </cell>
          <cell r="O12">
            <v>203335</v>
          </cell>
          <cell r="P12">
            <v>200731</v>
          </cell>
          <cell r="Q12">
            <v>428987</v>
          </cell>
          <cell r="R12">
            <v>1206080</v>
          </cell>
        </row>
        <row r="13">
          <cell r="A13">
            <v>480000</v>
          </cell>
          <cell r="D13" t="str">
            <v>RCCHRG</v>
          </cell>
          <cell r="G13">
            <v>1467232</v>
          </cell>
          <cell r="H13">
            <v>1472544</v>
          </cell>
          <cell r="I13">
            <v>1473568</v>
          </cell>
          <cell r="J13">
            <v>1471216</v>
          </cell>
          <cell r="K13">
            <v>1471504</v>
          </cell>
          <cell r="L13">
            <v>1466192</v>
          </cell>
          <cell r="M13">
            <v>1451629</v>
          </cell>
          <cell r="N13">
            <v>1445282</v>
          </cell>
          <cell r="O13">
            <v>1441678</v>
          </cell>
          <cell r="P13">
            <v>1443259</v>
          </cell>
          <cell r="Q13">
            <v>1449440</v>
          </cell>
          <cell r="R13">
            <v>1462914</v>
          </cell>
        </row>
        <row r="14">
          <cell r="A14">
            <v>480000</v>
          </cell>
          <cell r="D14" t="str">
            <v>RGDSM</v>
          </cell>
          <cell r="G14">
            <v>-114864</v>
          </cell>
          <cell r="H14">
            <v>-199591</v>
          </cell>
          <cell r="I14">
            <v>-233149</v>
          </cell>
          <cell r="J14">
            <v>-318538</v>
          </cell>
          <cell r="K14">
            <v>-302643</v>
          </cell>
          <cell r="L14">
            <v>-114868</v>
          </cell>
          <cell r="M14">
            <v>18276</v>
          </cell>
          <cell r="N14">
            <v>9918</v>
          </cell>
          <cell r="O14">
            <v>6935</v>
          </cell>
          <cell r="P14">
            <v>6844</v>
          </cell>
          <cell r="Q14">
            <v>14628</v>
          </cell>
          <cell r="R14">
            <v>41121</v>
          </cell>
        </row>
        <row r="15">
          <cell r="A15">
            <v>480000</v>
          </cell>
          <cell r="D15" t="str">
            <v>RGGCA</v>
          </cell>
          <cell r="G15">
            <v>3677582</v>
          </cell>
          <cell r="H15">
            <v>6074643</v>
          </cell>
          <cell r="I15">
            <v>4633259</v>
          </cell>
          <cell r="J15">
            <v>3164455</v>
          </cell>
          <cell r="K15">
            <v>2973708</v>
          </cell>
          <cell r="L15">
            <v>1107216</v>
          </cell>
          <cell r="M15">
            <v>599801</v>
          </cell>
          <cell r="N15">
            <v>471528</v>
          </cell>
          <cell r="O15">
            <v>329225</v>
          </cell>
          <cell r="P15">
            <v>397414</v>
          </cell>
          <cell r="Q15">
            <v>791590</v>
          </cell>
          <cell r="R15">
            <v>2081833</v>
          </cell>
        </row>
        <row r="16">
          <cell r="A16">
            <v>480000</v>
          </cell>
          <cell r="D16" t="str">
            <v>ROEASR</v>
          </cell>
          <cell r="G16">
            <v>71878</v>
          </cell>
          <cell r="H16">
            <v>166322</v>
          </cell>
          <cell r="I16">
            <v>166873</v>
          </cell>
          <cell r="J16">
            <v>166697</v>
          </cell>
          <cell r="K16">
            <v>167048</v>
          </cell>
          <cell r="L16">
            <v>166537</v>
          </cell>
          <cell r="M16">
            <v>145279</v>
          </cell>
          <cell r="N16">
            <v>144643</v>
          </cell>
          <cell r="O16">
            <v>144283</v>
          </cell>
          <cell r="P16">
            <v>144441</v>
          </cell>
          <cell r="Q16">
            <v>145060</v>
          </cell>
          <cell r="R16">
            <v>146408</v>
          </cell>
        </row>
        <row r="17">
          <cell r="A17">
            <v>480990</v>
          </cell>
          <cell r="D17" t="str">
            <v>UNBILL</v>
          </cell>
          <cell r="G17">
            <v>2499849</v>
          </cell>
          <cell r="H17">
            <v>-1045741</v>
          </cell>
          <cell r="I17">
            <v>-1258027</v>
          </cell>
          <cell r="J17">
            <v>159993</v>
          </cell>
          <cell r="K17">
            <v>-1183928</v>
          </cell>
          <cell r="L17">
            <v>-1489893</v>
          </cell>
          <cell r="M17">
            <v>7</v>
          </cell>
          <cell r="N17">
            <v>613752</v>
          </cell>
          <cell r="O17">
            <v>26282</v>
          </cell>
          <cell r="P17">
            <v>554106</v>
          </cell>
          <cell r="Q17">
            <v>575165</v>
          </cell>
          <cell r="R17">
            <v>1894697</v>
          </cell>
        </row>
        <row r="18">
          <cell r="A18">
            <v>481000</v>
          </cell>
          <cell r="D18" t="str">
            <v>BOTHRV</v>
          </cell>
          <cell r="G18">
            <v>77544</v>
          </cell>
          <cell r="H18">
            <v>128819</v>
          </cell>
          <cell r="I18">
            <v>99019</v>
          </cell>
          <cell r="J18">
            <v>68195</v>
          </cell>
          <cell r="K18">
            <v>63231</v>
          </cell>
          <cell r="L18">
            <v>27614</v>
          </cell>
          <cell r="M18">
            <v>11950</v>
          </cell>
          <cell r="N18">
            <v>4770</v>
          </cell>
          <cell r="O18">
            <v>6733</v>
          </cell>
          <cell r="P18">
            <v>6980</v>
          </cell>
          <cell r="Q18">
            <v>7561</v>
          </cell>
          <cell r="R18">
            <v>15291</v>
          </cell>
        </row>
        <row r="19">
          <cell r="A19">
            <v>481000</v>
          </cell>
          <cell r="D19" t="str">
            <v>RCCHRG</v>
          </cell>
          <cell r="G19">
            <v>9880</v>
          </cell>
          <cell r="H19">
            <v>10070</v>
          </cell>
          <cell r="I19">
            <v>10213</v>
          </cell>
          <cell r="J19">
            <v>9880</v>
          </cell>
          <cell r="K19">
            <v>9785</v>
          </cell>
          <cell r="L19">
            <v>9595</v>
          </cell>
          <cell r="M19">
            <v>9821</v>
          </cell>
          <cell r="N19">
            <v>9778</v>
          </cell>
          <cell r="O19">
            <v>9753</v>
          </cell>
          <cell r="P19">
            <v>9764</v>
          </cell>
          <cell r="Q19">
            <v>9806</v>
          </cell>
          <cell r="R19">
            <v>9897</v>
          </cell>
        </row>
        <row r="20">
          <cell r="A20">
            <v>481000</v>
          </cell>
          <cell r="D20" t="str">
            <v>RGGCA</v>
          </cell>
          <cell r="G20">
            <v>152946</v>
          </cell>
          <cell r="H20">
            <v>246826</v>
          </cell>
          <cell r="I20">
            <v>182582</v>
          </cell>
          <cell r="J20">
            <v>124643</v>
          </cell>
          <cell r="K20">
            <v>112153</v>
          </cell>
          <cell r="L20">
            <v>38101</v>
          </cell>
          <cell r="M20">
            <v>24234</v>
          </cell>
          <cell r="N20">
            <v>14012</v>
          </cell>
          <cell r="O20">
            <v>19759</v>
          </cell>
          <cell r="P20">
            <v>25051</v>
          </cell>
          <cell r="Q20">
            <v>25290</v>
          </cell>
          <cell r="R20">
            <v>47842</v>
          </cell>
        </row>
        <row r="21">
          <cell r="A21">
            <v>481000</v>
          </cell>
          <cell r="D21" t="str">
            <v>ROEASR</v>
          </cell>
          <cell r="G21">
            <v>154</v>
          </cell>
          <cell r="H21">
            <v>361</v>
          </cell>
          <cell r="I21">
            <v>357</v>
          </cell>
          <cell r="J21">
            <v>365</v>
          </cell>
          <cell r="K21">
            <v>368</v>
          </cell>
          <cell r="L21">
            <v>355</v>
          </cell>
          <cell r="M21">
            <v>436</v>
          </cell>
          <cell r="N21">
            <v>434</v>
          </cell>
          <cell r="O21">
            <v>433</v>
          </cell>
          <cell r="P21">
            <v>433</v>
          </cell>
          <cell r="Q21">
            <v>435</v>
          </cell>
          <cell r="R21">
            <v>439</v>
          </cell>
        </row>
        <row r="22">
          <cell r="A22">
            <v>481090</v>
          </cell>
          <cell r="D22" t="str">
            <v>UNBILL</v>
          </cell>
          <cell r="G22">
            <v>-4020</v>
          </cell>
          <cell r="H22">
            <v>-18173</v>
          </cell>
          <cell r="I22">
            <v>-25437</v>
          </cell>
          <cell r="J22">
            <v>12904</v>
          </cell>
          <cell r="K22">
            <v>-25972</v>
          </cell>
          <cell r="L22">
            <v>-4562</v>
          </cell>
          <cell r="M22">
            <v>6867</v>
          </cell>
          <cell r="N22">
            <v>19528</v>
          </cell>
          <cell r="O22">
            <v>1476</v>
          </cell>
          <cell r="P22">
            <v>14979</v>
          </cell>
          <cell r="Q22">
            <v>596</v>
          </cell>
          <cell r="R22">
            <v>22175</v>
          </cell>
        </row>
        <row r="23">
          <cell r="A23">
            <v>481200</v>
          </cell>
          <cell r="D23" t="str">
            <v>BOTHRV</v>
          </cell>
          <cell r="G23">
            <v>901347</v>
          </cell>
          <cell r="H23">
            <v>1559015</v>
          </cell>
          <cell r="I23">
            <v>1208025</v>
          </cell>
          <cell r="J23">
            <v>872960</v>
          </cell>
          <cell r="K23">
            <v>851035</v>
          </cell>
          <cell r="L23">
            <v>360904</v>
          </cell>
          <cell r="M23">
            <v>236296</v>
          </cell>
          <cell r="N23">
            <v>168914</v>
          </cell>
          <cell r="O23">
            <v>205804</v>
          </cell>
          <cell r="P23">
            <v>138025</v>
          </cell>
          <cell r="Q23">
            <v>255883</v>
          </cell>
          <cell r="R23">
            <v>451658</v>
          </cell>
        </row>
        <row r="24">
          <cell r="A24">
            <v>481200</v>
          </cell>
          <cell r="D24" t="str">
            <v>RCCHRG</v>
          </cell>
          <cell r="G24">
            <v>319970</v>
          </cell>
          <cell r="H24">
            <v>322108</v>
          </cell>
          <cell r="I24">
            <v>323122</v>
          </cell>
          <cell r="J24">
            <v>323502</v>
          </cell>
          <cell r="K24">
            <v>320209</v>
          </cell>
          <cell r="L24">
            <v>314904</v>
          </cell>
          <cell r="M24">
            <v>280658</v>
          </cell>
          <cell r="N24">
            <v>277222</v>
          </cell>
          <cell r="O24">
            <v>276530</v>
          </cell>
          <cell r="P24">
            <v>274628</v>
          </cell>
          <cell r="Q24">
            <v>278019</v>
          </cell>
          <cell r="R24">
            <v>285075</v>
          </cell>
        </row>
        <row r="25">
          <cell r="A25">
            <v>481200</v>
          </cell>
          <cell r="D25" t="str">
            <v>RGDSM</v>
          </cell>
          <cell r="G25">
            <v>-2522</v>
          </cell>
          <cell r="H25">
            <v>-4012</v>
          </cell>
          <cell r="I25">
            <v>-5795</v>
          </cell>
          <cell r="J25">
            <v>-7281</v>
          </cell>
          <cell r="K25">
            <v>-6669</v>
          </cell>
          <cell r="L25">
            <v>-2915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481200</v>
          </cell>
          <cell r="D26" t="str">
            <v>RGGCA</v>
          </cell>
          <cell r="G26">
            <v>1781269</v>
          </cell>
          <cell r="H26">
            <v>2953628</v>
          </cell>
          <cell r="I26">
            <v>2189881</v>
          </cell>
          <cell r="J26">
            <v>1607074</v>
          </cell>
          <cell r="K26">
            <v>1544384</v>
          </cell>
          <cell r="L26">
            <v>623438</v>
          </cell>
          <cell r="M26">
            <v>405188</v>
          </cell>
          <cell r="N26">
            <v>426544</v>
          </cell>
          <cell r="O26">
            <v>513077</v>
          </cell>
          <cell r="P26">
            <v>420761</v>
          </cell>
          <cell r="Q26">
            <v>721089</v>
          </cell>
          <cell r="R26">
            <v>1171891</v>
          </cell>
        </row>
        <row r="27">
          <cell r="A27">
            <v>481200</v>
          </cell>
          <cell r="D27" t="str">
            <v>ROEASR</v>
          </cell>
          <cell r="G27">
            <v>5558</v>
          </cell>
          <cell r="H27">
            <v>12906</v>
          </cell>
          <cell r="I27">
            <v>13033</v>
          </cell>
          <cell r="J27">
            <v>12974</v>
          </cell>
          <cell r="K27">
            <v>13011</v>
          </cell>
          <cell r="L27">
            <v>12849</v>
          </cell>
          <cell r="M27">
            <v>13978</v>
          </cell>
          <cell r="N27">
            <v>13882</v>
          </cell>
          <cell r="O27">
            <v>13847</v>
          </cell>
          <cell r="P27">
            <v>13827</v>
          </cell>
          <cell r="Q27">
            <v>13922</v>
          </cell>
          <cell r="R27">
            <v>14123</v>
          </cell>
        </row>
        <row r="28">
          <cell r="A28">
            <v>481290</v>
          </cell>
          <cell r="D28" t="str">
            <v>UNBILL</v>
          </cell>
          <cell r="G28">
            <v>664424</v>
          </cell>
          <cell r="H28">
            <v>-481813</v>
          </cell>
          <cell r="I28">
            <v>-306544</v>
          </cell>
          <cell r="J28">
            <v>-24421</v>
          </cell>
          <cell r="K28">
            <v>-473678</v>
          </cell>
          <cell r="L28">
            <v>-269300</v>
          </cell>
          <cell r="M28">
            <v>11006</v>
          </cell>
          <cell r="N28">
            <v>329850</v>
          </cell>
          <cell r="O28">
            <v>-86278</v>
          </cell>
          <cell r="P28">
            <v>303418</v>
          </cell>
          <cell r="Q28">
            <v>82884</v>
          </cell>
          <cell r="R28">
            <v>707713</v>
          </cell>
        </row>
        <row r="29">
          <cell r="A29">
            <v>482000</v>
          </cell>
          <cell r="D29" t="str">
            <v>BOTHRV</v>
          </cell>
          <cell r="G29">
            <v>94129</v>
          </cell>
          <cell r="H29">
            <v>173636</v>
          </cell>
          <cell r="I29">
            <v>130742</v>
          </cell>
          <cell r="J29">
            <v>94213</v>
          </cell>
          <cell r="K29">
            <v>91136</v>
          </cell>
          <cell r="L29">
            <v>34023</v>
          </cell>
          <cell r="M29">
            <v>20256</v>
          </cell>
          <cell r="N29">
            <v>9028</v>
          </cell>
          <cell r="O29">
            <v>5954</v>
          </cell>
          <cell r="P29">
            <v>8514</v>
          </cell>
          <cell r="Q29">
            <v>20940</v>
          </cell>
          <cell r="R29">
            <v>36262</v>
          </cell>
        </row>
        <row r="30">
          <cell r="A30">
            <v>482000</v>
          </cell>
          <cell r="D30" t="str">
            <v>RCCHRG</v>
          </cell>
          <cell r="G30">
            <v>17195</v>
          </cell>
          <cell r="H30">
            <v>17195</v>
          </cell>
          <cell r="I30">
            <v>17338</v>
          </cell>
          <cell r="J30">
            <v>17338</v>
          </cell>
          <cell r="K30">
            <v>17480</v>
          </cell>
          <cell r="L30">
            <v>17195</v>
          </cell>
          <cell r="M30">
            <v>17518</v>
          </cell>
          <cell r="N30">
            <v>17441</v>
          </cell>
          <cell r="O30">
            <v>17398</v>
          </cell>
          <cell r="P30">
            <v>17417</v>
          </cell>
          <cell r="Q30">
            <v>17491</v>
          </cell>
          <cell r="R30">
            <v>17654</v>
          </cell>
        </row>
        <row r="31">
          <cell r="A31">
            <v>482000</v>
          </cell>
          <cell r="D31" t="str">
            <v>RGDSM</v>
          </cell>
          <cell r="G31">
            <v>-7</v>
          </cell>
          <cell r="H31">
            <v>-6</v>
          </cell>
          <cell r="I31">
            <v>-12</v>
          </cell>
          <cell r="J31">
            <v>-19</v>
          </cell>
          <cell r="K31">
            <v>-13</v>
          </cell>
          <cell r="L31">
            <v>-4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482000</v>
          </cell>
          <cell r="D32" t="str">
            <v>RGGCA</v>
          </cell>
          <cell r="G32">
            <v>192556</v>
          </cell>
          <cell r="H32">
            <v>338468</v>
          </cell>
          <cell r="I32">
            <v>252922</v>
          </cell>
          <cell r="J32">
            <v>180119</v>
          </cell>
          <cell r="K32">
            <v>171327</v>
          </cell>
          <cell r="L32">
            <v>61739</v>
          </cell>
          <cell r="M32">
            <v>41079</v>
          </cell>
          <cell r="N32">
            <v>26523</v>
          </cell>
          <cell r="O32">
            <v>17474</v>
          </cell>
          <cell r="P32">
            <v>30553</v>
          </cell>
          <cell r="Q32">
            <v>70039</v>
          </cell>
          <cell r="R32">
            <v>113456</v>
          </cell>
        </row>
        <row r="33">
          <cell r="A33">
            <v>482000</v>
          </cell>
          <cell r="D33" t="str">
            <v>ROEASR</v>
          </cell>
          <cell r="G33">
            <v>282</v>
          </cell>
          <cell r="H33">
            <v>653</v>
          </cell>
          <cell r="I33">
            <v>660</v>
          </cell>
          <cell r="J33">
            <v>663</v>
          </cell>
          <cell r="K33">
            <v>662</v>
          </cell>
          <cell r="L33">
            <v>654</v>
          </cell>
          <cell r="M33">
            <v>777</v>
          </cell>
          <cell r="N33">
            <v>774</v>
          </cell>
          <cell r="O33">
            <v>772</v>
          </cell>
          <cell r="P33">
            <v>773</v>
          </cell>
          <cell r="Q33">
            <v>776</v>
          </cell>
          <cell r="R33">
            <v>783</v>
          </cell>
        </row>
        <row r="34">
          <cell r="A34">
            <v>482090</v>
          </cell>
          <cell r="D34" t="str">
            <v>UNBILL</v>
          </cell>
          <cell r="G34">
            <v>69551</v>
          </cell>
          <cell r="H34">
            <v>-116309</v>
          </cell>
          <cell r="I34">
            <v>-64160</v>
          </cell>
          <cell r="J34">
            <v>79980</v>
          </cell>
          <cell r="K34">
            <v>-104376</v>
          </cell>
          <cell r="L34">
            <v>-35969</v>
          </cell>
          <cell r="M34">
            <v>-5599</v>
          </cell>
          <cell r="N34">
            <v>47397</v>
          </cell>
          <cell r="O34">
            <v>10251</v>
          </cell>
          <cell r="P34">
            <v>46999</v>
          </cell>
          <cell r="Q34">
            <v>24277</v>
          </cell>
          <cell r="R34">
            <v>112702</v>
          </cell>
        </row>
        <row r="35">
          <cell r="A35">
            <v>482200</v>
          </cell>
          <cell r="D35" t="str">
            <v>BOTHRV</v>
          </cell>
          <cell r="G35">
            <v>58</v>
          </cell>
          <cell r="H35">
            <v>59</v>
          </cell>
          <cell r="I35">
            <v>57</v>
          </cell>
          <cell r="J35">
            <v>58</v>
          </cell>
          <cell r="K35">
            <v>58</v>
          </cell>
          <cell r="L35">
            <v>57</v>
          </cell>
          <cell r="M35">
            <v>11</v>
          </cell>
          <cell r="N35">
            <v>11</v>
          </cell>
          <cell r="O35">
            <v>10</v>
          </cell>
          <cell r="P35">
            <v>11</v>
          </cell>
          <cell r="Q35">
            <v>10</v>
          </cell>
          <cell r="R35">
            <v>11</v>
          </cell>
        </row>
        <row r="36">
          <cell r="A36">
            <v>482200</v>
          </cell>
          <cell r="D36" t="str">
            <v>RGGCA</v>
          </cell>
          <cell r="G36">
            <v>21</v>
          </cell>
          <cell r="H36">
            <v>23</v>
          </cell>
          <cell r="I36">
            <v>19</v>
          </cell>
          <cell r="J36">
            <v>21</v>
          </cell>
          <cell r="K36">
            <v>20</v>
          </cell>
          <cell r="L36">
            <v>18</v>
          </cell>
          <cell r="M36">
            <v>22</v>
          </cell>
          <cell r="N36">
            <v>32</v>
          </cell>
          <cell r="O36">
            <v>31</v>
          </cell>
          <cell r="P36">
            <v>39</v>
          </cell>
          <cell r="Q36">
            <v>34</v>
          </cell>
          <cell r="R36">
            <v>33</v>
          </cell>
        </row>
        <row r="37">
          <cell r="A37">
            <v>482200</v>
          </cell>
          <cell r="D37" t="str">
            <v>ROEASR</v>
          </cell>
          <cell r="G37">
            <v>1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484000</v>
          </cell>
          <cell r="G38">
            <v>4259</v>
          </cell>
          <cell r="H38">
            <v>6726</v>
          </cell>
          <cell r="I38">
            <v>8445</v>
          </cell>
          <cell r="J38">
            <v>6070</v>
          </cell>
          <cell r="K38">
            <v>5204</v>
          </cell>
          <cell r="L38">
            <v>2882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487001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488000</v>
          </cell>
          <cell r="G40">
            <v>2422</v>
          </cell>
          <cell r="H40">
            <v>2236</v>
          </cell>
          <cell r="I40">
            <v>1976</v>
          </cell>
          <cell r="J40">
            <v>2303</v>
          </cell>
          <cell r="K40">
            <v>2041</v>
          </cell>
          <cell r="L40">
            <v>1806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</row>
        <row r="41">
          <cell r="A41">
            <v>488100</v>
          </cell>
          <cell r="G41">
            <v>2850</v>
          </cell>
          <cell r="H41">
            <v>42580</v>
          </cell>
          <cell r="I41">
            <v>42580</v>
          </cell>
          <cell r="J41">
            <v>85160</v>
          </cell>
          <cell r="K41">
            <v>0</v>
          </cell>
          <cell r="L41">
            <v>42580</v>
          </cell>
          <cell r="M41">
            <v>42841</v>
          </cell>
          <cell r="N41">
            <v>42841</v>
          </cell>
          <cell r="O41">
            <v>42841</v>
          </cell>
          <cell r="P41">
            <v>42841</v>
          </cell>
          <cell r="Q41">
            <v>42841</v>
          </cell>
          <cell r="R41">
            <v>42841</v>
          </cell>
        </row>
        <row r="42">
          <cell r="A42">
            <v>489000</v>
          </cell>
          <cell r="D42" t="str">
            <v>BOTHRV</v>
          </cell>
          <cell r="G42">
            <v>130474</v>
          </cell>
          <cell r="H42">
            <v>138315</v>
          </cell>
          <cell r="I42">
            <v>114154</v>
          </cell>
          <cell r="J42">
            <v>129342</v>
          </cell>
          <cell r="K42">
            <v>124709</v>
          </cell>
          <cell r="L42">
            <v>106721</v>
          </cell>
          <cell r="M42">
            <v>109121</v>
          </cell>
          <cell r="N42">
            <v>108404</v>
          </cell>
          <cell r="O42">
            <v>115576</v>
          </cell>
          <cell r="P42">
            <v>110434</v>
          </cell>
          <cell r="Q42">
            <v>127165</v>
          </cell>
          <cell r="R42">
            <v>129504</v>
          </cell>
        </row>
        <row r="43">
          <cell r="A43">
            <v>489000</v>
          </cell>
          <cell r="D43" t="str">
            <v>RCCHRG</v>
          </cell>
          <cell r="G43">
            <v>9460</v>
          </cell>
          <cell r="H43">
            <v>9460</v>
          </cell>
          <cell r="I43">
            <v>9460</v>
          </cell>
          <cell r="J43">
            <v>9460</v>
          </cell>
          <cell r="K43">
            <v>9460</v>
          </cell>
          <cell r="L43">
            <v>9460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489010</v>
          </cell>
          <cell r="G44">
            <v>43506</v>
          </cell>
          <cell r="H44">
            <v>43506</v>
          </cell>
          <cell r="I44">
            <v>43506</v>
          </cell>
          <cell r="J44">
            <v>43506</v>
          </cell>
          <cell r="K44">
            <v>43506</v>
          </cell>
          <cell r="L44">
            <v>43506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489020</v>
          </cell>
          <cell r="D45" t="str">
            <v>BFTARV</v>
          </cell>
          <cell r="G45">
            <v>149427</v>
          </cell>
          <cell r="H45">
            <v>169911</v>
          </cell>
          <cell r="I45">
            <v>117758</v>
          </cell>
          <cell r="J45">
            <v>150120</v>
          </cell>
          <cell r="K45">
            <v>102247</v>
          </cell>
          <cell r="L45">
            <v>57931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489020</v>
          </cell>
          <cell r="D46" t="str">
            <v>BOTHRV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50491</v>
          </cell>
          <cell r="N46">
            <v>38791</v>
          </cell>
          <cell r="O46">
            <v>54705</v>
          </cell>
          <cell r="P46">
            <v>36688</v>
          </cell>
          <cell r="Q46">
            <v>78169</v>
          </cell>
          <cell r="R46">
            <v>105627</v>
          </cell>
        </row>
        <row r="47">
          <cell r="A47">
            <v>489020</v>
          </cell>
          <cell r="D47" t="str">
            <v>RCCHRG</v>
          </cell>
          <cell r="G47">
            <v>2090</v>
          </cell>
          <cell r="H47">
            <v>2090</v>
          </cell>
          <cell r="I47">
            <v>1995</v>
          </cell>
          <cell r="J47">
            <v>2090</v>
          </cell>
          <cell r="K47">
            <v>2090</v>
          </cell>
          <cell r="L47">
            <v>2090</v>
          </cell>
          <cell r="M47">
            <v>30589</v>
          </cell>
          <cell r="N47">
            <v>30456</v>
          </cell>
          <cell r="O47">
            <v>30380</v>
          </cell>
          <cell r="P47">
            <v>30413</v>
          </cell>
          <cell r="Q47">
            <v>30543</v>
          </cell>
          <cell r="R47">
            <v>30827</v>
          </cell>
        </row>
        <row r="48">
          <cell r="A48">
            <v>489020</v>
          </cell>
          <cell r="D48" t="str">
            <v>RGGCA</v>
          </cell>
          <cell r="G48">
            <v>-80</v>
          </cell>
          <cell r="H48">
            <v>55</v>
          </cell>
          <cell r="I48">
            <v>59</v>
          </cell>
          <cell r="J48">
            <v>40</v>
          </cell>
          <cell r="K48">
            <v>144</v>
          </cell>
          <cell r="L48">
            <v>74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489020</v>
          </cell>
          <cell r="D49" t="str">
            <v>ROEASR</v>
          </cell>
          <cell r="G49">
            <v>105</v>
          </cell>
          <cell r="H49">
            <v>154</v>
          </cell>
          <cell r="I49">
            <v>382</v>
          </cell>
          <cell r="J49">
            <v>312</v>
          </cell>
          <cell r="K49">
            <v>324</v>
          </cell>
          <cell r="L49">
            <v>226</v>
          </cell>
          <cell r="M49">
            <v>150</v>
          </cell>
          <cell r="N49">
            <v>149</v>
          </cell>
          <cell r="O49">
            <v>149</v>
          </cell>
          <cell r="P49">
            <v>149</v>
          </cell>
          <cell r="Q49">
            <v>150</v>
          </cell>
          <cell r="R49">
            <v>151</v>
          </cell>
        </row>
        <row r="50">
          <cell r="A50">
            <v>489025</v>
          </cell>
          <cell r="D50" t="str">
            <v>UNBILL</v>
          </cell>
          <cell r="G50">
            <v>38494</v>
          </cell>
          <cell r="H50">
            <v>-26085</v>
          </cell>
          <cell r="I50">
            <v>-18288</v>
          </cell>
          <cell r="J50">
            <v>-2731</v>
          </cell>
          <cell r="K50">
            <v>-24163</v>
          </cell>
          <cell r="L50">
            <v>-15445</v>
          </cell>
          <cell r="M50">
            <v>-8454</v>
          </cell>
          <cell r="N50">
            <v>4732</v>
          </cell>
          <cell r="O50">
            <v>-6790</v>
          </cell>
          <cell r="P50">
            <v>8122</v>
          </cell>
          <cell r="Q50">
            <v>13185</v>
          </cell>
          <cell r="R50">
            <v>53417</v>
          </cell>
        </row>
        <row r="51">
          <cell r="A51">
            <v>489030</v>
          </cell>
          <cell r="D51" t="str">
            <v>BFTARV</v>
          </cell>
          <cell r="G51">
            <v>299040</v>
          </cell>
          <cell r="H51">
            <v>341579</v>
          </cell>
          <cell r="I51">
            <v>278972</v>
          </cell>
          <cell r="J51">
            <v>304404</v>
          </cell>
          <cell r="K51">
            <v>251023</v>
          </cell>
          <cell r="L51">
            <v>196036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489030</v>
          </cell>
          <cell r="D52" t="str">
            <v>BOTHRV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192085</v>
          </cell>
          <cell r="N52">
            <v>197730</v>
          </cell>
          <cell r="O52">
            <v>184173</v>
          </cell>
          <cell r="P52">
            <v>190950</v>
          </cell>
          <cell r="Q52">
            <v>206832</v>
          </cell>
          <cell r="R52">
            <v>202673</v>
          </cell>
        </row>
        <row r="53">
          <cell r="A53">
            <v>489030</v>
          </cell>
          <cell r="D53" t="str">
            <v>RCCHRG</v>
          </cell>
          <cell r="G53">
            <v>1758</v>
          </cell>
          <cell r="H53">
            <v>1758</v>
          </cell>
          <cell r="I53">
            <v>1758</v>
          </cell>
          <cell r="J53">
            <v>1758</v>
          </cell>
          <cell r="K53">
            <v>1758</v>
          </cell>
          <cell r="L53">
            <v>1758</v>
          </cell>
          <cell r="M53">
            <v>16934</v>
          </cell>
          <cell r="N53">
            <v>16860</v>
          </cell>
          <cell r="O53">
            <v>16817</v>
          </cell>
          <cell r="P53">
            <v>16836</v>
          </cell>
          <cell r="Q53">
            <v>16908</v>
          </cell>
          <cell r="R53">
            <v>17066</v>
          </cell>
        </row>
        <row r="54">
          <cell r="A54">
            <v>489030</v>
          </cell>
          <cell r="D54" t="str">
            <v>ROEASR</v>
          </cell>
          <cell r="G54">
            <v>274</v>
          </cell>
          <cell r="H54">
            <v>329</v>
          </cell>
          <cell r="I54">
            <v>845</v>
          </cell>
          <cell r="J54">
            <v>690</v>
          </cell>
          <cell r="K54">
            <v>755</v>
          </cell>
          <cell r="L54">
            <v>617</v>
          </cell>
          <cell r="M54">
            <v>83</v>
          </cell>
          <cell r="N54">
            <v>83</v>
          </cell>
          <cell r="O54">
            <v>82</v>
          </cell>
          <cell r="P54">
            <v>83</v>
          </cell>
          <cell r="Q54">
            <v>83</v>
          </cell>
          <cell r="R54">
            <v>84</v>
          </cell>
        </row>
        <row r="55">
          <cell r="A55">
            <v>489035</v>
          </cell>
          <cell r="D55" t="str">
            <v>UNBILL</v>
          </cell>
          <cell r="G55">
            <v>-9303</v>
          </cell>
          <cell r="H55">
            <v>-41236</v>
          </cell>
          <cell r="I55">
            <v>-58273</v>
          </cell>
          <cell r="J55">
            <v>21872</v>
          </cell>
          <cell r="K55">
            <v>-48519</v>
          </cell>
          <cell r="L55">
            <v>-14297</v>
          </cell>
          <cell r="M55">
            <v>-5033</v>
          </cell>
          <cell r="N55">
            <v>-4266</v>
          </cell>
          <cell r="O55">
            <v>10708</v>
          </cell>
          <cell r="P55">
            <v>2774</v>
          </cell>
          <cell r="Q55">
            <v>38001</v>
          </cell>
          <cell r="R55">
            <v>87610</v>
          </cell>
        </row>
        <row r="56">
          <cell r="A56">
            <v>489040</v>
          </cell>
          <cell r="D56" t="str">
            <v>BFTARV</v>
          </cell>
          <cell r="G56">
            <v>58714</v>
          </cell>
          <cell r="H56">
            <v>66963</v>
          </cell>
          <cell r="I56">
            <v>44736</v>
          </cell>
          <cell r="J56">
            <v>50979</v>
          </cell>
          <cell r="K56">
            <v>36357</v>
          </cell>
          <cell r="L56">
            <v>12072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489040</v>
          </cell>
          <cell r="D57" t="str">
            <v>BOTHRV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4555</v>
          </cell>
          <cell r="N57">
            <v>2412</v>
          </cell>
          <cell r="O57">
            <v>2263</v>
          </cell>
          <cell r="P57">
            <v>2942</v>
          </cell>
          <cell r="Q57">
            <v>14495</v>
          </cell>
          <cell r="R57">
            <v>30679</v>
          </cell>
        </row>
        <row r="58">
          <cell r="A58">
            <v>489040</v>
          </cell>
          <cell r="D58" t="str">
            <v>RCCHRG</v>
          </cell>
          <cell r="G58">
            <v>618</v>
          </cell>
          <cell r="H58">
            <v>618</v>
          </cell>
          <cell r="I58">
            <v>618</v>
          </cell>
          <cell r="J58">
            <v>618</v>
          </cell>
          <cell r="K58">
            <v>618</v>
          </cell>
          <cell r="L58">
            <v>618</v>
          </cell>
          <cell r="M58">
            <v>4905</v>
          </cell>
          <cell r="N58">
            <v>4883</v>
          </cell>
          <cell r="O58">
            <v>4871</v>
          </cell>
          <cell r="P58">
            <v>4876</v>
          </cell>
          <cell r="Q58">
            <v>4897</v>
          </cell>
          <cell r="R58">
            <v>4943</v>
          </cell>
        </row>
        <row r="59">
          <cell r="A59">
            <v>489040</v>
          </cell>
          <cell r="D59" t="str">
            <v>ROEASR</v>
          </cell>
          <cell r="G59">
            <v>40</v>
          </cell>
          <cell r="H59">
            <v>62</v>
          </cell>
          <cell r="I59">
            <v>160</v>
          </cell>
          <cell r="J59">
            <v>103</v>
          </cell>
          <cell r="K59">
            <v>119</v>
          </cell>
          <cell r="L59">
            <v>81</v>
          </cell>
          <cell r="M59">
            <v>24</v>
          </cell>
          <cell r="N59">
            <v>24</v>
          </cell>
          <cell r="O59">
            <v>24</v>
          </cell>
          <cell r="P59">
            <v>24</v>
          </cell>
          <cell r="Q59">
            <v>24</v>
          </cell>
          <cell r="R59">
            <v>24</v>
          </cell>
        </row>
        <row r="60">
          <cell r="A60">
            <v>489045</v>
          </cell>
          <cell r="D60" t="str">
            <v>UNBILL</v>
          </cell>
          <cell r="G60">
            <v>12663</v>
          </cell>
          <cell r="H60">
            <v>-18991</v>
          </cell>
          <cell r="I60">
            <v>-10592</v>
          </cell>
          <cell r="J60">
            <v>12494</v>
          </cell>
          <cell r="K60">
            <v>-16223</v>
          </cell>
          <cell r="L60">
            <v>-5997</v>
          </cell>
          <cell r="M60">
            <v>-1881</v>
          </cell>
          <cell r="N60">
            <v>269</v>
          </cell>
          <cell r="O60">
            <v>1004</v>
          </cell>
          <cell r="P60">
            <v>1009</v>
          </cell>
          <cell r="Q60">
            <v>5978</v>
          </cell>
          <cell r="R60">
            <v>25879</v>
          </cell>
        </row>
        <row r="61">
          <cell r="A61">
            <v>489200</v>
          </cell>
          <cell r="G61">
            <v>0</v>
          </cell>
          <cell r="H61">
            <v>-2</v>
          </cell>
          <cell r="I61">
            <v>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493010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1208</v>
          </cell>
          <cell r="N62">
            <v>1208</v>
          </cell>
          <cell r="O62">
            <v>1208</v>
          </cell>
          <cell r="P62">
            <v>1208</v>
          </cell>
          <cell r="Q62">
            <v>1208</v>
          </cell>
          <cell r="R62">
            <v>1208</v>
          </cell>
        </row>
        <row r="63">
          <cell r="A63">
            <v>495031</v>
          </cell>
          <cell r="G63">
            <v>210</v>
          </cell>
          <cell r="H63">
            <v>117</v>
          </cell>
          <cell r="I63">
            <v>13685</v>
          </cell>
          <cell r="J63">
            <v>883</v>
          </cell>
          <cell r="K63">
            <v>44</v>
          </cell>
          <cell r="L63">
            <v>72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495031</v>
          </cell>
          <cell r="D64" t="str">
            <v>PDREV</v>
          </cell>
          <cell r="G64">
            <v>9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496020</v>
          </cell>
          <cell r="G65">
            <v>0</v>
          </cell>
          <cell r="H65">
            <v>-588709</v>
          </cell>
          <cell r="I65">
            <v>-469319</v>
          </cell>
          <cell r="J65">
            <v>-433381</v>
          </cell>
          <cell r="K65">
            <v>-501976</v>
          </cell>
          <cell r="L65">
            <v>-254099</v>
          </cell>
          <cell r="M65">
            <v>-110426</v>
          </cell>
          <cell r="N65">
            <v>-123971</v>
          </cell>
          <cell r="O65">
            <v>-93858</v>
          </cell>
          <cell r="P65">
            <v>-116771</v>
          </cell>
          <cell r="Q65">
            <v>-142812</v>
          </cell>
          <cell r="R65">
            <v>-273708</v>
          </cell>
        </row>
      </sheetData>
      <sheetData sheetId="7">
        <row r="1">
          <cell r="A1" t="str">
            <v>Account ID CB</v>
          </cell>
          <cell r="B1" t="str">
            <v>Account Long Descr CB</v>
          </cell>
          <cell r="C1">
            <v>6</v>
          </cell>
          <cell r="D1">
            <v>7</v>
          </cell>
          <cell r="E1">
            <v>8</v>
          </cell>
          <cell r="F1">
            <v>9</v>
          </cell>
          <cell r="G1">
            <v>10</v>
          </cell>
          <cell r="H1">
            <v>11</v>
          </cell>
        </row>
        <row r="2">
          <cell r="A2">
            <v>403002</v>
          </cell>
          <cell r="B2" t="str">
            <v>Depr-Expense</v>
          </cell>
          <cell r="C2">
            <v>1102838</v>
          </cell>
          <cell r="D2">
            <v>1127013</v>
          </cell>
          <cell r="E2">
            <v>1128511</v>
          </cell>
          <cell r="F2">
            <v>1129212</v>
          </cell>
          <cell r="G2">
            <v>1160524</v>
          </cell>
          <cell r="H2">
            <v>1160236</v>
          </cell>
        </row>
        <row r="3">
          <cell r="A3">
            <v>404200</v>
          </cell>
          <cell r="B3" t="str">
            <v>Amort Of Elec Plt - Software</v>
          </cell>
          <cell r="C3">
            <v>111439</v>
          </cell>
          <cell r="D3">
            <v>111439</v>
          </cell>
          <cell r="E3">
            <v>111439</v>
          </cell>
          <cell r="F3">
            <v>111439</v>
          </cell>
          <cell r="G3">
            <v>111439</v>
          </cell>
          <cell r="H3">
            <v>111383</v>
          </cell>
        </row>
        <row r="4">
          <cell r="A4">
            <v>408040</v>
          </cell>
          <cell r="B4" t="str">
            <v>Nc Property Tx-Misc Nonutility</v>
          </cell>
          <cell r="C4">
            <v>2720</v>
          </cell>
          <cell r="D4">
            <v>2720</v>
          </cell>
          <cell r="E4">
            <v>2720</v>
          </cell>
          <cell r="F4">
            <v>2720</v>
          </cell>
          <cell r="G4">
            <v>2720</v>
          </cell>
          <cell r="H4">
            <v>2720</v>
          </cell>
        </row>
        <row r="5">
          <cell r="A5">
            <v>408121</v>
          </cell>
          <cell r="B5" t="str">
            <v>Taxes Property-Operating</v>
          </cell>
          <cell r="C5">
            <v>245880</v>
          </cell>
          <cell r="D5">
            <v>245880</v>
          </cell>
          <cell r="E5">
            <v>245880</v>
          </cell>
          <cell r="F5">
            <v>245880</v>
          </cell>
          <cell r="G5">
            <v>245880</v>
          </cell>
          <cell r="H5">
            <v>245880</v>
          </cell>
        </row>
        <row r="6">
          <cell r="A6">
            <v>408151</v>
          </cell>
          <cell r="B6" t="str">
            <v>Federal Unemployment Tax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A7">
            <v>408700</v>
          </cell>
          <cell r="B7" t="str">
            <v>Fed Social Security Tax-Elec</v>
          </cell>
          <cell r="C7">
            <v>0</v>
          </cell>
        </row>
        <row r="8">
          <cell r="A8">
            <v>408960</v>
          </cell>
          <cell r="B8" t="str">
            <v>Allocated Payroll Taxes</v>
          </cell>
          <cell r="C8">
            <v>55497</v>
          </cell>
          <cell r="D8">
            <v>51040</v>
          </cell>
          <cell r="E8">
            <v>56751</v>
          </cell>
          <cell r="F8">
            <v>59126</v>
          </cell>
          <cell r="G8">
            <v>52300</v>
          </cell>
          <cell r="H8">
            <v>52344</v>
          </cell>
        </row>
        <row r="9">
          <cell r="A9">
            <v>409102</v>
          </cell>
          <cell r="B9" t="str">
            <v>Sit Exp-Utility</v>
          </cell>
          <cell r="C9">
            <v>-104513</v>
          </cell>
          <cell r="D9">
            <v>-104537</v>
          </cell>
          <cell r="E9">
            <v>-104315</v>
          </cell>
          <cell r="F9">
            <v>-109652</v>
          </cell>
          <cell r="G9">
            <v>-67441</v>
          </cell>
          <cell r="H9">
            <v>45332</v>
          </cell>
        </row>
        <row r="10">
          <cell r="A10">
            <v>409190</v>
          </cell>
          <cell r="B10" t="str">
            <v>Federal Income Tax-Electric-CY</v>
          </cell>
          <cell r="C10">
            <v>-302834</v>
          </cell>
          <cell r="D10">
            <v>-302920</v>
          </cell>
          <cell r="E10">
            <v>-302135</v>
          </cell>
          <cell r="F10">
            <v>-320962</v>
          </cell>
          <cell r="G10">
            <v>-172051</v>
          </cell>
          <cell r="H10">
            <v>225796</v>
          </cell>
        </row>
        <row r="11">
          <cell r="A11">
            <v>409202</v>
          </cell>
          <cell r="B11" t="str">
            <v>SIT Exp - Non Utility</v>
          </cell>
          <cell r="C11">
            <v>-1265</v>
          </cell>
          <cell r="D11">
            <v>-1268</v>
          </cell>
          <cell r="E11">
            <v>-1271</v>
          </cell>
          <cell r="F11">
            <v>-1270</v>
          </cell>
          <cell r="G11">
            <v>-1268</v>
          </cell>
          <cell r="H11">
            <v>-1268</v>
          </cell>
        </row>
        <row r="12">
          <cell r="A12">
            <v>409220</v>
          </cell>
          <cell r="B12" t="str">
            <v>Federal Income Tax-Nonutlty-CY</v>
          </cell>
          <cell r="C12">
            <v>-4706</v>
          </cell>
          <cell r="D12">
            <v>-4716</v>
          </cell>
          <cell r="E12">
            <v>-4727</v>
          </cell>
          <cell r="F12">
            <v>-4722</v>
          </cell>
          <cell r="G12">
            <v>-4717</v>
          </cell>
          <cell r="H12">
            <v>-4716</v>
          </cell>
        </row>
        <row r="13">
          <cell r="A13">
            <v>410100</v>
          </cell>
          <cell r="B13" t="str">
            <v>DFIT: Utility: Current Year</v>
          </cell>
          <cell r="C13">
            <v>72724</v>
          </cell>
          <cell r="D13">
            <v>65118</v>
          </cell>
          <cell r="E13">
            <v>69939</v>
          </cell>
          <cell r="F13">
            <v>65990</v>
          </cell>
          <cell r="G13">
            <v>54537</v>
          </cell>
          <cell r="H13">
            <v>27899</v>
          </cell>
        </row>
        <row r="14">
          <cell r="A14">
            <v>410102</v>
          </cell>
          <cell r="B14" t="str">
            <v>DSIT: Utility: Current Year</v>
          </cell>
          <cell r="C14">
            <v>41875</v>
          </cell>
          <cell r="D14">
            <v>39719</v>
          </cell>
          <cell r="E14">
            <v>41085</v>
          </cell>
          <cell r="F14">
            <v>39966</v>
          </cell>
          <cell r="G14">
            <v>36719</v>
          </cell>
          <cell r="H14">
            <v>29169</v>
          </cell>
        </row>
        <row r="15">
          <cell r="A15">
            <v>417550</v>
          </cell>
          <cell r="B15" t="str">
            <v>Misc Operating Fee</v>
          </cell>
          <cell r="C15">
            <v>2</v>
          </cell>
        </row>
        <row r="16">
          <cell r="A16">
            <v>419170</v>
          </cell>
          <cell r="B16" t="str">
            <v>AFUDC Equity</v>
          </cell>
          <cell r="C16">
            <v>60048</v>
          </cell>
          <cell r="D16">
            <v>60203</v>
          </cell>
          <cell r="E16">
            <v>72122</v>
          </cell>
          <cell r="F16">
            <v>62863</v>
          </cell>
          <cell r="G16">
            <v>63805</v>
          </cell>
          <cell r="H16">
            <v>74770</v>
          </cell>
        </row>
        <row r="17">
          <cell r="A17">
            <v>419429</v>
          </cell>
          <cell r="B17" t="str">
            <v>IC Moneypool - Interest Inc</v>
          </cell>
          <cell r="C17">
            <v>11747</v>
          </cell>
          <cell r="D17">
            <v>3922</v>
          </cell>
          <cell r="F17">
            <v>27801</v>
          </cell>
          <cell r="G17">
            <v>51306</v>
          </cell>
          <cell r="H17">
            <v>45099</v>
          </cell>
        </row>
        <row r="18">
          <cell r="A18">
            <v>426100</v>
          </cell>
          <cell r="B18" t="str">
            <v>Donations</v>
          </cell>
          <cell r="C18">
            <v>4237</v>
          </cell>
          <cell r="D18">
            <v>4627</v>
          </cell>
          <cell r="E18">
            <v>4155</v>
          </cell>
          <cell r="F18">
            <v>7394</v>
          </cell>
          <cell r="G18">
            <v>10746</v>
          </cell>
          <cell r="H18">
            <v>18753</v>
          </cell>
        </row>
        <row r="19">
          <cell r="A19">
            <v>426400</v>
          </cell>
          <cell r="B19" t="str">
            <v>Exp/Civic &amp; Political Activity</v>
          </cell>
          <cell r="C19">
            <v>17047</v>
          </cell>
          <cell r="D19">
            <v>16559</v>
          </cell>
          <cell r="E19">
            <v>16795</v>
          </cell>
          <cell r="F19">
            <v>16890</v>
          </cell>
          <cell r="G19">
            <v>16644</v>
          </cell>
          <cell r="H19">
            <v>16533</v>
          </cell>
        </row>
        <row r="20">
          <cell r="A20">
            <v>426509</v>
          </cell>
          <cell r="B20" t="str">
            <v>Loss on Sale of A/R</v>
          </cell>
          <cell r="C20">
            <v>-38981</v>
          </cell>
          <cell r="D20">
            <v>-56196</v>
          </cell>
          <cell r="E20">
            <v>-64151</v>
          </cell>
          <cell r="F20">
            <v>-44401</v>
          </cell>
          <cell r="G20">
            <v>-37445</v>
          </cell>
          <cell r="H20">
            <v>13202</v>
          </cell>
        </row>
        <row r="21">
          <cell r="A21">
            <v>426512</v>
          </cell>
          <cell r="B21" t="str">
            <v>Donations</v>
          </cell>
          <cell r="C21">
            <v>0</v>
          </cell>
        </row>
        <row r="22">
          <cell r="A22">
            <v>426591</v>
          </cell>
          <cell r="B22" t="str">
            <v>I/C - Loss on Sale of A/R</v>
          </cell>
          <cell r="C22">
            <v>15343</v>
          </cell>
          <cell r="D22">
            <v>9698</v>
          </cell>
          <cell r="E22">
            <v>14771</v>
          </cell>
          <cell r="F22">
            <v>9285</v>
          </cell>
          <cell r="G22">
            <v>-2348</v>
          </cell>
          <cell r="H22">
            <v>-44264</v>
          </cell>
        </row>
        <row r="23">
          <cell r="A23">
            <v>426891</v>
          </cell>
          <cell r="B23" t="str">
            <v>IC Sale of AR Fees VIE</v>
          </cell>
          <cell r="C23">
            <v>3063</v>
          </cell>
          <cell r="D23">
            <v>3369</v>
          </cell>
          <cell r="E23">
            <v>3566</v>
          </cell>
          <cell r="F23">
            <v>3692</v>
          </cell>
          <cell r="G23">
            <v>5707</v>
          </cell>
          <cell r="H23">
            <v>9416</v>
          </cell>
        </row>
        <row r="24">
          <cell r="A24">
            <v>457700</v>
          </cell>
          <cell r="B24" t="str">
            <v>Allocated Emplyee Benefits</v>
          </cell>
          <cell r="C24">
            <v>-616</v>
          </cell>
        </row>
        <row r="25">
          <cell r="A25">
            <v>480000</v>
          </cell>
          <cell r="B25" t="str">
            <v>Residential Sales-Gas</v>
          </cell>
          <cell r="C25">
            <v>2751087</v>
          </cell>
          <cell r="D25">
            <v>2362306</v>
          </cell>
          <cell r="E25">
            <v>2125455</v>
          </cell>
          <cell r="F25">
            <v>2192689</v>
          </cell>
          <cell r="G25">
            <v>2829703</v>
          </cell>
          <cell r="H25">
            <v>4938356</v>
          </cell>
        </row>
        <row r="26">
          <cell r="A26">
            <v>480990</v>
          </cell>
          <cell r="B26" t="str">
            <v>Gas Residential Sales-Unbilled</v>
          </cell>
          <cell r="C26">
            <v>7</v>
          </cell>
          <cell r="D26">
            <v>613752</v>
          </cell>
          <cell r="E26">
            <v>26282</v>
          </cell>
          <cell r="F26">
            <v>554106</v>
          </cell>
          <cell r="G26">
            <v>575165</v>
          </cell>
          <cell r="H26">
            <v>1894697</v>
          </cell>
        </row>
        <row r="27">
          <cell r="A27">
            <v>481000</v>
          </cell>
          <cell r="B27" t="str">
            <v>Industrial Sales-Gas</v>
          </cell>
          <cell r="C27">
            <v>46440</v>
          </cell>
          <cell r="D27">
            <v>28994</v>
          </cell>
          <cell r="E27">
            <v>36678</v>
          </cell>
          <cell r="F27">
            <v>42228</v>
          </cell>
          <cell r="G27">
            <v>43092</v>
          </cell>
          <cell r="H27">
            <v>73469</v>
          </cell>
        </row>
        <row r="28">
          <cell r="A28">
            <v>481090</v>
          </cell>
          <cell r="B28" t="str">
            <v>Gas Industrial Sales Unbilled</v>
          </cell>
          <cell r="C28">
            <v>6867</v>
          </cell>
          <cell r="D28">
            <v>19528</v>
          </cell>
          <cell r="E28">
            <v>1476</v>
          </cell>
          <cell r="F28">
            <v>14979</v>
          </cell>
          <cell r="G28">
            <v>596</v>
          </cell>
          <cell r="H28">
            <v>22175</v>
          </cell>
        </row>
        <row r="29">
          <cell r="A29">
            <v>481200</v>
          </cell>
          <cell r="B29" t="str">
            <v>Gas Commercial Sales</v>
          </cell>
          <cell r="C29">
            <v>936120</v>
          </cell>
          <cell r="D29">
            <v>886561</v>
          </cell>
          <cell r="E29">
            <v>1009259</v>
          </cell>
          <cell r="F29">
            <v>847241</v>
          </cell>
          <cell r="G29">
            <v>1268913</v>
          </cell>
          <cell r="H29">
            <v>1922747</v>
          </cell>
        </row>
        <row r="30">
          <cell r="A30">
            <v>481290</v>
          </cell>
          <cell r="B30" t="str">
            <v>Gas Commercial Sales Unbilled</v>
          </cell>
          <cell r="C30">
            <v>11006</v>
          </cell>
          <cell r="D30">
            <v>329850</v>
          </cell>
          <cell r="E30">
            <v>-86278</v>
          </cell>
          <cell r="F30">
            <v>303418</v>
          </cell>
          <cell r="G30">
            <v>82884</v>
          </cell>
          <cell r="H30">
            <v>707713</v>
          </cell>
        </row>
        <row r="31">
          <cell r="A31">
            <v>482000</v>
          </cell>
          <cell r="B31" t="str">
            <v>Other Sales to Public Auth-Gas</v>
          </cell>
          <cell r="C31">
            <v>79630</v>
          </cell>
          <cell r="D31">
            <v>53767</v>
          </cell>
          <cell r="E31">
            <v>41598</v>
          </cell>
          <cell r="F31">
            <v>57256</v>
          </cell>
          <cell r="G31">
            <v>109247</v>
          </cell>
          <cell r="H31">
            <v>168156</v>
          </cell>
        </row>
        <row r="32">
          <cell r="A32">
            <v>482090</v>
          </cell>
          <cell r="B32" t="str">
            <v>Gas OPA Unbilled</v>
          </cell>
          <cell r="C32">
            <v>-5599</v>
          </cell>
          <cell r="D32">
            <v>47397</v>
          </cell>
          <cell r="E32">
            <v>10251</v>
          </cell>
          <cell r="F32">
            <v>46999</v>
          </cell>
          <cell r="G32">
            <v>24277</v>
          </cell>
          <cell r="H32">
            <v>112702</v>
          </cell>
        </row>
        <row r="33">
          <cell r="A33">
            <v>482200</v>
          </cell>
          <cell r="B33" t="str">
            <v>Gas Public St Hwy Ltng</v>
          </cell>
          <cell r="C33">
            <v>33</v>
          </cell>
          <cell r="D33">
            <v>43</v>
          </cell>
          <cell r="E33">
            <v>41</v>
          </cell>
          <cell r="F33">
            <v>50</v>
          </cell>
          <cell r="G33">
            <v>45</v>
          </cell>
          <cell r="H33">
            <v>43</v>
          </cell>
        </row>
        <row r="34">
          <cell r="A34">
            <v>484000</v>
          </cell>
          <cell r="B34" t="str">
            <v>Interdepartmental</v>
          </cell>
        </row>
        <row r="35">
          <cell r="A35">
            <v>488000</v>
          </cell>
          <cell r="B35" t="str">
            <v>Misc Service Revenue-Gas</v>
          </cell>
          <cell r="C35">
            <v>4333</v>
          </cell>
          <cell r="D35">
            <v>4333</v>
          </cell>
          <cell r="E35">
            <v>4333</v>
          </cell>
          <cell r="F35">
            <v>4333</v>
          </cell>
          <cell r="G35">
            <v>4333</v>
          </cell>
          <cell r="H35">
            <v>4333</v>
          </cell>
        </row>
        <row r="36">
          <cell r="A36">
            <v>488100</v>
          </cell>
          <cell r="B36" t="str">
            <v>IC Misc Svc Reg Gas Reg</v>
          </cell>
          <cell r="C36">
            <v>42841</v>
          </cell>
          <cell r="D36">
            <v>42841</v>
          </cell>
          <cell r="E36">
            <v>42841</v>
          </cell>
          <cell r="F36">
            <v>42841</v>
          </cell>
          <cell r="G36">
            <v>42841</v>
          </cell>
          <cell r="H36">
            <v>42841</v>
          </cell>
        </row>
        <row r="37">
          <cell r="A37">
            <v>489000</v>
          </cell>
          <cell r="B37" t="str">
            <v>Transp Gas of Others</v>
          </cell>
          <cell r="C37">
            <v>109121</v>
          </cell>
          <cell r="D37">
            <v>108404</v>
          </cell>
          <cell r="E37">
            <v>115576</v>
          </cell>
          <cell r="F37">
            <v>110434</v>
          </cell>
          <cell r="G37">
            <v>127165</v>
          </cell>
          <cell r="H37">
            <v>129504</v>
          </cell>
        </row>
        <row r="38">
          <cell r="A38">
            <v>489020</v>
          </cell>
          <cell r="B38" t="str">
            <v>Comm Gas Transp Only</v>
          </cell>
          <cell r="C38">
            <v>81230</v>
          </cell>
          <cell r="D38">
            <v>69396</v>
          </cell>
          <cell r="E38">
            <v>85233</v>
          </cell>
          <cell r="F38">
            <v>67251</v>
          </cell>
          <cell r="G38">
            <v>108862</v>
          </cell>
          <cell r="H38">
            <v>136606</v>
          </cell>
        </row>
        <row r="39">
          <cell r="A39">
            <v>489025</v>
          </cell>
          <cell r="B39" t="str">
            <v>Comm Gas Transp Unbilled</v>
          </cell>
          <cell r="C39">
            <v>-8454</v>
          </cell>
          <cell r="D39">
            <v>4732</v>
          </cell>
          <cell r="E39">
            <v>-6790</v>
          </cell>
          <cell r="F39">
            <v>8122</v>
          </cell>
          <cell r="G39">
            <v>13185</v>
          </cell>
          <cell r="H39">
            <v>53417</v>
          </cell>
        </row>
        <row r="40">
          <cell r="A40">
            <v>489030</v>
          </cell>
          <cell r="B40" t="str">
            <v>Indust Gas Transp Only</v>
          </cell>
          <cell r="C40">
            <v>209102</v>
          </cell>
          <cell r="D40">
            <v>214672</v>
          </cell>
          <cell r="E40">
            <v>201073</v>
          </cell>
          <cell r="F40">
            <v>207869</v>
          </cell>
          <cell r="G40">
            <v>223823</v>
          </cell>
          <cell r="H40">
            <v>219822</v>
          </cell>
        </row>
        <row r="41">
          <cell r="A41">
            <v>489035</v>
          </cell>
          <cell r="B41" t="str">
            <v>Indust Gas Transp Unbilled</v>
          </cell>
          <cell r="C41">
            <v>-5033</v>
          </cell>
          <cell r="D41">
            <v>-4266</v>
          </cell>
          <cell r="E41">
            <v>10708</v>
          </cell>
          <cell r="F41">
            <v>2774</v>
          </cell>
          <cell r="G41">
            <v>38001</v>
          </cell>
          <cell r="H41">
            <v>87610</v>
          </cell>
        </row>
        <row r="42">
          <cell r="A42">
            <v>489040</v>
          </cell>
          <cell r="B42" t="str">
            <v>OPA Gas Transp Only</v>
          </cell>
          <cell r="C42">
            <v>9484</v>
          </cell>
          <cell r="D42">
            <v>7319</v>
          </cell>
          <cell r="E42">
            <v>7158</v>
          </cell>
          <cell r="F42">
            <v>7842</v>
          </cell>
          <cell r="G42">
            <v>19416</v>
          </cell>
          <cell r="H42">
            <v>35646</v>
          </cell>
        </row>
        <row r="43">
          <cell r="A43">
            <v>489045</v>
          </cell>
          <cell r="B43" t="str">
            <v>OPA Gas Transp Unbilled</v>
          </cell>
          <cell r="C43">
            <v>-1881</v>
          </cell>
          <cell r="D43">
            <v>269</v>
          </cell>
          <cell r="E43">
            <v>1004</v>
          </cell>
          <cell r="F43">
            <v>1009</v>
          </cell>
          <cell r="G43">
            <v>5978</v>
          </cell>
          <cell r="H43">
            <v>25879</v>
          </cell>
        </row>
        <row r="44">
          <cell r="A44">
            <v>493010</v>
          </cell>
          <cell r="B44" t="str">
            <v>Rent from Gas Properties-IC</v>
          </cell>
          <cell r="C44">
            <v>1208</v>
          </cell>
          <cell r="D44">
            <v>1208</v>
          </cell>
          <cell r="E44">
            <v>1208</v>
          </cell>
          <cell r="F44">
            <v>1208</v>
          </cell>
          <cell r="G44">
            <v>1208</v>
          </cell>
          <cell r="H44">
            <v>1208</v>
          </cell>
        </row>
        <row r="45">
          <cell r="A45">
            <v>496020</v>
          </cell>
          <cell r="B45" t="str">
            <v>Provision for rate refund - Ta</v>
          </cell>
          <cell r="C45">
            <v>-110426</v>
          </cell>
          <cell r="D45">
            <v>-123971</v>
          </cell>
          <cell r="E45">
            <v>-93858</v>
          </cell>
          <cell r="F45">
            <v>-116771</v>
          </cell>
          <cell r="G45">
            <v>-142812</v>
          </cell>
          <cell r="H45">
            <v>-273708</v>
          </cell>
        </row>
        <row r="46">
          <cell r="A46">
            <v>506000</v>
          </cell>
          <cell r="B46" t="str">
            <v>Misc Fossil Power Expenses</v>
          </cell>
          <cell r="C46">
            <v>23</v>
          </cell>
          <cell r="D46">
            <v>23</v>
          </cell>
          <cell r="E46">
            <v>23</v>
          </cell>
          <cell r="F46">
            <v>23</v>
          </cell>
          <cell r="G46">
            <v>23</v>
          </cell>
          <cell r="H46">
            <v>23</v>
          </cell>
        </row>
        <row r="47">
          <cell r="A47">
            <v>539000</v>
          </cell>
          <cell r="B47" t="str">
            <v>Misc Hydraulic Expenses</v>
          </cell>
          <cell r="C47">
            <v>5</v>
          </cell>
          <cell r="D47">
            <v>4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</row>
        <row r="48">
          <cell r="A48">
            <v>557000</v>
          </cell>
          <cell r="B48" t="str">
            <v>Other Expenses-Oper</v>
          </cell>
          <cell r="C48">
            <v>34670</v>
          </cell>
          <cell r="D48">
            <v>34670</v>
          </cell>
          <cell r="E48">
            <v>34670</v>
          </cell>
          <cell r="F48">
            <v>34670</v>
          </cell>
          <cell r="G48">
            <v>34670</v>
          </cell>
          <cell r="H48">
            <v>34670</v>
          </cell>
        </row>
        <row r="49">
          <cell r="A49">
            <v>588100</v>
          </cell>
          <cell r="B49" t="str">
            <v>Misc Distribution Exp-Other</v>
          </cell>
          <cell r="C49">
            <v>30826</v>
          </cell>
          <cell r="D49">
            <v>7041</v>
          </cell>
          <cell r="E49">
            <v>8437</v>
          </cell>
          <cell r="F49">
            <v>9921</v>
          </cell>
          <cell r="G49">
            <v>7041</v>
          </cell>
          <cell r="H49">
            <v>7041</v>
          </cell>
        </row>
        <row r="50">
          <cell r="A50">
            <v>593000</v>
          </cell>
          <cell r="B50" t="str">
            <v>Maint Overhd Lines-Other-Dist</v>
          </cell>
          <cell r="C50">
            <v>0</v>
          </cell>
        </row>
        <row r="51">
          <cell r="A51">
            <v>717000</v>
          </cell>
          <cell r="B51" t="str">
            <v>Liq Petro Gas Exp-Vapor Proc</v>
          </cell>
          <cell r="C51">
            <v>8138</v>
          </cell>
          <cell r="D51">
            <v>12495</v>
          </cell>
          <cell r="E51">
            <v>13741</v>
          </cell>
          <cell r="F51">
            <v>14918</v>
          </cell>
          <cell r="G51">
            <v>17194</v>
          </cell>
          <cell r="H51">
            <v>9927</v>
          </cell>
        </row>
        <row r="52">
          <cell r="A52">
            <v>728000</v>
          </cell>
          <cell r="B52" t="str">
            <v>Liquid Petroleum Gas</v>
          </cell>
          <cell r="H52">
            <v>12575</v>
          </cell>
        </row>
        <row r="53">
          <cell r="A53">
            <v>735000</v>
          </cell>
          <cell r="B53" t="str">
            <v>Gas Misc Production Exp</v>
          </cell>
          <cell r="C53">
            <v>7399</v>
          </cell>
          <cell r="D53">
            <v>11360</v>
          </cell>
          <cell r="E53">
            <v>12490</v>
          </cell>
          <cell r="F53">
            <v>13563</v>
          </cell>
          <cell r="G53">
            <v>15632</v>
          </cell>
          <cell r="H53">
            <v>9025</v>
          </cell>
        </row>
        <row r="54">
          <cell r="A54">
            <v>742000</v>
          </cell>
          <cell r="B54" t="str">
            <v>Maint Gas Production Equipmen</v>
          </cell>
          <cell r="C54">
            <v>5864</v>
          </cell>
          <cell r="D54">
            <v>5823</v>
          </cell>
          <cell r="E54">
            <v>8266</v>
          </cell>
          <cell r="F54">
            <v>5909</v>
          </cell>
          <cell r="G54">
            <v>6379</v>
          </cell>
          <cell r="H54">
            <v>8850</v>
          </cell>
        </row>
        <row r="55">
          <cell r="A55">
            <v>801000</v>
          </cell>
          <cell r="B55" t="str">
            <v>Purchases Gas &amp; NGL</v>
          </cell>
          <cell r="C55">
            <v>1070657</v>
          </cell>
          <cell r="D55">
            <v>939038</v>
          </cell>
          <cell r="E55">
            <v>879967</v>
          </cell>
          <cell r="F55">
            <v>874332</v>
          </cell>
          <cell r="G55">
            <v>1608957</v>
          </cell>
          <cell r="H55">
            <v>3417142</v>
          </cell>
        </row>
        <row r="56">
          <cell r="A56">
            <v>805002</v>
          </cell>
          <cell r="B56" t="str">
            <v>Unrecovered Purchase Gas Adj</v>
          </cell>
          <cell r="C56">
            <v>0</v>
          </cell>
        </row>
        <row r="57">
          <cell r="A57">
            <v>805003</v>
          </cell>
          <cell r="B57" t="str">
            <v>Purchase Gas Cost Unbilled Rev</v>
          </cell>
          <cell r="C57">
            <v>192706</v>
          </cell>
          <cell r="D57">
            <v>1016854</v>
          </cell>
          <cell r="E57">
            <v>-40680</v>
          </cell>
          <cell r="F57">
            <v>865876</v>
          </cell>
          <cell r="G57">
            <v>364192</v>
          </cell>
          <cell r="H57">
            <v>1728345</v>
          </cell>
        </row>
        <row r="58">
          <cell r="A58">
            <v>807000</v>
          </cell>
          <cell r="B58" t="str">
            <v>Gas Purchased Expenses</v>
          </cell>
          <cell r="C58">
            <v>57382</v>
          </cell>
          <cell r="D58">
            <v>22224</v>
          </cell>
          <cell r="E58">
            <v>22322</v>
          </cell>
          <cell r="F58">
            <v>22223</v>
          </cell>
          <cell r="G58">
            <v>22315</v>
          </cell>
          <cell r="H58">
            <v>22401</v>
          </cell>
        </row>
        <row r="59">
          <cell r="A59">
            <v>863000</v>
          </cell>
          <cell r="B59" t="str">
            <v>Transm-Maint of Mains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871000</v>
          </cell>
          <cell r="B60" t="str">
            <v>Distribution Load Dispatching</v>
          </cell>
          <cell r="C60">
            <v>10358</v>
          </cell>
          <cell r="D60">
            <v>15904</v>
          </cell>
          <cell r="E60">
            <v>17488</v>
          </cell>
          <cell r="F60">
            <v>18986</v>
          </cell>
          <cell r="G60">
            <v>21885</v>
          </cell>
          <cell r="H60">
            <v>12634</v>
          </cell>
        </row>
        <row r="61">
          <cell r="A61">
            <v>874000</v>
          </cell>
          <cell r="B61" t="str">
            <v>Mains And Services</v>
          </cell>
          <cell r="C61">
            <v>233983</v>
          </cell>
          <cell r="D61">
            <v>258043</v>
          </cell>
          <cell r="E61">
            <v>225494</v>
          </cell>
          <cell r="F61">
            <v>273534</v>
          </cell>
          <cell r="G61">
            <v>242758</v>
          </cell>
          <cell r="H61">
            <v>218947</v>
          </cell>
        </row>
        <row r="62">
          <cell r="A62">
            <v>876000</v>
          </cell>
          <cell r="B62" t="str">
            <v>Measuring &amp; Reg Station-Indus</v>
          </cell>
          <cell r="C62">
            <v>0</v>
          </cell>
        </row>
        <row r="63">
          <cell r="A63">
            <v>878000</v>
          </cell>
          <cell r="B63" t="str">
            <v>Meter And House Regulator Exp</v>
          </cell>
          <cell r="C63">
            <v>198354</v>
          </cell>
          <cell r="D63">
            <v>225474</v>
          </cell>
          <cell r="E63">
            <v>226099</v>
          </cell>
          <cell r="F63">
            <v>208639</v>
          </cell>
          <cell r="G63">
            <v>206305</v>
          </cell>
          <cell r="H63">
            <v>172492</v>
          </cell>
        </row>
        <row r="64">
          <cell r="A64">
            <v>879000</v>
          </cell>
          <cell r="B64" t="str">
            <v>Customer Installation Expense</v>
          </cell>
          <cell r="C64">
            <v>108385</v>
          </cell>
          <cell r="D64">
            <v>112236</v>
          </cell>
          <cell r="E64">
            <v>100044</v>
          </cell>
          <cell r="F64">
            <v>112453</v>
          </cell>
          <cell r="G64">
            <v>90423</v>
          </cell>
          <cell r="H64">
            <v>92492</v>
          </cell>
        </row>
        <row r="65">
          <cell r="A65">
            <v>880000</v>
          </cell>
          <cell r="B65" t="str">
            <v>Gas Distribution-Other Expense</v>
          </cell>
          <cell r="C65">
            <v>334067</v>
          </cell>
          <cell r="D65">
            <v>197807</v>
          </cell>
          <cell r="E65">
            <v>148502</v>
          </cell>
          <cell r="F65">
            <v>146821</v>
          </cell>
          <cell r="G65">
            <v>145338</v>
          </cell>
          <cell r="H65">
            <v>148809</v>
          </cell>
        </row>
        <row r="66">
          <cell r="A66">
            <v>887000</v>
          </cell>
          <cell r="B66" t="str">
            <v>Maintenance of Mains</v>
          </cell>
          <cell r="C66">
            <v>101816</v>
          </cell>
          <cell r="D66">
            <v>133920</v>
          </cell>
          <cell r="E66">
            <v>141243</v>
          </cell>
          <cell r="F66">
            <v>164182</v>
          </cell>
          <cell r="G66">
            <v>172939</v>
          </cell>
          <cell r="H66">
            <v>116261</v>
          </cell>
        </row>
        <row r="67">
          <cell r="A67">
            <v>889000</v>
          </cell>
          <cell r="B67" t="str">
            <v>Maint-Meas/Reg Stn Equip-Gas</v>
          </cell>
          <cell r="C67">
            <v>3699</v>
          </cell>
          <cell r="D67">
            <v>5681</v>
          </cell>
          <cell r="E67">
            <v>6245</v>
          </cell>
          <cell r="F67">
            <v>6781</v>
          </cell>
          <cell r="G67">
            <v>7817</v>
          </cell>
          <cell r="H67">
            <v>4513</v>
          </cell>
        </row>
        <row r="68">
          <cell r="A68">
            <v>892000</v>
          </cell>
          <cell r="B68" t="str">
            <v>Maintenance of Services</v>
          </cell>
          <cell r="C68">
            <v>42484</v>
          </cell>
          <cell r="D68">
            <v>47303</v>
          </cell>
          <cell r="E68">
            <v>47840</v>
          </cell>
          <cell r="F68">
            <v>49170</v>
          </cell>
          <cell r="G68">
            <v>57123</v>
          </cell>
          <cell r="H68">
            <v>50727</v>
          </cell>
        </row>
        <row r="69">
          <cell r="A69">
            <v>893000</v>
          </cell>
          <cell r="B69" t="str">
            <v>Maint - Meters And House Reg</v>
          </cell>
          <cell r="C69">
            <v>15537</v>
          </cell>
          <cell r="D69">
            <v>23855</v>
          </cell>
          <cell r="E69">
            <v>26230</v>
          </cell>
          <cell r="F69">
            <v>28479</v>
          </cell>
          <cell r="G69">
            <v>32827</v>
          </cell>
          <cell r="H69">
            <v>18953</v>
          </cell>
        </row>
        <row r="70">
          <cell r="A70">
            <v>894000</v>
          </cell>
          <cell r="B70" t="str">
            <v>Maint-Other Distribution Equip</v>
          </cell>
          <cell r="C70">
            <v>2959</v>
          </cell>
          <cell r="D70">
            <v>4544</v>
          </cell>
          <cell r="E70">
            <v>4997</v>
          </cell>
          <cell r="F70">
            <v>5425</v>
          </cell>
          <cell r="G70">
            <v>6253</v>
          </cell>
          <cell r="H70">
            <v>3610</v>
          </cell>
        </row>
        <row r="71">
          <cell r="A71">
            <v>901000</v>
          </cell>
          <cell r="B71" t="str">
            <v>Supervision-Cust Accts</v>
          </cell>
          <cell r="C71">
            <v>14561</v>
          </cell>
          <cell r="D71">
            <v>14561</v>
          </cell>
          <cell r="E71">
            <v>19376</v>
          </cell>
          <cell r="F71">
            <v>14563</v>
          </cell>
          <cell r="G71">
            <v>14563</v>
          </cell>
          <cell r="H71">
            <v>14563</v>
          </cell>
        </row>
        <row r="72">
          <cell r="A72">
            <v>902000</v>
          </cell>
          <cell r="B72" t="str">
            <v>Meter Reading Expense</v>
          </cell>
          <cell r="C72">
            <v>1205</v>
          </cell>
          <cell r="D72">
            <v>1205</v>
          </cell>
          <cell r="E72">
            <v>1808</v>
          </cell>
          <cell r="F72">
            <v>1205</v>
          </cell>
          <cell r="G72">
            <v>1205</v>
          </cell>
          <cell r="H72">
            <v>1205</v>
          </cell>
        </row>
        <row r="73">
          <cell r="A73">
            <v>903000</v>
          </cell>
          <cell r="B73" t="str">
            <v>Cust Records &amp; Collection Exp</v>
          </cell>
          <cell r="C73">
            <v>91896</v>
          </cell>
          <cell r="D73">
            <v>85644</v>
          </cell>
          <cell r="E73">
            <v>84298</v>
          </cell>
          <cell r="F73">
            <v>80074</v>
          </cell>
          <cell r="G73">
            <v>87911</v>
          </cell>
          <cell r="H73">
            <v>79830</v>
          </cell>
        </row>
        <row r="74">
          <cell r="A74">
            <v>903100</v>
          </cell>
          <cell r="B74" t="str">
            <v>Cust Contracts &amp; Orders-Local</v>
          </cell>
          <cell r="C74">
            <v>36538</v>
          </cell>
          <cell r="D74">
            <v>36291</v>
          </cell>
          <cell r="E74">
            <v>43356</v>
          </cell>
          <cell r="F74">
            <v>36707</v>
          </cell>
          <cell r="G74">
            <v>35835</v>
          </cell>
          <cell r="H74">
            <v>34542</v>
          </cell>
        </row>
        <row r="75">
          <cell r="A75">
            <v>903200</v>
          </cell>
          <cell r="B75" t="str">
            <v>Cust Billing &amp; Acct</v>
          </cell>
          <cell r="C75">
            <v>57222</v>
          </cell>
          <cell r="D75">
            <v>57074</v>
          </cell>
          <cell r="E75">
            <v>71821</v>
          </cell>
          <cell r="F75">
            <v>57246</v>
          </cell>
          <cell r="G75">
            <v>56529</v>
          </cell>
          <cell r="H75">
            <v>55088</v>
          </cell>
        </row>
        <row r="76">
          <cell r="A76">
            <v>903300</v>
          </cell>
          <cell r="B76" t="str">
            <v>Cust Collecting-Local</v>
          </cell>
          <cell r="C76">
            <v>29856</v>
          </cell>
          <cell r="D76">
            <v>29687</v>
          </cell>
          <cell r="E76">
            <v>35733</v>
          </cell>
          <cell r="F76">
            <v>29983</v>
          </cell>
          <cell r="G76">
            <v>29342</v>
          </cell>
          <cell r="H76">
            <v>28345</v>
          </cell>
        </row>
        <row r="77">
          <cell r="A77">
            <v>903400</v>
          </cell>
          <cell r="B77" t="str">
            <v>Cust Receiv &amp; Collect Exp-Edp</v>
          </cell>
          <cell r="C77">
            <v>4809</v>
          </cell>
          <cell r="D77">
            <v>4260</v>
          </cell>
          <cell r="E77">
            <v>4316</v>
          </cell>
          <cell r="F77">
            <v>4862</v>
          </cell>
          <cell r="G77">
            <v>4312</v>
          </cell>
          <cell r="H77">
            <v>4330</v>
          </cell>
        </row>
        <row r="78">
          <cell r="A78">
            <v>904003</v>
          </cell>
          <cell r="B78" t="str">
            <v>Cust Acctg-Loss On Sale-A/R</v>
          </cell>
          <cell r="C78">
            <v>42298</v>
          </cell>
          <cell r="D78">
            <v>49869</v>
          </cell>
          <cell r="E78">
            <v>52936</v>
          </cell>
          <cell r="F78">
            <v>40020</v>
          </cell>
          <cell r="G78">
            <v>48483</v>
          </cell>
          <cell r="H78">
            <v>48043</v>
          </cell>
        </row>
        <row r="79">
          <cell r="A79">
            <v>908160</v>
          </cell>
          <cell r="B79" t="str">
            <v>Cust Assist Exp-General</v>
          </cell>
          <cell r="C79">
            <v>5919</v>
          </cell>
          <cell r="D79">
            <v>9088</v>
          </cell>
          <cell r="E79">
            <v>9993</v>
          </cell>
          <cell r="F79">
            <v>10849</v>
          </cell>
          <cell r="G79">
            <v>12506</v>
          </cell>
          <cell r="H79">
            <v>7220</v>
          </cell>
        </row>
        <row r="80">
          <cell r="A80">
            <v>910000</v>
          </cell>
          <cell r="B80" t="str">
            <v>Misc Cust Serv/Inform Exp</v>
          </cell>
          <cell r="C80">
            <v>14540</v>
          </cell>
          <cell r="D80">
            <v>15676</v>
          </cell>
          <cell r="E80">
            <v>13925</v>
          </cell>
          <cell r="F80">
            <v>16351</v>
          </cell>
          <cell r="G80">
            <v>15049</v>
          </cell>
          <cell r="H80">
            <v>13952</v>
          </cell>
        </row>
        <row r="81">
          <cell r="A81">
            <v>910100</v>
          </cell>
          <cell r="B81" t="str">
            <v>Exp-Rs Reg Prod/Svces-CstAccts</v>
          </cell>
          <cell r="C81">
            <v>11862</v>
          </cell>
          <cell r="D81">
            <v>11862</v>
          </cell>
          <cell r="E81">
            <v>11986</v>
          </cell>
          <cell r="F81">
            <v>11862</v>
          </cell>
          <cell r="G81">
            <v>11862</v>
          </cell>
          <cell r="H81">
            <v>11862</v>
          </cell>
        </row>
        <row r="82">
          <cell r="A82">
            <v>911000</v>
          </cell>
          <cell r="B82" t="str">
            <v>Supervision</v>
          </cell>
          <cell r="C82">
            <v>1716</v>
          </cell>
          <cell r="D82">
            <v>1716</v>
          </cell>
          <cell r="E82">
            <v>1716</v>
          </cell>
          <cell r="F82">
            <v>1716</v>
          </cell>
          <cell r="G82">
            <v>1716</v>
          </cell>
          <cell r="H82">
            <v>1716</v>
          </cell>
        </row>
        <row r="83">
          <cell r="A83">
            <v>912000</v>
          </cell>
          <cell r="B83" t="str">
            <v>Demonstrating &amp; Selling Exp</v>
          </cell>
          <cell r="C83">
            <v>14854</v>
          </cell>
          <cell r="D83">
            <v>15100</v>
          </cell>
          <cell r="E83">
            <v>15102</v>
          </cell>
          <cell r="F83">
            <v>15100</v>
          </cell>
          <cell r="G83">
            <v>15103</v>
          </cell>
          <cell r="H83">
            <v>15151</v>
          </cell>
        </row>
        <row r="84">
          <cell r="A84">
            <v>913001</v>
          </cell>
          <cell r="B84" t="str">
            <v>Advertising Expense</v>
          </cell>
          <cell r="C84">
            <v>0</v>
          </cell>
        </row>
        <row r="85">
          <cell r="A85">
            <v>920000</v>
          </cell>
          <cell r="B85" t="str">
            <v>A &amp; G Salaries</v>
          </cell>
          <cell r="C85">
            <v>224708</v>
          </cell>
          <cell r="D85">
            <v>180230</v>
          </cell>
          <cell r="E85">
            <v>184165</v>
          </cell>
          <cell r="F85">
            <v>135786</v>
          </cell>
          <cell r="G85">
            <v>180304</v>
          </cell>
          <cell r="H85">
            <v>170908</v>
          </cell>
        </row>
        <row r="86">
          <cell r="A86">
            <v>921100</v>
          </cell>
          <cell r="B86" t="str">
            <v>Employee Expenses</v>
          </cell>
          <cell r="C86">
            <v>6368</v>
          </cell>
          <cell r="D86">
            <v>5550</v>
          </cell>
          <cell r="E86">
            <v>5697</v>
          </cell>
          <cell r="F86">
            <v>6326</v>
          </cell>
          <cell r="G86">
            <v>6548</v>
          </cell>
          <cell r="H86">
            <v>13095</v>
          </cell>
        </row>
        <row r="87">
          <cell r="A87">
            <v>921200</v>
          </cell>
          <cell r="B87" t="str">
            <v>Office Expenses</v>
          </cell>
          <cell r="C87">
            <v>19441</v>
          </cell>
          <cell r="D87">
            <v>18668</v>
          </cell>
          <cell r="E87">
            <v>18998</v>
          </cell>
          <cell r="F87">
            <v>19916</v>
          </cell>
          <cell r="G87">
            <v>19664</v>
          </cell>
          <cell r="H87">
            <v>20358</v>
          </cell>
        </row>
        <row r="88">
          <cell r="A88">
            <v>921400</v>
          </cell>
          <cell r="B88" t="str">
            <v>Computer Services Expenses</v>
          </cell>
          <cell r="C88">
            <v>21007</v>
          </cell>
          <cell r="D88">
            <v>23146</v>
          </cell>
          <cell r="E88">
            <v>20014</v>
          </cell>
          <cell r="F88">
            <v>19267</v>
          </cell>
          <cell r="G88">
            <v>18546</v>
          </cell>
          <cell r="H88">
            <v>23142</v>
          </cell>
        </row>
        <row r="89">
          <cell r="A89">
            <v>921540</v>
          </cell>
          <cell r="B89" t="str">
            <v>Computer Rent (Go Only)</v>
          </cell>
          <cell r="C89">
            <v>1263</v>
          </cell>
          <cell r="D89">
            <v>27</v>
          </cell>
          <cell r="E89">
            <v>27</v>
          </cell>
          <cell r="F89">
            <v>27</v>
          </cell>
          <cell r="G89">
            <v>27</v>
          </cell>
          <cell r="H89">
            <v>27</v>
          </cell>
        </row>
        <row r="90">
          <cell r="A90">
            <v>921600</v>
          </cell>
          <cell r="B90" t="str">
            <v>Other</v>
          </cell>
          <cell r="C90">
            <v>20</v>
          </cell>
          <cell r="D90">
            <v>20</v>
          </cell>
          <cell r="E90">
            <v>20</v>
          </cell>
          <cell r="F90">
            <v>20</v>
          </cell>
          <cell r="G90">
            <v>20</v>
          </cell>
          <cell r="H90">
            <v>20</v>
          </cell>
        </row>
        <row r="91">
          <cell r="A91">
            <v>921980</v>
          </cell>
          <cell r="B91" t="str">
            <v>Office Supplies &amp; Expenses</v>
          </cell>
          <cell r="C91">
            <v>32379</v>
          </cell>
          <cell r="D91">
            <v>32362</v>
          </cell>
          <cell r="E91">
            <v>32206</v>
          </cell>
          <cell r="F91">
            <v>32322</v>
          </cell>
          <cell r="G91">
            <v>32290</v>
          </cell>
          <cell r="H91">
            <v>32319</v>
          </cell>
        </row>
        <row r="92">
          <cell r="A92">
            <v>923000</v>
          </cell>
          <cell r="B92" t="str">
            <v>Outside Services Employed</v>
          </cell>
          <cell r="C92">
            <v>43769</v>
          </cell>
          <cell r="D92">
            <v>36034</v>
          </cell>
          <cell r="E92">
            <v>43055</v>
          </cell>
          <cell r="F92">
            <v>40398</v>
          </cell>
          <cell r="G92">
            <v>36507</v>
          </cell>
          <cell r="H92">
            <v>48851</v>
          </cell>
        </row>
        <row r="93">
          <cell r="A93">
            <v>923980</v>
          </cell>
          <cell r="B93" t="str">
            <v>Outside Services Employee &amp;</v>
          </cell>
          <cell r="C93">
            <v>78</v>
          </cell>
          <cell r="D93">
            <v>115</v>
          </cell>
          <cell r="E93">
            <v>80</v>
          </cell>
          <cell r="F93">
            <v>80</v>
          </cell>
          <cell r="G93">
            <v>80</v>
          </cell>
          <cell r="H93">
            <v>80</v>
          </cell>
        </row>
        <row r="94">
          <cell r="A94">
            <v>924000</v>
          </cell>
          <cell r="B94" t="str">
            <v>Property Insurance</v>
          </cell>
          <cell r="D94">
            <v>783</v>
          </cell>
        </row>
        <row r="95">
          <cell r="A95">
            <v>924050</v>
          </cell>
          <cell r="B95" t="str">
            <v>Inter-Co Prop Ins Exp</v>
          </cell>
          <cell r="C95">
            <v>250</v>
          </cell>
          <cell r="D95">
            <v>250</v>
          </cell>
          <cell r="E95">
            <v>250</v>
          </cell>
          <cell r="F95">
            <v>250</v>
          </cell>
          <cell r="G95">
            <v>250</v>
          </cell>
          <cell r="H95">
            <v>250</v>
          </cell>
        </row>
        <row r="96">
          <cell r="A96">
            <v>924980</v>
          </cell>
          <cell r="B96" t="str">
            <v>Property Insurance For Corp.</v>
          </cell>
          <cell r="C96">
            <v>4800</v>
          </cell>
          <cell r="D96">
            <v>4800</v>
          </cell>
          <cell r="E96">
            <v>4800</v>
          </cell>
          <cell r="F96">
            <v>4800</v>
          </cell>
          <cell r="G96">
            <v>4800</v>
          </cell>
          <cell r="H96">
            <v>4800</v>
          </cell>
        </row>
        <row r="97">
          <cell r="A97">
            <v>925000</v>
          </cell>
          <cell r="B97" t="str">
            <v>Injuries &amp; Damages</v>
          </cell>
          <cell r="C97">
            <v>728</v>
          </cell>
          <cell r="D97">
            <v>1145</v>
          </cell>
          <cell r="E97">
            <v>1145</v>
          </cell>
          <cell r="F97">
            <v>728</v>
          </cell>
          <cell r="G97">
            <v>728</v>
          </cell>
          <cell r="H97">
            <v>728</v>
          </cell>
        </row>
        <row r="98">
          <cell r="A98">
            <v>925050</v>
          </cell>
          <cell r="B98" t="str">
            <v>INTER-CO NON-PROP EXP</v>
          </cell>
          <cell r="C98">
            <v>417</v>
          </cell>
          <cell r="F98">
            <v>417</v>
          </cell>
          <cell r="G98">
            <v>417</v>
          </cell>
          <cell r="H98">
            <v>417</v>
          </cell>
        </row>
        <row r="99">
          <cell r="A99">
            <v>925051</v>
          </cell>
          <cell r="B99" t="str">
            <v>INTER-CO GEN LIAB EXP</v>
          </cell>
          <cell r="C99">
            <v>5833</v>
          </cell>
          <cell r="D99">
            <v>5833</v>
          </cell>
          <cell r="E99">
            <v>5833</v>
          </cell>
          <cell r="F99">
            <v>5833</v>
          </cell>
          <cell r="G99">
            <v>5833</v>
          </cell>
          <cell r="H99">
            <v>5833</v>
          </cell>
        </row>
        <row r="100">
          <cell r="A100">
            <v>925980</v>
          </cell>
          <cell r="B100" t="str">
            <v>Injuries And Damages For Corp.</v>
          </cell>
          <cell r="C100">
            <v>36</v>
          </cell>
          <cell r="D100">
            <v>396</v>
          </cell>
          <cell r="E100">
            <v>396</v>
          </cell>
          <cell r="F100">
            <v>36</v>
          </cell>
          <cell r="G100">
            <v>36</v>
          </cell>
          <cell r="H100">
            <v>36</v>
          </cell>
        </row>
        <row r="101">
          <cell r="A101">
            <v>926000</v>
          </cell>
          <cell r="B101" t="str">
            <v>EMPL PENSIONS AND BENEFITS</v>
          </cell>
          <cell r="C101">
            <v>136711</v>
          </cell>
          <cell r="D101">
            <v>118733</v>
          </cell>
          <cell r="E101">
            <v>118538</v>
          </cell>
          <cell r="F101">
            <v>101113</v>
          </cell>
          <cell r="G101">
            <v>118310</v>
          </cell>
          <cell r="H101">
            <v>118360</v>
          </cell>
        </row>
        <row r="102">
          <cell r="A102">
            <v>926430</v>
          </cell>
          <cell r="B102" t="str">
            <v>Employees'Recreation Expense</v>
          </cell>
          <cell r="C102">
            <v>98</v>
          </cell>
          <cell r="D102">
            <v>98</v>
          </cell>
          <cell r="E102">
            <v>99</v>
          </cell>
          <cell r="F102">
            <v>99</v>
          </cell>
          <cell r="G102">
            <v>99</v>
          </cell>
          <cell r="H102">
            <v>99</v>
          </cell>
        </row>
        <row r="103">
          <cell r="A103">
            <v>926600</v>
          </cell>
          <cell r="B103" t="str">
            <v>Employee Benefits-Transferred</v>
          </cell>
          <cell r="C103">
            <v>49871</v>
          </cell>
          <cell r="D103">
            <v>24737</v>
          </cell>
          <cell r="E103">
            <v>16592</v>
          </cell>
          <cell r="F103">
            <v>39842</v>
          </cell>
          <cell r="G103">
            <v>32174</v>
          </cell>
          <cell r="H103">
            <v>54112</v>
          </cell>
        </row>
        <row r="104">
          <cell r="A104">
            <v>926999</v>
          </cell>
          <cell r="B104" t="str">
            <v>Non Serv Pension (ASU 2017-07)</v>
          </cell>
          <cell r="C104">
            <v>-4863</v>
          </cell>
          <cell r="D104">
            <v>-4863</v>
          </cell>
          <cell r="E104">
            <v>-4863</v>
          </cell>
          <cell r="F104">
            <v>-4863</v>
          </cell>
          <cell r="G104">
            <v>-4863</v>
          </cell>
          <cell r="H104">
            <v>-4863</v>
          </cell>
        </row>
        <row r="105">
          <cell r="A105">
            <v>928006</v>
          </cell>
          <cell r="B105" t="str">
            <v>State Reg Comm Proceeding</v>
          </cell>
          <cell r="C105">
            <v>16895</v>
          </cell>
          <cell r="D105">
            <v>16895</v>
          </cell>
          <cell r="E105">
            <v>16895</v>
          </cell>
          <cell r="F105">
            <v>16895</v>
          </cell>
          <cell r="G105">
            <v>16895</v>
          </cell>
          <cell r="H105">
            <v>16895</v>
          </cell>
        </row>
        <row r="106">
          <cell r="A106">
            <v>929500</v>
          </cell>
          <cell r="B106" t="str">
            <v>Admin Exp Transf</v>
          </cell>
          <cell r="C106">
            <v>-502</v>
          </cell>
          <cell r="D106">
            <v>-502</v>
          </cell>
          <cell r="E106">
            <v>-502</v>
          </cell>
          <cell r="F106">
            <v>-3348</v>
          </cell>
          <cell r="G106">
            <v>-502</v>
          </cell>
          <cell r="H106">
            <v>-502</v>
          </cell>
        </row>
        <row r="107">
          <cell r="A107">
            <v>930150</v>
          </cell>
          <cell r="B107" t="str">
            <v>Miscellaneous Advertising Exp</v>
          </cell>
          <cell r="C107">
            <v>3184</v>
          </cell>
          <cell r="D107">
            <v>3107</v>
          </cell>
          <cell r="E107">
            <v>3107</v>
          </cell>
          <cell r="F107">
            <v>3184</v>
          </cell>
          <cell r="G107">
            <v>3107</v>
          </cell>
          <cell r="H107">
            <v>3107</v>
          </cell>
        </row>
        <row r="108">
          <cell r="A108">
            <v>930200</v>
          </cell>
          <cell r="B108" t="str">
            <v>Misc General Expenses</v>
          </cell>
          <cell r="C108">
            <v>4669</v>
          </cell>
          <cell r="D108">
            <v>4385</v>
          </cell>
          <cell r="E108">
            <v>3563</v>
          </cell>
          <cell r="F108">
            <v>4155</v>
          </cell>
          <cell r="G108">
            <v>3987</v>
          </cell>
          <cell r="H108">
            <v>4282</v>
          </cell>
        </row>
        <row r="109">
          <cell r="A109">
            <v>930230</v>
          </cell>
          <cell r="B109" t="str">
            <v>Dues To Various Organizations</v>
          </cell>
          <cell r="C109">
            <v>454</v>
          </cell>
          <cell r="D109">
            <v>574</v>
          </cell>
          <cell r="E109">
            <v>2366</v>
          </cell>
          <cell r="F109">
            <v>2658</v>
          </cell>
          <cell r="G109">
            <v>1327</v>
          </cell>
          <cell r="H109">
            <v>1353</v>
          </cell>
        </row>
        <row r="110">
          <cell r="A110">
            <v>930250</v>
          </cell>
          <cell r="B110" t="str">
            <v>Buy\Sell Transf Employee Homes</v>
          </cell>
          <cell r="C110">
            <v>46</v>
          </cell>
          <cell r="D110">
            <v>46</v>
          </cell>
          <cell r="E110">
            <v>46</v>
          </cell>
          <cell r="F110">
            <v>46</v>
          </cell>
          <cell r="G110">
            <v>46</v>
          </cell>
          <cell r="H110">
            <v>46</v>
          </cell>
        </row>
        <row r="111">
          <cell r="A111">
            <v>931001</v>
          </cell>
          <cell r="B111" t="str">
            <v>Rents-A&amp;G</v>
          </cell>
          <cell r="C111">
            <v>2754</v>
          </cell>
          <cell r="D111">
            <v>3518</v>
          </cell>
          <cell r="E111">
            <v>2745</v>
          </cell>
          <cell r="F111">
            <v>2758</v>
          </cell>
          <cell r="G111">
            <v>3541</v>
          </cell>
          <cell r="H111">
            <v>2758</v>
          </cell>
        </row>
        <row r="112">
          <cell r="A112">
            <v>931008</v>
          </cell>
          <cell r="B112" t="str">
            <v>A&amp;G Rents-IC</v>
          </cell>
          <cell r="C112">
            <v>22973</v>
          </cell>
          <cell r="D112">
            <v>22973</v>
          </cell>
          <cell r="E112">
            <v>22973</v>
          </cell>
          <cell r="F112">
            <v>22973</v>
          </cell>
          <cell r="G112">
            <v>22973</v>
          </cell>
          <cell r="H112">
            <v>22973</v>
          </cell>
        </row>
        <row r="113">
          <cell r="A113">
            <v>932000</v>
          </cell>
          <cell r="B113" t="str">
            <v>Maintenance Of Gen Plant-Gas</v>
          </cell>
          <cell r="C113">
            <v>0</v>
          </cell>
        </row>
        <row r="114">
          <cell r="A114">
            <v>935001</v>
          </cell>
          <cell r="B114" t="str">
            <v>Inactive O&amp;M and A&amp;G</v>
          </cell>
          <cell r="C114">
            <v>360</v>
          </cell>
          <cell r="F114">
            <v>360</v>
          </cell>
          <cell r="G114">
            <v>360</v>
          </cell>
          <cell r="H114">
            <v>360</v>
          </cell>
        </row>
        <row r="115">
          <cell r="A115">
            <v>935100</v>
          </cell>
          <cell r="B115" t="str">
            <v>Maint General Plant-Elec</v>
          </cell>
          <cell r="C115">
            <v>13</v>
          </cell>
          <cell r="D115">
            <v>13</v>
          </cell>
          <cell r="E115">
            <v>13</v>
          </cell>
          <cell r="F115">
            <v>13</v>
          </cell>
          <cell r="G115">
            <v>13</v>
          </cell>
          <cell r="H115">
            <v>13</v>
          </cell>
        </row>
      </sheetData>
      <sheetData sheetId="8">
        <row r="2">
          <cell r="A2">
            <v>480000</v>
          </cell>
          <cell r="B2">
            <v>4296225</v>
          </cell>
          <cell r="C2">
            <v>3089082</v>
          </cell>
          <cell r="D2">
            <v>2555773</v>
          </cell>
          <cell r="E2">
            <v>2222807</v>
          </cell>
          <cell r="F2">
            <v>1979914</v>
          </cell>
          <cell r="G2">
            <v>2060489</v>
          </cell>
          <cell r="H2">
            <v>2622250</v>
          </cell>
          <cell r="I2">
            <v>4761296</v>
          </cell>
          <cell r="J2">
            <v>8615901</v>
          </cell>
          <cell r="K2">
            <v>11249959</v>
          </cell>
          <cell r="L2">
            <v>10590220</v>
          </cell>
          <cell r="M2">
            <v>8069741</v>
          </cell>
        </row>
        <row r="3">
          <cell r="A3">
            <v>480990</v>
          </cell>
          <cell r="B3">
            <v>-1510009</v>
          </cell>
          <cell r="C3">
            <v>-226167</v>
          </cell>
          <cell r="D3">
            <v>131201</v>
          </cell>
          <cell r="E3">
            <v>615799</v>
          </cell>
          <cell r="F3">
            <v>159399</v>
          </cell>
          <cell r="G3">
            <v>495758</v>
          </cell>
          <cell r="H3">
            <v>774603</v>
          </cell>
          <cell r="I3">
            <v>1445742</v>
          </cell>
          <cell r="J3">
            <v>32238</v>
          </cell>
          <cell r="K3">
            <v>-118934</v>
          </cell>
          <cell r="L3">
            <v>-415334</v>
          </cell>
          <cell r="M3">
            <v>-1093973</v>
          </cell>
        </row>
        <row r="4">
          <cell r="A4">
            <v>481000</v>
          </cell>
          <cell r="B4">
            <v>87314</v>
          </cell>
          <cell r="C4">
            <v>44488</v>
          </cell>
          <cell r="D4">
            <v>46827</v>
          </cell>
          <cell r="E4">
            <v>28249</v>
          </cell>
          <cell r="F4">
            <v>36509</v>
          </cell>
          <cell r="G4">
            <v>41142</v>
          </cell>
          <cell r="H4">
            <v>43016</v>
          </cell>
          <cell r="I4">
            <v>64147</v>
          </cell>
          <cell r="J4">
            <v>186864</v>
          </cell>
          <cell r="K4">
            <v>253614</v>
          </cell>
          <cell r="L4">
            <v>192410</v>
          </cell>
          <cell r="M4">
            <v>130703</v>
          </cell>
        </row>
        <row r="5">
          <cell r="A5">
            <v>481090</v>
          </cell>
          <cell r="B5">
            <v>-23297</v>
          </cell>
          <cell r="C5">
            <v>2470</v>
          </cell>
          <cell r="D5">
            <v>3172</v>
          </cell>
          <cell r="E5">
            <v>8250</v>
          </cell>
          <cell r="F5">
            <v>3022</v>
          </cell>
          <cell r="G5">
            <v>6060</v>
          </cell>
          <cell r="H5">
            <v>5311</v>
          </cell>
          <cell r="I5">
            <v>12667</v>
          </cell>
          <cell r="J5">
            <v>-22670</v>
          </cell>
          <cell r="K5">
            <v>-3804</v>
          </cell>
          <cell r="L5">
            <v>-17465</v>
          </cell>
          <cell r="M5">
            <v>-1168</v>
          </cell>
        </row>
        <row r="6">
          <cell r="A6">
            <v>481200</v>
          </cell>
          <cell r="B6">
            <v>1429594</v>
          </cell>
          <cell r="C6">
            <v>861286</v>
          </cell>
          <cell r="D6">
            <v>915037</v>
          </cell>
          <cell r="E6">
            <v>859789</v>
          </cell>
          <cell r="F6">
            <v>970431</v>
          </cell>
          <cell r="G6">
            <v>821069</v>
          </cell>
          <cell r="H6">
            <v>1235582</v>
          </cell>
          <cell r="I6">
            <v>1839280</v>
          </cell>
          <cell r="J6">
            <v>2949913</v>
          </cell>
          <cell r="K6">
            <v>3828240</v>
          </cell>
          <cell r="L6">
            <v>3309186</v>
          </cell>
          <cell r="M6">
            <v>2436885</v>
          </cell>
        </row>
        <row r="7">
          <cell r="A7">
            <v>481290</v>
          </cell>
          <cell r="B7">
            <v>-553941</v>
          </cell>
          <cell r="C7">
            <v>54499</v>
          </cell>
          <cell r="D7">
            <v>42951</v>
          </cell>
          <cell r="E7">
            <v>318887</v>
          </cell>
          <cell r="F7">
            <v>-26764</v>
          </cell>
          <cell r="G7">
            <v>270992</v>
          </cell>
          <cell r="H7">
            <v>144687</v>
          </cell>
          <cell r="I7">
            <v>550510</v>
          </cell>
          <cell r="J7">
            <v>-28900</v>
          </cell>
          <cell r="K7">
            <v>-301228</v>
          </cell>
          <cell r="L7">
            <v>-129947</v>
          </cell>
          <cell r="M7">
            <v>-266364</v>
          </cell>
        </row>
        <row r="8">
          <cell r="A8">
            <v>482000</v>
          </cell>
          <cell r="B8">
            <v>154103</v>
          </cell>
          <cell r="C8">
            <v>38117</v>
          </cell>
          <cell r="D8">
            <v>77611</v>
          </cell>
          <cell r="E8">
            <v>49657</v>
          </cell>
          <cell r="F8">
            <v>39562</v>
          </cell>
          <cell r="G8">
            <v>54271</v>
          </cell>
          <cell r="H8">
            <v>105867</v>
          </cell>
          <cell r="I8">
            <v>163630</v>
          </cell>
          <cell r="J8">
            <v>352249</v>
          </cell>
          <cell r="K8">
            <v>463988</v>
          </cell>
          <cell r="L8">
            <v>429472</v>
          </cell>
          <cell r="M8">
            <v>274167</v>
          </cell>
        </row>
        <row r="9">
          <cell r="A9">
            <v>482090</v>
          </cell>
          <cell r="B9">
            <v>-131282</v>
          </cell>
          <cell r="C9">
            <v>11575</v>
          </cell>
          <cell r="D9">
            <v>-4043</v>
          </cell>
          <cell r="E9">
            <v>41481</v>
          </cell>
          <cell r="F9">
            <v>16771</v>
          </cell>
          <cell r="G9">
            <v>38456</v>
          </cell>
          <cell r="H9">
            <v>35800</v>
          </cell>
          <cell r="I9">
            <v>89372</v>
          </cell>
          <cell r="J9">
            <v>-67269</v>
          </cell>
          <cell r="K9">
            <v>-2015</v>
          </cell>
          <cell r="L9">
            <v>-21783</v>
          </cell>
          <cell r="M9">
            <v>-16306</v>
          </cell>
        </row>
        <row r="10">
          <cell r="A10">
            <v>482200</v>
          </cell>
          <cell r="B10">
            <v>472</v>
          </cell>
          <cell r="C10">
            <v>471</v>
          </cell>
          <cell r="D10">
            <v>476</v>
          </cell>
          <cell r="E10">
            <v>481</v>
          </cell>
          <cell r="F10">
            <v>480</v>
          </cell>
          <cell r="G10">
            <v>488</v>
          </cell>
          <cell r="H10">
            <v>488</v>
          </cell>
          <cell r="I10">
            <v>489</v>
          </cell>
          <cell r="J10">
            <v>485</v>
          </cell>
          <cell r="K10">
            <v>488</v>
          </cell>
          <cell r="L10">
            <v>486</v>
          </cell>
          <cell r="M10">
            <v>485</v>
          </cell>
        </row>
        <row r="11">
          <cell r="A11">
            <v>484000</v>
          </cell>
          <cell r="B11">
            <v>1551</v>
          </cell>
          <cell r="C11">
            <v>910</v>
          </cell>
          <cell r="D11">
            <v>542</v>
          </cell>
          <cell r="E11">
            <v>577</v>
          </cell>
          <cell r="F11">
            <v>597</v>
          </cell>
          <cell r="G11">
            <v>704</v>
          </cell>
          <cell r="H11">
            <v>1274</v>
          </cell>
          <cell r="I11">
            <v>2632</v>
          </cell>
          <cell r="J11">
            <v>4073</v>
          </cell>
          <cell r="K11">
            <v>5127</v>
          </cell>
          <cell r="L11">
            <v>5634</v>
          </cell>
          <cell r="M11">
            <v>4144</v>
          </cell>
        </row>
        <row r="12">
          <cell r="A12">
            <v>488000</v>
          </cell>
          <cell r="B12">
            <v>4333</v>
          </cell>
          <cell r="C12">
            <v>4333</v>
          </cell>
          <cell r="D12">
            <v>4333</v>
          </cell>
          <cell r="E12">
            <v>4333</v>
          </cell>
          <cell r="F12">
            <v>4333</v>
          </cell>
          <cell r="G12">
            <v>4333</v>
          </cell>
          <cell r="H12">
            <v>4333</v>
          </cell>
          <cell r="I12">
            <v>4333</v>
          </cell>
          <cell r="J12">
            <v>4333</v>
          </cell>
          <cell r="K12">
            <v>4333</v>
          </cell>
          <cell r="L12">
            <v>4333</v>
          </cell>
          <cell r="M12">
            <v>4333</v>
          </cell>
        </row>
        <row r="13">
          <cell r="A13">
            <v>488100</v>
          </cell>
          <cell r="B13">
            <v>42841</v>
          </cell>
          <cell r="C13">
            <v>42841</v>
          </cell>
          <cell r="D13">
            <v>42841</v>
          </cell>
          <cell r="E13">
            <v>42841</v>
          </cell>
          <cell r="F13">
            <v>42841</v>
          </cell>
          <cell r="G13">
            <v>42841</v>
          </cell>
          <cell r="H13">
            <v>42841</v>
          </cell>
          <cell r="I13">
            <v>42841</v>
          </cell>
          <cell r="J13">
            <v>42841</v>
          </cell>
          <cell r="K13">
            <v>42841</v>
          </cell>
          <cell r="L13">
            <v>42841</v>
          </cell>
          <cell r="M13">
            <v>42841</v>
          </cell>
        </row>
        <row r="14">
          <cell r="A14">
            <v>489000</v>
          </cell>
          <cell r="B14">
            <v>108193</v>
          </cell>
          <cell r="C14">
            <v>112973</v>
          </cell>
          <cell r="D14">
            <v>109117</v>
          </cell>
          <cell r="E14">
            <v>108417</v>
          </cell>
          <cell r="F14">
            <v>115593</v>
          </cell>
          <cell r="G14">
            <v>110457</v>
          </cell>
          <cell r="H14">
            <v>127247</v>
          </cell>
          <cell r="I14">
            <v>129403</v>
          </cell>
          <cell r="J14">
            <v>115324</v>
          </cell>
          <cell r="K14">
            <v>131227</v>
          </cell>
          <cell r="L14">
            <v>115964</v>
          </cell>
          <cell r="M14">
            <v>121043</v>
          </cell>
        </row>
        <row r="15">
          <cell r="A15">
            <v>489020</v>
          </cell>
          <cell r="B15">
            <v>116681</v>
          </cell>
          <cell r="C15">
            <v>82073</v>
          </cell>
          <cell r="D15">
            <v>83580</v>
          </cell>
          <cell r="E15">
            <v>71925</v>
          </cell>
          <cell r="F15">
            <v>88883</v>
          </cell>
          <cell r="G15">
            <v>69629</v>
          </cell>
          <cell r="H15">
            <v>111063</v>
          </cell>
          <cell r="I15">
            <v>143028</v>
          </cell>
          <cell r="J15">
            <v>191690</v>
          </cell>
          <cell r="K15">
            <v>220453</v>
          </cell>
          <cell r="L15">
            <v>197129</v>
          </cell>
          <cell r="M15">
            <v>182414</v>
          </cell>
        </row>
        <row r="16">
          <cell r="A16">
            <v>489025</v>
          </cell>
          <cell r="B16">
            <v>-25936</v>
          </cell>
          <cell r="C16">
            <v>-7343</v>
          </cell>
          <cell r="D16">
            <v>-8105</v>
          </cell>
          <cell r="E16">
            <v>4909</v>
          </cell>
          <cell r="F16">
            <v>-5872</v>
          </cell>
          <cell r="G16">
            <v>8391</v>
          </cell>
          <cell r="H16">
            <v>15108</v>
          </cell>
          <cell r="I16">
            <v>54259</v>
          </cell>
          <cell r="J16">
            <v>28525</v>
          </cell>
          <cell r="K16">
            <v>-8305</v>
          </cell>
          <cell r="L16">
            <v>-4471</v>
          </cell>
          <cell r="M16">
            <v>-13577</v>
          </cell>
        </row>
        <row r="17">
          <cell r="A17">
            <v>489030</v>
          </cell>
          <cell r="B17">
            <v>274349</v>
          </cell>
          <cell r="C17">
            <v>228020</v>
          </cell>
          <cell r="D17">
            <v>213939</v>
          </cell>
          <cell r="E17">
            <v>217690</v>
          </cell>
          <cell r="F17">
            <v>203201</v>
          </cell>
          <cell r="G17">
            <v>211083</v>
          </cell>
          <cell r="H17">
            <v>226278</v>
          </cell>
          <cell r="I17">
            <v>239888</v>
          </cell>
          <cell r="J17">
            <v>373213</v>
          </cell>
          <cell r="K17">
            <v>394629</v>
          </cell>
          <cell r="L17">
            <v>357276</v>
          </cell>
          <cell r="M17">
            <v>299344</v>
          </cell>
        </row>
        <row r="18">
          <cell r="A18">
            <v>489035</v>
          </cell>
          <cell r="B18">
            <v>-49886</v>
          </cell>
          <cell r="C18">
            <v>-9886</v>
          </cell>
          <cell r="D18">
            <v>-6056</v>
          </cell>
          <cell r="E18">
            <v>-3449</v>
          </cell>
          <cell r="F18">
            <v>12211</v>
          </cell>
          <cell r="G18">
            <v>3203</v>
          </cell>
          <cell r="H18">
            <v>39223</v>
          </cell>
          <cell r="I18">
            <v>74285</v>
          </cell>
          <cell r="J18">
            <v>-16561</v>
          </cell>
          <cell r="K18">
            <v>-974</v>
          </cell>
          <cell r="L18">
            <v>-30405</v>
          </cell>
          <cell r="M18">
            <v>-14</v>
          </cell>
        </row>
        <row r="19">
          <cell r="A19">
            <v>489040</v>
          </cell>
          <cell r="B19">
            <v>38560</v>
          </cell>
          <cell r="C19">
            <v>6302</v>
          </cell>
          <cell r="D19">
            <v>9680</v>
          </cell>
          <cell r="E19">
            <v>7294</v>
          </cell>
          <cell r="F19">
            <v>7140</v>
          </cell>
          <cell r="G19">
            <v>7783</v>
          </cell>
          <cell r="H19">
            <v>19027</v>
          </cell>
          <cell r="I19">
            <v>36526</v>
          </cell>
          <cell r="J19">
            <v>71464</v>
          </cell>
          <cell r="K19">
            <v>69850</v>
          </cell>
          <cell r="L19">
            <v>61139</v>
          </cell>
          <cell r="M19">
            <v>50971</v>
          </cell>
        </row>
        <row r="20">
          <cell r="A20">
            <v>489045</v>
          </cell>
          <cell r="B20">
            <v>-21756</v>
          </cell>
          <cell r="C20">
            <v>-527</v>
          </cell>
          <cell r="D20">
            <v>-1949</v>
          </cell>
          <cell r="E20">
            <v>411</v>
          </cell>
          <cell r="F20">
            <v>1140</v>
          </cell>
          <cell r="G20">
            <v>1083</v>
          </cell>
          <cell r="H20">
            <v>6392</v>
          </cell>
          <cell r="I20">
            <v>25030</v>
          </cell>
          <cell r="J20">
            <v>1778</v>
          </cell>
          <cell r="K20">
            <v>2673</v>
          </cell>
          <cell r="L20">
            <v>-1872</v>
          </cell>
          <cell r="M20">
            <v>-613</v>
          </cell>
        </row>
        <row r="21">
          <cell r="A21">
            <v>493010</v>
          </cell>
          <cell r="B21">
            <v>1208</v>
          </cell>
          <cell r="C21">
            <v>1208</v>
          </cell>
          <cell r="D21">
            <v>1208</v>
          </cell>
          <cell r="E21">
            <v>1208</v>
          </cell>
          <cell r="F21">
            <v>1208</v>
          </cell>
          <cell r="G21">
            <v>1208</v>
          </cell>
          <cell r="H21">
            <v>1208</v>
          </cell>
          <cell r="I21">
            <v>1208</v>
          </cell>
          <cell r="J21">
            <v>1208</v>
          </cell>
          <cell r="K21">
            <v>1208</v>
          </cell>
          <cell r="L21">
            <v>1208</v>
          </cell>
          <cell r="M21">
            <v>1208</v>
          </cell>
        </row>
        <row r="22">
          <cell r="A22">
            <v>801000</v>
          </cell>
          <cell r="B22">
            <v>1887029</v>
          </cell>
          <cell r="C22">
            <v>1133857</v>
          </cell>
          <cell r="D22">
            <v>1040551</v>
          </cell>
          <cell r="E22">
            <v>914900</v>
          </cell>
          <cell r="F22">
            <v>856434</v>
          </cell>
          <cell r="G22">
            <v>855583</v>
          </cell>
          <cell r="H22">
            <v>1553029</v>
          </cell>
          <cell r="I22">
            <v>3275251</v>
          </cell>
          <cell r="J22">
            <v>5844659</v>
          </cell>
          <cell r="K22">
            <v>7596364</v>
          </cell>
          <cell r="L22">
            <v>6741482</v>
          </cell>
          <cell r="M22">
            <v>4634953</v>
          </cell>
        </row>
        <row r="23">
          <cell r="A23">
            <v>805003</v>
          </cell>
          <cell r="B23">
            <v>-1513465</v>
          </cell>
          <cell r="C23">
            <v>191299</v>
          </cell>
          <cell r="D23">
            <v>315720</v>
          </cell>
          <cell r="E23">
            <v>988831</v>
          </cell>
          <cell r="F23">
            <v>143158</v>
          </cell>
          <cell r="G23">
            <v>757112</v>
          </cell>
          <cell r="H23">
            <v>612765</v>
          </cell>
          <cell r="I23">
            <v>1158932</v>
          </cell>
          <cell r="J23">
            <v>-798845</v>
          </cell>
          <cell r="K23">
            <v>-507323</v>
          </cell>
          <cell r="L23">
            <v>-409656</v>
          </cell>
          <cell r="M23">
            <v>-857979</v>
          </cell>
        </row>
        <row r="24">
          <cell r="A24">
            <v>403002</v>
          </cell>
          <cell r="B24">
            <v>1179128</v>
          </cell>
          <cell r="C24">
            <v>1178494</v>
          </cell>
          <cell r="D24">
            <v>1177859</v>
          </cell>
          <cell r="E24">
            <v>1187321</v>
          </cell>
          <cell r="F24">
            <v>1186684</v>
          </cell>
          <cell r="G24">
            <v>1186046</v>
          </cell>
          <cell r="H24">
            <v>1200399</v>
          </cell>
          <cell r="I24">
            <v>1199758</v>
          </cell>
          <cell r="J24">
            <v>1199117</v>
          </cell>
          <cell r="K24">
            <v>1218882</v>
          </cell>
          <cell r="L24">
            <v>1218237</v>
          </cell>
          <cell r="M24">
            <v>1217592</v>
          </cell>
        </row>
        <row r="25">
          <cell r="A25">
            <v>404200</v>
          </cell>
          <cell r="B25">
            <v>114471</v>
          </cell>
          <cell r="C25">
            <v>115046</v>
          </cell>
          <cell r="D25">
            <v>111618</v>
          </cell>
          <cell r="E25">
            <v>110956</v>
          </cell>
          <cell r="F25">
            <v>111014</v>
          </cell>
          <cell r="G25">
            <v>111369</v>
          </cell>
          <cell r="H25">
            <v>111935</v>
          </cell>
          <cell r="I25">
            <v>112602</v>
          </cell>
          <cell r="J25">
            <v>112533</v>
          </cell>
          <cell r="K25">
            <v>112963</v>
          </cell>
          <cell r="L25">
            <v>112965</v>
          </cell>
          <cell r="M25">
            <v>112643</v>
          </cell>
        </row>
        <row r="26">
          <cell r="A26">
            <v>408121</v>
          </cell>
          <cell r="B26">
            <v>280919</v>
          </cell>
          <cell r="C26">
            <v>280919</v>
          </cell>
          <cell r="D26">
            <v>280919</v>
          </cell>
          <cell r="E26">
            <v>280919</v>
          </cell>
          <cell r="F26">
            <v>280919</v>
          </cell>
          <cell r="G26">
            <v>280919</v>
          </cell>
          <cell r="H26">
            <v>280919</v>
          </cell>
          <cell r="I26">
            <v>280919</v>
          </cell>
          <cell r="J26">
            <v>280919</v>
          </cell>
          <cell r="K26">
            <v>290715</v>
          </cell>
          <cell r="L26">
            <v>290715</v>
          </cell>
          <cell r="M26">
            <v>290715</v>
          </cell>
        </row>
        <row r="27">
          <cell r="A27">
            <v>408040</v>
          </cell>
          <cell r="B27">
            <v>2747</v>
          </cell>
          <cell r="C27">
            <v>2747</v>
          </cell>
          <cell r="D27">
            <v>2747</v>
          </cell>
          <cell r="E27">
            <v>2747</v>
          </cell>
          <cell r="F27">
            <v>2747</v>
          </cell>
          <cell r="G27">
            <v>2747</v>
          </cell>
          <cell r="H27">
            <v>2747</v>
          </cell>
          <cell r="I27">
            <v>2747</v>
          </cell>
          <cell r="J27">
            <v>2747</v>
          </cell>
          <cell r="K27">
            <v>2774</v>
          </cell>
          <cell r="L27">
            <v>2774</v>
          </cell>
          <cell r="M27">
            <v>2774</v>
          </cell>
        </row>
        <row r="28">
          <cell r="A28">
            <v>408960</v>
          </cell>
          <cell r="B28">
            <v>63325</v>
          </cell>
          <cell r="C28">
            <v>58161</v>
          </cell>
          <cell r="D28">
            <v>57272</v>
          </cell>
          <cell r="E28">
            <v>53522</v>
          </cell>
          <cell r="F28">
            <v>58727</v>
          </cell>
          <cell r="G28">
            <v>62432</v>
          </cell>
          <cell r="H28">
            <v>55055</v>
          </cell>
          <cell r="I28">
            <v>54658</v>
          </cell>
          <cell r="J28">
            <v>61158</v>
          </cell>
          <cell r="K28">
            <v>62674</v>
          </cell>
          <cell r="L28">
            <v>57432</v>
          </cell>
          <cell r="M28">
            <v>64548</v>
          </cell>
        </row>
        <row r="29">
          <cell r="A29">
            <v>426891</v>
          </cell>
          <cell r="B29">
            <v>6434</v>
          </cell>
          <cell r="C29">
            <v>4839</v>
          </cell>
          <cell r="D29">
            <v>4119</v>
          </cell>
          <cell r="E29">
            <v>4907</v>
          </cell>
          <cell r="F29">
            <v>5543</v>
          </cell>
          <cell r="G29">
            <v>5880</v>
          </cell>
          <cell r="H29">
            <v>8828</v>
          </cell>
          <cell r="I29">
            <v>13170</v>
          </cell>
          <cell r="J29">
            <v>17984</v>
          </cell>
          <cell r="K29">
            <v>11223</v>
          </cell>
          <cell r="L29">
            <v>11234</v>
          </cell>
          <cell r="M29">
            <v>11260</v>
          </cell>
        </row>
        <row r="30">
          <cell r="A30">
            <v>717000</v>
          </cell>
          <cell r="B30">
            <v>11866</v>
          </cell>
          <cell r="C30">
            <v>9771</v>
          </cell>
          <cell r="D30">
            <v>8119</v>
          </cell>
          <cell r="E30">
            <v>12502</v>
          </cell>
          <cell r="F30">
            <v>13749</v>
          </cell>
          <cell r="G30">
            <v>14919</v>
          </cell>
          <cell r="H30">
            <v>17201</v>
          </cell>
          <cell r="I30">
            <v>9932</v>
          </cell>
          <cell r="J30">
            <v>15571</v>
          </cell>
          <cell r="K30">
            <v>12091</v>
          </cell>
          <cell r="L30">
            <v>9494</v>
          </cell>
          <cell r="M30">
            <v>10402</v>
          </cell>
        </row>
        <row r="31">
          <cell r="A31">
            <v>728000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12575</v>
          </cell>
          <cell r="J31">
            <v>37725</v>
          </cell>
          <cell r="K31">
            <v>492363</v>
          </cell>
          <cell r="L31">
            <v>-1509</v>
          </cell>
          <cell r="M31">
            <v>-126</v>
          </cell>
        </row>
        <row r="32">
          <cell r="A32">
            <v>735000</v>
          </cell>
          <cell r="B32">
            <v>10788</v>
          </cell>
          <cell r="C32">
            <v>8883</v>
          </cell>
          <cell r="D32">
            <v>7381</v>
          </cell>
          <cell r="E32">
            <v>11366</v>
          </cell>
          <cell r="F32">
            <v>12499</v>
          </cell>
          <cell r="G32">
            <v>13563</v>
          </cell>
          <cell r="H32">
            <v>15637</v>
          </cell>
          <cell r="I32">
            <v>9029</v>
          </cell>
          <cell r="J32">
            <v>14155</v>
          </cell>
          <cell r="K32">
            <v>10992</v>
          </cell>
          <cell r="L32">
            <v>8631</v>
          </cell>
          <cell r="M32">
            <v>9456</v>
          </cell>
        </row>
        <row r="33">
          <cell r="A33">
            <v>742000</v>
          </cell>
          <cell r="B33">
            <v>6076</v>
          </cell>
          <cell r="C33">
            <v>5399</v>
          </cell>
          <cell r="D33">
            <v>5851</v>
          </cell>
          <cell r="E33">
            <v>5826</v>
          </cell>
          <cell r="F33">
            <v>8272</v>
          </cell>
          <cell r="G33">
            <v>5909</v>
          </cell>
          <cell r="H33">
            <v>6382</v>
          </cell>
          <cell r="I33">
            <v>8855</v>
          </cell>
          <cell r="J33">
            <v>11114</v>
          </cell>
          <cell r="K33">
            <v>9277</v>
          </cell>
          <cell r="L33">
            <v>10102</v>
          </cell>
          <cell r="M33">
            <v>9515</v>
          </cell>
        </row>
        <row r="34">
          <cell r="A34">
            <v>807000</v>
          </cell>
          <cell r="B34">
            <v>57308</v>
          </cell>
          <cell r="C34">
            <v>64227</v>
          </cell>
          <cell r="D34">
            <v>57261</v>
          </cell>
          <cell r="E34">
            <v>22234</v>
          </cell>
          <cell r="F34">
            <v>22334</v>
          </cell>
          <cell r="G34">
            <v>22223</v>
          </cell>
          <cell r="H34">
            <v>22321</v>
          </cell>
          <cell r="I34">
            <v>22410</v>
          </cell>
          <cell r="J34">
            <v>22183</v>
          </cell>
          <cell r="K34">
            <v>43527</v>
          </cell>
          <cell r="L34">
            <v>43947</v>
          </cell>
          <cell r="M34">
            <v>44045</v>
          </cell>
        </row>
        <row r="35">
          <cell r="A35">
            <v>863000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871000</v>
          </cell>
          <cell r="B36">
            <v>15103</v>
          </cell>
          <cell r="C36">
            <v>12436</v>
          </cell>
          <cell r="D36">
            <v>10333</v>
          </cell>
          <cell r="E36">
            <v>15912</v>
          </cell>
          <cell r="F36">
            <v>17499</v>
          </cell>
          <cell r="G36">
            <v>18988</v>
          </cell>
          <cell r="H36">
            <v>21892</v>
          </cell>
          <cell r="I36">
            <v>12641</v>
          </cell>
          <cell r="J36">
            <v>19818</v>
          </cell>
          <cell r="K36">
            <v>15388</v>
          </cell>
          <cell r="L36">
            <v>12083</v>
          </cell>
          <cell r="M36">
            <v>13239</v>
          </cell>
        </row>
        <row r="37">
          <cell r="A37">
            <v>874000</v>
          </cell>
          <cell r="B37">
            <v>214958</v>
          </cell>
          <cell r="C37">
            <v>218585</v>
          </cell>
          <cell r="D37">
            <v>198205</v>
          </cell>
          <cell r="E37">
            <v>205247</v>
          </cell>
          <cell r="F37">
            <v>172723</v>
          </cell>
          <cell r="G37">
            <v>238276</v>
          </cell>
          <cell r="H37">
            <v>207552</v>
          </cell>
          <cell r="I37">
            <v>201416</v>
          </cell>
          <cell r="J37">
            <v>250520</v>
          </cell>
          <cell r="K37">
            <v>228966</v>
          </cell>
          <cell r="L37">
            <v>194087</v>
          </cell>
          <cell r="M37">
            <v>217651</v>
          </cell>
        </row>
        <row r="38">
          <cell r="A38">
            <v>878000</v>
          </cell>
          <cell r="B38">
            <v>127357</v>
          </cell>
          <cell r="C38">
            <v>203323</v>
          </cell>
          <cell r="D38">
            <v>178963</v>
          </cell>
          <cell r="E38">
            <v>208507</v>
          </cell>
          <cell r="F38">
            <v>209460</v>
          </cell>
          <cell r="G38">
            <v>191849</v>
          </cell>
          <cell r="H38">
            <v>188988</v>
          </cell>
          <cell r="I38">
            <v>152552</v>
          </cell>
          <cell r="J38">
            <v>313331</v>
          </cell>
          <cell r="K38">
            <v>206230</v>
          </cell>
          <cell r="L38">
            <v>129552</v>
          </cell>
          <cell r="M38">
            <v>195673</v>
          </cell>
        </row>
        <row r="39">
          <cell r="A39">
            <v>879000</v>
          </cell>
          <cell r="B39">
            <v>117807</v>
          </cell>
          <cell r="C39">
            <v>97978</v>
          </cell>
          <cell r="D39">
            <v>166677</v>
          </cell>
          <cell r="E39">
            <v>112277</v>
          </cell>
          <cell r="F39">
            <v>100085</v>
          </cell>
          <cell r="G39">
            <v>112449</v>
          </cell>
          <cell r="H39">
            <v>90437</v>
          </cell>
          <cell r="I39">
            <v>92522</v>
          </cell>
          <cell r="J39">
            <v>103259</v>
          </cell>
          <cell r="K39">
            <v>153971</v>
          </cell>
          <cell r="L39">
            <v>108041</v>
          </cell>
          <cell r="M39">
            <v>97502</v>
          </cell>
        </row>
        <row r="40">
          <cell r="A40">
            <v>880000</v>
          </cell>
          <cell r="B40">
            <v>168230</v>
          </cell>
          <cell r="C40">
            <v>163596</v>
          </cell>
          <cell r="D40">
            <v>373768</v>
          </cell>
          <cell r="E40">
            <v>217011</v>
          </cell>
          <cell r="F40">
            <v>167813</v>
          </cell>
          <cell r="G40">
            <v>165472</v>
          </cell>
          <cell r="H40">
            <v>163965</v>
          </cell>
          <cell r="I40">
            <v>167471</v>
          </cell>
          <cell r="J40">
            <v>161278</v>
          </cell>
          <cell r="K40">
            <v>293333</v>
          </cell>
          <cell r="L40">
            <v>162459</v>
          </cell>
          <cell r="M40">
            <v>194109</v>
          </cell>
        </row>
        <row r="41">
          <cell r="A41">
            <v>887000</v>
          </cell>
          <cell r="B41">
            <v>177794</v>
          </cell>
          <cell r="C41">
            <v>159933</v>
          </cell>
          <cell r="D41">
            <v>140620</v>
          </cell>
          <cell r="E41">
            <v>173766</v>
          </cell>
          <cell r="F41">
            <v>178310</v>
          </cell>
          <cell r="G41">
            <v>214000</v>
          </cell>
          <cell r="H41">
            <v>217572</v>
          </cell>
          <cell r="I41">
            <v>155902</v>
          </cell>
          <cell r="J41">
            <v>211273</v>
          </cell>
          <cell r="K41">
            <v>184471</v>
          </cell>
          <cell r="L41">
            <v>170276</v>
          </cell>
          <cell r="M41">
            <v>174433</v>
          </cell>
        </row>
        <row r="42">
          <cell r="A42">
            <v>889000</v>
          </cell>
          <cell r="B42">
            <v>5394</v>
          </cell>
          <cell r="C42">
            <v>4441</v>
          </cell>
          <cell r="D42">
            <v>3690</v>
          </cell>
          <cell r="E42">
            <v>5683</v>
          </cell>
          <cell r="F42">
            <v>6250</v>
          </cell>
          <cell r="G42">
            <v>6781</v>
          </cell>
          <cell r="H42">
            <v>7819</v>
          </cell>
          <cell r="I42">
            <v>4515</v>
          </cell>
          <cell r="J42">
            <v>7078</v>
          </cell>
          <cell r="K42">
            <v>5496</v>
          </cell>
          <cell r="L42">
            <v>4315</v>
          </cell>
          <cell r="M42">
            <v>4728</v>
          </cell>
        </row>
        <row r="43">
          <cell r="A43">
            <v>892000</v>
          </cell>
          <cell r="B43">
            <v>46658</v>
          </cell>
          <cell r="C43">
            <v>46161</v>
          </cell>
          <cell r="D43">
            <v>42384</v>
          </cell>
          <cell r="E43">
            <v>47327</v>
          </cell>
          <cell r="F43">
            <v>47869</v>
          </cell>
          <cell r="G43">
            <v>49172</v>
          </cell>
          <cell r="H43">
            <v>57140</v>
          </cell>
          <cell r="I43">
            <v>50751</v>
          </cell>
          <cell r="J43">
            <v>65009</v>
          </cell>
          <cell r="K43">
            <v>50464</v>
          </cell>
          <cell r="L43">
            <v>47431</v>
          </cell>
          <cell r="M43">
            <v>45808</v>
          </cell>
        </row>
        <row r="44">
          <cell r="A44">
            <v>893000</v>
          </cell>
          <cell r="B44">
            <v>22655</v>
          </cell>
          <cell r="C44">
            <v>18654</v>
          </cell>
          <cell r="D44">
            <v>15500</v>
          </cell>
          <cell r="E44">
            <v>23869</v>
          </cell>
          <cell r="F44">
            <v>26248</v>
          </cell>
          <cell r="G44">
            <v>28482</v>
          </cell>
          <cell r="H44">
            <v>32838</v>
          </cell>
          <cell r="I44">
            <v>18961</v>
          </cell>
          <cell r="J44">
            <v>29726</v>
          </cell>
          <cell r="K44">
            <v>23083</v>
          </cell>
          <cell r="L44">
            <v>18125</v>
          </cell>
          <cell r="M44">
            <v>19858</v>
          </cell>
        </row>
        <row r="45">
          <cell r="A45">
            <v>894000</v>
          </cell>
          <cell r="B45">
            <v>4315</v>
          </cell>
          <cell r="C45">
            <v>3553</v>
          </cell>
          <cell r="D45">
            <v>2952</v>
          </cell>
          <cell r="E45">
            <v>4546</v>
          </cell>
          <cell r="F45">
            <v>5000</v>
          </cell>
          <cell r="G45">
            <v>5425</v>
          </cell>
          <cell r="H45">
            <v>6255</v>
          </cell>
          <cell r="I45">
            <v>3612</v>
          </cell>
          <cell r="J45">
            <v>5662</v>
          </cell>
          <cell r="K45">
            <v>4397</v>
          </cell>
          <cell r="L45">
            <v>3452</v>
          </cell>
          <cell r="M45">
            <v>3782</v>
          </cell>
        </row>
        <row r="46">
          <cell r="A46">
            <v>901000</v>
          </cell>
          <cell r="B46">
            <v>14561</v>
          </cell>
          <cell r="C46">
            <v>14561</v>
          </cell>
          <cell r="D46">
            <v>14561</v>
          </cell>
          <cell r="E46">
            <v>14561</v>
          </cell>
          <cell r="F46">
            <v>19376</v>
          </cell>
          <cell r="G46">
            <v>14561</v>
          </cell>
          <cell r="H46">
            <v>14561</v>
          </cell>
          <cell r="I46">
            <v>14561</v>
          </cell>
          <cell r="J46">
            <v>14561</v>
          </cell>
          <cell r="K46">
            <v>16378</v>
          </cell>
          <cell r="L46">
            <v>14328</v>
          </cell>
          <cell r="M46">
            <v>19324</v>
          </cell>
        </row>
        <row r="47">
          <cell r="A47">
            <v>902000</v>
          </cell>
          <cell r="B47">
            <v>1205</v>
          </cell>
          <cell r="C47">
            <v>1205</v>
          </cell>
          <cell r="D47">
            <v>1205</v>
          </cell>
          <cell r="E47">
            <v>1205</v>
          </cell>
          <cell r="F47">
            <v>1808</v>
          </cell>
          <cell r="G47">
            <v>1205</v>
          </cell>
          <cell r="H47">
            <v>1205</v>
          </cell>
          <cell r="I47">
            <v>1205</v>
          </cell>
          <cell r="J47">
            <v>1205</v>
          </cell>
          <cell r="K47">
            <v>1492</v>
          </cell>
          <cell r="L47">
            <v>1193</v>
          </cell>
          <cell r="M47">
            <v>1790</v>
          </cell>
        </row>
        <row r="48">
          <cell r="A48">
            <v>903000</v>
          </cell>
          <cell r="B48">
            <v>96978</v>
          </cell>
          <cell r="C48">
            <v>85516</v>
          </cell>
          <cell r="D48">
            <v>88185</v>
          </cell>
          <cell r="E48">
            <v>95064</v>
          </cell>
          <cell r="F48">
            <v>89837</v>
          </cell>
          <cell r="G48">
            <v>90184</v>
          </cell>
          <cell r="H48">
            <v>97903</v>
          </cell>
          <cell r="I48">
            <v>86286</v>
          </cell>
          <cell r="J48">
            <v>92566</v>
          </cell>
          <cell r="K48">
            <v>182188</v>
          </cell>
          <cell r="L48">
            <v>94945</v>
          </cell>
          <cell r="M48">
            <v>88430</v>
          </cell>
        </row>
        <row r="49">
          <cell r="A49">
            <v>903100</v>
          </cell>
          <cell r="B49">
            <v>29862</v>
          </cell>
          <cell r="C49">
            <v>30146</v>
          </cell>
          <cell r="D49">
            <v>30927</v>
          </cell>
          <cell r="E49">
            <v>30680</v>
          </cell>
          <cell r="F49">
            <v>37734</v>
          </cell>
          <cell r="G49">
            <v>31104</v>
          </cell>
          <cell r="H49">
            <v>30224</v>
          </cell>
          <cell r="I49">
            <v>28931</v>
          </cell>
          <cell r="J49">
            <v>29064</v>
          </cell>
          <cell r="K49">
            <v>29126</v>
          </cell>
          <cell r="L49">
            <v>30644</v>
          </cell>
          <cell r="M49">
            <v>37836</v>
          </cell>
        </row>
        <row r="50">
          <cell r="A50">
            <v>903200</v>
          </cell>
          <cell r="B50">
            <v>51847</v>
          </cell>
          <cell r="C50">
            <v>52294</v>
          </cell>
          <cell r="D50">
            <v>52943</v>
          </cell>
          <cell r="E50">
            <v>52796</v>
          </cell>
          <cell r="F50">
            <v>67535</v>
          </cell>
          <cell r="G50">
            <v>52973</v>
          </cell>
          <cell r="H50">
            <v>52250</v>
          </cell>
          <cell r="I50">
            <v>50806</v>
          </cell>
          <cell r="J50">
            <v>50826</v>
          </cell>
          <cell r="K50">
            <v>51542</v>
          </cell>
          <cell r="L50">
            <v>52229</v>
          </cell>
          <cell r="M50">
            <v>67780</v>
          </cell>
        </row>
        <row r="51">
          <cell r="A51">
            <v>903300</v>
          </cell>
          <cell r="B51">
            <v>25466</v>
          </cell>
          <cell r="C51">
            <v>25664</v>
          </cell>
          <cell r="D51">
            <v>26255</v>
          </cell>
          <cell r="E51">
            <v>26086</v>
          </cell>
          <cell r="F51">
            <v>32123</v>
          </cell>
          <cell r="G51">
            <v>26388</v>
          </cell>
          <cell r="H51">
            <v>25741</v>
          </cell>
          <cell r="I51">
            <v>24744</v>
          </cell>
          <cell r="J51">
            <v>24848</v>
          </cell>
          <cell r="K51">
            <v>25307</v>
          </cell>
          <cell r="L51">
            <v>26003</v>
          </cell>
          <cell r="M51">
            <v>32194</v>
          </cell>
        </row>
        <row r="52">
          <cell r="A52">
            <v>903400</v>
          </cell>
          <cell r="B52">
            <v>4307</v>
          </cell>
          <cell r="C52">
            <v>4324</v>
          </cell>
          <cell r="D52">
            <v>4908</v>
          </cell>
          <cell r="E52">
            <v>4359</v>
          </cell>
          <cell r="F52">
            <v>4413</v>
          </cell>
          <cell r="G52">
            <v>4960</v>
          </cell>
          <cell r="H52">
            <v>4410</v>
          </cell>
          <cell r="I52">
            <v>4428</v>
          </cell>
          <cell r="J52">
            <v>5012</v>
          </cell>
          <cell r="K52">
            <v>4259</v>
          </cell>
          <cell r="L52">
            <v>4276</v>
          </cell>
          <cell r="M52">
            <v>4943</v>
          </cell>
        </row>
        <row r="53">
          <cell r="A53">
            <v>904003</v>
          </cell>
          <cell r="B53">
            <v>28894</v>
          </cell>
          <cell r="C53">
            <v>32716</v>
          </cell>
          <cell r="D53">
            <v>46770</v>
          </cell>
          <cell r="E53">
            <v>55142</v>
          </cell>
          <cell r="F53">
            <v>58533</v>
          </cell>
          <cell r="G53">
            <v>44252</v>
          </cell>
          <cell r="H53">
            <v>53609</v>
          </cell>
          <cell r="I53">
            <v>53123</v>
          </cell>
          <cell r="J53">
            <v>48154</v>
          </cell>
          <cell r="K53">
            <v>-32160</v>
          </cell>
          <cell r="L53">
            <v>-31763</v>
          </cell>
          <cell r="M53">
            <v>21321</v>
          </cell>
        </row>
        <row r="54">
          <cell r="A54">
            <v>908160</v>
          </cell>
          <cell r="B54">
            <v>8630</v>
          </cell>
          <cell r="C54">
            <v>7106</v>
          </cell>
          <cell r="D54">
            <v>5905</v>
          </cell>
          <cell r="E54">
            <v>9093</v>
          </cell>
          <cell r="F54">
            <v>9999</v>
          </cell>
          <cell r="G54">
            <v>10850</v>
          </cell>
          <cell r="H54">
            <v>12510</v>
          </cell>
          <cell r="I54">
            <v>7223</v>
          </cell>
          <cell r="J54">
            <v>11324</v>
          </cell>
          <cell r="K54">
            <v>8793</v>
          </cell>
          <cell r="L54">
            <v>6905</v>
          </cell>
          <cell r="M54">
            <v>7565</v>
          </cell>
        </row>
        <row r="55">
          <cell r="A55">
            <v>910000</v>
          </cell>
          <cell r="B55">
            <v>13749</v>
          </cell>
          <cell r="C55">
            <v>16052</v>
          </cell>
          <cell r="D55">
            <v>14403</v>
          </cell>
          <cell r="E55">
            <v>14023</v>
          </cell>
          <cell r="F55">
            <v>13814</v>
          </cell>
          <cell r="G55">
            <v>16234</v>
          </cell>
          <cell r="H55">
            <v>14962</v>
          </cell>
          <cell r="I55">
            <v>13859</v>
          </cell>
          <cell r="J55">
            <v>16298</v>
          </cell>
          <cell r="K55">
            <v>15782</v>
          </cell>
          <cell r="L55">
            <v>14782</v>
          </cell>
          <cell r="M55">
            <v>14500</v>
          </cell>
        </row>
        <row r="56">
          <cell r="A56">
            <v>910100</v>
          </cell>
          <cell r="B56">
            <v>11836</v>
          </cell>
          <cell r="C56">
            <v>11836</v>
          </cell>
          <cell r="D56">
            <v>11836</v>
          </cell>
          <cell r="E56">
            <v>11836</v>
          </cell>
          <cell r="F56">
            <v>11947</v>
          </cell>
          <cell r="G56">
            <v>11836</v>
          </cell>
          <cell r="H56">
            <v>11836</v>
          </cell>
          <cell r="I56">
            <v>11836</v>
          </cell>
          <cell r="J56">
            <v>11836</v>
          </cell>
          <cell r="K56">
            <v>11887</v>
          </cell>
          <cell r="L56">
            <v>11887</v>
          </cell>
          <cell r="M56">
            <v>12066</v>
          </cell>
        </row>
        <row r="57">
          <cell r="A57">
            <v>911000</v>
          </cell>
          <cell r="B57">
            <v>1716</v>
          </cell>
          <cell r="C57">
            <v>1716</v>
          </cell>
          <cell r="D57">
            <v>1716</v>
          </cell>
          <cell r="E57">
            <v>1716</v>
          </cell>
          <cell r="F57">
            <v>1716</v>
          </cell>
          <cell r="G57">
            <v>1716</v>
          </cell>
          <cell r="H57">
            <v>1716</v>
          </cell>
          <cell r="I57">
            <v>1716</v>
          </cell>
          <cell r="J57">
            <v>1716</v>
          </cell>
          <cell r="K57">
            <v>1733</v>
          </cell>
          <cell r="L57">
            <v>1733</v>
          </cell>
          <cell r="M57">
            <v>1733</v>
          </cell>
        </row>
        <row r="58">
          <cell r="A58">
            <v>912000</v>
          </cell>
          <cell r="B58">
            <v>14750</v>
          </cell>
          <cell r="C58">
            <v>14715</v>
          </cell>
          <cell r="D58">
            <v>14707</v>
          </cell>
          <cell r="E58">
            <v>14711</v>
          </cell>
          <cell r="F58">
            <v>14711</v>
          </cell>
          <cell r="G58">
            <v>14708</v>
          </cell>
          <cell r="H58">
            <v>14712</v>
          </cell>
          <cell r="I58">
            <v>14760</v>
          </cell>
          <cell r="J58">
            <v>14764</v>
          </cell>
          <cell r="K58">
            <v>13647</v>
          </cell>
          <cell r="L58">
            <v>13520</v>
          </cell>
          <cell r="M58">
            <v>13780</v>
          </cell>
        </row>
        <row r="59">
          <cell r="A59">
            <v>913001</v>
          </cell>
          <cell r="B59">
            <v>530</v>
          </cell>
          <cell r="C59">
            <v>530</v>
          </cell>
          <cell r="D59">
            <v>530</v>
          </cell>
          <cell r="E59">
            <v>530</v>
          </cell>
          <cell r="F59">
            <v>530</v>
          </cell>
          <cell r="G59">
            <v>530</v>
          </cell>
          <cell r="H59">
            <v>530</v>
          </cell>
          <cell r="I59">
            <v>530</v>
          </cell>
          <cell r="J59">
            <v>530</v>
          </cell>
          <cell r="K59">
            <v>517</v>
          </cell>
          <cell r="L59">
            <v>517</v>
          </cell>
          <cell r="M59">
            <v>535</v>
          </cell>
        </row>
        <row r="60">
          <cell r="A60">
            <v>920000</v>
          </cell>
          <cell r="B60">
            <v>184900</v>
          </cell>
          <cell r="C60">
            <v>185697</v>
          </cell>
          <cell r="D60">
            <v>237059</v>
          </cell>
          <cell r="E60">
            <v>185891</v>
          </cell>
          <cell r="F60">
            <v>187675</v>
          </cell>
          <cell r="G60">
            <v>147126</v>
          </cell>
          <cell r="H60">
            <v>186011</v>
          </cell>
          <cell r="I60">
            <v>176269</v>
          </cell>
          <cell r="J60">
            <v>237313</v>
          </cell>
          <cell r="K60">
            <v>160062</v>
          </cell>
          <cell r="L60">
            <v>162391</v>
          </cell>
          <cell r="M60">
            <v>139834</v>
          </cell>
        </row>
        <row r="61">
          <cell r="A61">
            <v>921100</v>
          </cell>
          <cell r="B61">
            <v>5687</v>
          </cell>
          <cell r="C61">
            <v>5652</v>
          </cell>
          <cell r="D61">
            <v>6452</v>
          </cell>
          <cell r="E61">
            <v>5617</v>
          </cell>
          <cell r="F61">
            <v>5750</v>
          </cell>
          <cell r="G61">
            <v>6409</v>
          </cell>
          <cell r="H61">
            <v>6517</v>
          </cell>
          <cell r="I61">
            <v>13137</v>
          </cell>
          <cell r="J61">
            <v>7275</v>
          </cell>
          <cell r="K61">
            <v>5752</v>
          </cell>
          <cell r="L61">
            <v>5695</v>
          </cell>
          <cell r="M61">
            <v>6459</v>
          </cell>
        </row>
        <row r="62">
          <cell r="A62">
            <v>921200</v>
          </cell>
          <cell r="B62">
            <v>19411</v>
          </cell>
          <cell r="C62">
            <v>19682</v>
          </cell>
          <cell r="D62">
            <v>19881</v>
          </cell>
          <cell r="E62">
            <v>18826</v>
          </cell>
          <cell r="F62">
            <v>18853</v>
          </cell>
          <cell r="G62">
            <v>19762</v>
          </cell>
          <cell r="H62">
            <v>20868</v>
          </cell>
          <cell r="I62">
            <v>20217</v>
          </cell>
          <cell r="J62">
            <v>20684</v>
          </cell>
          <cell r="K62">
            <v>20644</v>
          </cell>
          <cell r="L62">
            <v>18489</v>
          </cell>
          <cell r="M62">
            <v>22720</v>
          </cell>
        </row>
        <row r="63">
          <cell r="A63">
            <v>921400</v>
          </cell>
          <cell r="B63">
            <v>15066</v>
          </cell>
          <cell r="C63">
            <v>19927</v>
          </cell>
          <cell r="D63">
            <v>19238</v>
          </cell>
          <cell r="E63">
            <v>21808</v>
          </cell>
          <cell r="F63">
            <v>18477</v>
          </cell>
          <cell r="G63">
            <v>16924</v>
          </cell>
          <cell r="H63">
            <v>16572</v>
          </cell>
          <cell r="I63">
            <v>17101</v>
          </cell>
          <cell r="J63">
            <v>22836</v>
          </cell>
          <cell r="K63">
            <v>61766</v>
          </cell>
          <cell r="L63">
            <v>19610</v>
          </cell>
          <cell r="M63">
            <v>19597</v>
          </cell>
        </row>
        <row r="64">
          <cell r="A64">
            <v>921540</v>
          </cell>
          <cell r="B64">
            <v>27</v>
          </cell>
          <cell r="C64">
            <v>27</v>
          </cell>
          <cell r="D64">
            <v>1263</v>
          </cell>
          <cell r="E64">
            <v>27</v>
          </cell>
          <cell r="F64">
            <v>27</v>
          </cell>
          <cell r="G64">
            <v>27</v>
          </cell>
          <cell r="H64">
            <v>27</v>
          </cell>
          <cell r="I64">
            <v>27</v>
          </cell>
          <cell r="J64">
            <v>27</v>
          </cell>
          <cell r="K64">
            <v>27</v>
          </cell>
          <cell r="L64">
            <v>46</v>
          </cell>
          <cell r="M64">
            <v>175</v>
          </cell>
        </row>
        <row r="65">
          <cell r="A65">
            <v>921600</v>
          </cell>
          <cell r="B65">
            <v>20</v>
          </cell>
          <cell r="C65">
            <v>20</v>
          </cell>
          <cell r="D65">
            <v>20</v>
          </cell>
          <cell r="E65">
            <v>20</v>
          </cell>
          <cell r="F65">
            <v>20</v>
          </cell>
          <cell r="G65">
            <v>20</v>
          </cell>
          <cell r="H65">
            <v>20</v>
          </cell>
          <cell r="I65">
            <v>20</v>
          </cell>
          <cell r="J65">
            <v>20</v>
          </cell>
          <cell r="K65">
            <v>21</v>
          </cell>
          <cell r="L65">
            <v>21</v>
          </cell>
          <cell r="M65">
            <v>21</v>
          </cell>
        </row>
        <row r="66">
          <cell r="A66">
            <v>921980</v>
          </cell>
          <cell r="B66">
            <v>32047</v>
          </cell>
          <cell r="C66">
            <v>32032</v>
          </cell>
          <cell r="D66">
            <v>32030</v>
          </cell>
          <cell r="E66">
            <v>35510</v>
          </cell>
          <cell r="F66">
            <v>35423</v>
          </cell>
          <cell r="G66">
            <v>35526</v>
          </cell>
          <cell r="H66">
            <v>35571</v>
          </cell>
          <cell r="I66">
            <v>35584</v>
          </cell>
          <cell r="J66">
            <v>35583</v>
          </cell>
          <cell r="K66">
            <v>32869</v>
          </cell>
          <cell r="L66">
            <v>32944</v>
          </cell>
          <cell r="M66">
            <v>32754</v>
          </cell>
        </row>
        <row r="67">
          <cell r="A67">
            <v>923000</v>
          </cell>
          <cell r="B67">
            <v>30443</v>
          </cell>
          <cell r="C67">
            <v>45093</v>
          </cell>
          <cell r="D67">
            <v>39312</v>
          </cell>
          <cell r="E67">
            <v>32671</v>
          </cell>
          <cell r="F67">
            <v>39838</v>
          </cell>
          <cell r="G67">
            <v>37399</v>
          </cell>
          <cell r="H67">
            <v>32279</v>
          </cell>
          <cell r="I67">
            <v>42834</v>
          </cell>
          <cell r="J67">
            <v>41410</v>
          </cell>
          <cell r="K67">
            <v>36091</v>
          </cell>
          <cell r="L67">
            <v>44717</v>
          </cell>
          <cell r="M67">
            <v>38176</v>
          </cell>
        </row>
        <row r="68">
          <cell r="A68">
            <v>923980</v>
          </cell>
          <cell r="B68">
            <v>78</v>
          </cell>
          <cell r="C68">
            <v>78</v>
          </cell>
          <cell r="D68">
            <v>78</v>
          </cell>
          <cell r="E68">
            <v>115</v>
          </cell>
          <cell r="F68">
            <v>79</v>
          </cell>
          <cell r="G68">
            <v>79</v>
          </cell>
          <cell r="H68">
            <v>79</v>
          </cell>
          <cell r="I68">
            <v>79</v>
          </cell>
          <cell r="J68">
            <v>115</v>
          </cell>
          <cell r="K68">
            <v>79</v>
          </cell>
          <cell r="L68">
            <v>79</v>
          </cell>
          <cell r="M68">
            <v>79</v>
          </cell>
        </row>
        <row r="69">
          <cell r="A69">
            <v>924000</v>
          </cell>
          <cell r="B69">
            <v>0</v>
          </cell>
          <cell r="C69">
            <v>0</v>
          </cell>
          <cell r="D69">
            <v>0</v>
          </cell>
          <cell r="E69">
            <v>783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924050</v>
          </cell>
          <cell r="B70">
            <v>250</v>
          </cell>
          <cell r="C70">
            <v>250</v>
          </cell>
          <cell r="D70">
            <v>250</v>
          </cell>
          <cell r="E70">
            <v>250</v>
          </cell>
          <cell r="F70">
            <v>250</v>
          </cell>
          <cell r="G70">
            <v>250</v>
          </cell>
          <cell r="H70">
            <v>250</v>
          </cell>
          <cell r="I70">
            <v>250</v>
          </cell>
          <cell r="J70">
            <v>250</v>
          </cell>
          <cell r="K70">
            <v>253</v>
          </cell>
          <cell r="L70">
            <v>253</v>
          </cell>
          <cell r="M70">
            <v>253</v>
          </cell>
        </row>
        <row r="71">
          <cell r="A71">
            <v>924980</v>
          </cell>
          <cell r="B71">
            <v>4800</v>
          </cell>
          <cell r="C71">
            <v>4800</v>
          </cell>
          <cell r="D71">
            <v>4800</v>
          </cell>
          <cell r="E71">
            <v>4800</v>
          </cell>
          <cell r="F71">
            <v>4800</v>
          </cell>
          <cell r="G71">
            <v>4800</v>
          </cell>
          <cell r="H71">
            <v>4800</v>
          </cell>
          <cell r="I71">
            <v>4800</v>
          </cell>
          <cell r="J71">
            <v>4800</v>
          </cell>
          <cell r="K71">
            <v>4848</v>
          </cell>
          <cell r="L71">
            <v>4848</v>
          </cell>
          <cell r="M71">
            <v>4848</v>
          </cell>
        </row>
        <row r="72">
          <cell r="A72">
            <v>925000</v>
          </cell>
          <cell r="B72">
            <v>1157</v>
          </cell>
          <cell r="C72">
            <v>1157</v>
          </cell>
          <cell r="D72">
            <v>1157</v>
          </cell>
          <cell r="E72">
            <v>1157</v>
          </cell>
          <cell r="F72">
            <v>1157</v>
          </cell>
          <cell r="G72">
            <v>1157</v>
          </cell>
          <cell r="H72">
            <v>1157</v>
          </cell>
          <cell r="I72">
            <v>1157</v>
          </cell>
          <cell r="J72">
            <v>1157</v>
          </cell>
          <cell r="K72">
            <v>1169</v>
          </cell>
          <cell r="L72">
            <v>1169</v>
          </cell>
          <cell r="M72">
            <v>1169</v>
          </cell>
        </row>
        <row r="73">
          <cell r="A73">
            <v>925051</v>
          </cell>
          <cell r="B73">
            <v>5950</v>
          </cell>
          <cell r="C73">
            <v>5950</v>
          </cell>
          <cell r="D73">
            <v>5950</v>
          </cell>
          <cell r="E73">
            <v>5950</v>
          </cell>
          <cell r="F73">
            <v>5950</v>
          </cell>
          <cell r="G73">
            <v>5950</v>
          </cell>
          <cell r="H73">
            <v>5950</v>
          </cell>
          <cell r="I73">
            <v>5950</v>
          </cell>
          <cell r="J73">
            <v>5950</v>
          </cell>
          <cell r="K73">
            <v>6010</v>
          </cell>
          <cell r="L73">
            <v>6010</v>
          </cell>
          <cell r="M73">
            <v>6010</v>
          </cell>
        </row>
        <row r="74">
          <cell r="A74">
            <v>925980</v>
          </cell>
          <cell r="B74">
            <v>407</v>
          </cell>
          <cell r="C74">
            <v>407</v>
          </cell>
          <cell r="D74">
            <v>407</v>
          </cell>
          <cell r="E74">
            <v>407</v>
          </cell>
          <cell r="F74">
            <v>407</v>
          </cell>
          <cell r="G74">
            <v>407</v>
          </cell>
          <cell r="H74">
            <v>407</v>
          </cell>
          <cell r="I74">
            <v>407</v>
          </cell>
          <cell r="J74">
            <v>407</v>
          </cell>
          <cell r="K74">
            <v>411</v>
          </cell>
          <cell r="L74">
            <v>411</v>
          </cell>
          <cell r="M74">
            <v>411</v>
          </cell>
        </row>
        <row r="75">
          <cell r="A75">
            <v>926000</v>
          </cell>
          <cell r="B75">
            <v>125532</v>
          </cell>
          <cell r="C75">
            <v>123989</v>
          </cell>
          <cell r="D75">
            <v>144312</v>
          </cell>
          <cell r="E75">
            <v>123152</v>
          </cell>
          <cell r="F75">
            <v>122944</v>
          </cell>
          <cell r="G75">
            <v>106490</v>
          </cell>
          <cell r="H75">
            <v>122698</v>
          </cell>
          <cell r="I75">
            <v>122743</v>
          </cell>
          <cell r="J75">
            <v>174995</v>
          </cell>
          <cell r="K75">
            <v>154002</v>
          </cell>
          <cell r="L75">
            <v>151495</v>
          </cell>
          <cell r="M75">
            <v>131677</v>
          </cell>
        </row>
        <row r="76">
          <cell r="A76">
            <v>926430</v>
          </cell>
          <cell r="B76">
            <v>98</v>
          </cell>
          <cell r="C76">
            <v>98</v>
          </cell>
          <cell r="D76">
            <v>98</v>
          </cell>
          <cell r="E76">
            <v>98</v>
          </cell>
          <cell r="F76">
            <v>98</v>
          </cell>
          <cell r="G76">
            <v>98</v>
          </cell>
          <cell r="H76">
            <v>98</v>
          </cell>
          <cell r="I76">
            <v>98</v>
          </cell>
          <cell r="J76">
            <v>98</v>
          </cell>
          <cell r="K76">
            <v>99</v>
          </cell>
          <cell r="L76">
            <v>99</v>
          </cell>
          <cell r="M76">
            <v>99</v>
          </cell>
        </row>
        <row r="77">
          <cell r="A77">
            <v>926600</v>
          </cell>
          <cell r="B77">
            <v>83228</v>
          </cell>
          <cell r="C77">
            <v>70180</v>
          </cell>
          <cell r="D77">
            <v>63234</v>
          </cell>
          <cell r="E77">
            <v>46075</v>
          </cell>
          <cell r="F77">
            <v>33544</v>
          </cell>
          <cell r="G77">
            <v>58264</v>
          </cell>
          <cell r="H77">
            <v>48568</v>
          </cell>
          <cell r="I77">
            <v>58175</v>
          </cell>
          <cell r="J77">
            <v>69585</v>
          </cell>
          <cell r="K77">
            <v>94350</v>
          </cell>
          <cell r="L77">
            <v>77635</v>
          </cell>
          <cell r="M77">
            <v>73401</v>
          </cell>
        </row>
        <row r="78">
          <cell r="A78">
            <v>928006</v>
          </cell>
          <cell r="B78">
            <v>16895</v>
          </cell>
          <cell r="C78">
            <v>16895</v>
          </cell>
          <cell r="D78">
            <v>16895</v>
          </cell>
          <cell r="E78">
            <v>16895</v>
          </cell>
          <cell r="F78">
            <v>16895</v>
          </cell>
          <cell r="G78">
            <v>16895</v>
          </cell>
          <cell r="H78">
            <v>16895</v>
          </cell>
          <cell r="I78">
            <v>16895</v>
          </cell>
          <cell r="J78">
            <v>16895</v>
          </cell>
          <cell r="K78">
            <v>17064</v>
          </cell>
          <cell r="L78">
            <v>17064</v>
          </cell>
          <cell r="M78">
            <v>17064</v>
          </cell>
        </row>
        <row r="79">
          <cell r="A79">
            <v>929500</v>
          </cell>
          <cell r="B79">
            <v>-502</v>
          </cell>
          <cell r="C79">
            <v>-502</v>
          </cell>
          <cell r="D79">
            <v>-502</v>
          </cell>
          <cell r="E79">
            <v>-502</v>
          </cell>
          <cell r="F79">
            <v>-502</v>
          </cell>
          <cell r="G79">
            <v>-3348</v>
          </cell>
          <cell r="H79">
            <v>-502</v>
          </cell>
          <cell r="I79">
            <v>-502</v>
          </cell>
          <cell r="J79">
            <v>-502</v>
          </cell>
          <cell r="K79">
            <v>-490</v>
          </cell>
          <cell r="L79">
            <v>-490</v>
          </cell>
          <cell r="M79">
            <v>-3381</v>
          </cell>
        </row>
        <row r="80">
          <cell r="A80">
            <v>930150</v>
          </cell>
          <cell r="B80">
            <v>3190</v>
          </cell>
          <cell r="C80">
            <v>3190</v>
          </cell>
          <cell r="D80">
            <v>3267</v>
          </cell>
          <cell r="E80">
            <v>3190</v>
          </cell>
          <cell r="F80">
            <v>3190</v>
          </cell>
          <cell r="G80">
            <v>3267</v>
          </cell>
          <cell r="H80">
            <v>3190</v>
          </cell>
          <cell r="I80">
            <v>3190</v>
          </cell>
          <cell r="J80">
            <v>3267</v>
          </cell>
          <cell r="K80">
            <v>3390</v>
          </cell>
          <cell r="L80">
            <v>3213</v>
          </cell>
          <cell r="M80">
            <v>3300</v>
          </cell>
        </row>
        <row r="81">
          <cell r="A81">
            <v>930200</v>
          </cell>
          <cell r="B81">
            <v>41361</v>
          </cell>
          <cell r="C81">
            <v>31294</v>
          </cell>
          <cell r="D81">
            <v>29674</v>
          </cell>
          <cell r="E81">
            <v>24826</v>
          </cell>
          <cell r="F81">
            <v>35103</v>
          </cell>
          <cell r="G81">
            <v>40150</v>
          </cell>
          <cell r="H81">
            <v>51649</v>
          </cell>
          <cell r="I81">
            <v>69414</v>
          </cell>
          <cell r="J81">
            <v>65542</v>
          </cell>
          <cell r="K81">
            <v>34356</v>
          </cell>
          <cell r="L81">
            <v>40764</v>
          </cell>
          <cell r="M81">
            <v>25590</v>
          </cell>
        </row>
        <row r="82">
          <cell r="A82">
            <v>930230</v>
          </cell>
          <cell r="B82">
            <v>606</v>
          </cell>
          <cell r="C82">
            <v>2475</v>
          </cell>
          <cell r="D82">
            <v>454</v>
          </cell>
          <cell r="E82">
            <v>574</v>
          </cell>
          <cell r="F82">
            <v>2366</v>
          </cell>
          <cell r="G82">
            <v>2658</v>
          </cell>
          <cell r="H82">
            <v>1327</v>
          </cell>
          <cell r="I82">
            <v>1353</v>
          </cell>
          <cell r="J82">
            <v>343</v>
          </cell>
          <cell r="K82">
            <v>435</v>
          </cell>
          <cell r="L82">
            <v>481</v>
          </cell>
          <cell r="M82">
            <v>347</v>
          </cell>
        </row>
        <row r="83">
          <cell r="A83">
            <v>930240</v>
          </cell>
          <cell r="B83">
            <v>0</v>
          </cell>
          <cell r="C83">
            <v>8400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>
            <v>930250</v>
          </cell>
          <cell r="B84">
            <v>46</v>
          </cell>
          <cell r="C84">
            <v>46</v>
          </cell>
          <cell r="D84">
            <v>46</v>
          </cell>
          <cell r="E84">
            <v>46</v>
          </cell>
          <cell r="F84">
            <v>46</v>
          </cell>
          <cell r="G84">
            <v>46</v>
          </cell>
          <cell r="H84">
            <v>46</v>
          </cell>
          <cell r="I84">
            <v>46</v>
          </cell>
          <cell r="J84">
            <v>46</v>
          </cell>
          <cell r="K84">
            <v>47</v>
          </cell>
          <cell r="L84">
            <v>47</v>
          </cell>
          <cell r="M84">
            <v>47</v>
          </cell>
        </row>
        <row r="85">
          <cell r="A85">
            <v>931001</v>
          </cell>
          <cell r="B85">
            <v>3580</v>
          </cell>
          <cell r="C85">
            <v>2784</v>
          </cell>
          <cell r="D85">
            <v>2764</v>
          </cell>
          <cell r="E85">
            <v>3526</v>
          </cell>
          <cell r="F85">
            <v>2754</v>
          </cell>
          <cell r="G85">
            <v>2767</v>
          </cell>
          <cell r="H85">
            <v>3549</v>
          </cell>
          <cell r="I85">
            <v>2767</v>
          </cell>
          <cell r="J85">
            <v>3523</v>
          </cell>
          <cell r="K85">
            <v>3596</v>
          </cell>
          <cell r="L85">
            <v>2805</v>
          </cell>
          <cell r="M85">
            <v>2807</v>
          </cell>
        </row>
        <row r="86">
          <cell r="A86">
            <v>931008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>
            <v>935100</v>
          </cell>
          <cell r="B87">
            <v>8</v>
          </cell>
          <cell r="C87">
            <v>8</v>
          </cell>
          <cell r="D87">
            <v>8</v>
          </cell>
          <cell r="E87">
            <v>8</v>
          </cell>
          <cell r="F87">
            <v>8</v>
          </cell>
          <cell r="G87">
            <v>8</v>
          </cell>
          <cell r="H87">
            <v>8</v>
          </cell>
          <cell r="I87">
            <v>8</v>
          </cell>
          <cell r="J87">
            <v>8</v>
          </cell>
          <cell r="K87">
            <v>8</v>
          </cell>
          <cell r="L87">
            <v>8</v>
          </cell>
          <cell r="M87">
            <v>9</v>
          </cell>
        </row>
      </sheetData>
      <sheetData sheetId="9">
        <row r="2">
          <cell r="A2">
            <v>442100</v>
          </cell>
          <cell r="B2" t="str">
            <v>GAS</v>
          </cell>
        </row>
        <row r="3">
          <cell r="A3">
            <v>454400</v>
          </cell>
        </row>
        <row r="4">
          <cell r="A4">
            <v>480000</v>
          </cell>
          <cell r="B4" t="str">
            <v>BOTHRV</v>
          </cell>
          <cell r="D4">
            <v>536101</v>
          </cell>
          <cell r="E4">
            <v>290934</v>
          </cell>
          <cell r="F4">
            <v>203335</v>
          </cell>
          <cell r="G4">
            <v>200731</v>
          </cell>
          <cell r="H4">
            <v>428987</v>
          </cell>
          <cell r="I4">
            <v>1206080</v>
          </cell>
        </row>
        <row r="5">
          <cell r="A5">
            <v>480000</v>
          </cell>
          <cell r="B5" t="str">
            <v>RCCHRG</v>
          </cell>
          <cell r="D5">
            <v>1451629</v>
          </cell>
          <cell r="E5">
            <v>1445282</v>
          </cell>
          <cell r="F5">
            <v>1441678</v>
          </cell>
          <cell r="G5">
            <v>1443259</v>
          </cell>
          <cell r="H5">
            <v>1449440</v>
          </cell>
          <cell r="I5">
            <v>1462914</v>
          </cell>
        </row>
        <row r="6">
          <cell r="A6">
            <v>480000</v>
          </cell>
          <cell r="B6" t="str">
            <v>ROEASR</v>
          </cell>
          <cell r="D6">
            <v>145279</v>
          </cell>
          <cell r="E6">
            <v>144643</v>
          </cell>
          <cell r="F6">
            <v>144283</v>
          </cell>
          <cell r="G6">
            <v>144441</v>
          </cell>
          <cell r="H6">
            <v>145060</v>
          </cell>
          <cell r="I6">
            <v>146408</v>
          </cell>
        </row>
        <row r="7">
          <cell r="A7">
            <v>480000</v>
          </cell>
          <cell r="B7" t="str">
            <v>RGDSM</v>
          </cell>
          <cell r="D7">
            <v>18276</v>
          </cell>
          <cell r="E7">
            <v>9918</v>
          </cell>
          <cell r="F7">
            <v>6935</v>
          </cell>
          <cell r="G7">
            <v>6844</v>
          </cell>
          <cell r="H7">
            <v>14628</v>
          </cell>
          <cell r="I7">
            <v>41121</v>
          </cell>
        </row>
        <row r="8">
          <cell r="A8">
            <v>480000</v>
          </cell>
          <cell r="B8" t="str">
            <v>RGGCA</v>
          </cell>
          <cell r="D8">
            <v>599801</v>
          </cell>
          <cell r="E8">
            <v>471528</v>
          </cell>
          <cell r="F8">
            <v>329225</v>
          </cell>
          <cell r="G8">
            <v>397414</v>
          </cell>
          <cell r="H8">
            <v>791590</v>
          </cell>
          <cell r="I8">
            <v>2081833</v>
          </cell>
        </row>
        <row r="9">
          <cell r="A9">
            <v>480000</v>
          </cell>
          <cell r="B9" t="str">
            <v>ROEASR</v>
          </cell>
        </row>
        <row r="10">
          <cell r="A10">
            <v>480990</v>
          </cell>
          <cell r="B10" t="str">
            <v>UNBILL</v>
          </cell>
          <cell r="D10">
            <v>7</v>
          </cell>
          <cell r="E10">
            <v>613752</v>
          </cell>
          <cell r="F10">
            <v>26282</v>
          </cell>
          <cell r="G10">
            <v>554106</v>
          </cell>
          <cell r="H10">
            <v>575165</v>
          </cell>
          <cell r="I10">
            <v>1894697</v>
          </cell>
        </row>
        <row r="11">
          <cell r="A11">
            <v>481000</v>
          </cell>
          <cell r="B11" t="str">
            <v>BOTHRV</v>
          </cell>
          <cell r="D11">
            <v>11950</v>
          </cell>
          <cell r="E11">
            <v>4770</v>
          </cell>
          <cell r="F11">
            <v>6733</v>
          </cell>
          <cell r="G11">
            <v>6980</v>
          </cell>
          <cell r="H11">
            <v>7561</v>
          </cell>
          <cell r="I11">
            <v>15291</v>
          </cell>
        </row>
        <row r="12">
          <cell r="A12">
            <v>481000</v>
          </cell>
          <cell r="B12" t="str">
            <v>RCCHRG</v>
          </cell>
          <cell r="D12">
            <v>9821</v>
          </cell>
          <cell r="E12">
            <v>9778</v>
          </cell>
          <cell r="F12">
            <v>9753</v>
          </cell>
          <cell r="G12">
            <v>9764</v>
          </cell>
          <cell r="H12">
            <v>9806</v>
          </cell>
          <cell r="I12">
            <v>9897</v>
          </cell>
        </row>
        <row r="13">
          <cell r="A13">
            <v>481000</v>
          </cell>
          <cell r="B13" t="str">
            <v>ROEASR</v>
          </cell>
          <cell r="D13">
            <v>436</v>
          </cell>
          <cell r="E13">
            <v>434</v>
          </cell>
          <cell r="F13">
            <v>433</v>
          </cell>
          <cell r="G13">
            <v>433</v>
          </cell>
          <cell r="H13">
            <v>435</v>
          </cell>
          <cell r="I13">
            <v>439</v>
          </cell>
        </row>
        <row r="14">
          <cell r="A14">
            <v>481000</v>
          </cell>
          <cell r="B14" t="str">
            <v>RGGCA</v>
          </cell>
          <cell r="D14">
            <v>24234</v>
          </cell>
          <cell r="E14">
            <v>14012</v>
          </cell>
          <cell r="F14">
            <v>19759</v>
          </cell>
          <cell r="G14">
            <v>25051</v>
          </cell>
          <cell r="H14">
            <v>25290</v>
          </cell>
          <cell r="I14">
            <v>47842</v>
          </cell>
        </row>
        <row r="15">
          <cell r="A15">
            <v>481000</v>
          </cell>
          <cell r="B15" t="str">
            <v>ROEASR</v>
          </cell>
        </row>
        <row r="16">
          <cell r="A16">
            <v>481090</v>
          </cell>
          <cell r="B16" t="str">
            <v>UNBILL</v>
          </cell>
          <cell r="D16">
            <v>6867</v>
          </cell>
          <cell r="E16">
            <v>19528</v>
          </cell>
          <cell r="F16">
            <v>1476</v>
          </cell>
          <cell r="G16">
            <v>14979</v>
          </cell>
          <cell r="H16">
            <v>596</v>
          </cell>
          <cell r="I16">
            <v>22175</v>
          </cell>
        </row>
        <row r="17">
          <cell r="A17">
            <v>481200</v>
          </cell>
          <cell r="B17" t="str">
            <v>BOTHRV</v>
          </cell>
          <cell r="D17">
            <v>236296</v>
          </cell>
          <cell r="E17">
            <v>168914</v>
          </cell>
          <cell r="F17">
            <v>205804</v>
          </cell>
          <cell r="G17">
            <v>138025</v>
          </cell>
          <cell r="H17">
            <v>255883</v>
          </cell>
          <cell r="I17">
            <v>451658</v>
          </cell>
        </row>
        <row r="18">
          <cell r="A18">
            <v>481200</v>
          </cell>
          <cell r="B18" t="str">
            <v>RCCHRG</v>
          </cell>
          <cell r="D18">
            <v>280658</v>
          </cell>
          <cell r="E18">
            <v>277222</v>
          </cell>
          <cell r="F18">
            <v>276530</v>
          </cell>
          <cell r="G18">
            <v>274628</v>
          </cell>
          <cell r="H18">
            <v>278019</v>
          </cell>
          <cell r="I18">
            <v>285075</v>
          </cell>
        </row>
        <row r="19">
          <cell r="A19">
            <v>481200</v>
          </cell>
          <cell r="B19" t="str">
            <v>ROEASR</v>
          </cell>
          <cell r="D19">
            <v>13978</v>
          </cell>
          <cell r="E19">
            <v>13882</v>
          </cell>
          <cell r="F19">
            <v>13847</v>
          </cell>
          <cell r="G19">
            <v>13827</v>
          </cell>
          <cell r="H19">
            <v>13922</v>
          </cell>
          <cell r="I19">
            <v>14123</v>
          </cell>
        </row>
        <row r="20">
          <cell r="A20">
            <v>481200</v>
          </cell>
          <cell r="B20" t="str">
            <v>RGDSM</v>
          </cell>
        </row>
        <row r="21">
          <cell r="A21">
            <v>481200</v>
          </cell>
          <cell r="B21" t="str">
            <v>RGGCA</v>
          </cell>
          <cell r="D21">
            <v>405188</v>
          </cell>
          <cell r="E21">
            <v>426544</v>
          </cell>
          <cell r="F21">
            <v>513077</v>
          </cell>
          <cell r="G21">
            <v>420761</v>
          </cell>
          <cell r="H21">
            <v>721089</v>
          </cell>
          <cell r="I21">
            <v>1171891</v>
          </cell>
        </row>
        <row r="22">
          <cell r="A22">
            <v>481200</v>
          </cell>
          <cell r="B22" t="str">
            <v>ROEASR</v>
          </cell>
        </row>
        <row r="23">
          <cell r="A23">
            <v>481290</v>
          </cell>
          <cell r="B23" t="str">
            <v>UNBILL</v>
          </cell>
          <cell r="D23">
            <v>11006</v>
          </cell>
          <cell r="E23">
            <v>329850</v>
          </cell>
          <cell r="F23">
            <v>-86278</v>
          </cell>
          <cell r="G23">
            <v>303418</v>
          </cell>
          <cell r="H23">
            <v>82884</v>
          </cell>
          <cell r="I23">
            <v>707713</v>
          </cell>
        </row>
        <row r="24">
          <cell r="A24">
            <v>482000</v>
          </cell>
          <cell r="B24" t="str">
            <v>BOTHRV</v>
          </cell>
          <cell r="D24">
            <v>20256</v>
          </cell>
          <cell r="E24">
            <v>9028</v>
          </cell>
          <cell r="F24">
            <v>5954</v>
          </cell>
          <cell r="G24">
            <v>8514</v>
          </cell>
          <cell r="H24">
            <v>20940</v>
          </cell>
          <cell r="I24">
            <v>36262</v>
          </cell>
        </row>
        <row r="25">
          <cell r="A25">
            <v>482000</v>
          </cell>
          <cell r="B25" t="str">
            <v>RCCHRG</v>
          </cell>
          <cell r="D25">
            <v>17518</v>
          </cell>
          <cell r="E25">
            <v>17441</v>
          </cell>
          <cell r="F25">
            <v>17398</v>
          </cell>
          <cell r="G25">
            <v>17417</v>
          </cell>
          <cell r="H25">
            <v>17491</v>
          </cell>
          <cell r="I25">
            <v>17654</v>
          </cell>
        </row>
        <row r="26">
          <cell r="A26">
            <v>482000</v>
          </cell>
          <cell r="B26" t="str">
            <v>ROEASR</v>
          </cell>
          <cell r="D26">
            <v>777</v>
          </cell>
          <cell r="E26">
            <v>774</v>
          </cell>
          <cell r="F26">
            <v>772</v>
          </cell>
          <cell r="G26">
            <v>773</v>
          </cell>
          <cell r="H26">
            <v>776</v>
          </cell>
          <cell r="I26">
            <v>783</v>
          </cell>
        </row>
        <row r="27">
          <cell r="A27">
            <v>482000</v>
          </cell>
          <cell r="B27" t="str">
            <v>RGDSM</v>
          </cell>
        </row>
        <row r="28">
          <cell r="A28">
            <v>482000</v>
          </cell>
          <cell r="B28" t="str">
            <v>RGGCA</v>
          </cell>
          <cell r="D28">
            <v>41079</v>
          </cell>
          <cell r="E28">
            <v>26523</v>
          </cell>
          <cell r="F28">
            <v>17474</v>
          </cell>
          <cell r="G28">
            <v>30553</v>
          </cell>
          <cell r="H28">
            <v>70039</v>
          </cell>
          <cell r="I28">
            <v>113456</v>
          </cell>
        </row>
        <row r="29">
          <cell r="A29">
            <v>482000</v>
          </cell>
          <cell r="B29" t="str">
            <v>ROEASR</v>
          </cell>
        </row>
        <row r="30">
          <cell r="A30">
            <v>482090</v>
          </cell>
          <cell r="B30" t="str">
            <v>UNBILL</v>
          </cell>
          <cell r="D30">
            <v>-5599</v>
          </cell>
          <cell r="E30">
            <v>47397</v>
          </cell>
          <cell r="F30">
            <v>10251</v>
          </cell>
          <cell r="G30">
            <v>46999</v>
          </cell>
          <cell r="H30">
            <v>24277</v>
          </cell>
          <cell r="I30">
            <v>112702</v>
          </cell>
        </row>
        <row r="31">
          <cell r="A31">
            <v>482200</v>
          </cell>
          <cell r="B31" t="str">
            <v>BOTHRV</v>
          </cell>
          <cell r="D31">
            <v>11</v>
          </cell>
          <cell r="E31">
            <v>11</v>
          </cell>
          <cell r="F31">
            <v>10</v>
          </cell>
          <cell r="G31">
            <v>11</v>
          </cell>
          <cell r="H31">
            <v>10</v>
          </cell>
          <cell r="I31">
            <v>11</v>
          </cell>
        </row>
        <row r="32">
          <cell r="A32">
            <v>482200</v>
          </cell>
          <cell r="B32" t="str">
            <v>RCCHRG</v>
          </cell>
        </row>
        <row r="33">
          <cell r="A33">
            <v>482200</v>
          </cell>
          <cell r="B33" t="str">
            <v>ROEASR</v>
          </cell>
        </row>
        <row r="34">
          <cell r="A34">
            <v>482200</v>
          </cell>
          <cell r="B34" t="str">
            <v>RGGCA</v>
          </cell>
          <cell r="D34">
            <v>22</v>
          </cell>
          <cell r="E34">
            <v>32</v>
          </cell>
          <cell r="F34">
            <v>31</v>
          </cell>
          <cell r="G34">
            <v>39</v>
          </cell>
          <cell r="H34">
            <v>34</v>
          </cell>
          <cell r="I34">
            <v>33</v>
          </cell>
        </row>
        <row r="35">
          <cell r="A35">
            <v>482200</v>
          </cell>
          <cell r="B35" t="str">
            <v>ROEASR</v>
          </cell>
        </row>
        <row r="36">
          <cell r="A36">
            <v>484000</v>
          </cell>
          <cell r="D36">
            <v>0</v>
          </cell>
        </row>
        <row r="37">
          <cell r="A37">
            <v>487001</v>
          </cell>
        </row>
        <row r="38">
          <cell r="A38">
            <v>488000</v>
          </cell>
          <cell r="D38">
            <v>4333</v>
          </cell>
          <cell r="E38">
            <v>4333</v>
          </cell>
          <cell r="F38">
            <v>4333</v>
          </cell>
          <cell r="G38">
            <v>4333</v>
          </cell>
          <cell r="H38">
            <v>4333</v>
          </cell>
          <cell r="I38">
            <v>4333</v>
          </cell>
        </row>
        <row r="39">
          <cell r="A39">
            <v>488100</v>
          </cell>
          <cell r="D39">
            <v>42841</v>
          </cell>
          <cell r="E39">
            <v>42841</v>
          </cell>
          <cell r="F39">
            <v>42841</v>
          </cell>
          <cell r="G39">
            <v>42841</v>
          </cell>
          <cell r="H39">
            <v>42841</v>
          </cell>
          <cell r="I39">
            <v>42841</v>
          </cell>
        </row>
        <row r="40">
          <cell r="A40">
            <v>489000</v>
          </cell>
          <cell r="B40" t="str">
            <v>BOTHRV</v>
          </cell>
          <cell r="D40">
            <v>109121</v>
          </cell>
          <cell r="E40">
            <v>108404</v>
          </cell>
          <cell r="F40">
            <v>115576</v>
          </cell>
          <cell r="G40">
            <v>110434</v>
          </cell>
          <cell r="H40">
            <v>127165</v>
          </cell>
          <cell r="I40">
            <v>129504</v>
          </cell>
        </row>
        <row r="41">
          <cell r="A41">
            <v>489000</v>
          </cell>
          <cell r="B41" t="str">
            <v>RCCHRG</v>
          </cell>
        </row>
        <row r="42">
          <cell r="A42">
            <v>489000</v>
          </cell>
          <cell r="B42" t="str">
            <v>RGAMR</v>
          </cell>
        </row>
        <row r="43">
          <cell r="A43">
            <v>489010</v>
          </cell>
        </row>
        <row r="44">
          <cell r="A44">
            <v>489012</v>
          </cell>
          <cell r="B44" t="str">
            <v>BFTARV</v>
          </cell>
        </row>
        <row r="45">
          <cell r="A45">
            <v>489012</v>
          </cell>
          <cell r="B45" t="str">
            <v>RCCHRG</v>
          </cell>
        </row>
        <row r="46">
          <cell r="A46">
            <v>489020</v>
          </cell>
          <cell r="B46" t="str">
            <v>BFTARV</v>
          </cell>
        </row>
        <row r="47">
          <cell r="A47">
            <v>489020</v>
          </cell>
          <cell r="B47" t="str">
            <v>BOTHRV</v>
          </cell>
          <cell r="D47">
            <v>50491</v>
          </cell>
          <cell r="E47">
            <v>38791</v>
          </cell>
          <cell r="F47">
            <v>54705</v>
          </cell>
          <cell r="G47">
            <v>36688</v>
          </cell>
          <cell r="H47">
            <v>78169</v>
          </cell>
          <cell r="I47">
            <v>105627</v>
          </cell>
        </row>
        <row r="48">
          <cell r="A48">
            <v>489020</v>
          </cell>
          <cell r="B48" t="str">
            <v>RCCHRG</v>
          </cell>
          <cell r="D48">
            <v>30589</v>
          </cell>
          <cell r="E48">
            <v>30456</v>
          </cell>
          <cell r="F48">
            <v>30380</v>
          </cell>
          <cell r="G48">
            <v>30413</v>
          </cell>
          <cell r="H48">
            <v>30543</v>
          </cell>
          <cell r="I48">
            <v>30827</v>
          </cell>
        </row>
        <row r="49">
          <cell r="A49">
            <v>489020</v>
          </cell>
          <cell r="B49" t="str">
            <v>ROEASR</v>
          </cell>
          <cell r="D49">
            <v>150</v>
          </cell>
          <cell r="E49">
            <v>149</v>
          </cell>
          <cell r="F49">
            <v>149</v>
          </cell>
          <cell r="G49">
            <v>149</v>
          </cell>
          <cell r="H49">
            <v>150</v>
          </cell>
          <cell r="I49">
            <v>151</v>
          </cell>
        </row>
        <row r="50">
          <cell r="A50">
            <v>489020</v>
          </cell>
          <cell r="B50" t="str">
            <v>RGGCA</v>
          </cell>
        </row>
        <row r="51">
          <cell r="A51">
            <v>489020</v>
          </cell>
          <cell r="B51" t="str">
            <v>ROEASR</v>
          </cell>
        </row>
        <row r="52">
          <cell r="A52">
            <v>489025</v>
          </cell>
          <cell r="B52" t="str">
            <v>UNBILL</v>
          </cell>
          <cell r="D52">
            <v>-8454</v>
          </cell>
          <cell r="E52">
            <v>4732</v>
          </cell>
          <cell r="F52">
            <v>-6790</v>
          </cell>
          <cell r="G52">
            <v>8122</v>
          </cell>
          <cell r="H52">
            <v>13185</v>
          </cell>
          <cell r="I52">
            <v>53417</v>
          </cell>
        </row>
        <row r="53">
          <cell r="A53">
            <v>489030</v>
          </cell>
          <cell r="B53" t="str">
            <v>BFTARV</v>
          </cell>
        </row>
        <row r="54">
          <cell r="A54">
            <v>489030</v>
          </cell>
          <cell r="B54" t="str">
            <v>BOTHRV</v>
          </cell>
          <cell r="D54">
            <v>192085</v>
          </cell>
          <cell r="E54">
            <v>197730</v>
          </cell>
          <cell r="F54">
            <v>184173</v>
          </cell>
          <cell r="G54">
            <v>190950</v>
          </cell>
          <cell r="H54">
            <v>206832</v>
          </cell>
          <cell r="I54">
            <v>202673</v>
          </cell>
        </row>
        <row r="55">
          <cell r="A55">
            <v>489030</v>
          </cell>
          <cell r="B55" t="str">
            <v>RCCHRG</v>
          </cell>
          <cell r="D55">
            <v>16934</v>
          </cell>
          <cell r="E55">
            <v>16860</v>
          </cell>
          <cell r="F55">
            <v>16817</v>
          </cell>
          <cell r="G55">
            <v>16836</v>
          </cell>
          <cell r="H55">
            <v>16908</v>
          </cell>
          <cell r="I55">
            <v>17066</v>
          </cell>
        </row>
        <row r="56">
          <cell r="A56">
            <v>489030</v>
          </cell>
          <cell r="B56" t="str">
            <v>ROEASR</v>
          </cell>
          <cell r="D56">
            <v>83</v>
          </cell>
          <cell r="E56">
            <v>83</v>
          </cell>
          <cell r="F56">
            <v>82</v>
          </cell>
          <cell r="G56">
            <v>83</v>
          </cell>
          <cell r="H56">
            <v>83</v>
          </cell>
          <cell r="I56">
            <v>84</v>
          </cell>
        </row>
        <row r="57">
          <cell r="A57">
            <v>489030</v>
          </cell>
          <cell r="B57" t="str">
            <v>ROEASR</v>
          </cell>
        </row>
        <row r="58">
          <cell r="A58">
            <v>489035</v>
          </cell>
          <cell r="B58" t="str">
            <v>UNBILL</v>
          </cell>
          <cell r="D58">
            <v>-5033</v>
          </cell>
          <cell r="E58">
            <v>-4266</v>
          </cell>
          <cell r="F58">
            <v>10708</v>
          </cell>
          <cell r="G58">
            <v>2774</v>
          </cell>
          <cell r="H58">
            <v>38001</v>
          </cell>
          <cell r="I58">
            <v>87610</v>
          </cell>
        </row>
        <row r="59">
          <cell r="A59">
            <v>489040</v>
          </cell>
          <cell r="B59" t="str">
            <v>BFTARV</v>
          </cell>
        </row>
        <row r="60">
          <cell r="A60">
            <v>489040</v>
          </cell>
          <cell r="B60" t="str">
            <v>BOTHRV</v>
          </cell>
          <cell r="D60">
            <v>4555</v>
          </cell>
          <cell r="E60">
            <v>2412</v>
          </cell>
          <cell r="F60">
            <v>2263</v>
          </cell>
          <cell r="G60">
            <v>2942</v>
          </cell>
          <cell r="H60">
            <v>14495</v>
          </cell>
          <cell r="I60">
            <v>30679</v>
          </cell>
        </row>
        <row r="61">
          <cell r="A61">
            <v>489040</v>
          </cell>
          <cell r="B61" t="str">
            <v>RCCHRG</v>
          </cell>
          <cell r="D61">
            <v>4905</v>
          </cell>
          <cell r="E61">
            <v>4883</v>
          </cell>
          <cell r="F61">
            <v>4871</v>
          </cell>
          <cell r="G61">
            <v>4876</v>
          </cell>
          <cell r="H61">
            <v>4897</v>
          </cell>
          <cell r="I61">
            <v>4943</v>
          </cell>
        </row>
        <row r="62">
          <cell r="A62">
            <v>489040</v>
          </cell>
          <cell r="B62" t="str">
            <v>ROEASR</v>
          </cell>
          <cell r="D62">
            <v>24</v>
          </cell>
          <cell r="E62">
            <v>24</v>
          </cell>
          <cell r="F62">
            <v>24</v>
          </cell>
          <cell r="G62">
            <v>24</v>
          </cell>
          <cell r="H62">
            <v>24</v>
          </cell>
          <cell r="I62">
            <v>24</v>
          </cell>
        </row>
        <row r="63">
          <cell r="A63">
            <v>489040</v>
          </cell>
          <cell r="B63" t="str">
            <v>ROEASR</v>
          </cell>
        </row>
        <row r="64">
          <cell r="A64">
            <v>489045</v>
          </cell>
          <cell r="B64" t="str">
            <v>UNBILL</v>
          </cell>
          <cell r="D64">
            <v>-1881</v>
          </cell>
          <cell r="E64">
            <v>269</v>
          </cell>
          <cell r="F64">
            <v>1004</v>
          </cell>
          <cell r="G64">
            <v>1009</v>
          </cell>
          <cell r="H64">
            <v>5978</v>
          </cell>
          <cell r="I64">
            <v>25879</v>
          </cell>
        </row>
        <row r="65">
          <cell r="A65">
            <v>489200</v>
          </cell>
        </row>
        <row r="66">
          <cell r="A66">
            <v>493010</v>
          </cell>
          <cell r="D66">
            <v>1208</v>
          </cell>
          <cell r="E66">
            <v>1208</v>
          </cell>
          <cell r="F66">
            <v>1208</v>
          </cell>
          <cell r="G66">
            <v>1208</v>
          </cell>
          <cell r="H66">
            <v>1208</v>
          </cell>
          <cell r="I66">
            <v>1208</v>
          </cell>
        </row>
        <row r="67">
          <cell r="A67">
            <v>495031</v>
          </cell>
          <cell r="B67" t="str">
            <v>PDREV</v>
          </cell>
        </row>
        <row r="68">
          <cell r="A68">
            <v>495031</v>
          </cell>
          <cell r="D68">
            <v>0</v>
          </cell>
        </row>
        <row r="69">
          <cell r="A69">
            <v>496020</v>
          </cell>
          <cell r="D69">
            <v>-110426</v>
          </cell>
          <cell r="E69">
            <v>-123971</v>
          </cell>
          <cell r="F69">
            <v>-93858</v>
          </cell>
          <cell r="G69">
            <v>-116771</v>
          </cell>
          <cell r="H69">
            <v>-142812</v>
          </cell>
          <cell r="I69">
            <v>-273708</v>
          </cell>
        </row>
      </sheetData>
      <sheetData sheetId="10">
        <row r="5">
          <cell r="A5">
            <v>442100</v>
          </cell>
          <cell r="C5" t="str">
            <v>GAS</v>
          </cell>
          <cell r="E5">
            <v>-56</v>
          </cell>
        </row>
        <row r="6">
          <cell r="A6">
            <v>454400</v>
          </cell>
          <cell r="E6">
            <v>-47</v>
          </cell>
          <cell r="F6">
            <v>26</v>
          </cell>
          <cell r="G6">
            <v>26</v>
          </cell>
          <cell r="H6">
            <v>-52</v>
          </cell>
          <cell r="I6">
            <v>27</v>
          </cell>
          <cell r="J6">
            <v>27</v>
          </cell>
        </row>
        <row r="7">
          <cell r="A7">
            <v>480000</v>
          </cell>
          <cell r="C7" t="str">
            <v>BOTHRV</v>
          </cell>
          <cell r="E7">
            <v>3238288</v>
          </cell>
          <cell r="F7">
            <v>5618353</v>
          </cell>
          <cell r="G7">
            <v>4299321</v>
          </cell>
          <cell r="H7">
            <v>2969416</v>
          </cell>
          <cell r="I7">
            <v>2848610</v>
          </cell>
          <cell r="J7">
            <v>1090021</v>
          </cell>
        </row>
        <row r="8">
          <cell r="A8">
            <v>480000</v>
          </cell>
          <cell r="C8" t="str">
            <v>RCCHRG</v>
          </cell>
          <cell r="E8">
            <v>1467232</v>
          </cell>
          <cell r="F8">
            <v>1472544</v>
          </cell>
          <cell r="G8">
            <v>1473568</v>
          </cell>
          <cell r="H8">
            <v>1471216</v>
          </cell>
          <cell r="I8">
            <v>1471504</v>
          </cell>
          <cell r="J8">
            <v>1466192</v>
          </cell>
        </row>
        <row r="9">
          <cell r="A9">
            <v>480000</v>
          </cell>
          <cell r="C9" t="str">
            <v>RGDSM</v>
          </cell>
          <cell r="E9">
            <v>-114864</v>
          </cell>
          <cell r="F9">
            <v>-199591</v>
          </cell>
          <cell r="G9">
            <v>-233149</v>
          </cell>
          <cell r="H9">
            <v>-318538</v>
          </cell>
          <cell r="I9">
            <v>-302643</v>
          </cell>
          <cell r="J9">
            <v>-114868</v>
          </cell>
        </row>
        <row r="10">
          <cell r="A10">
            <v>480000</v>
          </cell>
          <cell r="C10" t="str">
            <v>RGGCA</v>
          </cell>
          <cell r="E10">
            <v>3677582</v>
          </cell>
          <cell r="F10">
            <v>6074643</v>
          </cell>
          <cell r="G10">
            <v>4633259</v>
          </cell>
          <cell r="H10">
            <v>3164455</v>
          </cell>
          <cell r="I10">
            <v>2973708</v>
          </cell>
          <cell r="J10">
            <v>1107216</v>
          </cell>
        </row>
        <row r="11">
          <cell r="A11">
            <v>480000</v>
          </cell>
          <cell r="C11" t="str">
            <v>ROEASR</v>
          </cell>
          <cell r="E11">
            <v>71878</v>
          </cell>
          <cell r="F11">
            <v>166322</v>
          </cell>
          <cell r="G11">
            <v>166873</v>
          </cell>
          <cell r="H11">
            <v>166697</v>
          </cell>
          <cell r="I11">
            <v>167048</v>
          </cell>
          <cell r="J11">
            <v>166537</v>
          </cell>
        </row>
        <row r="12">
          <cell r="A12">
            <v>480990</v>
          </cell>
          <cell r="C12" t="str">
            <v>UNBILL</v>
          </cell>
          <cell r="E12">
            <v>2499849</v>
          </cell>
          <cell r="F12">
            <v>-1045741</v>
          </cell>
          <cell r="G12">
            <v>-1258027</v>
          </cell>
          <cell r="H12">
            <v>159993</v>
          </cell>
          <cell r="I12">
            <v>-1183928</v>
          </cell>
          <cell r="J12">
            <v>-1489893</v>
          </cell>
        </row>
        <row r="13">
          <cell r="A13">
            <v>481000</v>
          </cell>
          <cell r="C13" t="str">
            <v>BOTHRV</v>
          </cell>
          <cell r="E13">
            <v>77544</v>
          </cell>
          <cell r="F13">
            <v>128819</v>
          </cell>
          <cell r="G13">
            <v>99019</v>
          </cell>
          <cell r="H13">
            <v>68195</v>
          </cell>
          <cell r="I13">
            <v>63231</v>
          </cell>
          <cell r="J13">
            <v>27614</v>
          </cell>
        </row>
        <row r="14">
          <cell r="A14">
            <v>481000</v>
          </cell>
          <cell r="C14" t="str">
            <v>RCCHRG</v>
          </cell>
          <cell r="E14">
            <v>9880</v>
          </cell>
          <cell r="F14">
            <v>10070</v>
          </cell>
          <cell r="G14">
            <v>10213</v>
          </cell>
          <cell r="H14">
            <v>9880</v>
          </cell>
          <cell r="I14">
            <v>9785</v>
          </cell>
          <cell r="J14">
            <v>9595</v>
          </cell>
        </row>
        <row r="15">
          <cell r="A15">
            <v>481000</v>
          </cell>
          <cell r="C15" t="str">
            <v>RGGCA</v>
          </cell>
          <cell r="E15">
            <v>152946</v>
          </cell>
          <cell r="F15">
            <v>246826</v>
          </cell>
          <cell r="G15">
            <v>182582</v>
          </cell>
          <cell r="H15">
            <v>124643</v>
          </cell>
          <cell r="I15">
            <v>112153</v>
          </cell>
          <cell r="J15">
            <v>38101</v>
          </cell>
        </row>
        <row r="16">
          <cell r="A16">
            <v>481000</v>
          </cell>
          <cell r="C16" t="str">
            <v>ROEASR</v>
          </cell>
          <cell r="E16">
            <v>154</v>
          </cell>
          <cell r="F16">
            <v>361</v>
          </cell>
          <cell r="G16">
            <v>357</v>
          </cell>
          <cell r="H16">
            <v>365</v>
          </cell>
          <cell r="I16">
            <v>368</v>
          </cell>
          <cell r="J16">
            <v>355</v>
          </cell>
        </row>
        <row r="17">
          <cell r="A17">
            <v>481090</v>
          </cell>
          <cell r="C17" t="str">
            <v>UNBILL</v>
          </cell>
          <cell r="E17">
            <v>-4020</v>
          </cell>
          <cell r="F17">
            <v>-18173</v>
          </cell>
          <cell r="G17">
            <v>-25437</v>
          </cell>
          <cell r="H17">
            <v>12904</v>
          </cell>
          <cell r="I17">
            <v>-25972</v>
          </cell>
          <cell r="J17">
            <v>-4562</v>
          </cell>
        </row>
        <row r="18">
          <cell r="A18">
            <v>481200</v>
          </cell>
          <cell r="C18" t="str">
            <v>BOTHRV</v>
          </cell>
          <cell r="E18">
            <v>901347</v>
          </cell>
          <cell r="F18">
            <v>1559015</v>
          </cell>
          <cell r="G18">
            <v>1208025</v>
          </cell>
          <cell r="H18">
            <v>872960</v>
          </cell>
          <cell r="I18">
            <v>851035</v>
          </cell>
          <cell r="J18">
            <v>360904</v>
          </cell>
        </row>
        <row r="19">
          <cell r="A19">
            <v>481200</v>
          </cell>
          <cell r="C19" t="str">
            <v>RCCHRG</v>
          </cell>
          <cell r="E19">
            <v>319970</v>
          </cell>
          <cell r="F19">
            <v>322108</v>
          </cell>
          <cell r="G19">
            <v>323122</v>
          </cell>
          <cell r="H19">
            <v>323502</v>
          </cell>
          <cell r="I19">
            <v>320209</v>
          </cell>
          <cell r="J19">
            <v>314904</v>
          </cell>
        </row>
        <row r="20">
          <cell r="A20">
            <v>481200</v>
          </cell>
          <cell r="C20" t="str">
            <v>RGDSM</v>
          </cell>
          <cell r="E20">
            <v>-2522</v>
          </cell>
          <cell r="F20">
            <v>-4012</v>
          </cell>
          <cell r="G20">
            <v>-5795</v>
          </cell>
          <cell r="H20">
            <v>-7281</v>
          </cell>
          <cell r="I20">
            <v>-6669</v>
          </cell>
          <cell r="J20">
            <v>-2915</v>
          </cell>
        </row>
        <row r="21">
          <cell r="A21">
            <v>481200</v>
          </cell>
          <cell r="C21" t="str">
            <v>RGGCA</v>
          </cell>
          <cell r="E21">
            <v>1781269</v>
          </cell>
          <cell r="F21">
            <v>2953628</v>
          </cell>
          <cell r="G21">
            <v>2189881</v>
          </cell>
          <cell r="H21">
            <v>1607074</v>
          </cell>
          <cell r="I21">
            <v>1544384</v>
          </cell>
          <cell r="J21">
            <v>623438</v>
          </cell>
        </row>
        <row r="22">
          <cell r="A22">
            <v>481200</v>
          </cell>
          <cell r="C22" t="str">
            <v>ROEASR</v>
          </cell>
          <cell r="E22">
            <v>5558</v>
          </cell>
          <cell r="F22">
            <v>12906</v>
          </cell>
          <cell r="G22">
            <v>13033</v>
          </cell>
          <cell r="H22">
            <v>12974</v>
          </cell>
          <cell r="I22">
            <v>13011</v>
          </cell>
          <cell r="J22">
            <v>12849</v>
          </cell>
        </row>
        <row r="23">
          <cell r="A23">
            <v>481290</v>
          </cell>
          <cell r="C23" t="str">
            <v>UNBILL</v>
          </cell>
          <cell r="E23">
            <v>664424</v>
          </cell>
          <cell r="F23">
            <v>-481813</v>
          </cell>
          <cell r="G23">
            <v>-306544</v>
          </cell>
          <cell r="H23">
            <v>-24421</v>
          </cell>
          <cell r="I23">
            <v>-473678</v>
          </cell>
          <cell r="J23">
            <v>-269300</v>
          </cell>
        </row>
        <row r="24">
          <cell r="A24">
            <v>482000</v>
          </cell>
          <cell r="C24" t="str">
            <v>BOTHRV</v>
          </cell>
          <cell r="E24">
            <v>94129</v>
          </cell>
          <cell r="F24">
            <v>173636</v>
          </cell>
          <cell r="G24">
            <v>130742</v>
          </cell>
          <cell r="H24">
            <v>94213</v>
          </cell>
          <cell r="I24">
            <v>91136</v>
          </cell>
          <cell r="J24">
            <v>34023</v>
          </cell>
        </row>
        <row r="25">
          <cell r="A25">
            <v>482000</v>
          </cell>
          <cell r="C25" t="str">
            <v>RCCHRG</v>
          </cell>
          <cell r="E25">
            <v>17195</v>
          </cell>
          <cell r="F25">
            <v>17195</v>
          </cell>
          <cell r="G25">
            <v>17338</v>
          </cell>
          <cell r="H25">
            <v>17338</v>
          </cell>
          <cell r="I25">
            <v>17480</v>
          </cell>
          <cell r="J25">
            <v>17195</v>
          </cell>
        </row>
        <row r="26">
          <cell r="A26">
            <v>482000</v>
          </cell>
          <cell r="C26" t="str">
            <v>RGDSM</v>
          </cell>
          <cell r="E26">
            <v>-7</v>
          </cell>
          <cell r="F26">
            <v>-6</v>
          </cell>
          <cell r="G26">
            <v>-12</v>
          </cell>
          <cell r="H26">
            <v>-19</v>
          </cell>
          <cell r="I26">
            <v>-13</v>
          </cell>
          <cell r="J26">
            <v>-4</v>
          </cell>
        </row>
        <row r="27">
          <cell r="A27">
            <v>482000</v>
          </cell>
          <cell r="C27" t="str">
            <v>RGGCA</v>
          </cell>
          <cell r="E27">
            <v>192556</v>
          </cell>
          <cell r="F27">
            <v>338468</v>
          </cell>
          <cell r="G27">
            <v>252922</v>
          </cell>
          <cell r="H27">
            <v>180119</v>
          </cell>
          <cell r="I27">
            <v>171327</v>
          </cell>
          <cell r="J27">
            <v>61739</v>
          </cell>
        </row>
        <row r="28">
          <cell r="A28">
            <v>482000</v>
          </cell>
          <cell r="C28" t="str">
            <v>ROEASR</v>
          </cell>
          <cell r="E28">
            <v>282</v>
          </cell>
          <cell r="F28">
            <v>653</v>
          </cell>
          <cell r="G28">
            <v>660</v>
          </cell>
          <cell r="H28">
            <v>663</v>
          </cell>
          <cell r="I28">
            <v>662</v>
          </cell>
          <cell r="J28">
            <v>654</v>
          </cell>
        </row>
        <row r="29">
          <cell r="A29">
            <v>482090</v>
          </cell>
          <cell r="C29" t="str">
            <v>UNBILL</v>
          </cell>
          <cell r="E29">
            <v>69551</v>
          </cell>
          <cell r="F29">
            <v>-116309</v>
          </cell>
          <cell r="G29">
            <v>-64160</v>
          </cell>
          <cell r="H29">
            <v>79980</v>
          </cell>
          <cell r="I29">
            <v>-104376</v>
          </cell>
          <cell r="J29">
            <v>-35969</v>
          </cell>
        </row>
        <row r="30">
          <cell r="A30">
            <v>482200</v>
          </cell>
          <cell r="C30" t="str">
            <v>BOTHRV</v>
          </cell>
          <cell r="E30">
            <v>58</v>
          </cell>
          <cell r="F30">
            <v>59</v>
          </cell>
          <cell r="G30">
            <v>57</v>
          </cell>
          <cell r="H30">
            <v>58</v>
          </cell>
          <cell r="I30">
            <v>58</v>
          </cell>
          <cell r="J30">
            <v>57</v>
          </cell>
        </row>
        <row r="31">
          <cell r="A31">
            <v>482200</v>
          </cell>
          <cell r="C31" t="str">
            <v>RGGCA</v>
          </cell>
          <cell r="E31">
            <v>21</v>
          </cell>
          <cell r="F31">
            <v>23</v>
          </cell>
          <cell r="G31">
            <v>19</v>
          </cell>
          <cell r="H31">
            <v>21</v>
          </cell>
          <cell r="I31">
            <v>20</v>
          </cell>
          <cell r="J31">
            <v>18</v>
          </cell>
        </row>
        <row r="32">
          <cell r="A32">
            <v>482200</v>
          </cell>
          <cell r="C32" t="str">
            <v>ROEASR</v>
          </cell>
          <cell r="E32">
            <v>1</v>
          </cell>
          <cell r="F32">
            <v>2</v>
          </cell>
          <cell r="G32">
            <v>2</v>
          </cell>
          <cell r="H32">
            <v>2</v>
          </cell>
          <cell r="I32">
            <v>2</v>
          </cell>
          <cell r="J32">
            <v>2</v>
          </cell>
        </row>
        <row r="33">
          <cell r="A33">
            <v>484000</v>
          </cell>
          <cell r="E33">
            <v>4259</v>
          </cell>
          <cell r="F33">
            <v>6726</v>
          </cell>
          <cell r="G33">
            <v>8445</v>
          </cell>
          <cell r="H33">
            <v>6070</v>
          </cell>
          <cell r="I33">
            <v>5204</v>
          </cell>
          <cell r="J33">
            <v>2882</v>
          </cell>
        </row>
        <row r="34">
          <cell r="A34">
            <v>487001</v>
          </cell>
        </row>
        <row r="35">
          <cell r="A35">
            <v>488000</v>
          </cell>
          <cell r="E35">
            <v>2422</v>
          </cell>
          <cell r="F35">
            <v>2236</v>
          </cell>
          <cell r="G35">
            <v>1976</v>
          </cell>
          <cell r="H35">
            <v>2303</v>
          </cell>
          <cell r="I35">
            <v>2041</v>
          </cell>
          <cell r="J35">
            <v>1806</v>
          </cell>
        </row>
        <row r="36">
          <cell r="A36">
            <v>488100</v>
          </cell>
          <cell r="E36">
            <v>2850</v>
          </cell>
          <cell r="F36">
            <v>42580</v>
          </cell>
          <cell r="G36">
            <v>42580</v>
          </cell>
          <cell r="H36">
            <v>85160</v>
          </cell>
          <cell r="J36">
            <v>42580</v>
          </cell>
        </row>
        <row r="37">
          <cell r="A37">
            <v>489000</v>
          </cell>
          <cell r="C37" t="str">
            <v>BOTHRV</v>
          </cell>
          <cell r="E37">
            <v>130474</v>
          </cell>
          <cell r="F37">
            <v>138315</v>
          </cell>
          <cell r="G37">
            <v>114154</v>
          </cell>
          <cell r="H37">
            <v>129342</v>
          </cell>
          <cell r="I37">
            <v>124709</v>
          </cell>
          <cell r="J37">
            <v>106721</v>
          </cell>
        </row>
        <row r="38">
          <cell r="A38">
            <v>489000</v>
          </cell>
          <cell r="C38" t="str">
            <v>RCCHRG</v>
          </cell>
          <cell r="E38">
            <v>9460</v>
          </cell>
          <cell r="F38">
            <v>9460</v>
          </cell>
          <cell r="G38">
            <v>9460</v>
          </cell>
          <cell r="H38">
            <v>9460</v>
          </cell>
          <cell r="I38">
            <v>9460</v>
          </cell>
          <cell r="J38">
            <v>9460</v>
          </cell>
        </row>
        <row r="39">
          <cell r="A39">
            <v>489010</v>
          </cell>
          <cell r="E39">
            <v>43506</v>
          </cell>
          <cell r="F39">
            <v>43506</v>
          </cell>
          <cell r="G39">
            <v>43506</v>
          </cell>
          <cell r="H39">
            <v>43506</v>
          </cell>
          <cell r="I39">
            <v>43506</v>
          </cell>
          <cell r="J39">
            <v>43506</v>
          </cell>
        </row>
        <row r="40">
          <cell r="A40">
            <v>489020</v>
          </cell>
          <cell r="C40" t="str">
            <v>BFTARV</v>
          </cell>
          <cell r="E40">
            <v>149427</v>
          </cell>
          <cell r="F40">
            <v>169911</v>
          </cell>
          <cell r="G40">
            <v>117758</v>
          </cell>
          <cell r="H40">
            <v>150120</v>
          </cell>
          <cell r="I40">
            <v>102247</v>
          </cell>
          <cell r="J40">
            <v>57931</v>
          </cell>
        </row>
        <row r="41">
          <cell r="A41">
            <v>489020</v>
          </cell>
          <cell r="C41" t="str">
            <v>RCCHRG</v>
          </cell>
          <cell r="E41">
            <v>2090</v>
          </cell>
          <cell r="F41">
            <v>2090</v>
          </cell>
          <cell r="G41">
            <v>1995</v>
          </cell>
          <cell r="H41">
            <v>2090</v>
          </cell>
          <cell r="I41">
            <v>2090</v>
          </cell>
          <cell r="J41">
            <v>2090</v>
          </cell>
        </row>
        <row r="42">
          <cell r="A42">
            <v>489020</v>
          </cell>
          <cell r="C42" t="str">
            <v>RGGCA</v>
          </cell>
          <cell r="E42">
            <v>-80</v>
          </cell>
          <cell r="F42">
            <v>55</v>
          </cell>
          <cell r="G42">
            <v>59</v>
          </cell>
          <cell r="H42">
            <v>40</v>
          </cell>
          <cell r="I42">
            <v>144</v>
          </cell>
          <cell r="J42">
            <v>74</v>
          </cell>
        </row>
        <row r="43">
          <cell r="A43">
            <v>489020</v>
          </cell>
          <cell r="C43" t="str">
            <v>ROEASR</v>
          </cell>
          <cell r="E43">
            <v>105</v>
          </cell>
          <cell r="F43">
            <v>154</v>
          </cell>
          <cell r="G43">
            <v>382</v>
          </cell>
          <cell r="H43">
            <v>312</v>
          </cell>
          <cell r="I43">
            <v>324</v>
          </cell>
          <cell r="J43">
            <v>226</v>
          </cell>
        </row>
        <row r="44">
          <cell r="A44">
            <v>489025</v>
          </cell>
          <cell r="C44" t="str">
            <v>UNBILL</v>
          </cell>
          <cell r="E44">
            <v>38494</v>
          </cell>
          <cell r="F44">
            <v>-26085</v>
          </cell>
          <cell r="G44">
            <v>-18288</v>
          </cell>
          <cell r="H44">
            <v>-2731</v>
          </cell>
          <cell r="I44">
            <v>-24163</v>
          </cell>
          <cell r="J44">
            <v>-15445</v>
          </cell>
        </row>
        <row r="45">
          <cell r="A45">
            <v>489030</v>
          </cell>
          <cell r="C45" t="str">
            <v>BFTARV</v>
          </cell>
          <cell r="E45">
            <v>299040</v>
          </cell>
          <cell r="F45">
            <v>341579</v>
          </cell>
          <cell r="G45">
            <v>278972</v>
          </cell>
          <cell r="H45">
            <v>304404</v>
          </cell>
          <cell r="I45">
            <v>251023</v>
          </cell>
          <cell r="J45">
            <v>196036</v>
          </cell>
        </row>
        <row r="46">
          <cell r="A46">
            <v>489030</v>
          </cell>
          <cell r="C46" t="str">
            <v>RCCHRG</v>
          </cell>
          <cell r="E46">
            <v>1758</v>
          </cell>
          <cell r="F46">
            <v>1758</v>
          </cell>
          <cell r="G46">
            <v>1758</v>
          </cell>
          <cell r="H46">
            <v>1758</v>
          </cell>
          <cell r="I46">
            <v>1758</v>
          </cell>
          <cell r="J46">
            <v>1758</v>
          </cell>
        </row>
        <row r="47">
          <cell r="A47">
            <v>489030</v>
          </cell>
          <cell r="C47" t="str">
            <v>ROEASR</v>
          </cell>
          <cell r="E47">
            <v>274</v>
          </cell>
          <cell r="F47">
            <v>329</v>
          </cell>
          <cell r="G47">
            <v>845</v>
          </cell>
          <cell r="H47">
            <v>690</v>
          </cell>
          <cell r="I47">
            <v>755</v>
          </cell>
          <cell r="J47">
            <v>617</v>
          </cell>
        </row>
        <row r="48">
          <cell r="A48">
            <v>489035</v>
          </cell>
          <cell r="C48" t="str">
            <v>UNBILL</v>
          </cell>
          <cell r="E48">
            <v>-9303</v>
          </cell>
          <cell r="F48">
            <v>-41236</v>
          </cell>
          <cell r="G48">
            <v>-58273</v>
          </cell>
          <cell r="H48">
            <v>21872</v>
          </cell>
          <cell r="I48">
            <v>-48519</v>
          </cell>
          <cell r="J48">
            <v>-14297</v>
          </cell>
        </row>
        <row r="49">
          <cell r="A49">
            <v>489040</v>
          </cell>
          <cell r="C49" t="str">
            <v>BFTARV</v>
          </cell>
          <cell r="E49">
            <v>58714</v>
          </cell>
          <cell r="F49">
            <v>66963</v>
          </cell>
          <cell r="G49">
            <v>44736</v>
          </cell>
          <cell r="H49">
            <v>50979</v>
          </cell>
          <cell r="I49">
            <v>36357</v>
          </cell>
          <cell r="J49">
            <v>12072</v>
          </cell>
        </row>
        <row r="50">
          <cell r="A50">
            <v>489040</v>
          </cell>
          <cell r="C50" t="str">
            <v>RCCHRG</v>
          </cell>
          <cell r="E50">
            <v>618</v>
          </cell>
          <cell r="F50">
            <v>618</v>
          </cell>
          <cell r="G50">
            <v>618</v>
          </cell>
          <cell r="H50">
            <v>618</v>
          </cell>
          <cell r="I50">
            <v>618</v>
          </cell>
          <cell r="J50">
            <v>618</v>
          </cell>
        </row>
        <row r="51">
          <cell r="A51">
            <v>489040</v>
          </cell>
          <cell r="C51" t="str">
            <v>ROEASR</v>
          </cell>
          <cell r="E51">
            <v>40</v>
          </cell>
          <cell r="F51">
            <v>62</v>
          </cell>
          <cell r="G51">
            <v>160</v>
          </cell>
          <cell r="H51">
            <v>103</v>
          </cell>
          <cell r="I51">
            <v>119</v>
          </cell>
          <cell r="J51">
            <v>81</v>
          </cell>
        </row>
        <row r="52">
          <cell r="A52">
            <v>489045</v>
          </cell>
          <cell r="C52" t="str">
            <v>UNBILL</v>
          </cell>
          <cell r="E52">
            <v>12663</v>
          </cell>
          <cell r="F52">
            <v>-18991</v>
          </cell>
          <cell r="G52">
            <v>-10592</v>
          </cell>
          <cell r="H52">
            <v>12494</v>
          </cell>
          <cell r="I52">
            <v>-16223</v>
          </cell>
          <cell r="J52">
            <v>-5997</v>
          </cell>
        </row>
        <row r="53">
          <cell r="A53">
            <v>489200</v>
          </cell>
          <cell r="F53">
            <v>-2</v>
          </cell>
          <cell r="G53">
            <v>2</v>
          </cell>
        </row>
        <row r="54">
          <cell r="A54">
            <v>495031</v>
          </cell>
          <cell r="E54">
            <v>210</v>
          </cell>
          <cell r="F54">
            <v>117</v>
          </cell>
          <cell r="G54">
            <v>13685</v>
          </cell>
          <cell r="H54">
            <v>883</v>
          </cell>
          <cell r="I54">
            <v>44</v>
          </cell>
          <cell r="J54">
            <v>72</v>
          </cell>
        </row>
        <row r="55">
          <cell r="A55">
            <v>495031</v>
          </cell>
          <cell r="C55" t="str">
            <v>PDREV</v>
          </cell>
          <cell r="E55">
            <v>9</v>
          </cell>
        </row>
        <row r="56">
          <cell r="A56">
            <v>496020</v>
          </cell>
          <cell r="F56">
            <v>-588709</v>
          </cell>
          <cell r="G56">
            <v>-469319</v>
          </cell>
          <cell r="H56">
            <v>-433381</v>
          </cell>
          <cell r="I56">
            <v>-501976</v>
          </cell>
          <cell r="J56">
            <v>-254099</v>
          </cell>
        </row>
      </sheetData>
      <sheetData sheetId="11" refreshError="1"/>
      <sheetData sheetId="12">
        <row r="12">
          <cell r="A12" t="str">
            <v>Account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43585</v>
          </cell>
          <cell r="G12">
            <v>43616</v>
          </cell>
          <cell r="H12">
            <v>43646</v>
          </cell>
          <cell r="I12">
            <v>43677</v>
          </cell>
          <cell r="J12">
            <v>43708</v>
          </cell>
          <cell r="K12">
            <v>43738</v>
          </cell>
          <cell r="L12">
            <v>43769</v>
          </cell>
          <cell r="M12">
            <v>43799</v>
          </cell>
          <cell r="N12">
            <v>43830</v>
          </cell>
          <cell r="O12">
            <v>43861</v>
          </cell>
          <cell r="P12">
            <v>43890</v>
          </cell>
          <cell r="Q12">
            <v>43921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14349517</v>
          </cell>
          <cell r="F13">
            <v>1179128</v>
          </cell>
          <cell r="G13">
            <v>1178494</v>
          </cell>
          <cell r="H13">
            <v>1177859</v>
          </cell>
          <cell r="I13">
            <v>1187321</v>
          </cell>
          <cell r="J13">
            <v>1186684</v>
          </cell>
          <cell r="K13">
            <v>1186046</v>
          </cell>
          <cell r="L13">
            <v>1200399</v>
          </cell>
          <cell r="M13">
            <v>1199758</v>
          </cell>
          <cell r="N13">
            <v>1199117</v>
          </cell>
          <cell r="O13">
            <v>1218882</v>
          </cell>
          <cell r="P13">
            <v>1218237</v>
          </cell>
          <cell r="Q13">
            <v>1217592</v>
          </cell>
        </row>
        <row r="14">
          <cell r="A14">
            <v>403150</v>
          </cell>
          <cell r="B14" t="str">
            <v>Depreciation Expense - ARO</v>
          </cell>
          <cell r="C14" t="str">
            <v>DEPR</v>
          </cell>
          <cell r="D14">
            <v>403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>
            <v>404200</v>
          </cell>
          <cell r="B15" t="str">
            <v>Amort Exp - Limited Term</v>
          </cell>
          <cell r="C15" t="str">
            <v>DEPR</v>
          </cell>
          <cell r="D15">
            <v>404</v>
          </cell>
          <cell r="E15">
            <v>1350115</v>
          </cell>
          <cell r="F15">
            <v>114471</v>
          </cell>
          <cell r="G15">
            <v>115046</v>
          </cell>
          <cell r="H15">
            <v>111618</v>
          </cell>
          <cell r="I15">
            <v>110956</v>
          </cell>
          <cell r="J15">
            <v>111014</v>
          </cell>
          <cell r="K15">
            <v>111369</v>
          </cell>
          <cell r="L15">
            <v>111935</v>
          </cell>
          <cell r="M15">
            <v>112602</v>
          </cell>
          <cell r="N15">
            <v>112533</v>
          </cell>
          <cell r="O15">
            <v>112963</v>
          </cell>
          <cell r="P15">
            <v>112965</v>
          </cell>
          <cell r="Q15">
            <v>112643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408000</v>
          </cell>
          <cell r="B17" t="str">
            <v>General Taxes</v>
          </cell>
          <cell r="C17" t="str">
            <v>OTHTX</v>
          </cell>
          <cell r="D17">
            <v>408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408015</v>
          </cell>
          <cell r="B18" t="str">
            <v>Ohio Property Taxes - General</v>
          </cell>
          <cell r="C18" t="str">
            <v>OTHTX</v>
          </cell>
          <cell r="D18">
            <v>408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408040</v>
          </cell>
          <cell r="B19" t="str">
            <v>Taxes Property - Allocated</v>
          </cell>
          <cell r="C19" t="str">
            <v>OTHTX</v>
          </cell>
          <cell r="D19">
            <v>408</v>
          </cell>
          <cell r="E19">
            <v>33045</v>
          </cell>
          <cell r="F19">
            <v>2747</v>
          </cell>
          <cell r="G19">
            <v>2747</v>
          </cell>
          <cell r="H19">
            <v>2747</v>
          </cell>
          <cell r="I19">
            <v>2747</v>
          </cell>
          <cell r="J19">
            <v>2747</v>
          </cell>
          <cell r="K19">
            <v>2747</v>
          </cell>
          <cell r="L19">
            <v>2747</v>
          </cell>
          <cell r="M19">
            <v>2747</v>
          </cell>
          <cell r="N19">
            <v>2747</v>
          </cell>
          <cell r="O19">
            <v>2774</v>
          </cell>
          <cell r="P19">
            <v>2774</v>
          </cell>
          <cell r="Q19">
            <v>2774</v>
          </cell>
        </row>
        <row r="20">
          <cell r="A20">
            <v>408050</v>
          </cell>
          <cell r="B20" t="str">
            <v>Kentucky Property Tax - Gas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408090</v>
          </cell>
          <cell r="B21" t="str">
            <v>West Virgina Property Tax-Gas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408095</v>
          </cell>
          <cell r="B22" t="str">
            <v>Misc States Property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408121</v>
          </cell>
          <cell r="B23" t="str">
            <v>Taxes Property-Operating</v>
          </cell>
          <cell r="C23" t="str">
            <v>OTHTX</v>
          </cell>
          <cell r="D23">
            <v>408</v>
          </cell>
          <cell r="E23">
            <v>3400416</v>
          </cell>
          <cell r="F23">
            <v>280919</v>
          </cell>
          <cell r="G23">
            <v>280919</v>
          </cell>
          <cell r="H23">
            <v>280919</v>
          </cell>
          <cell r="I23">
            <v>280919</v>
          </cell>
          <cell r="J23">
            <v>280919</v>
          </cell>
          <cell r="K23">
            <v>280919</v>
          </cell>
          <cell r="L23">
            <v>280919</v>
          </cell>
          <cell r="M23">
            <v>280919</v>
          </cell>
          <cell r="N23">
            <v>280919</v>
          </cell>
          <cell r="O23">
            <v>290715</v>
          </cell>
          <cell r="P23">
            <v>290715</v>
          </cell>
          <cell r="Q23">
            <v>290715</v>
          </cell>
        </row>
        <row r="24">
          <cell r="A24">
            <v>408150</v>
          </cell>
          <cell r="B24" t="str">
            <v>State Unemployment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408151</v>
          </cell>
          <cell r="B25" t="str">
            <v>Federal Unemployment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408152</v>
          </cell>
          <cell r="B26" t="str">
            <v>Employer FICA Tax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408205</v>
          </cell>
          <cell r="B27" t="str">
            <v>Highway Use Tax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408410</v>
          </cell>
          <cell r="B28" t="str">
            <v>Social Security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408490</v>
          </cell>
          <cell r="B29" t="str">
            <v>Indiana Highway Use Tax</v>
          </cell>
          <cell r="C29" t="str">
            <v>OTHTX</v>
          </cell>
          <cell r="D29">
            <v>408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408470</v>
          </cell>
          <cell r="B30" t="str">
            <v>Franchise Tax</v>
          </cell>
          <cell r="C30" t="str">
            <v>OTHTX</v>
          </cell>
          <cell r="D30">
            <v>408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408530</v>
          </cell>
          <cell r="B31" t="str">
            <v>Ohio Highway Use</v>
          </cell>
          <cell r="C31" t="str">
            <v>OTHTX</v>
          </cell>
          <cell r="D31">
            <v>408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408550</v>
          </cell>
          <cell r="B32" t="str">
            <v>Kentucky Highway Use</v>
          </cell>
          <cell r="C32" t="str">
            <v>OTHTX</v>
          </cell>
          <cell r="D32">
            <v>408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408700</v>
          </cell>
          <cell r="B33" t="str">
            <v>Fed Social Security Tax-Elec</v>
          </cell>
          <cell r="C33" t="str">
            <v>OTHTX</v>
          </cell>
          <cell r="D33">
            <v>408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408800</v>
          </cell>
          <cell r="B34" t="str">
            <v>Federal Highway Use Tax - Gas</v>
          </cell>
          <cell r="C34" t="str">
            <v>OTHTX</v>
          </cell>
          <cell r="D34">
            <v>408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408851</v>
          </cell>
          <cell r="B35" t="str">
            <v>Sales and Use Expense</v>
          </cell>
          <cell r="C35" t="str">
            <v>OTHTX</v>
          </cell>
          <cell r="D35">
            <v>408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408960</v>
          </cell>
          <cell r="B36" t="str">
            <v>Allocated Payroll Taxes</v>
          </cell>
          <cell r="C36" t="str">
            <v>OTHTX</v>
          </cell>
          <cell r="D36">
            <v>408</v>
          </cell>
          <cell r="E36">
            <v>708964</v>
          </cell>
          <cell r="F36">
            <v>63325</v>
          </cell>
          <cell r="G36">
            <v>58161</v>
          </cell>
          <cell r="H36">
            <v>57272</v>
          </cell>
          <cell r="I36">
            <v>53522</v>
          </cell>
          <cell r="J36">
            <v>58727</v>
          </cell>
          <cell r="K36">
            <v>62432</v>
          </cell>
          <cell r="L36">
            <v>55055</v>
          </cell>
          <cell r="M36">
            <v>54658</v>
          </cell>
          <cell r="N36">
            <v>61158</v>
          </cell>
          <cell r="O36">
            <v>62674</v>
          </cell>
          <cell r="P36">
            <v>57432</v>
          </cell>
          <cell r="Q36">
            <v>64548</v>
          </cell>
        </row>
        <row r="37">
          <cell r="A37">
            <v>409060</v>
          </cell>
          <cell r="B37" t="str">
            <v>Federal Income Taxes Utility Op Income</v>
          </cell>
          <cell r="C37" t="str">
            <v>FIT</v>
          </cell>
          <cell r="D37">
            <v>409</v>
          </cell>
          <cell r="E37">
            <v>327143</v>
          </cell>
          <cell r="F37">
            <v>27262</v>
          </cell>
          <cell r="G37">
            <v>27262</v>
          </cell>
          <cell r="H37">
            <v>27262</v>
          </cell>
          <cell r="I37">
            <v>27262</v>
          </cell>
          <cell r="J37">
            <v>27262</v>
          </cell>
          <cell r="K37">
            <v>27262</v>
          </cell>
          <cell r="L37">
            <v>27262</v>
          </cell>
          <cell r="M37">
            <v>27262</v>
          </cell>
          <cell r="N37">
            <v>27262</v>
          </cell>
          <cell r="O37">
            <v>27262</v>
          </cell>
          <cell r="P37">
            <v>27262</v>
          </cell>
          <cell r="Q37">
            <v>27261</v>
          </cell>
        </row>
        <row r="38">
          <cell r="A38">
            <v>409104</v>
          </cell>
          <cell r="B38" t="str">
            <v>State/Local Inc Tx Exp Utility Op Inc PY</v>
          </cell>
          <cell r="C38" t="str">
            <v>FIT</v>
          </cell>
          <cell r="D38">
            <v>409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409160</v>
          </cell>
          <cell r="B39" t="str">
            <v>State/Local Inc Tax Exp Utility Op Inc</v>
          </cell>
          <cell r="C39" t="str">
            <v>FIT</v>
          </cell>
          <cell r="D39">
            <v>409</v>
          </cell>
          <cell r="E39">
            <v>-215575</v>
          </cell>
          <cell r="F39">
            <v>-17965</v>
          </cell>
          <cell r="G39">
            <v>-17965</v>
          </cell>
          <cell r="H39">
            <v>-17965</v>
          </cell>
          <cell r="I39">
            <v>-17965</v>
          </cell>
          <cell r="J39">
            <v>-17965</v>
          </cell>
          <cell r="K39">
            <v>-17965</v>
          </cell>
          <cell r="L39">
            <v>-17965</v>
          </cell>
          <cell r="M39">
            <v>-17965</v>
          </cell>
          <cell r="N39">
            <v>-17965</v>
          </cell>
          <cell r="O39">
            <v>-17965</v>
          </cell>
          <cell r="P39">
            <v>-17965</v>
          </cell>
          <cell r="Q39">
            <v>-17960</v>
          </cell>
        </row>
        <row r="40">
          <cell r="A40">
            <v>409193</v>
          </cell>
          <cell r="B40" t="str">
            <v>Fed Inc Tax - Utility Operating Inc - PY</v>
          </cell>
          <cell r="C40" t="str">
            <v>FIT</v>
          </cell>
          <cell r="D40">
            <v>409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409233</v>
          </cell>
          <cell r="B41" t="str">
            <v>State/Local Inc Tax - Oth Inc &amp; Ded - PY</v>
          </cell>
          <cell r="C41" t="str">
            <v>FIT</v>
          </cell>
          <cell r="D41">
            <v>409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409980</v>
          </cell>
          <cell r="B42" t="str">
            <v>Taxes Alloc From Serv Co - Gas Federal</v>
          </cell>
          <cell r="C42" t="str">
            <v>FIT</v>
          </cell>
          <cell r="D42">
            <v>409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409985</v>
          </cell>
          <cell r="B43" t="str">
            <v>Taxes Alloc From Serv Co - Gas State</v>
          </cell>
          <cell r="C43" t="str">
            <v>FIT</v>
          </cell>
          <cell r="D43">
            <v>409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410060</v>
          </cell>
          <cell r="B44" t="str">
            <v>Deferred FIT Utility Operating Inc</v>
          </cell>
          <cell r="C44" t="str">
            <v>FIT</v>
          </cell>
          <cell r="D44">
            <v>410</v>
          </cell>
          <cell r="E44">
            <v>488412</v>
          </cell>
          <cell r="F44">
            <v>40701</v>
          </cell>
          <cell r="G44">
            <v>40701</v>
          </cell>
          <cell r="H44">
            <v>40701</v>
          </cell>
          <cell r="I44">
            <v>40701</v>
          </cell>
          <cell r="J44">
            <v>40701</v>
          </cell>
          <cell r="K44">
            <v>40701</v>
          </cell>
          <cell r="L44">
            <v>40701</v>
          </cell>
          <cell r="M44">
            <v>40701</v>
          </cell>
          <cell r="N44">
            <v>40701</v>
          </cell>
          <cell r="O44">
            <v>40701</v>
          </cell>
          <cell r="P44">
            <v>40701</v>
          </cell>
          <cell r="Q44">
            <v>40701</v>
          </cell>
        </row>
        <row r="45">
          <cell r="A45">
            <v>410109</v>
          </cell>
          <cell r="B45" t="str">
            <v>Def FIT- Utility Operating Inc - PY</v>
          </cell>
          <cell r="C45" t="str">
            <v>FIT</v>
          </cell>
          <cell r="D45">
            <v>410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410112</v>
          </cell>
          <cell r="B46" t="str">
            <v>Defer SIT Utility Operating Inc - PY</v>
          </cell>
          <cell r="C46" t="str">
            <v>FIT</v>
          </cell>
          <cell r="D46">
            <v>410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410113</v>
          </cell>
          <cell r="B47" t="str">
            <v>UTP Tax Expense State Utility Prior Year</v>
          </cell>
          <cell r="C47" t="str">
            <v>FIT</v>
          </cell>
          <cell r="D47">
            <v>410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410130</v>
          </cell>
          <cell r="B48" t="str">
            <v>UTP DFIT Utility Prior Year</v>
          </cell>
          <cell r="C48" t="str">
            <v>FIT</v>
          </cell>
          <cell r="D48">
            <v>410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410131</v>
          </cell>
          <cell r="B49" t="str">
            <v>UTP DSIT Utility Prior Year</v>
          </cell>
          <cell r="C49" t="str">
            <v>FIT</v>
          </cell>
          <cell r="D49">
            <v>410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410160</v>
          </cell>
          <cell r="B50" t="str">
            <v>Deferred SIT Utility Operating Inc</v>
          </cell>
          <cell r="C50" t="str">
            <v>FIT</v>
          </cell>
          <cell r="D50">
            <v>410</v>
          </cell>
          <cell r="E50">
            <v>404390</v>
          </cell>
          <cell r="F50">
            <v>33699</v>
          </cell>
          <cell r="G50">
            <v>33699</v>
          </cell>
          <cell r="H50">
            <v>33699</v>
          </cell>
          <cell r="I50">
            <v>33699</v>
          </cell>
          <cell r="J50">
            <v>33699</v>
          </cell>
          <cell r="K50">
            <v>33699</v>
          </cell>
          <cell r="L50">
            <v>33699</v>
          </cell>
          <cell r="M50">
            <v>33699</v>
          </cell>
          <cell r="N50">
            <v>33699</v>
          </cell>
          <cell r="O50">
            <v>33699</v>
          </cell>
          <cell r="P50">
            <v>33699</v>
          </cell>
          <cell r="Q50">
            <v>33701</v>
          </cell>
        </row>
        <row r="51">
          <cell r="A51">
            <v>410195</v>
          </cell>
          <cell r="B51" t="str">
            <v>UTP Tax Expense Fed Utility Prior Year</v>
          </cell>
          <cell r="C51" t="str">
            <v>FIT</v>
          </cell>
          <cell r="D51">
            <v>410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411060</v>
          </cell>
          <cell r="B52" t="str">
            <v>Deferred FIT Credit - Utility Op Inc</v>
          </cell>
          <cell r="C52" t="str">
            <v>FIT</v>
          </cell>
          <cell r="D52">
            <v>411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411065</v>
          </cell>
          <cell r="B53" t="str">
            <v>Amortization of Investment Tax Credit</v>
          </cell>
          <cell r="C53" t="str">
            <v>FIT</v>
          </cell>
          <cell r="D53">
            <v>411</v>
          </cell>
          <cell r="E53">
            <v>-66055</v>
          </cell>
          <cell r="F53">
            <v>-5505</v>
          </cell>
          <cell r="G53">
            <v>-5505</v>
          </cell>
          <cell r="H53">
            <v>-5505</v>
          </cell>
          <cell r="I53">
            <v>-5505</v>
          </cell>
          <cell r="J53">
            <v>-5505</v>
          </cell>
          <cell r="K53">
            <v>-5505</v>
          </cell>
          <cell r="L53">
            <v>-5505</v>
          </cell>
          <cell r="M53">
            <v>-5505</v>
          </cell>
          <cell r="N53">
            <v>-5505</v>
          </cell>
          <cell r="O53">
            <v>-5505</v>
          </cell>
          <cell r="P53">
            <v>-5505</v>
          </cell>
          <cell r="Q53">
            <v>-5500</v>
          </cell>
        </row>
        <row r="54">
          <cell r="A54">
            <v>411106</v>
          </cell>
          <cell r="B54" t="str">
            <v>Def FIT Credit - Utility Oper Inc - PY</v>
          </cell>
          <cell r="C54" t="str">
            <v>FIT</v>
          </cell>
          <cell r="D54">
            <v>411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411107</v>
          </cell>
          <cell r="B55" t="str">
            <v>Def SIT Credit - Utility Oper Inc -  PY</v>
          </cell>
          <cell r="C55" t="str">
            <v>FIT</v>
          </cell>
          <cell r="D55">
            <v>411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411113</v>
          </cell>
          <cell r="B56" t="str">
            <v>UTP Tax Expense State Utility Prior Year</v>
          </cell>
          <cell r="C56" t="str">
            <v>FIT</v>
          </cell>
          <cell r="D56">
            <v>411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411130</v>
          </cell>
          <cell r="B57" t="str">
            <v>UTP DFIT Utility Prior Year</v>
          </cell>
          <cell r="C57" t="str">
            <v>FIT</v>
          </cell>
          <cell r="D57">
            <v>411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411131</v>
          </cell>
          <cell r="B58" t="str">
            <v>UTP DSIT Utility Prior Year</v>
          </cell>
          <cell r="C58" t="str">
            <v>FIT</v>
          </cell>
          <cell r="D58">
            <v>411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411160</v>
          </cell>
          <cell r="B59" t="str">
            <v>Deferred SIT Credit - Utility Op Inc</v>
          </cell>
          <cell r="C59" t="str">
            <v>FIT</v>
          </cell>
          <cell r="D59">
            <v>411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411195</v>
          </cell>
          <cell r="B60" t="str">
            <v>UTP Tax Expense Fed Utility Prior Year</v>
          </cell>
          <cell r="C60" t="str">
            <v>FIT</v>
          </cell>
          <cell r="D60">
            <v>411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426510</v>
          </cell>
          <cell r="B61" t="str">
            <v>Other</v>
          </cell>
          <cell r="C61" t="str">
            <v>CO</v>
          </cell>
          <cell r="D61">
            <v>426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426891</v>
          </cell>
          <cell r="B62" t="str">
            <v>IC Sale of AR Fees VIE</v>
          </cell>
          <cell r="C62" t="str">
            <v>CO</v>
          </cell>
          <cell r="D62">
            <v>426</v>
          </cell>
          <cell r="E62">
            <v>105421</v>
          </cell>
          <cell r="F62">
            <v>6434</v>
          </cell>
          <cell r="G62">
            <v>4839</v>
          </cell>
          <cell r="H62">
            <v>4119</v>
          </cell>
          <cell r="I62">
            <v>4907</v>
          </cell>
          <cell r="J62">
            <v>5543</v>
          </cell>
          <cell r="K62">
            <v>5880</v>
          </cell>
          <cell r="L62">
            <v>8828</v>
          </cell>
          <cell r="M62">
            <v>13170</v>
          </cell>
          <cell r="N62">
            <v>17984</v>
          </cell>
          <cell r="O62">
            <v>11223</v>
          </cell>
          <cell r="P62">
            <v>11234</v>
          </cell>
          <cell r="Q62">
            <v>11260</v>
          </cell>
        </row>
        <row r="63">
          <cell r="A63">
            <v>480000</v>
          </cell>
          <cell r="B63" t="str">
            <v>Residential Sales-Gas</v>
          </cell>
          <cell r="C63" t="str">
            <v>REV</v>
          </cell>
          <cell r="D63">
            <v>480</v>
          </cell>
          <cell r="E63">
            <v>62113657</v>
          </cell>
          <cell r="F63">
            <v>4296225</v>
          </cell>
          <cell r="G63">
            <v>3089082</v>
          </cell>
          <cell r="H63">
            <v>2555773</v>
          </cell>
          <cell r="I63">
            <v>2222807</v>
          </cell>
          <cell r="J63">
            <v>1979914</v>
          </cell>
          <cell r="K63">
            <v>2060489</v>
          </cell>
          <cell r="L63">
            <v>2622250</v>
          </cell>
          <cell r="M63">
            <v>4761296</v>
          </cell>
          <cell r="N63">
            <v>8615901</v>
          </cell>
          <cell r="O63">
            <v>11249959</v>
          </cell>
          <cell r="P63">
            <v>10590220</v>
          </cell>
          <cell r="Q63">
            <v>8069741</v>
          </cell>
        </row>
        <row r="64">
          <cell r="A64">
            <v>480990</v>
          </cell>
          <cell r="B64" t="str">
            <v>Gas Residential Sales-Unbilled</v>
          </cell>
          <cell r="C64" t="str">
            <v>REV</v>
          </cell>
          <cell r="D64">
            <v>480</v>
          </cell>
          <cell r="E64">
            <v>290323</v>
          </cell>
          <cell r="F64">
            <v>-1510009</v>
          </cell>
          <cell r="G64">
            <v>-226167</v>
          </cell>
          <cell r="H64">
            <v>131201</v>
          </cell>
          <cell r="I64">
            <v>615799</v>
          </cell>
          <cell r="J64">
            <v>159399</v>
          </cell>
          <cell r="K64">
            <v>495758</v>
          </cell>
          <cell r="L64">
            <v>774603</v>
          </cell>
          <cell r="M64">
            <v>1445742</v>
          </cell>
          <cell r="N64">
            <v>32238</v>
          </cell>
          <cell r="O64">
            <v>-118934</v>
          </cell>
          <cell r="P64">
            <v>-415334</v>
          </cell>
          <cell r="Q64">
            <v>-1093973</v>
          </cell>
        </row>
        <row r="65">
          <cell r="A65">
            <v>481000</v>
          </cell>
          <cell r="B65" t="str">
            <v>Industrial Sales-Gas</v>
          </cell>
          <cell r="C65" t="str">
            <v>REV</v>
          </cell>
          <cell r="D65">
            <v>481</v>
          </cell>
          <cell r="E65">
            <v>1155283</v>
          </cell>
          <cell r="F65">
            <v>87314</v>
          </cell>
          <cell r="G65">
            <v>44488</v>
          </cell>
          <cell r="H65">
            <v>46827</v>
          </cell>
          <cell r="I65">
            <v>28249</v>
          </cell>
          <cell r="J65">
            <v>36509</v>
          </cell>
          <cell r="K65">
            <v>41142</v>
          </cell>
          <cell r="L65">
            <v>43016</v>
          </cell>
          <cell r="M65">
            <v>64147</v>
          </cell>
          <cell r="N65">
            <v>186864</v>
          </cell>
          <cell r="O65">
            <v>253614</v>
          </cell>
          <cell r="P65">
            <v>192410</v>
          </cell>
          <cell r="Q65">
            <v>130703</v>
          </cell>
        </row>
        <row r="66">
          <cell r="A66">
            <v>481090</v>
          </cell>
          <cell r="B66" t="str">
            <v>Gas Industrial Sales Unbilled</v>
          </cell>
          <cell r="C66" t="str">
            <v>REV</v>
          </cell>
          <cell r="D66">
            <v>481</v>
          </cell>
          <cell r="E66">
            <v>-27452</v>
          </cell>
          <cell r="F66">
            <v>-23297</v>
          </cell>
          <cell r="G66">
            <v>2470</v>
          </cell>
          <cell r="H66">
            <v>3172</v>
          </cell>
          <cell r="I66">
            <v>8250</v>
          </cell>
          <cell r="J66">
            <v>3022</v>
          </cell>
          <cell r="K66">
            <v>6060</v>
          </cell>
          <cell r="L66">
            <v>5311</v>
          </cell>
          <cell r="M66">
            <v>12667</v>
          </cell>
          <cell r="N66">
            <v>-22670</v>
          </cell>
          <cell r="O66">
            <v>-3804</v>
          </cell>
          <cell r="P66">
            <v>-17465</v>
          </cell>
          <cell r="Q66">
            <v>-1168</v>
          </cell>
        </row>
        <row r="67">
          <cell r="A67">
            <v>481200</v>
          </cell>
          <cell r="B67" t="str">
            <v>Gas Commercial Sales</v>
          </cell>
          <cell r="C67" t="str">
            <v>REV</v>
          </cell>
          <cell r="D67">
            <v>481</v>
          </cell>
          <cell r="E67">
            <v>21456292</v>
          </cell>
          <cell r="F67">
            <v>1429594</v>
          </cell>
          <cell r="G67">
            <v>861286</v>
          </cell>
          <cell r="H67">
            <v>915037</v>
          </cell>
          <cell r="I67">
            <v>859789</v>
          </cell>
          <cell r="J67">
            <v>970431</v>
          </cell>
          <cell r="K67">
            <v>821069</v>
          </cell>
          <cell r="L67">
            <v>1235582</v>
          </cell>
          <cell r="M67">
            <v>1839280</v>
          </cell>
          <cell r="N67">
            <v>2949913</v>
          </cell>
          <cell r="O67">
            <v>3828240</v>
          </cell>
          <cell r="P67">
            <v>3309186</v>
          </cell>
          <cell r="Q67">
            <v>2436885</v>
          </cell>
        </row>
        <row r="68">
          <cell r="A68">
            <v>481290</v>
          </cell>
          <cell r="B68" t="str">
            <v>Gas Commercial Sales Unbilled</v>
          </cell>
          <cell r="C68" t="str">
            <v>REV</v>
          </cell>
          <cell r="D68">
            <v>481</v>
          </cell>
          <cell r="E68">
            <v>75382</v>
          </cell>
          <cell r="F68">
            <v>-553941</v>
          </cell>
          <cell r="G68">
            <v>54499</v>
          </cell>
          <cell r="H68">
            <v>42951</v>
          </cell>
          <cell r="I68">
            <v>318887</v>
          </cell>
          <cell r="J68">
            <v>-26764</v>
          </cell>
          <cell r="K68">
            <v>270992</v>
          </cell>
          <cell r="L68">
            <v>144687</v>
          </cell>
          <cell r="M68">
            <v>550510</v>
          </cell>
          <cell r="N68">
            <v>-28900</v>
          </cell>
          <cell r="O68">
            <v>-301228</v>
          </cell>
          <cell r="P68">
            <v>-129947</v>
          </cell>
          <cell r="Q68">
            <v>-266364</v>
          </cell>
        </row>
        <row r="69">
          <cell r="A69">
            <v>482000</v>
          </cell>
          <cell r="B69" t="str">
            <v>Other Sales to Public Auth-Gas</v>
          </cell>
          <cell r="C69" t="str">
            <v>REV</v>
          </cell>
          <cell r="D69">
            <v>482</v>
          </cell>
          <cell r="E69">
            <v>2202694</v>
          </cell>
          <cell r="F69">
            <v>154103</v>
          </cell>
          <cell r="G69">
            <v>38117</v>
          </cell>
          <cell r="H69">
            <v>77611</v>
          </cell>
          <cell r="I69">
            <v>49657</v>
          </cell>
          <cell r="J69">
            <v>39562</v>
          </cell>
          <cell r="K69">
            <v>54271</v>
          </cell>
          <cell r="L69">
            <v>105867</v>
          </cell>
          <cell r="M69">
            <v>163630</v>
          </cell>
          <cell r="N69">
            <v>352249</v>
          </cell>
          <cell r="O69">
            <v>463988</v>
          </cell>
          <cell r="P69">
            <v>429472</v>
          </cell>
          <cell r="Q69">
            <v>274167</v>
          </cell>
        </row>
        <row r="70">
          <cell r="A70">
            <v>482090</v>
          </cell>
          <cell r="B70" t="str">
            <v>Gas OPA Unbilled</v>
          </cell>
          <cell r="C70" t="str">
            <v>REV</v>
          </cell>
          <cell r="D70">
            <v>482</v>
          </cell>
          <cell r="E70">
            <v>-9243</v>
          </cell>
          <cell r="F70">
            <v>-131282</v>
          </cell>
          <cell r="G70">
            <v>11575</v>
          </cell>
          <cell r="H70">
            <v>-4043</v>
          </cell>
          <cell r="I70">
            <v>41481</v>
          </cell>
          <cell r="J70">
            <v>16771</v>
          </cell>
          <cell r="K70">
            <v>38456</v>
          </cell>
          <cell r="L70">
            <v>35800</v>
          </cell>
          <cell r="M70">
            <v>89372</v>
          </cell>
          <cell r="N70">
            <v>-67269</v>
          </cell>
          <cell r="O70">
            <v>-2015</v>
          </cell>
          <cell r="P70">
            <v>-21783</v>
          </cell>
          <cell r="Q70">
            <v>-16306</v>
          </cell>
        </row>
        <row r="71">
          <cell r="A71">
            <v>482200</v>
          </cell>
          <cell r="B71" t="str">
            <v>Gas Public St Hwy Ltng</v>
          </cell>
          <cell r="C71" t="str">
            <v>REV</v>
          </cell>
          <cell r="D71">
            <v>482</v>
          </cell>
          <cell r="E71">
            <v>5789</v>
          </cell>
          <cell r="F71">
            <v>472</v>
          </cell>
          <cell r="G71">
            <v>471</v>
          </cell>
          <cell r="H71">
            <v>476</v>
          </cell>
          <cell r="I71">
            <v>481</v>
          </cell>
          <cell r="J71">
            <v>480</v>
          </cell>
          <cell r="K71">
            <v>488</v>
          </cell>
          <cell r="L71">
            <v>488</v>
          </cell>
          <cell r="M71">
            <v>489</v>
          </cell>
          <cell r="N71">
            <v>485</v>
          </cell>
          <cell r="O71">
            <v>488</v>
          </cell>
          <cell r="P71">
            <v>486</v>
          </cell>
          <cell r="Q71">
            <v>485</v>
          </cell>
        </row>
        <row r="72">
          <cell r="A72">
            <v>484000</v>
          </cell>
          <cell r="B72" t="str">
            <v>Interdepartmental Sales</v>
          </cell>
          <cell r="C72" t="str">
            <v>REV</v>
          </cell>
          <cell r="D72">
            <v>484</v>
          </cell>
          <cell r="E72">
            <v>27765</v>
          </cell>
          <cell r="F72">
            <v>1551</v>
          </cell>
          <cell r="G72">
            <v>910</v>
          </cell>
          <cell r="H72">
            <v>542</v>
          </cell>
          <cell r="I72">
            <v>577</v>
          </cell>
          <cell r="J72">
            <v>597</v>
          </cell>
          <cell r="K72">
            <v>704</v>
          </cell>
          <cell r="L72">
            <v>1274</v>
          </cell>
          <cell r="M72">
            <v>2632</v>
          </cell>
          <cell r="N72">
            <v>4073</v>
          </cell>
          <cell r="O72">
            <v>5127</v>
          </cell>
          <cell r="P72">
            <v>5634</v>
          </cell>
          <cell r="Q72">
            <v>4144</v>
          </cell>
        </row>
        <row r="73">
          <cell r="A73">
            <v>487001</v>
          </cell>
          <cell r="B73" t="str">
            <v>Discounts Earn/Lost-Gas</v>
          </cell>
          <cell r="C73" t="str">
            <v>REV</v>
          </cell>
          <cell r="D73">
            <v>487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488000</v>
          </cell>
          <cell r="B74" t="str">
            <v>Misc Service Revenue-Gas</v>
          </cell>
          <cell r="C74" t="str">
            <v>REV</v>
          </cell>
          <cell r="D74">
            <v>488</v>
          </cell>
          <cell r="E74">
            <v>51996</v>
          </cell>
          <cell r="F74">
            <v>4333</v>
          </cell>
          <cell r="G74">
            <v>4333</v>
          </cell>
          <cell r="H74">
            <v>4333</v>
          </cell>
          <cell r="I74">
            <v>4333</v>
          </cell>
          <cell r="J74">
            <v>4333</v>
          </cell>
          <cell r="K74">
            <v>4333</v>
          </cell>
          <cell r="L74">
            <v>4333</v>
          </cell>
          <cell r="M74">
            <v>4333</v>
          </cell>
          <cell r="N74">
            <v>4333</v>
          </cell>
          <cell r="O74">
            <v>4333</v>
          </cell>
          <cell r="P74">
            <v>4333</v>
          </cell>
          <cell r="Q74">
            <v>4333</v>
          </cell>
        </row>
        <row r="75">
          <cell r="A75">
            <v>488100</v>
          </cell>
          <cell r="B75" t="str">
            <v>IC Misc Svc Reg Gas Reg</v>
          </cell>
          <cell r="C75" t="str">
            <v>REV</v>
          </cell>
          <cell r="D75">
            <v>488</v>
          </cell>
          <cell r="E75">
            <v>514092</v>
          </cell>
          <cell r="F75">
            <v>42841</v>
          </cell>
          <cell r="G75">
            <v>42841</v>
          </cell>
          <cell r="H75">
            <v>42841</v>
          </cell>
          <cell r="I75">
            <v>42841</v>
          </cell>
          <cell r="J75">
            <v>42841</v>
          </cell>
          <cell r="K75">
            <v>42841</v>
          </cell>
          <cell r="L75">
            <v>42841</v>
          </cell>
          <cell r="M75">
            <v>42841</v>
          </cell>
          <cell r="N75">
            <v>42841</v>
          </cell>
          <cell r="O75">
            <v>42841</v>
          </cell>
          <cell r="P75">
            <v>42841</v>
          </cell>
          <cell r="Q75">
            <v>42841</v>
          </cell>
        </row>
        <row r="76">
          <cell r="A76">
            <v>489000</v>
          </cell>
          <cell r="B76" t="str">
            <v>Transp Gas of Others</v>
          </cell>
          <cell r="C76" t="str">
            <v>REV</v>
          </cell>
          <cell r="D76">
            <v>489</v>
          </cell>
          <cell r="E76">
            <v>1404958</v>
          </cell>
          <cell r="F76">
            <v>108193</v>
          </cell>
          <cell r="G76">
            <v>112973</v>
          </cell>
          <cell r="H76">
            <v>109117</v>
          </cell>
          <cell r="I76">
            <v>108417</v>
          </cell>
          <cell r="J76">
            <v>115593</v>
          </cell>
          <cell r="K76">
            <v>110457</v>
          </cell>
          <cell r="L76">
            <v>127247</v>
          </cell>
          <cell r="M76">
            <v>129403</v>
          </cell>
          <cell r="N76">
            <v>115324</v>
          </cell>
          <cell r="O76">
            <v>131227</v>
          </cell>
          <cell r="P76">
            <v>115964</v>
          </cell>
          <cell r="Q76">
            <v>121043</v>
          </cell>
        </row>
        <row r="77">
          <cell r="A77">
            <v>489010</v>
          </cell>
          <cell r="B77" t="str">
            <v>IC Gas Transp Rev Reg</v>
          </cell>
          <cell r="C77" t="str">
            <v>REV</v>
          </cell>
          <cell r="D77">
            <v>489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489020</v>
          </cell>
          <cell r="B78" t="str">
            <v>Comm Gas Transp Only</v>
          </cell>
          <cell r="C78" t="str">
            <v>REV</v>
          </cell>
          <cell r="D78">
            <v>489</v>
          </cell>
          <cell r="E78">
            <v>1558548</v>
          </cell>
          <cell r="F78">
            <v>116681</v>
          </cell>
          <cell r="G78">
            <v>82073</v>
          </cell>
          <cell r="H78">
            <v>83580</v>
          </cell>
          <cell r="I78">
            <v>71925</v>
          </cell>
          <cell r="J78">
            <v>88883</v>
          </cell>
          <cell r="K78">
            <v>69629</v>
          </cell>
          <cell r="L78">
            <v>111063</v>
          </cell>
          <cell r="M78">
            <v>143028</v>
          </cell>
          <cell r="N78">
            <v>191690</v>
          </cell>
          <cell r="O78">
            <v>220453</v>
          </cell>
          <cell r="P78">
            <v>197129</v>
          </cell>
          <cell r="Q78">
            <v>182414</v>
          </cell>
        </row>
        <row r="79">
          <cell r="A79">
            <v>489025</v>
          </cell>
          <cell r="B79" t="str">
            <v>Comm Gas Transp Unbilled</v>
          </cell>
          <cell r="C79" t="str">
            <v>REV</v>
          </cell>
          <cell r="D79">
            <v>489</v>
          </cell>
          <cell r="E79">
            <v>37583</v>
          </cell>
          <cell r="F79">
            <v>-25936</v>
          </cell>
          <cell r="G79">
            <v>-7343</v>
          </cell>
          <cell r="H79">
            <v>-8105</v>
          </cell>
          <cell r="I79">
            <v>4909</v>
          </cell>
          <cell r="J79">
            <v>-5872</v>
          </cell>
          <cell r="K79">
            <v>8391</v>
          </cell>
          <cell r="L79">
            <v>15108</v>
          </cell>
          <cell r="M79">
            <v>54259</v>
          </cell>
          <cell r="N79">
            <v>28525</v>
          </cell>
          <cell r="O79">
            <v>-8305</v>
          </cell>
          <cell r="P79">
            <v>-4471</v>
          </cell>
          <cell r="Q79">
            <v>-13577</v>
          </cell>
        </row>
        <row r="80">
          <cell r="A80">
            <v>489030</v>
          </cell>
          <cell r="B80" t="str">
            <v>Indust Gas Transp Only</v>
          </cell>
          <cell r="C80" t="str">
            <v>REV</v>
          </cell>
          <cell r="D80">
            <v>489</v>
          </cell>
          <cell r="E80">
            <v>3238910</v>
          </cell>
          <cell r="F80">
            <v>274349</v>
          </cell>
          <cell r="G80">
            <v>228020</v>
          </cell>
          <cell r="H80">
            <v>213939</v>
          </cell>
          <cell r="I80">
            <v>217690</v>
          </cell>
          <cell r="J80">
            <v>203201</v>
          </cell>
          <cell r="K80">
            <v>211083</v>
          </cell>
          <cell r="L80">
            <v>226278</v>
          </cell>
          <cell r="M80">
            <v>239888</v>
          </cell>
          <cell r="N80">
            <v>373213</v>
          </cell>
          <cell r="O80">
            <v>394629</v>
          </cell>
          <cell r="P80">
            <v>357276</v>
          </cell>
          <cell r="Q80">
            <v>299344</v>
          </cell>
        </row>
        <row r="81">
          <cell r="A81">
            <v>489035</v>
          </cell>
          <cell r="B81" t="str">
            <v>Indust Gas Transp Unbilled</v>
          </cell>
          <cell r="C81" t="str">
            <v>REV</v>
          </cell>
          <cell r="D81">
            <v>489</v>
          </cell>
          <cell r="E81">
            <v>11691</v>
          </cell>
          <cell r="F81">
            <v>-49886</v>
          </cell>
          <cell r="G81">
            <v>-9886</v>
          </cell>
          <cell r="H81">
            <v>-6056</v>
          </cell>
          <cell r="I81">
            <v>-3449</v>
          </cell>
          <cell r="J81">
            <v>12211</v>
          </cell>
          <cell r="K81">
            <v>3203</v>
          </cell>
          <cell r="L81">
            <v>39223</v>
          </cell>
          <cell r="M81">
            <v>74285</v>
          </cell>
          <cell r="N81">
            <v>-16561</v>
          </cell>
          <cell r="O81">
            <v>-974</v>
          </cell>
          <cell r="P81">
            <v>-30405</v>
          </cell>
          <cell r="Q81">
            <v>-14</v>
          </cell>
        </row>
        <row r="82">
          <cell r="A82">
            <v>489040</v>
          </cell>
          <cell r="B82" t="str">
            <v>OPA Gas Transp Only</v>
          </cell>
          <cell r="C82" t="str">
            <v>REV</v>
          </cell>
          <cell r="D82">
            <v>489</v>
          </cell>
          <cell r="E82">
            <v>385736</v>
          </cell>
          <cell r="F82">
            <v>38560</v>
          </cell>
          <cell r="G82">
            <v>6302</v>
          </cell>
          <cell r="H82">
            <v>9680</v>
          </cell>
          <cell r="I82">
            <v>7294</v>
          </cell>
          <cell r="J82">
            <v>7140</v>
          </cell>
          <cell r="K82">
            <v>7783</v>
          </cell>
          <cell r="L82">
            <v>19027</v>
          </cell>
          <cell r="M82">
            <v>36526</v>
          </cell>
          <cell r="N82">
            <v>71464</v>
          </cell>
          <cell r="O82">
            <v>69850</v>
          </cell>
          <cell r="P82">
            <v>61139</v>
          </cell>
          <cell r="Q82">
            <v>50971</v>
          </cell>
        </row>
        <row r="83">
          <cell r="A83">
            <v>489045</v>
          </cell>
          <cell r="B83" t="str">
            <v>OPA Gas Transp Unbilled</v>
          </cell>
          <cell r="C83" t="str">
            <v>REV</v>
          </cell>
          <cell r="D83">
            <v>489</v>
          </cell>
          <cell r="E83">
            <v>11790</v>
          </cell>
          <cell r="F83">
            <v>-21756</v>
          </cell>
          <cell r="G83">
            <v>-527</v>
          </cell>
          <cell r="H83">
            <v>-1949</v>
          </cell>
          <cell r="I83">
            <v>411</v>
          </cell>
          <cell r="J83">
            <v>1140</v>
          </cell>
          <cell r="K83">
            <v>1083</v>
          </cell>
          <cell r="L83">
            <v>6392</v>
          </cell>
          <cell r="M83">
            <v>25030</v>
          </cell>
          <cell r="N83">
            <v>1778</v>
          </cell>
          <cell r="O83">
            <v>2673</v>
          </cell>
          <cell r="P83">
            <v>-1872</v>
          </cell>
          <cell r="Q83">
            <v>-613</v>
          </cell>
        </row>
        <row r="84">
          <cell r="A84">
            <v>489200</v>
          </cell>
          <cell r="B84" t="str">
            <v>Transportation Fees</v>
          </cell>
          <cell r="C84" t="str">
            <v>REV</v>
          </cell>
          <cell r="D84">
            <v>489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493010</v>
          </cell>
          <cell r="B85" t="str">
            <v>Rent from Gas Properties - I/C</v>
          </cell>
          <cell r="C85" t="str">
            <v>REV</v>
          </cell>
          <cell r="D85">
            <v>493</v>
          </cell>
          <cell r="E85">
            <v>14496</v>
          </cell>
          <cell r="F85">
            <v>1208</v>
          </cell>
          <cell r="G85">
            <v>1208</v>
          </cell>
          <cell r="H85">
            <v>1208</v>
          </cell>
          <cell r="I85">
            <v>1208</v>
          </cell>
          <cell r="J85">
            <v>1208</v>
          </cell>
          <cell r="K85">
            <v>1208</v>
          </cell>
          <cell r="L85">
            <v>1208</v>
          </cell>
          <cell r="M85">
            <v>1208</v>
          </cell>
          <cell r="N85">
            <v>1208</v>
          </cell>
          <cell r="O85">
            <v>1208</v>
          </cell>
          <cell r="P85">
            <v>1208</v>
          </cell>
          <cell r="Q85">
            <v>1208</v>
          </cell>
        </row>
        <row r="86">
          <cell r="A86">
            <v>495031</v>
          </cell>
          <cell r="B86" t="str">
            <v>Gas Losses Damaged Lines</v>
          </cell>
          <cell r="C86" t="str">
            <v>REV</v>
          </cell>
          <cell r="D86">
            <v>495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496020</v>
          </cell>
          <cell r="B87" t="str">
            <v>Provision for Rate Refund</v>
          </cell>
          <cell r="C87" t="str">
            <v>REV</v>
          </cell>
          <cell r="D87">
            <v>496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711000</v>
          </cell>
          <cell r="B88" t="str">
            <v>Gas Boiler Labor</v>
          </cell>
          <cell r="C88" t="str">
            <v>PO</v>
          </cell>
          <cell r="D88">
            <v>711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712000</v>
          </cell>
          <cell r="B89" t="str">
            <v>Gas Production-Other Power Ex</v>
          </cell>
          <cell r="C89" t="str">
            <v>PO</v>
          </cell>
          <cell r="D89">
            <v>712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717000</v>
          </cell>
          <cell r="B90" t="str">
            <v>Liq Petro Gas Exp-Vapor Proc</v>
          </cell>
          <cell r="C90" t="str">
            <v>PO</v>
          </cell>
          <cell r="D90">
            <v>717</v>
          </cell>
          <cell r="E90">
            <v>145617</v>
          </cell>
          <cell r="F90">
            <v>11866</v>
          </cell>
          <cell r="G90">
            <v>9771</v>
          </cell>
          <cell r="H90">
            <v>8119</v>
          </cell>
          <cell r="I90">
            <v>12502</v>
          </cell>
          <cell r="J90">
            <v>13749</v>
          </cell>
          <cell r="K90">
            <v>14919</v>
          </cell>
          <cell r="L90">
            <v>17201</v>
          </cell>
          <cell r="M90">
            <v>9932</v>
          </cell>
          <cell r="N90">
            <v>15571</v>
          </cell>
          <cell r="O90">
            <v>12091</v>
          </cell>
          <cell r="P90">
            <v>9494</v>
          </cell>
          <cell r="Q90">
            <v>10402</v>
          </cell>
        </row>
        <row r="91">
          <cell r="A91">
            <v>728000</v>
          </cell>
          <cell r="B91" t="str">
            <v>Liquid Petroleum Gas</v>
          </cell>
          <cell r="C91" t="str">
            <v>PO</v>
          </cell>
          <cell r="D91">
            <v>728</v>
          </cell>
          <cell r="E91">
            <v>541028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12575</v>
          </cell>
          <cell r="N91">
            <v>37725</v>
          </cell>
          <cell r="O91">
            <v>492363</v>
          </cell>
          <cell r="P91">
            <v>-1509</v>
          </cell>
          <cell r="Q91">
            <v>-126</v>
          </cell>
        </row>
        <row r="92">
          <cell r="A92">
            <v>735000</v>
          </cell>
          <cell r="B92" t="str">
            <v>Gas Misc Production Exp</v>
          </cell>
          <cell r="C92" t="str">
            <v>PO</v>
          </cell>
          <cell r="D92">
            <v>735</v>
          </cell>
          <cell r="E92">
            <v>132380</v>
          </cell>
          <cell r="F92">
            <v>10788</v>
          </cell>
          <cell r="G92">
            <v>8883</v>
          </cell>
          <cell r="H92">
            <v>7381</v>
          </cell>
          <cell r="I92">
            <v>11366</v>
          </cell>
          <cell r="J92">
            <v>12499</v>
          </cell>
          <cell r="K92">
            <v>13563</v>
          </cell>
          <cell r="L92">
            <v>15637</v>
          </cell>
          <cell r="M92">
            <v>9029</v>
          </cell>
          <cell r="N92">
            <v>14155</v>
          </cell>
          <cell r="O92">
            <v>10992</v>
          </cell>
          <cell r="P92">
            <v>8631</v>
          </cell>
          <cell r="Q92">
            <v>9456</v>
          </cell>
        </row>
        <row r="93">
          <cell r="A93">
            <v>742000</v>
          </cell>
          <cell r="B93" t="str">
            <v>Maint Gas Production Equipmen</v>
          </cell>
          <cell r="C93" t="str">
            <v>PM</v>
          </cell>
          <cell r="D93">
            <v>742</v>
          </cell>
          <cell r="E93">
            <v>92578</v>
          </cell>
          <cell r="F93">
            <v>6076</v>
          </cell>
          <cell r="G93">
            <v>5399</v>
          </cell>
          <cell r="H93">
            <v>5851</v>
          </cell>
          <cell r="I93">
            <v>5826</v>
          </cell>
          <cell r="J93">
            <v>8272</v>
          </cell>
          <cell r="K93">
            <v>5909</v>
          </cell>
          <cell r="L93">
            <v>6382</v>
          </cell>
          <cell r="M93">
            <v>8855</v>
          </cell>
          <cell r="N93">
            <v>11114</v>
          </cell>
          <cell r="O93">
            <v>9277</v>
          </cell>
          <cell r="P93">
            <v>10102</v>
          </cell>
          <cell r="Q93">
            <v>9515</v>
          </cell>
        </row>
        <row r="94">
          <cell r="A94">
            <v>801000</v>
          </cell>
          <cell r="B94" t="str">
            <v>Purchases Gas &amp; NGL</v>
          </cell>
          <cell r="C94" t="str">
            <v>Fuel</v>
          </cell>
          <cell r="D94">
            <v>801</v>
          </cell>
          <cell r="E94">
            <v>36334092</v>
          </cell>
          <cell r="F94">
            <v>1887029</v>
          </cell>
          <cell r="G94">
            <v>1133857</v>
          </cell>
          <cell r="H94">
            <v>1040551</v>
          </cell>
          <cell r="I94">
            <v>914900</v>
          </cell>
          <cell r="J94">
            <v>856434</v>
          </cell>
          <cell r="K94">
            <v>855583</v>
          </cell>
          <cell r="L94">
            <v>1553029</v>
          </cell>
          <cell r="M94">
            <v>3275251</v>
          </cell>
          <cell r="N94">
            <v>5844659</v>
          </cell>
          <cell r="O94">
            <v>7596364</v>
          </cell>
          <cell r="P94">
            <v>6741482</v>
          </cell>
          <cell r="Q94">
            <v>4634953</v>
          </cell>
        </row>
        <row r="95">
          <cell r="A95">
            <v>801001</v>
          </cell>
          <cell r="B95" t="str">
            <v>Purchases Gas &amp; NGL-Aff</v>
          </cell>
          <cell r="C95" t="str">
            <v>Fuel</v>
          </cell>
          <cell r="D95">
            <v>801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805002</v>
          </cell>
          <cell r="B96" t="str">
            <v>Unrecovered Purchase Gas Adj</v>
          </cell>
          <cell r="C96" t="str">
            <v>Fuel</v>
          </cell>
          <cell r="D96">
            <v>805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805003</v>
          </cell>
          <cell r="B97" t="str">
            <v>Purchase Gas Cost Unbilled Rev</v>
          </cell>
          <cell r="C97" t="str">
            <v>Fuel</v>
          </cell>
          <cell r="D97">
            <v>805</v>
          </cell>
          <cell r="E97">
            <v>80549</v>
          </cell>
          <cell r="F97">
            <v>-1513465</v>
          </cell>
          <cell r="G97">
            <v>191299</v>
          </cell>
          <cell r="H97">
            <v>315720</v>
          </cell>
          <cell r="I97">
            <v>988831</v>
          </cell>
          <cell r="J97">
            <v>143158</v>
          </cell>
          <cell r="K97">
            <v>757112</v>
          </cell>
          <cell r="L97">
            <v>612765</v>
          </cell>
          <cell r="M97">
            <v>1158932</v>
          </cell>
          <cell r="N97">
            <v>-798845</v>
          </cell>
          <cell r="O97">
            <v>-507323</v>
          </cell>
          <cell r="P97">
            <v>-409656</v>
          </cell>
          <cell r="Q97">
            <v>-857979</v>
          </cell>
        </row>
        <row r="98">
          <cell r="A98">
            <v>807000</v>
          </cell>
          <cell r="B98" t="str">
            <v>Gas Purchased Expenses</v>
          </cell>
          <cell r="C98" t="str">
            <v>PO</v>
          </cell>
          <cell r="D98">
            <v>807</v>
          </cell>
          <cell r="E98">
            <v>444020</v>
          </cell>
          <cell r="F98">
            <v>57308</v>
          </cell>
          <cell r="G98">
            <v>64227</v>
          </cell>
          <cell r="H98">
            <v>57261</v>
          </cell>
          <cell r="I98">
            <v>22234</v>
          </cell>
          <cell r="J98">
            <v>22334</v>
          </cell>
          <cell r="K98">
            <v>22223</v>
          </cell>
          <cell r="L98">
            <v>22321</v>
          </cell>
          <cell r="M98">
            <v>22410</v>
          </cell>
          <cell r="N98">
            <v>22183</v>
          </cell>
          <cell r="O98">
            <v>43527</v>
          </cell>
          <cell r="P98">
            <v>43947</v>
          </cell>
          <cell r="Q98">
            <v>44045</v>
          </cell>
        </row>
        <row r="99">
          <cell r="A99">
            <v>807100</v>
          </cell>
          <cell r="B99" t="str">
            <v>I/C Gas Purchased Expenses</v>
          </cell>
          <cell r="C99" t="str">
            <v>PO</v>
          </cell>
          <cell r="D99">
            <v>807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813001</v>
          </cell>
          <cell r="B100" t="str">
            <v>Other Gas Supply Expenses</v>
          </cell>
          <cell r="C100" t="str">
            <v>PO</v>
          </cell>
          <cell r="D100">
            <v>813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850001</v>
          </cell>
          <cell r="B101" t="str">
            <v>Operation Supv &amp; Eng-Tran</v>
          </cell>
          <cell r="C101" t="str">
            <v>TO</v>
          </cell>
          <cell r="D101">
            <v>850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863000</v>
          </cell>
          <cell r="B102" t="str">
            <v>Transm-Maint of Mains</v>
          </cell>
          <cell r="C102" t="str">
            <v>TM</v>
          </cell>
          <cell r="D102">
            <v>863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871000</v>
          </cell>
          <cell r="B103" t="str">
            <v>Distribution Load Dispatching</v>
          </cell>
          <cell r="C103" t="str">
            <v>DO</v>
          </cell>
          <cell r="D103">
            <v>871</v>
          </cell>
          <cell r="E103">
            <v>185332</v>
          </cell>
          <cell r="F103">
            <v>15103</v>
          </cell>
          <cell r="G103">
            <v>12436</v>
          </cell>
          <cell r="H103">
            <v>10333</v>
          </cell>
          <cell r="I103">
            <v>15912</v>
          </cell>
          <cell r="J103">
            <v>17499</v>
          </cell>
          <cell r="K103">
            <v>18988</v>
          </cell>
          <cell r="L103">
            <v>21892</v>
          </cell>
          <cell r="M103">
            <v>12641</v>
          </cell>
          <cell r="N103">
            <v>19818</v>
          </cell>
          <cell r="O103">
            <v>15388</v>
          </cell>
          <cell r="P103">
            <v>12083</v>
          </cell>
          <cell r="Q103">
            <v>13239</v>
          </cell>
        </row>
        <row r="104">
          <cell r="A104">
            <v>874000</v>
          </cell>
          <cell r="B104" t="str">
            <v>Mains And Services</v>
          </cell>
          <cell r="C104" t="str">
            <v>DO</v>
          </cell>
          <cell r="D104">
            <v>874</v>
          </cell>
          <cell r="E104">
            <v>2548186</v>
          </cell>
          <cell r="F104">
            <v>214958</v>
          </cell>
          <cell r="G104">
            <v>218585</v>
          </cell>
          <cell r="H104">
            <v>198205</v>
          </cell>
          <cell r="I104">
            <v>205247</v>
          </cell>
          <cell r="J104">
            <v>172723</v>
          </cell>
          <cell r="K104">
            <v>238276</v>
          </cell>
          <cell r="L104">
            <v>207552</v>
          </cell>
          <cell r="M104">
            <v>201416</v>
          </cell>
          <cell r="N104">
            <v>250520</v>
          </cell>
          <cell r="O104">
            <v>228966</v>
          </cell>
          <cell r="P104">
            <v>194087</v>
          </cell>
          <cell r="Q104">
            <v>217651</v>
          </cell>
        </row>
        <row r="105">
          <cell r="A105">
            <v>875000</v>
          </cell>
          <cell r="B105" t="str">
            <v>Measuring And Reg Stations-Ge</v>
          </cell>
          <cell r="C105" t="str">
            <v>DO</v>
          </cell>
          <cell r="D105">
            <v>875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876000</v>
          </cell>
          <cell r="B106" t="str">
            <v>Measuring &amp; Reg Station-Indus</v>
          </cell>
          <cell r="C106" t="str">
            <v>DO</v>
          </cell>
          <cell r="D106">
            <v>876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878000</v>
          </cell>
          <cell r="B107" t="str">
            <v>Meter And House Regulator Exp</v>
          </cell>
          <cell r="C107" t="str">
            <v>DO</v>
          </cell>
          <cell r="D107">
            <v>878</v>
          </cell>
          <cell r="E107">
            <v>2305785</v>
          </cell>
          <cell r="F107">
            <v>127357</v>
          </cell>
          <cell r="G107">
            <v>203323</v>
          </cell>
          <cell r="H107">
            <v>178963</v>
          </cell>
          <cell r="I107">
            <v>208507</v>
          </cell>
          <cell r="J107">
            <v>209460</v>
          </cell>
          <cell r="K107">
            <v>191849</v>
          </cell>
          <cell r="L107">
            <v>188988</v>
          </cell>
          <cell r="M107">
            <v>152552</v>
          </cell>
          <cell r="N107">
            <v>313331</v>
          </cell>
          <cell r="O107">
            <v>206230</v>
          </cell>
          <cell r="P107">
            <v>129552</v>
          </cell>
          <cell r="Q107">
            <v>195673</v>
          </cell>
        </row>
        <row r="108">
          <cell r="A108">
            <v>879000</v>
          </cell>
          <cell r="B108" t="str">
            <v>Customer Installation Expense</v>
          </cell>
          <cell r="C108" t="str">
            <v>DO</v>
          </cell>
          <cell r="D108">
            <v>879</v>
          </cell>
          <cell r="E108">
            <v>1353005</v>
          </cell>
          <cell r="F108">
            <v>117807</v>
          </cell>
          <cell r="G108">
            <v>97978</v>
          </cell>
          <cell r="H108">
            <v>166677</v>
          </cell>
          <cell r="I108">
            <v>112277</v>
          </cell>
          <cell r="J108">
            <v>100085</v>
          </cell>
          <cell r="K108">
            <v>112449</v>
          </cell>
          <cell r="L108">
            <v>90437</v>
          </cell>
          <cell r="M108">
            <v>92522</v>
          </cell>
          <cell r="N108">
            <v>103259</v>
          </cell>
          <cell r="O108">
            <v>153971</v>
          </cell>
          <cell r="P108">
            <v>108041</v>
          </cell>
          <cell r="Q108">
            <v>97502</v>
          </cell>
        </row>
        <row r="109">
          <cell r="A109">
            <v>880000</v>
          </cell>
          <cell r="B109" t="str">
            <v>Gas Distribution-Other Expense</v>
          </cell>
          <cell r="C109" t="str">
            <v>DO</v>
          </cell>
          <cell r="D109">
            <v>880</v>
          </cell>
          <cell r="E109">
            <v>2398505</v>
          </cell>
          <cell r="F109">
            <v>168230</v>
          </cell>
          <cell r="G109">
            <v>163596</v>
          </cell>
          <cell r="H109">
            <v>373768</v>
          </cell>
          <cell r="I109">
            <v>217011</v>
          </cell>
          <cell r="J109">
            <v>167813</v>
          </cell>
          <cell r="K109">
            <v>165472</v>
          </cell>
          <cell r="L109">
            <v>163965</v>
          </cell>
          <cell r="M109">
            <v>167471</v>
          </cell>
          <cell r="N109">
            <v>161278</v>
          </cell>
          <cell r="O109">
            <v>293333</v>
          </cell>
          <cell r="P109">
            <v>162459</v>
          </cell>
          <cell r="Q109">
            <v>194109</v>
          </cell>
        </row>
        <row r="110">
          <cell r="A110">
            <v>887000</v>
          </cell>
          <cell r="B110" t="str">
            <v>Maintenance of Mains</v>
          </cell>
          <cell r="C110" t="str">
            <v>DM</v>
          </cell>
          <cell r="D110">
            <v>887</v>
          </cell>
          <cell r="E110">
            <v>2158350</v>
          </cell>
          <cell r="F110">
            <v>177794</v>
          </cell>
          <cell r="G110">
            <v>159933</v>
          </cell>
          <cell r="H110">
            <v>140620</v>
          </cell>
          <cell r="I110">
            <v>173766</v>
          </cell>
          <cell r="J110">
            <v>178310</v>
          </cell>
          <cell r="K110">
            <v>214000</v>
          </cell>
          <cell r="L110">
            <v>217572</v>
          </cell>
          <cell r="M110">
            <v>155902</v>
          </cell>
          <cell r="N110">
            <v>211273</v>
          </cell>
          <cell r="O110">
            <v>184471</v>
          </cell>
          <cell r="P110">
            <v>170276</v>
          </cell>
          <cell r="Q110">
            <v>174433</v>
          </cell>
        </row>
        <row r="111">
          <cell r="A111">
            <v>889000</v>
          </cell>
          <cell r="B111" t="str">
            <v>Maint-Meas/Reg Stn Equip-Gas</v>
          </cell>
          <cell r="C111" t="str">
            <v>DM</v>
          </cell>
          <cell r="D111">
            <v>889</v>
          </cell>
          <cell r="E111">
            <v>66190</v>
          </cell>
          <cell r="F111">
            <v>5394</v>
          </cell>
          <cell r="G111">
            <v>4441</v>
          </cell>
          <cell r="H111">
            <v>3690</v>
          </cell>
          <cell r="I111">
            <v>5683</v>
          </cell>
          <cell r="J111">
            <v>6250</v>
          </cell>
          <cell r="K111">
            <v>6781</v>
          </cell>
          <cell r="L111">
            <v>7819</v>
          </cell>
          <cell r="M111">
            <v>4515</v>
          </cell>
          <cell r="N111">
            <v>7078</v>
          </cell>
          <cell r="O111">
            <v>5496</v>
          </cell>
          <cell r="P111">
            <v>4315</v>
          </cell>
          <cell r="Q111">
            <v>4728</v>
          </cell>
        </row>
        <row r="112">
          <cell r="A112">
            <v>892000</v>
          </cell>
          <cell r="B112" t="str">
            <v>Maintenance of Services</v>
          </cell>
          <cell r="C112" t="str">
            <v>DM</v>
          </cell>
          <cell r="D112">
            <v>892</v>
          </cell>
          <cell r="E112">
            <v>596174</v>
          </cell>
          <cell r="F112">
            <v>46658</v>
          </cell>
          <cell r="G112">
            <v>46161</v>
          </cell>
          <cell r="H112">
            <v>42384</v>
          </cell>
          <cell r="I112">
            <v>47327</v>
          </cell>
          <cell r="J112">
            <v>47869</v>
          </cell>
          <cell r="K112">
            <v>49172</v>
          </cell>
          <cell r="L112">
            <v>57140</v>
          </cell>
          <cell r="M112">
            <v>50751</v>
          </cell>
          <cell r="N112">
            <v>65009</v>
          </cell>
          <cell r="O112">
            <v>50464</v>
          </cell>
          <cell r="P112">
            <v>47431</v>
          </cell>
          <cell r="Q112">
            <v>45808</v>
          </cell>
        </row>
        <row r="113">
          <cell r="A113">
            <v>893000</v>
          </cell>
          <cell r="B113" t="str">
            <v>Maint - Meters And House Reg</v>
          </cell>
          <cell r="C113" t="str">
            <v>DM</v>
          </cell>
          <cell r="D113">
            <v>893</v>
          </cell>
          <cell r="E113">
            <v>277999</v>
          </cell>
          <cell r="F113">
            <v>22655</v>
          </cell>
          <cell r="G113">
            <v>18654</v>
          </cell>
          <cell r="H113">
            <v>15500</v>
          </cell>
          <cell r="I113">
            <v>23869</v>
          </cell>
          <cell r="J113">
            <v>26248</v>
          </cell>
          <cell r="K113">
            <v>28482</v>
          </cell>
          <cell r="L113">
            <v>32838</v>
          </cell>
          <cell r="M113">
            <v>18961</v>
          </cell>
          <cell r="N113">
            <v>29726</v>
          </cell>
          <cell r="O113">
            <v>23083</v>
          </cell>
          <cell r="P113">
            <v>18125</v>
          </cell>
          <cell r="Q113">
            <v>19858</v>
          </cell>
        </row>
        <row r="114">
          <cell r="A114">
            <v>894000</v>
          </cell>
          <cell r="B114" t="str">
            <v>Maint-Other Distribution Equip</v>
          </cell>
          <cell r="C114" t="str">
            <v>DM</v>
          </cell>
          <cell r="D114">
            <v>894</v>
          </cell>
          <cell r="E114">
            <v>52951</v>
          </cell>
          <cell r="F114">
            <v>4315</v>
          </cell>
          <cell r="G114">
            <v>3553</v>
          </cell>
          <cell r="H114">
            <v>2952</v>
          </cell>
          <cell r="I114">
            <v>4546</v>
          </cell>
          <cell r="J114">
            <v>5000</v>
          </cell>
          <cell r="K114">
            <v>5425</v>
          </cell>
          <cell r="L114">
            <v>6255</v>
          </cell>
          <cell r="M114">
            <v>3612</v>
          </cell>
          <cell r="N114">
            <v>5662</v>
          </cell>
          <cell r="O114">
            <v>4397</v>
          </cell>
          <cell r="P114">
            <v>3452</v>
          </cell>
          <cell r="Q114">
            <v>3782</v>
          </cell>
        </row>
        <row r="115">
          <cell r="A115">
            <v>901000</v>
          </cell>
          <cell r="B115" t="str">
            <v>Supervision-Cust Accts</v>
          </cell>
          <cell r="C115" t="str">
            <v>CO</v>
          </cell>
          <cell r="D115">
            <v>901</v>
          </cell>
          <cell r="E115">
            <v>185894</v>
          </cell>
          <cell r="F115">
            <v>14561</v>
          </cell>
          <cell r="G115">
            <v>14561</v>
          </cell>
          <cell r="H115">
            <v>14561</v>
          </cell>
          <cell r="I115">
            <v>14561</v>
          </cell>
          <cell r="J115">
            <v>19376</v>
          </cell>
          <cell r="K115">
            <v>14561</v>
          </cell>
          <cell r="L115">
            <v>14561</v>
          </cell>
          <cell r="M115">
            <v>14561</v>
          </cell>
          <cell r="N115">
            <v>14561</v>
          </cell>
          <cell r="O115">
            <v>16378</v>
          </cell>
          <cell r="P115">
            <v>14328</v>
          </cell>
          <cell r="Q115">
            <v>19324</v>
          </cell>
        </row>
        <row r="116">
          <cell r="A116">
            <v>902000</v>
          </cell>
          <cell r="B116" t="str">
            <v>Meter Reading Expense</v>
          </cell>
          <cell r="C116" t="str">
            <v>CO</v>
          </cell>
          <cell r="D116">
            <v>902</v>
          </cell>
          <cell r="E116">
            <v>15923</v>
          </cell>
          <cell r="F116">
            <v>1205</v>
          </cell>
          <cell r="G116">
            <v>1205</v>
          </cell>
          <cell r="H116">
            <v>1205</v>
          </cell>
          <cell r="I116">
            <v>1205</v>
          </cell>
          <cell r="J116">
            <v>1808</v>
          </cell>
          <cell r="K116">
            <v>1205</v>
          </cell>
          <cell r="L116">
            <v>1205</v>
          </cell>
          <cell r="M116">
            <v>1205</v>
          </cell>
          <cell r="N116">
            <v>1205</v>
          </cell>
          <cell r="O116">
            <v>1492</v>
          </cell>
          <cell r="P116">
            <v>1193</v>
          </cell>
          <cell r="Q116">
            <v>1790</v>
          </cell>
        </row>
        <row r="117">
          <cell r="A117">
            <v>903000</v>
          </cell>
          <cell r="B117" t="str">
            <v>Cust Records &amp; Collection Exp</v>
          </cell>
          <cell r="C117" t="str">
            <v>CO</v>
          </cell>
          <cell r="D117">
            <v>903</v>
          </cell>
          <cell r="E117">
            <v>1188082</v>
          </cell>
          <cell r="F117">
            <v>96978</v>
          </cell>
          <cell r="G117">
            <v>85516</v>
          </cell>
          <cell r="H117">
            <v>88185</v>
          </cell>
          <cell r="I117">
            <v>95064</v>
          </cell>
          <cell r="J117">
            <v>89837</v>
          </cell>
          <cell r="K117">
            <v>90184</v>
          </cell>
          <cell r="L117">
            <v>97903</v>
          </cell>
          <cell r="M117">
            <v>86286</v>
          </cell>
          <cell r="N117">
            <v>92566</v>
          </cell>
          <cell r="O117">
            <v>182188</v>
          </cell>
          <cell r="P117">
            <v>94945</v>
          </cell>
          <cell r="Q117">
            <v>88430</v>
          </cell>
        </row>
        <row r="118">
          <cell r="A118">
            <v>903100</v>
          </cell>
          <cell r="B118" t="str">
            <v>Cust Contracts &amp; Orders-Local</v>
          </cell>
          <cell r="C118" t="str">
            <v>CO</v>
          </cell>
          <cell r="D118">
            <v>903</v>
          </cell>
          <cell r="E118">
            <v>376278</v>
          </cell>
          <cell r="F118">
            <v>29862</v>
          </cell>
          <cell r="G118">
            <v>30146</v>
          </cell>
          <cell r="H118">
            <v>30927</v>
          </cell>
          <cell r="I118">
            <v>30680</v>
          </cell>
          <cell r="J118">
            <v>37734</v>
          </cell>
          <cell r="K118">
            <v>31104</v>
          </cell>
          <cell r="L118">
            <v>30224</v>
          </cell>
          <cell r="M118">
            <v>28931</v>
          </cell>
          <cell r="N118">
            <v>29064</v>
          </cell>
          <cell r="O118">
            <v>29126</v>
          </cell>
          <cell r="P118">
            <v>30644</v>
          </cell>
          <cell r="Q118">
            <v>37836</v>
          </cell>
        </row>
        <row r="119">
          <cell r="A119">
            <v>903200</v>
          </cell>
          <cell r="B119" t="str">
            <v>Cust Billing &amp; Acct</v>
          </cell>
          <cell r="C119" t="str">
            <v>CO</v>
          </cell>
          <cell r="D119">
            <v>903</v>
          </cell>
          <cell r="E119">
            <v>655821</v>
          </cell>
          <cell r="F119">
            <v>51847</v>
          </cell>
          <cell r="G119">
            <v>52294</v>
          </cell>
          <cell r="H119">
            <v>52943</v>
          </cell>
          <cell r="I119">
            <v>52796</v>
          </cell>
          <cell r="J119">
            <v>67535</v>
          </cell>
          <cell r="K119">
            <v>52973</v>
          </cell>
          <cell r="L119">
            <v>52250</v>
          </cell>
          <cell r="M119">
            <v>50806</v>
          </cell>
          <cell r="N119">
            <v>50826</v>
          </cell>
          <cell r="O119">
            <v>51542</v>
          </cell>
          <cell r="P119">
            <v>52229</v>
          </cell>
          <cell r="Q119">
            <v>67780</v>
          </cell>
        </row>
        <row r="120">
          <cell r="A120">
            <v>903250</v>
          </cell>
          <cell r="B120" t="str">
            <v>Cust Billing - Common</v>
          </cell>
          <cell r="C120" t="str">
            <v>CO</v>
          </cell>
          <cell r="D120">
            <v>903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903300</v>
          </cell>
          <cell r="B121" t="str">
            <v>Cust Collecting-Local</v>
          </cell>
          <cell r="C121" t="str">
            <v>CO</v>
          </cell>
          <cell r="D121">
            <v>903</v>
          </cell>
          <cell r="E121">
            <v>320819</v>
          </cell>
          <cell r="F121">
            <v>25466</v>
          </cell>
          <cell r="G121">
            <v>25664</v>
          </cell>
          <cell r="H121">
            <v>26255</v>
          </cell>
          <cell r="I121">
            <v>26086</v>
          </cell>
          <cell r="J121">
            <v>32123</v>
          </cell>
          <cell r="K121">
            <v>26388</v>
          </cell>
          <cell r="L121">
            <v>25741</v>
          </cell>
          <cell r="M121">
            <v>24744</v>
          </cell>
          <cell r="N121">
            <v>24848</v>
          </cell>
          <cell r="O121">
            <v>25307</v>
          </cell>
          <cell r="P121">
            <v>26003</v>
          </cell>
          <cell r="Q121">
            <v>32194</v>
          </cell>
        </row>
        <row r="122">
          <cell r="A122">
            <v>903400</v>
          </cell>
          <cell r="B122" t="str">
            <v>Cust Receiv &amp; Collect Exp-Edp</v>
          </cell>
          <cell r="C122" t="str">
            <v>CO</v>
          </cell>
          <cell r="D122">
            <v>903</v>
          </cell>
          <cell r="E122">
            <v>54599</v>
          </cell>
          <cell r="F122">
            <v>4307</v>
          </cell>
          <cell r="G122">
            <v>4324</v>
          </cell>
          <cell r="H122">
            <v>4908</v>
          </cell>
          <cell r="I122">
            <v>4359</v>
          </cell>
          <cell r="J122">
            <v>4413</v>
          </cell>
          <cell r="K122">
            <v>4960</v>
          </cell>
          <cell r="L122">
            <v>4410</v>
          </cell>
          <cell r="M122">
            <v>4428</v>
          </cell>
          <cell r="N122">
            <v>5012</v>
          </cell>
          <cell r="O122">
            <v>4259</v>
          </cell>
          <cell r="P122">
            <v>4276</v>
          </cell>
          <cell r="Q122">
            <v>4943</v>
          </cell>
        </row>
        <row r="123">
          <cell r="A123">
            <v>903891</v>
          </cell>
          <cell r="B123" t="str">
            <v>IC Collection Agent Revenue</v>
          </cell>
          <cell r="C123" t="str">
            <v>CO</v>
          </cell>
          <cell r="D123">
            <v>903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904001</v>
          </cell>
          <cell r="B124" t="str">
            <v>BAD DEBT EXPENSE</v>
          </cell>
          <cell r="C124" t="str">
            <v>CO</v>
          </cell>
          <cell r="D124">
            <v>904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904003</v>
          </cell>
          <cell r="B125" t="str">
            <v>Cust Acctg-Loss On Sale-A/R</v>
          </cell>
          <cell r="C125" t="str">
            <v>CO</v>
          </cell>
          <cell r="D125">
            <v>904</v>
          </cell>
          <cell r="E125">
            <v>378591</v>
          </cell>
          <cell r="F125">
            <v>28894</v>
          </cell>
          <cell r="G125">
            <v>32716</v>
          </cell>
          <cell r="H125">
            <v>46770</v>
          </cell>
          <cell r="I125">
            <v>55142</v>
          </cell>
          <cell r="J125">
            <v>58533</v>
          </cell>
          <cell r="K125">
            <v>44252</v>
          </cell>
          <cell r="L125">
            <v>53609</v>
          </cell>
          <cell r="M125">
            <v>53123</v>
          </cell>
          <cell r="N125">
            <v>48154</v>
          </cell>
          <cell r="O125">
            <v>-32160</v>
          </cell>
          <cell r="P125">
            <v>-31763</v>
          </cell>
          <cell r="Q125">
            <v>21321</v>
          </cell>
        </row>
        <row r="126">
          <cell r="A126">
            <v>905000</v>
          </cell>
          <cell r="B126" t="str">
            <v>Misc Customer Accts Expenses</v>
          </cell>
          <cell r="C126" t="str">
            <v>CO</v>
          </cell>
          <cell r="D126">
            <v>905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908000</v>
          </cell>
          <cell r="B127" t="str">
            <v>Cust Asst Exp-Conservation Pro</v>
          </cell>
          <cell r="C127" t="str">
            <v>CSI</v>
          </cell>
          <cell r="D127">
            <v>908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908150</v>
          </cell>
          <cell r="B128" t="str">
            <v>Commer/Indust Assistance Exp</v>
          </cell>
          <cell r="C128" t="str">
            <v>CSI</v>
          </cell>
          <cell r="D128">
            <v>908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>
            <v>908160</v>
          </cell>
          <cell r="B129" t="str">
            <v>Cust Assist Exp-General</v>
          </cell>
          <cell r="C129" t="str">
            <v>CSI</v>
          </cell>
          <cell r="D129">
            <v>908</v>
          </cell>
          <cell r="E129">
            <v>105903</v>
          </cell>
          <cell r="F129">
            <v>8630</v>
          </cell>
          <cell r="G129">
            <v>7106</v>
          </cell>
          <cell r="H129">
            <v>5905</v>
          </cell>
          <cell r="I129">
            <v>9093</v>
          </cell>
          <cell r="J129">
            <v>9999</v>
          </cell>
          <cell r="K129">
            <v>10850</v>
          </cell>
          <cell r="L129">
            <v>12510</v>
          </cell>
          <cell r="M129">
            <v>7223</v>
          </cell>
          <cell r="N129">
            <v>11324</v>
          </cell>
          <cell r="O129">
            <v>8793</v>
          </cell>
          <cell r="P129">
            <v>6905</v>
          </cell>
          <cell r="Q129">
            <v>7565</v>
          </cell>
        </row>
        <row r="130">
          <cell r="A130">
            <v>909650</v>
          </cell>
          <cell r="B130" t="str">
            <v>Misc Advertising Expenses</v>
          </cell>
          <cell r="C130" t="str">
            <v>CSI</v>
          </cell>
          <cell r="D130">
            <v>909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910000</v>
          </cell>
          <cell r="B131" t="str">
            <v>Misc Cust Serv/Inform Exp</v>
          </cell>
          <cell r="C131" t="str">
            <v>CSI</v>
          </cell>
          <cell r="D131">
            <v>910</v>
          </cell>
          <cell r="E131">
            <v>178458</v>
          </cell>
          <cell r="F131">
            <v>13749</v>
          </cell>
          <cell r="G131">
            <v>16052</v>
          </cell>
          <cell r="H131">
            <v>14403</v>
          </cell>
          <cell r="I131">
            <v>14023</v>
          </cell>
          <cell r="J131">
            <v>13814</v>
          </cell>
          <cell r="K131">
            <v>16234</v>
          </cell>
          <cell r="L131">
            <v>14962</v>
          </cell>
          <cell r="M131">
            <v>13859</v>
          </cell>
          <cell r="N131">
            <v>16298</v>
          </cell>
          <cell r="O131">
            <v>15782</v>
          </cell>
          <cell r="P131">
            <v>14782</v>
          </cell>
          <cell r="Q131">
            <v>14500</v>
          </cell>
        </row>
        <row r="132">
          <cell r="A132">
            <v>910100</v>
          </cell>
          <cell r="B132" t="str">
            <v>Exp-Rs Reg Prod/Svces-CstAccts</v>
          </cell>
          <cell r="C132" t="str">
            <v>CSI</v>
          </cell>
          <cell r="D132">
            <v>910</v>
          </cell>
          <cell r="E132">
            <v>142475</v>
          </cell>
          <cell r="F132">
            <v>11836</v>
          </cell>
          <cell r="G132">
            <v>11836</v>
          </cell>
          <cell r="H132">
            <v>11836</v>
          </cell>
          <cell r="I132">
            <v>11836</v>
          </cell>
          <cell r="J132">
            <v>11947</v>
          </cell>
          <cell r="K132">
            <v>11836</v>
          </cell>
          <cell r="L132">
            <v>11836</v>
          </cell>
          <cell r="M132">
            <v>11836</v>
          </cell>
          <cell r="N132">
            <v>11836</v>
          </cell>
          <cell r="O132">
            <v>11887</v>
          </cell>
          <cell r="P132">
            <v>11887</v>
          </cell>
          <cell r="Q132">
            <v>12066</v>
          </cell>
        </row>
        <row r="133">
          <cell r="A133">
            <v>911000</v>
          </cell>
          <cell r="B133" t="str">
            <v>Supervision</v>
          </cell>
          <cell r="C133" t="str">
            <v>CSI</v>
          </cell>
          <cell r="D133">
            <v>911</v>
          </cell>
          <cell r="E133">
            <v>20643</v>
          </cell>
          <cell r="F133">
            <v>1716</v>
          </cell>
          <cell r="G133">
            <v>1716</v>
          </cell>
          <cell r="H133">
            <v>1716</v>
          </cell>
          <cell r="I133">
            <v>1716</v>
          </cell>
          <cell r="J133">
            <v>1716</v>
          </cell>
          <cell r="K133">
            <v>1716</v>
          </cell>
          <cell r="L133">
            <v>1716</v>
          </cell>
          <cell r="M133">
            <v>1716</v>
          </cell>
          <cell r="N133">
            <v>1716</v>
          </cell>
          <cell r="O133">
            <v>1733</v>
          </cell>
          <cell r="P133">
            <v>1733</v>
          </cell>
          <cell r="Q133">
            <v>1733</v>
          </cell>
        </row>
        <row r="134">
          <cell r="A134">
            <v>912000</v>
          </cell>
          <cell r="B134" t="str">
            <v>Demonstrating &amp; Selling Exp</v>
          </cell>
          <cell r="C134" t="str">
            <v>SE</v>
          </cell>
          <cell r="D134">
            <v>912</v>
          </cell>
          <cell r="E134">
            <v>173485</v>
          </cell>
          <cell r="F134">
            <v>14750</v>
          </cell>
          <cell r="G134">
            <v>14715</v>
          </cell>
          <cell r="H134">
            <v>14707</v>
          </cell>
          <cell r="I134">
            <v>14711</v>
          </cell>
          <cell r="J134">
            <v>14711</v>
          </cell>
          <cell r="K134">
            <v>14708</v>
          </cell>
          <cell r="L134">
            <v>14712</v>
          </cell>
          <cell r="M134">
            <v>14760</v>
          </cell>
          <cell r="N134">
            <v>14764</v>
          </cell>
          <cell r="O134">
            <v>13647</v>
          </cell>
          <cell r="P134">
            <v>13520</v>
          </cell>
          <cell r="Q134">
            <v>13780</v>
          </cell>
        </row>
        <row r="135">
          <cell r="A135">
            <v>913001</v>
          </cell>
          <cell r="B135" t="str">
            <v>Advertising Expense</v>
          </cell>
          <cell r="C135" t="str">
            <v>SE</v>
          </cell>
          <cell r="D135">
            <v>913</v>
          </cell>
          <cell r="E135">
            <v>6339</v>
          </cell>
          <cell r="F135">
            <v>530</v>
          </cell>
          <cell r="G135">
            <v>530</v>
          </cell>
          <cell r="H135">
            <v>530</v>
          </cell>
          <cell r="I135">
            <v>530</v>
          </cell>
          <cell r="J135">
            <v>530</v>
          </cell>
          <cell r="K135">
            <v>530</v>
          </cell>
          <cell r="L135">
            <v>530</v>
          </cell>
          <cell r="M135">
            <v>530</v>
          </cell>
          <cell r="N135">
            <v>530</v>
          </cell>
          <cell r="O135">
            <v>517</v>
          </cell>
          <cell r="P135">
            <v>517</v>
          </cell>
          <cell r="Q135">
            <v>535</v>
          </cell>
        </row>
        <row r="136">
          <cell r="A136">
            <v>920000</v>
          </cell>
          <cell r="B136" t="str">
            <v>A &amp; G Salaries</v>
          </cell>
          <cell r="C136" t="str">
            <v>AGO</v>
          </cell>
          <cell r="D136">
            <v>920</v>
          </cell>
          <cell r="E136">
            <v>2190228</v>
          </cell>
          <cell r="F136">
            <v>184900</v>
          </cell>
          <cell r="G136">
            <v>185697</v>
          </cell>
          <cell r="H136">
            <v>237059</v>
          </cell>
          <cell r="I136">
            <v>185891</v>
          </cell>
          <cell r="J136">
            <v>187675</v>
          </cell>
          <cell r="K136">
            <v>147126</v>
          </cell>
          <cell r="L136">
            <v>186011</v>
          </cell>
          <cell r="M136">
            <v>176269</v>
          </cell>
          <cell r="N136">
            <v>237313</v>
          </cell>
          <cell r="O136">
            <v>160062</v>
          </cell>
          <cell r="P136">
            <v>162391</v>
          </cell>
          <cell r="Q136">
            <v>139834</v>
          </cell>
        </row>
        <row r="137">
          <cell r="A137">
            <v>921100</v>
          </cell>
          <cell r="B137" t="str">
            <v>Employee Expenses</v>
          </cell>
          <cell r="C137" t="str">
            <v>AGO</v>
          </cell>
          <cell r="D137">
            <v>921</v>
          </cell>
          <cell r="E137">
            <v>80402</v>
          </cell>
          <cell r="F137">
            <v>5687</v>
          </cell>
          <cell r="G137">
            <v>5652</v>
          </cell>
          <cell r="H137">
            <v>6452</v>
          </cell>
          <cell r="I137">
            <v>5617</v>
          </cell>
          <cell r="J137">
            <v>5750</v>
          </cell>
          <cell r="K137">
            <v>6409</v>
          </cell>
          <cell r="L137">
            <v>6517</v>
          </cell>
          <cell r="M137">
            <v>13137</v>
          </cell>
          <cell r="N137">
            <v>7275</v>
          </cell>
          <cell r="O137">
            <v>5752</v>
          </cell>
          <cell r="P137">
            <v>5695</v>
          </cell>
          <cell r="Q137">
            <v>6459</v>
          </cell>
        </row>
        <row r="138">
          <cell r="A138">
            <v>921101</v>
          </cell>
          <cell r="B138" t="str">
            <v>Employee Exp - NC</v>
          </cell>
          <cell r="C138" t="str">
            <v>AGO</v>
          </cell>
          <cell r="D138">
            <v>921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921110</v>
          </cell>
          <cell r="B139" t="str">
            <v>Relocation Expenses</v>
          </cell>
          <cell r="C139" t="str">
            <v>AGO</v>
          </cell>
          <cell r="D139">
            <v>921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921200</v>
          </cell>
          <cell r="B140" t="str">
            <v>Office Expenses</v>
          </cell>
          <cell r="C140" t="str">
            <v>AGO</v>
          </cell>
          <cell r="D140">
            <v>921</v>
          </cell>
          <cell r="E140">
            <v>240037</v>
          </cell>
          <cell r="F140">
            <v>19411</v>
          </cell>
          <cell r="G140">
            <v>19682</v>
          </cell>
          <cell r="H140">
            <v>19881</v>
          </cell>
          <cell r="I140">
            <v>18826</v>
          </cell>
          <cell r="J140">
            <v>18853</v>
          </cell>
          <cell r="K140">
            <v>19762</v>
          </cell>
          <cell r="L140">
            <v>20868</v>
          </cell>
          <cell r="M140">
            <v>20217</v>
          </cell>
          <cell r="N140">
            <v>20684</v>
          </cell>
          <cell r="O140">
            <v>20644</v>
          </cell>
          <cell r="P140">
            <v>18489</v>
          </cell>
          <cell r="Q140">
            <v>22720</v>
          </cell>
        </row>
        <row r="141">
          <cell r="A141">
            <v>921300</v>
          </cell>
          <cell r="B141" t="str">
            <v>Telephone And Telegraph Exp</v>
          </cell>
          <cell r="C141" t="str">
            <v>AGO</v>
          </cell>
          <cell r="D141">
            <v>921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921400</v>
          </cell>
          <cell r="B142" t="str">
            <v>Computer Services Expenses</v>
          </cell>
          <cell r="C142" t="str">
            <v>AGO</v>
          </cell>
          <cell r="D142">
            <v>921</v>
          </cell>
          <cell r="E142">
            <v>268922</v>
          </cell>
          <cell r="F142">
            <v>15066</v>
          </cell>
          <cell r="G142">
            <v>19927</v>
          </cell>
          <cell r="H142">
            <v>19238</v>
          </cell>
          <cell r="I142">
            <v>21808</v>
          </cell>
          <cell r="J142">
            <v>18477</v>
          </cell>
          <cell r="K142">
            <v>16924</v>
          </cell>
          <cell r="L142">
            <v>16572</v>
          </cell>
          <cell r="M142">
            <v>17101</v>
          </cell>
          <cell r="N142">
            <v>22836</v>
          </cell>
          <cell r="O142">
            <v>61766</v>
          </cell>
          <cell r="P142">
            <v>19610</v>
          </cell>
          <cell r="Q142">
            <v>19597</v>
          </cell>
        </row>
        <row r="143">
          <cell r="A143">
            <v>921540</v>
          </cell>
          <cell r="B143" t="str">
            <v>Computer Rent (Go Only)</v>
          </cell>
          <cell r="C143" t="str">
            <v>AGO</v>
          </cell>
          <cell r="D143">
            <v>921</v>
          </cell>
          <cell r="E143">
            <v>1727</v>
          </cell>
          <cell r="F143">
            <v>27</v>
          </cell>
          <cell r="G143">
            <v>27</v>
          </cell>
          <cell r="H143">
            <v>1263</v>
          </cell>
          <cell r="I143">
            <v>27</v>
          </cell>
          <cell r="J143">
            <v>27</v>
          </cell>
          <cell r="K143">
            <v>27</v>
          </cell>
          <cell r="L143">
            <v>27</v>
          </cell>
          <cell r="M143">
            <v>27</v>
          </cell>
          <cell r="N143">
            <v>27</v>
          </cell>
          <cell r="O143">
            <v>27</v>
          </cell>
          <cell r="P143">
            <v>46</v>
          </cell>
          <cell r="Q143">
            <v>175</v>
          </cell>
        </row>
        <row r="144">
          <cell r="A144">
            <v>921600</v>
          </cell>
          <cell r="B144" t="str">
            <v>Other</v>
          </cell>
          <cell r="C144" t="str">
            <v>AGO</v>
          </cell>
          <cell r="D144">
            <v>921</v>
          </cell>
          <cell r="E144">
            <v>243</v>
          </cell>
          <cell r="F144">
            <v>20</v>
          </cell>
          <cell r="G144">
            <v>20</v>
          </cell>
          <cell r="H144">
            <v>20</v>
          </cell>
          <cell r="I144">
            <v>20</v>
          </cell>
          <cell r="J144">
            <v>20</v>
          </cell>
          <cell r="K144">
            <v>20</v>
          </cell>
          <cell r="L144">
            <v>20</v>
          </cell>
          <cell r="M144">
            <v>20</v>
          </cell>
          <cell r="N144">
            <v>20</v>
          </cell>
          <cell r="O144">
            <v>21</v>
          </cell>
          <cell r="P144">
            <v>21</v>
          </cell>
          <cell r="Q144">
            <v>21</v>
          </cell>
        </row>
        <row r="145">
          <cell r="A145">
            <v>921980</v>
          </cell>
          <cell r="B145" t="str">
            <v>Office Supplies &amp; Expenses</v>
          </cell>
          <cell r="C145" t="str">
            <v>AGO</v>
          </cell>
          <cell r="D145">
            <v>921</v>
          </cell>
          <cell r="E145">
            <v>407873</v>
          </cell>
          <cell r="F145">
            <v>32047</v>
          </cell>
          <cell r="G145">
            <v>32032</v>
          </cell>
          <cell r="H145">
            <v>32030</v>
          </cell>
          <cell r="I145">
            <v>35510</v>
          </cell>
          <cell r="J145">
            <v>35423</v>
          </cell>
          <cell r="K145">
            <v>35526</v>
          </cell>
          <cell r="L145">
            <v>35571</v>
          </cell>
          <cell r="M145">
            <v>35584</v>
          </cell>
          <cell r="N145">
            <v>35583</v>
          </cell>
          <cell r="O145">
            <v>32869</v>
          </cell>
          <cell r="P145">
            <v>32944</v>
          </cell>
          <cell r="Q145">
            <v>32754</v>
          </cell>
        </row>
        <row r="146">
          <cell r="A146">
            <v>922000</v>
          </cell>
          <cell r="B146" t="str">
            <v>Admin  Exp Transfer</v>
          </cell>
          <cell r="C146" t="str">
            <v>AGO</v>
          </cell>
          <cell r="D146">
            <v>922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923000</v>
          </cell>
          <cell r="B147" t="str">
            <v>Outside Services Employed</v>
          </cell>
          <cell r="C147" t="str">
            <v>AGO</v>
          </cell>
          <cell r="D147">
            <v>923</v>
          </cell>
          <cell r="E147">
            <v>460263</v>
          </cell>
          <cell r="F147">
            <v>30443</v>
          </cell>
          <cell r="G147">
            <v>45093</v>
          </cell>
          <cell r="H147">
            <v>39312</v>
          </cell>
          <cell r="I147">
            <v>32671</v>
          </cell>
          <cell r="J147">
            <v>39838</v>
          </cell>
          <cell r="K147">
            <v>37399</v>
          </cell>
          <cell r="L147">
            <v>32279</v>
          </cell>
          <cell r="M147">
            <v>42834</v>
          </cell>
          <cell r="N147">
            <v>41410</v>
          </cell>
          <cell r="O147">
            <v>36091</v>
          </cell>
          <cell r="P147">
            <v>44717</v>
          </cell>
          <cell r="Q147">
            <v>38176</v>
          </cell>
        </row>
        <row r="148">
          <cell r="A148">
            <v>923980</v>
          </cell>
          <cell r="B148" t="str">
            <v>Outside Services Employee &amp;</v>
          </cell>
          <cell r="C148" t="str">
            <v>AGO</v>
          </cell>
          <cell r="D148">
            <v>923</v>
          </cell>
          <cell r="E148">
            <v>1017</v>
          </cell>
          <cell r="F148">
            <v>78</v>
          </cell>
          <cell r="G148">
            <v>78</v>
          </cell>
          <cell r="H148">
            <v>78</v>
          </cell>
          <cell r="I148">
            <v>115</v>
          </cell>
          <cell r="J148">
            <v>79</v>
          </cell>
          <cell r="K148">
            <v>79</v>
          </cell>
          <cell r="L148">
            <v>79</v>
          </cell>
          <cell r="M148">
            <v>79</v>
          </cell>
          <cell r="N148">
            <v>115</v>
          </cell>
          <cell r="O148">
            <v>79</v>
          </cell>
          <cell r="P148">
            <v>79</v>
          </cell>
          <cell r="Q148">
            <v>79</v>
          </cell>
        </row>
        <row r="149">
          <cell r="A149">
            <v>924000</v>
          </cell>
          <cell r="B149" t="str">
            <v>Property Insurance</v>
          </cell>
          <cell r="C149" t="str">
            <v>AGO</v>
          </cell>
          <cell r="D149">
            <v>924</v>
          </cell>
          <cell r="E149">
            <v>783</v>
          </cell>
          <cell r="F149">
            <v>0</v>
          </cell>
          <cell r="G149">
            <v>0</v>
          </cell>
          <cell r="H149">
            <v>0</v>
          </cell>
          <cell r="I149">
            <v>783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924050</v>
          </cell>
          <cell r="B150" t="str">
            <v>Inter-Co Prop Ins Exp</v>
          </cell>
          <cell r="C150" t="str">
            <v>AGO</v>
          </cell>
          <cell r="D150">
            <v>924</v>
          </cell>
          <cell r="E150">
            <v>3009</v>
          </cell>
          <cell r="F150">
            <v>250</v>
          </cell>
          <cell r="G150">
            <v>250</v>
          </cell>
          <cell r="H150">
            <v>250</v>
          </cell>
          <cell r="I150">
            <v>250</v>
          </cell>
          <cell r="J150">
            <v>250</v>
          </cell>
          <cell r="K150">
            <v>250</v>
          </cell>
          <cell r="L150">
            <v>250</v>
          </cell>
          <cell r="M150">
            <v>250</v>
          </cell>
          <cell r="N150">
            <v>250</v>
          </cell>
          <cell r="O150">
            <v>253</v>
          </cell>
          <cell r="P150">
            <v>253</v>
          </cell>
          <cell r="Q150">
            <v>253</v>
          </cell>
        </row>
        <row r="151">
          <cell r="A151">
            <v>924980</v>
          </cell>
          <cell r="B151" t="str">
            <v>Property Insurance For Corp.</v>
          </cell>
          <cell r="C151" t="str">
            <v>AGO</v>
          </cell>
          <cell r="D151">
            <v>924</v>
          </cell>
          <cell r="E151">
            <v>57744</v>
          </cell>
          <cell r="F151">
            <v>4800</v>
          </cell>
          <cell r="G151">
            <v>4800</v>
          </cell>
          <cell r="H151">
            <v>4800</v>
          </cell>
          <cell r="I151">
            <v>4800</v>
          </cell>
          <cell r="J151">
            <v>4800</v>
          </cell>
          <cell r="K151">
            <v>4800</v>
          </cell>
          <cell r="L151">
            <v>4800</v>
          </cell>
          <cell r="M151">
            <v>4800</v>
          </cell>
          <cell r="N151">
            <v>4800</v>
          </cell>
          <cell r="O151">
            <v>4848</v>
          </cell>
          <cell r="P151">
            <v>4848</v>
          </cell>
          <cell r="Q151">
            <v>4848</v>
          </cell>
        </row>
        <row r="152">
          <cell r="A152">
            <v>925000</v>
          </cell>
          <cell r="B152" t="str">
            <v>Injuries &amp; Damages</v>
          </cell>
          <cell r="C152" t="str">
            <v>AGO</v>
          </cell>
          <cell r="D152">
            <v>925</v>
          </cell>
          <cell r="E152">
            <v>13920</v>
          </cell>
          <cell r="F152">
            <v>1157</v>
          </cell>
          <cell r="G152">
            <v>1157</v>
          </cell>
          <cell r="H152">
            <v>1157</v>
          </cell>
          <cell r="I152">
            <v>1157</v>
          </cell>
          <cell r="J152">
            <v>1157</v>
          </cell>
          <cell r="K152">
            <v>1157</v>
          </cell>
          <cell r="L152">
            <v>1157</v>
          </cell>
          <cell r="M152">
            <v>1157</v>
          </cell>
          <cell r="N152">
            <v>1157</v>
          </cell>
          <cell r="O152">
            <v>1169</v>
          </cell>
          <cell r="P152">
            <v>1169</v>
          </cell>
          <cell r="Q152">
            <v>1169</v>
          </cell>
        </row>
        <row r="153">
          <cell r="A153">
            <v>925050</v>
          </cell>
          <cell r="B153" t="str">
            <v>INTER-CO NON-PROP EXP</v>
          </cell>
          <cell r="C153" t="str">
            <v>AGO</v>
          </cell>
          <cell r="D153">
            <v>925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>
            <v>925051</v>
          </cell>
          <cell r="B154" t="str">
            <v>INTER-CO GEN LIAB EXP</v>
          </cell>
          <cell r="C154" t="str">
            <v>AGO</v>
          </cell>
          <cell r="D154">
            <v>925</v>
          </cell>
          <cell r="E154">
            <v>71580</v>
          </cell>
          <cell r="F154">
            <v>5950</v>
          </cell>
          <cell r="G154">
            <v>5950</v>
          </cell>
          <cell r="H154">
            <v>5950</v>
          </cell>
          <cell r="I154">
            <v>5950</v>
          </cell>
          <cell r="J154">
            <v>5950</v>
          </cell>
          <cell r="K154">
            <v>5950</v>
          </cell>
          <cell r="L154">
            <v>5950</v>
          </cell>
          <cell r="M154">
            <v>5950</v>
          </cell>
          <cell r="N154">
            <v>5950</v>
          </cell>
          <cell r="O154">
            <v>6010</v>
          </cell>
          <cell r="P154">
            <v>6010</v>
          </cell>
          <cell r="Q154">
            <v>6010</v>
          </cell>
        </row>
        <row r="155">
          <cell r="A155">
            <v>925200</v>
          </cell>
          <cell r="B155" t="str">
            <v>Injuries And Damages-Other</v>
          </cell>
          <cell r="C155" t="str">
            <v>AGO</v>
          </cell>
          <cell r="D155">
            <v>925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925300</v>
          </cell>
          <cell r="B156" t="str">
            <v>Environmental Inj &amp; Damages</v>
          </cell>
          <cell r="C156" t="str">
            <v>AGO</v>
          </cell>
          <cell r="D156">
            <v>925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925980</v>
          </cell>
          <cell r="B157" t="str">
            <v>Injuries And Damages For Corp.</v>
          </cell>
          <cell r="C157" t="str">
            <v>AGO</v>
          </cell>
          <cell r="D157">
            <v>925</v>
          </cell>
          <cell r="E157">
            <v>4896</v>
          </cell>
          <cell r="F157">
            <v>407</v>
          </cell>
          <cell r="G157">
            <v>407</v>
          </cell>
          <cell r="H157">
            <v>407</v>
          </cell>
          <cell r="I157">
            <v>407</v>
          </cell>
          <cell r="J157">
            <v>407</v>
          </cell>
          <cell r="K157">
            <v>407</v>
          </cell>
          <cell r="L157">
            <v>407</v>
          </cell>
          <cell r="M157">
            <v>407</v>
          </cell>
          <cell r="N157">
            <v>407</v>
          </cell>
          <cell r="O157">
            <v>411</v>
          </cell>
          <cell r="P157">
            <v>411</v>
          </cell>
          <cell r="Q157">
            <v>411</v>
          </cell>
        </row>
        <row r="158">
          <cell r="A158">
            <v>926000</v>
          </cell>
          <cell r="B158" t="str">
            <v>EMPL PENSIONS AND BENEFITS</v>
          </cell>
          <cell r="C158" t="str">
            <v>AGO</v>
          </cell>
          <cell r="D158">
            <v>926</v>
          </cell>
          <cell r="E158">
            <v>1604029</v>
          </cell>
          <cell r="F158">
            <v>125532</v>
          </cell>
          <cell r="G158">
            <v>123989</v>
          </cell>
          <cell r="H158">
            <v>144312</v>
          </cell>
          <cell r="I158">
            <v>123152</v>
          </cell>
          <cell r="J158">
            <v>122944</v>
          </cell>
          <cell r="K158">
            <v>106490</v>
          </cell>
          <cell r="L158">
            <v>122698</v>
          </cell>
          <cell r="M158">
            <v>122743</v>
          </cell>
          <cell r="N158">
            <v>174995</v>
          </cell>
          <cell r="O158">
            <v>154002</v>
          </cell>
          <cell r="P158">
            <v>151495</v>
          </cell>
          <cell r="Q158">
            <v>131677</v>
          </cell>
        </row>
        <row r="159">
          <cell r="A159">
            <v>926430</v>
          </cell>
          <cell r="B159" t="str">
            <v>Employees'Recreation Expense</v>
          </cell>
          <cell r="C159" t="str">
            <v>AGO</v>
          </cell>
          <cell r="D159">
            <v>926</v>
          </cell>
          <cell r="E159">
            <v>1179</v>
          </cell>
          <cell r="F159">
            <v>98</v>
          </cell>
          <cell r="G159">
            <v>98</v>
          </cell>
          <cell r="H159">
            <v>98</v>
          </cell>
          <cell r="I159">
            <v>98</v>
          </cell>
          <cell r="J159">
            <v>98</v>
          </cell>
          <cell r="K159">
            <v>98</v>
          </cell>
          <cell r="L159">
            <v>98</v>
          </cell>
          <cell r="M159">
            <v>98</v>
          </cell>
          <cell r="N159">
            <v>98</v>
          </cell>
          <cell r="O159">
            <v>99</v>
          </cell>
          <cell r="P159">
            <v>99</v>
          </cell>
          <cell r="Q159">
            <v>99</v>
          </cell>
        </row>
        <row r="160">
          <cell r="A160">
            <v>926600</v>
          </cell>
          <cell r="B160" t="str">
            <v>Employee Benefits-Transferred</v>
          </cell>
          <cell r="C160" t="str">
            <v>AGO</v>
          </cell>
          <cell r="D160">
            <v>926</v>
          </cell>
          <cell r="E160">
            <v>776239</v>
          </cell>
          <cell r="F160">
            <v>83228</v>
          </cell>
          <cell r="G160">
            <v>70180</v>
          </cell>
          <cell r="H160">
            <v>63234</v>
          </cell>
          <cell r="I160">
            <v>46075</v>
          </cell>
          <cell r="J160">
            <v>33544</v>
          </cell>
          <cell r="K160">
            <v>58264</v>
          </cell>
          <cell r="L160">
            <v>48568</v>
          </cell>
          <cell r="M160">
            <v>58175</v>
          </cell>
          <cell r="N160">
            <v>69585</v>
          </cell>
          <cell r="O160">
            <v>94350</v>
          </cell>
          <cell r="P160">
            <v>77635</v>
          </cell>
          <cell r="Q160">
            <v>73401</v>
          </cell>
        </row>
        <row r="161">
          <cell r="A161">
            <v>926999</v>
          </cell>
          <cell r="B161" t="str">
            <v>Non Serv Pension (ASU 2017-07)</v>
          </cell>
          <cell r="C161" t="str">
            <v>AGO</v>
          </cell>
          <cell r="D161">
            <v>926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928006</v>
          </cell>
          <cell r="B162" t="str">
            <v>State Reg Comm Proceeding</v>
          </cell>
          <cell r="C162" t="str">
            <v>AGO</v>
          </cell>
          <cell r="D162">
            <v>928</v>
          </cell>
          <cell r="E162">
            <v>203247</v>
          </cell>
          <cell r="F162">
            <v>16895</v>
          </cell>
          <cell r="G162">
            <v>16895</v>
          </cell>
          <cell r="H162">
            <v>16895</v>
          </cell>
          <cell r="I162">
            <v>16895</v>
          </cell>
          <cell r="J162">
            <v>16895</v>
          </cell>
          <cell r="K162">
            <v>16895</v>
          </cell>
          <cell r="L162">
            <v>16895</v>
          </cell>
          <cell r="M162">
            <v>16895</v>
          </cell>
          <cell r="N162">
            <v>16895</v>
          </cell>
          <cell r="O162">
            <v>17064</v>
          </cell>
          <cell r="P162">
            <v>17064</v>
          </cell>
          <cell r="Q162">
            <v>17064</v>
          </cell>
        </row>
        <row r="163">
          <cell r="A163">
            <v>928053</v>
          </cell>
          <cell r="B163" t="str">
            <v>Travel Expense</v>
          </cell>
          <cell r="C163" t="str">
            <v>AGO</v>
          </cell>
          <cell r="D163">
            <v>928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929000</v>
          </cell>
          <cell r="B164" t="str">
            <v>Duplicate Chrgs-Enrgy To Exp</v>
          </cell>
          <cell r="C164" t="str">
            <v>AGO</v>
          </cell>
          <cell r="D164">
            <v>929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929500</v>
          </cell>
          <cell r="B165" t="str">
            <v>Admin Exp Transf</v>
          </cell>
          <cell r="C165" t="str">
            <v>AGO</v>
          </cell>
          <cell r="D165">
            <v>929</v>
          </cell>
          <cell r="E165">
            <v>-11725</v>
          </cell>
          <cell r="F165">
            <v>-502</v>
          </cell>
          <cell r="G165">
            <v>-502</v>
          </cell>
          <cell r="H165">
            <v>-502</v>
          </cell>
          <cell r="I165">
            <v>-502</v>
          </cell>
          <cell r="J165">
            <v>-502</v>
          </cell>
          <cell r="K165">
            <v>-3348</v>
          </cell>
          <cell r="L165">
            <v>-502</v>
          </cell>
          <cell r="M165">
            <v>-502</v>
          </cell>
          <cell r="N165">
            <v>-502</v>
          </cell>
          <cell r="O165">
            <v>-490</v>
          </cell>
          <cell r="P165">
            <v>-490</v>
          </cell>
          <cell r="Q165">
            <v>-3381</v>
          </cell>
        </row>
        <row r="166">
          <cell r="A166">
            <v>930150</v>
          </cell>
          <cell r="B166" t="str">
            <v>Miscellaneous Advertising Exp</v>
          </cell>
          <cell r="C166" t="str">
            <v>AGO</v>
          </cell>
          <cell r="D166">
            <v>930</v>
          </cell>
          <cell r="E166">
            <v>38844</v>
          </cell>
          <cell r="F166">
            <v>3190</v>
          </cell>
          <cell r="G166">
            <v>3190</v>
          </cell>
          <cell r="H166">
            <v>3267</v>
          </cell>
          <cell r="I166">
            <v>3190</v>
          </cell>
          <cell r="J166">
            <v>3190</v>
          </cell>
          <cell r="K166">
            <v>3267</v>
          </cell>
          <cell r="L166">
            <v>3190</v>
          </cell>
          <cell r="M166">
            <v>3190</v>
          </cell>
          <cell r="N166">
            <v>3267</v>
          </cell>
          <cell r="O166">
            <v>3390</v>
          </cell>
          <cell r="P166">
            <v>3213</v>
          </cell>
          <cell r="Q166">
            <v>3300</v>
          </cell>
        </row>
        <row r="167">
          <cell r="A167">
            <v>930200</v>
          </cell>
          <cell r="B167" t="str">
            <v>Misc General Expenses</v>
          </cell>
          <cell r="C167" t="str">
            <v>AGO</v>
          </cell>
          <cell r="D167">
            <v>930</v>
          </cell>
          <cell r="E167">
            <v>489723</v>
          </cell>
          <cell r="F167">
            <v>41361</v>
          </cell>
          <cell r="G167">
            <v>31294</v>
          </cell>
          <cell r="H167">
            <v>29674</v>
          </cell>
          <cell r="I167">
            <v>24826</v>
          </cell>
          <cell r="J167">
            <v>35103</v>
          </cell>
          <cell r="K167">
            <v>40150</v>
          </cell>
          <cell r="L167">
            <v>51649</v>
          </cell>
          <cell r="M167">
            <v>69414</v>
          </cell>
          <cell r="N167">
            <v>65542</v>
          </cell>
          <cell r="O167">
            <v>34356</v>
          </cell>
          <cell r="P167">
            <v>40764</v>
          </cell>
          <cell r="Q167">
            <v>25590</v>
          </cell>
        </row>
        <row r="168">
          <cell r="A168">
            <v>930210</v>
          </cell>
          <cell r="B168" t="str">
            <v>Industry Association Dues</v>
          </cell>
          <cell r="C168" t="str">
            <v>AGO</v>
          </cell>
          <cell r="D168">
            <v>930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>
            <v>930220</v>
          </cell>
          <cell r="B169" t="str">
            <v>Exp Of Servicing Securities</v>
          </cell>
          <cell r="C169" t="str">
            <v>AGO</v>
          </cell>
          <cell r="D169">
            <v>930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930230</v>
          </cell>
          <cell r="B170" t="str">
            <v>Dues To Various Organizations</v>
          </cell>
          <cell r="C170" t="str">
            <v>AGO</v>
          </cell>
          <cell r="D170">
            <v>930</v>
          </cell>
          <cell r="E170">
            <v>13419</v>
          </cell>
          <cell r="F170">
            <v>606</v>
          </cell>
          <cell r="G170">
            <v>2475</v>
          </cell>
          <cell r="H170">
            <v>454</v>
          </cell>
          <cell r="I170">
            <v>574</v>
          </cell>
          <cell r="J170">
            <v>2366</v>
          </cell>
          <cell r="K170">
            <v>2658</v>
          </cell>
          <cell r="L170">
            <v>1327</v>
          </cell>
          <cell r="M170">
            <v>1353</v>
          </cell>
          <cell r="N170">
            <v>343</v>
          </cell>
          <cell r="O170">
            <v>435</v>
          </cell>
          <cell r="P170">
            <v>481</v>
          </cell>
          <cell r="Q170">
            <v>347</v>
          </cell>
        </row>
        <row r="171">
          <cell r="A171">
            <v>930240</v>
          </cell>
          <cell r="B171" t="str">
            <v>Director'S Expenses</v>
          </cell>
          <cell r="C171" t="str">
            <v>AGO</v>
          </cell>
          <cell r="D171">
            <v>930</v>
          </cell>
          <cell r="E171">
            <v>8400</v>
          </cell>
          <cell r="F171">
            <v>0</v>
          </cell>
          <cell r="G171">
            <v>8400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>
            <v>930250</v>
          </cell>
          <cell r="B172" t="str">
            <v>Buy\Sell Transf Employee Homes</v>
          </cell>
          <cell r="C172" t="str">
            <v>AGO</v>
          </cell>
          <cell r="D172">
            <v>930</v>
          </cell>
          <cell r="E172">
            <v>555</v>
          </cell>
          <cell r="F172">
            <v>46</v>
          </cell>
          <cell r="G172">
            <v>46</v>
          </cell>
          <cell r="H172">
            <v>46</v>
          </cell>
          <cell r="I172">
            <v>46</v>
          </cell>
          <cell r="J172">
            <v>46</v>
          </cell>
          <cell r="K172">
            <v>46</v>
          </cell>
          <cell r="L172">
            <v>46</v>
          </cell>
          <cell r="M172">
            <v>46</v>
          </cell>
          <cell r="N172">
            <v>46</v>
          </cell>
          <cell r="O172">
            <v>47</v>
          </cell>
          <cell r="P172">
            <v>47</v>
          </cell>
          <cell r="Q172">
            <v>47</v>
          </cell>
        </row>
        <row r="173">
          <cell r="A173">
            <v>930700</v>
          </cell>
          <cell r="B173" t="str">
            <v>Research &amp; Development</v>
          </cell>
          <cell r="C173" t="str">
            <v>AGO</v>
          </cell>
          <cell r="D173">
            <v>930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930940</v>
          </cell>
          <cell r="B174" t="str">
            <v>General Expenses</v>
          </cell>
          <cell r="C174" t="str">
            <v>AGO</v>
          </cell>
          <cell r="D174">
            <v>930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>
            <v>931001</v>
          </cell>
          <cell r="B175" t="str">
            <v>Rents-A&amp;G</v>
          </cell>
          <cell r="C175" t="str">
            <v>AGO</v>
          </cell>
          <cell r="D175">
            <v>931</v>
          </cell>
          <cell r="E175">
            <v>37222</v>
          </cell>
          <cell r="F175">
            <v>3580</v>
          </cell>
          <cell r="G175">
            <v>2784</v>
          </cell>
          <cell r="H175">
            <v>2764</v>
          </cell>
          <cell r="I175">
            <v>3526</v>
          </cell>
          <cell r="J175">
            <v>2754</v>
          </cell>
          <cell r="K175">
            <v>2767</v>
          </cell>
          <cell r="L175">
            <v>3549</v>
          </cell>
          <cell r="M175">
            <v>2767</v>
          </cell>
          <cell r="N175">
            <v>3523</v>
          </cell>
          <cell r="O175">
            <v>3596</v>
          </cell>
          <cell r="P175">
            <v>2805</v>
          </cell>
          <cell r="Q175">
            <v>2807</v>
          </cell>
        </row>
        <row r="176">
          <cell r="A176">
            <v>931008</v>
          </cell>
          <cell r="B176" t="str">
            <v>A&amp;G Rents-IC</v>
          </cell>
          <cell r="C176" t="str">
            <v>AGO</v>
          </cell>
          <cell r="D176">
            <v>931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932000</v>
          </cell>
          <cell r="B177" t="str">
            <v>Maintenance Of Gen Plant-Gas</v>
          </cell>
          <cell r="C177" t="str">
            <v>AGO</v>
          </cell>
          <cell r="D177">
            <v>932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935001</v>
          </cell>
          <cell r="B178" t="str">
            <v>Inactive O&amp;M and A&amp;G</v>
          </cell>
          <cell r="C178" t="str">
            <v>AGO</v>
          </cell>
          <cell r="D178">
            <v>935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935100</v>
          </cell>
          <cell r="B179" t="str">
            <v>Maint General Plant-Elec</v>
          </cell>
          <cell r="C179" t="str">
            <v>AGM</v>
          </cell>
          <cell r="D179">
            <v>935</v>
          </cell>
          <cell r="E179">
            <v>97</v>
          </cell>
          <cell r="F179">
            <v>8</v>
          </cell>
          <cell r="G179">
            <v>8</v>
          </cell>
          <cell r="H179">
            <v>8</v>
          </cell>
          <cell r="I179">
            <v>8</v>
          </cell>
          <cell r="J179">
            <v>8</v>
          </cell>
          <cell r="K179">
            <v>8</v>
          </cell>
          <cell r="L179">
            <v>8</v>
          </cell>
          <cell r="M179">
            <v>8</v>
          </cell>
          <cell r="N179">
            <v>8</v>
          </cell>
          <cell r="O179">
            <v>8</v>
          </cell>
          <cell r="P179">
            <v>8</v>
          </cell>
          <cell r="Q179">
            <v>9</v>
          </cell>
        </row>
        <row r="180">
          <cell r="A180">
            <v>935200</v>
          </cell>
          <cell r="B180" t="str">
            <v>Cust Infor &amp; Computer Control</v>
          </cell>
          <cell r="C180" t="str">
            <v>AGM</v>
          </cell>
          <cell r="D180">
            <v>935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</sheetData>
      <sheetData sheetId="13">
        <row r="12">
          <cell r="A12">
            <v>480000</v>
          </cell>
          <cell r="D12" t="str">
            <v>BOTHRV</v>
          </cell>
          <cell r="G12">
            <v>1646826</v>
          </cell>
          <cell r="H12">
            <v>852594</v>
          </cell>
          <cell r="I12">
            <v>518587</v>
          </cell>
          <cell r="J12">
            <v>301960</v>
          </cell>
          <cell r="K12">
            <v>202820</v>
          </cell>
          <cell r="L12">
            <v>211103</v>
          </cell>
          <cell r="M12">
            <v>410041</v>
          </cell>
          <cell r="N12">
            <v>1262287</v>
          </cell>
          <cell r="O12">
            <v>3319001</v>
          </cell>
          <cell r="P12">
            <v>4807904</v>
          </cell>
          <cell r="Q12">
            <v>4581106</v>
          </cell>
          <cell r="R12">
            <v>3439772</v>
          </cell>
        </row>
        <row r="13">
          <cell r="A13">
            <v>480000</v>
          </cell>
          <cell r="D13" t="str">
            <v>RCCHRG</v>
          </cell>
          <cell r="G13">
            <v>1477639</v>
          </cell>
          <cell r="H13">
            <v>1467949</v>
          </cell>
          <cell r="I13">
            <v>1460339</v>
          </cell>
          <cell r="J13">
            <v>1453953</v>
          </cell>
          <cell r="K13">
            <v>1450328</v>
          </cell>
          <cell r="L13">
            <v>1451919</v>
          </cell>
          <cell r="M13">
            <v>1458137</v>
          </cell>
          <cell r="N13">
            <v>1471691</v>
          </cell>
          <cell r="O13">
            <v>1483777</v>
          </cell>
          <cell r="P13">
            <v>1489044</v>
          </cell>
          <cell r="Q13">
            <v>1490614</v>
          </cell>
          <cell r="R13">
            <v>1490998</v>
          </cell>
        </row>
        <row r="14">
          <cell r="A14">
            <v>480000</v>
          </cell>
          <cell r="D14" t="str">
            <v>RGDSM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>
            <v>480000</v>
          </cell>
          <cell r="D15" t="str">
            <v>RGGCA</v>
          </cell>
          <cell r="G15">
            <v>1171760</v>
          </cell>
          <cell r="H15">
            <v>768538</v>
          </cell>
          <cell r="I15">
            <v>576847</v>
          </cell>
          <cell r="J15">
            <v>466893</v>
          </cell>
          <cell r="K15">
            <v>326766</v>
          </cell>
          <cell r="L15">
            <v>397467</v>
          </cell>
          <cell r="M15">
            <v>754072</v>
          </cell>
          <cell r="N15">
            <v>2027317</v>
          </cell>
          <cell r="O15">
            <v>3813124</v>
          </cell>
          <cell r="P15">
            <v>4953011</v>
          </cell>
          <cell r="Q15">
            <v>4518499</v>
          </cell>
          <cell r="R15">
            <v>3138972</v>
          </cell>
        </row>
        <row r="16">
          <cell r="A16">
            <v>480000</v>
          </cell>
          <cell r="D16" t="str">
            <v>ROEASR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>
            <v>480990</v>
          </cell>
          <cell r="D17" t="str">
            <v>UNBILL</v>
          </cell>
          <cell r="G17">
            <v>-1510009</v>
          </cell>
          <cell r="H17">
            <v>-226167</v>
          </cell>
          <cell r="I17">
            <v>131201</v>
          </cell>
          <cell r="J17">
            <v>615799</v>
          </cell>
          <cell r="K17">
            <v>159399</v>
          </cell>
          <cell r="L17">
            <v>495758</v>
          </cell>
          <cell r="M17">
            <v>774603</v>
          </cell>
          <cell r="N17">
            <v>1445742</v>
          </cell>
          <cell r="O17">
            <v>32238</v>
          </cell>
          <cell r="P17">
            <v>-118934</v>
          </cell>
          <cell r="Q17">
            <v>-415334</v>
          </cell>
          <cell r="R17">
            <v>-1093973</v>
          </cell>
        </row>
        <row r="18">
          <cell r="A18">
            <v>481000</v>
          </cell>
          <cell r="D18" t="str">
            <v>BOTHRV</v>
          </cell>
          <cell r="G18">
            <v>33767</v>
          </cell>
          <cell r="H18">
            <v>13120</v>
          </cell>
          <cell r="I18">
            <v>12249</v>
          </cell>
          <cell r="J18">
            <v>4842</v>
          </cell>
          <cell r="K18">
            <v>6810</v>
          </cell>
          <cell r="L18">
            <v>7097</v>
          </cell>
          <cell r="M18">
            <v>7650</v>
          </cell>
          <cell r="N18">
            <v>13855</v>
          </cell>
          <cell r="O18">
            <v>57365</v>
          </cell>
          <cell r="P18">
            <v>84936</v>
          </cell>
          <cell r="Q18">
            <v>65400</v>
          </cell>
          <cell r="R18">
            <v>45445</v>
          </cell>
        </row>
        <row r="19">
          <cell r="A19">
            <v>481000</v>
          </cell>
          <cell r="D19" t="str">
            <v>RCCHRG</v>
          </cell>
          <cell r="G19">
            <v>9997</v>
          </cell>
          <cell r="H19">
            <v>9931</v>
          </cell>
          <cell r="I19">
            <v>9880</v>
          </cell>
          <cell r="J19">
            <v>9837</v>
          </cell>
          <cell r="K19">
            <v>9812</v>
          </cell>
          <cell r="L19">
            <v>9823</v>
          </cell>
          <cell r="M19">
            <v>9864</v>
          </cell>
          <cell r="N19">
            <v>9956</v>
          </cell>
          <cell r="O19">
            <v>10038</v>
          </cell>
          <cell r="P19">
            <v>10074</v>
          </cell>
          <cell r="Q19">
            <v>10084</v>
          </cell>
          <cell r="R19">
            <v>10087</v>
          </cell>
        </row>
        <row r="20">
          <cell r="A20">
            <v>481000</v>
          </cell>
          <cell r="D20" t="str">
            <v>RGGCA</v>
          </cell>
          <cell r="G20">
            <v>43550</v>
          </cell>
          <cell r="H20">
            <v>21437</v>
          </cell>
          <cell r="I20">
            <v>24698</v>
          </cell>
          <cell r="J20">
            <v>13571</v>
          </cell>
          <cell r="K20">
            <v>19887</v>
          </cell>
          <cell r="L20">
            <v>24222</v>
          </cell>
          <cell r="M20">
            <v>25501</v>
          </cell>
          <cell r="N20">
            <v>40336</v>
          </cell>
          <cell r="O20">
            <v>119461</v>
          </cell>
          <cell r="P20">
            <v>158604</v>
          </cell>
          <cell r="Q20">
            <v>116925</v>
          </cell>
          <cell r="R20">
            <v>75171</v>
          </cell>
        </row>
        <row r="21">
          <cell r="A21">
            <v>481000</v>
          </cell>
          <cell r="D21" t="str">
            <v>ROEASR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>
            <v>481090</v>
          </cell>
          <cell r="D22" t="str">
            <v>UNBILL</v>
          </cell>
          <cell r="G22">
            <v>-23297</v>
          </cell>
          <cell r="H22">
            <v>2470</v>
          </cell>
          <cell r="I22">
            <v>3172</v>
          </cell>
          <cell r="J22">
            <v>8250</v>
          </cell>
          <cell r="K22">
            <v>3022</v>
          </cell>
          <cell r="L22">
            <v>6060</v>
          </cell>
          <cell r="M22">
            <v>5311</v>
          </cell>
          <cell r="N22">
            <v>12667</v>
          </cell>
          <cell r="O22">
            <v>-22670</v>
          </cell>
          <cell r="P22">
            <v>-3804</v>
          </cell>
          <cell r="Q22">
            <v>-17465</v>
          </cell>
          <cell r="R22">
            <v>-1168</v>
          </cell>
        </row>
        <row r="23">
          <cell r="A23">
            <v>481200</v>
          </cell>
          <cell r="D23" t="str">
            <v>BOTHRV</v>
          </cell>
          <cell r="G23">
            <v>538587</v>
          </cell>
          <cell r="H23">
            <v>244585</v>
          </cell>
          <cell r="I23">
            <v>234174</v>
          </cell>
          <cell r="J23">
            <v>170591</v>
          </cell>
          <cell r="K23">
            <v>199370</v>
          </cell>
          <cell r="L23">
            <v>139902</v>
          </cell>
          <cell r="M23">
            <v>251356</v>
          </cell>
          <cell r="N23">
            <v>455459</v>
          </cell>
          <cell r="O23">
            <v>970573</v>
          </cell>
          <cell r="P23">
            <v>1333565</v>
          </cell>
          <cell r="Q23">
            <v>1168827</v>
          </cell>
          <cell r="R23">
            <v>876435</v>
          </cell>
        </row>
        <row r="24">
          <cell r="A24">
            <v>481200</v>
          </cell>
          <cell r="D24" t="str">
            <v>RCCHRG</v>
          </cell>
          <cell r="G24">
            <v>296932</v>
          </cell>
          <cell r="H24">
            <v>286056</v>
          </cell>
          <cell r="I24">
            <v>282341</v>
          </cell>
          <cell r="J24">
            <v>278885</v>
          </cell>
          <cell r="K24">
            <v>278190</v>
          </cell>
          <cell r="L24">
            <v>276276</v>
          </cell>
          <cell r="M24">
            <v>279687</v>
          </cell>
          <cell r="N24">
            <v>286786</v>
          </cell>
          <cell r="O24">
            <v>295920</v>
          </cell>
          <cell r="P24">
            <v>303752</v>
          </cell>
          <cell r="Q24">
            <v>301817</v>
          </cell>
          <cell r="R24">
            <v>301895</v>
          </cell>
        </row>
        <row r="25">
          <cell r="A25">
            <v>481200</v>
          </cell>
          <cell r="D25" t="str">
            <v>RGDSM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481200</v>
          </cell>
          <cell r="D26" t="str">
            <v>RGGCA</v>
          </cell>
          <cell r="G26">
            <v>594075</v>
          </cell>
          <cell r="H26">
            <v>330644</v>
          </cell>
          <cell r="I26">
            <v>398522</v>
          </cell>
          <cell r="J26">
            <v>410313</v>
          </cell>
          <cell r="K26">
            <v>492872</v>
          </cell>
          <cell r="L26">
            <v>404891</v>
          </cell>
          <cell r="M26">
            <v>704539</v>
          </cell>
          <cell r="N26">
            <v>1097034</v>
          </cell>
          <cell r="O26">
            <v>1683420</v>
          </cell>
          <cell r="P26">
            <v>2190923</v>
          </cell>
          <cell r="Q26">
            <v>1838541</v>
          </cell>
          <cell r="R26">
            <v>1258555</v>
          </cell>
        </row>
        <row r="27">
          <cell r="A27">
            <v>481200</v>
          </cell>
          <cell r="D27" t="str">
            <v>ROEASR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481290</v>
          </cell>
          <cell r="D28" t="str">
            <v>UNBILL</v>
          </cell>
          <cell r="G28">
            <v>-553941</v>
          </cell>
          <cell r="H28">
            <v>54499</v>
          </cell>
          <cell r="I28">
            <v>42951</v>
          </cell>
          <cell r="J28">
            <v>318887</v>
          </cell>
          <cell r="K28">
            <v>-26764</v>
          </cell>
          <cell r="L28">
            <v>270992</v>
          </cell>
          <cell r="M28">
            <v>144687</v>
          </cell>
          <cell r="N28">
            <v>550510</v>
          </cell>
          <cell r="O28">
            <v>-28900</v>
          </cell>
          <cell r="P28">
            <v>-301228</v>
          </cell>
          <cell r="Q28">
            <v>-129947</v>
          </cell>
          <cell r="R28">
            <v>-266364</v>
          </cell>
        </row>
        <row r="29">
          <cell r="A29">
            <v>482000</v>
          </cell>
          <cell r="D29" t="str">
            <v>BOTHRV</v>
          </cell>
          <cell r="G29">
            <v>59514</v>
          </cell>
          <cell r="H29">
            <v>7746</v>
          </cell>
          <cell r="I29">
            <v>19888</v>
          </cell>
          <cell r="J29">
            <v>8444</v>
          </cell>
          <cell r="K29">
            <v>5627</v>
          </cell>
          <cell r="L29">
            <v>8328</v>
          </cell>
          <cell r="M29">
            <v>20370</v>
          </cell>
          <cell r="N29">
            <v>37296</v>
          </cell>
          <cell r="O29">
            <v>108466</v>
          </cell>
          <cell r="P29">
            <v>155552</v>
          </cell>
          <cell r="Q29">
            <v>147599</v>
          </cell>
          <cell r="R29">
            <v>96520</v>
          </cell>
        </row>
        <row r="30">
          <cell r="A30">
            <v>482000</v>
          </cell>
          <cell r="D30" t="str">
            <v>RCCHRG</v>
          </cell>
          <cell r="G30">
            <v>17832</v>
          </cell>
          <cell r="H30">
            <v>17715</v>
          </cell>
          <cell r="I30">
            <v>17623</v>
          </cell>
          <cell r="J30">
            <v>17546</v>
          </cell>
          <cell r="K30">
            <v>17502</v>
          </cell>
          <cell r="L30">
            <v>17521</v>
          </cell>
          <cell r="M30">
            <v>17597</v>
          </cell>
          <cell r="N30">
            <v>17760</v>
          </cell>
          <cell r="O30">
            <v>17906</v>
          </cell>
          <cell r="P30">
            <v>17969</v>
          </cell>
          <cell r="Q30">
            <v>17988</v>
          </cell>
          <cell r="R30">
            <v>17993</v>
          </cell>
        </row>
        <row r="31">
          <cell r="A31">
            <v>482000</v>
          </cell>
          <cell r="D31" t="str">
            <v>RGDSM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482000</v>
          </cell>
          <cell r="D32" t="str">
            <v>RGGCA</v>
          </cell>
          <cell r="G32">
            <v>76757</v>
          </cell>
          <cell r="H32">
            <v>12656</v>
          </cell>
          <cell r="I32">
            <v>40100</v>
          </cell>
          <cell r="J32">
            <v>23667</v>
          </cell>
          <cell r="K32">
            <v>16433</v>
          </cell>
          <cell r="L32">
            <v>28422</v>
          </cell>
          <cell r="M32">
            <v>67901</v>
          </cell>
          <cell r="N32">
            <v>108574</v>
          </cell>
          <cell r="O32">
            <v>225878</v>
          </cell>
          <cell r="P32">
            <v>290466</v>
          </cell>
          <cell r="Q32">
            <v>263885</v>
          </cell>
          <cell r="R32">
            <v>159654</v>
          </cell>
        </row>
        <row r="33">
          <cell r="A33">
            <v>482000</v>
          </cell>
          <cell r="D33" t="str">
            <v>ROEASR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482090</v>
          </cell>
          <cell r="D34" t="str">
            <v>UNBILL</v>
          </cell>
          <cell r="G34">
            <v>-131283</v>
          </cell>
          <cell r="H34">
            <v>11578</v>
          </cell>
          <cell r="I34">
            <v>-4044</v>
          </cell>
          <cell r="J34">
            <v>41483</v>
          </cell>
          <cell r="K34">
            <v>16768</v>
          </cell>
          <cell r="L34">
            <v>38454</v>
          </cell>
          <cell r="M34">
            <v>35800</v>
          </cell>
          <cell r="N34">
            <v>89375</v>
          </cell>
          <cell r="O34">
            <v>-67270</v>
          </cell>
          <cell r="P34">
            <v>-2014</v>
          </cell>
          <cell r="Q34">
            <v>-21780</v>
          </cell>
          <cell r="R34">
            <v>-16306</v>
          </cell>
        </row>
        <row r="35">
          <cell r="A35">
            <v>482200</v>
          </cell>
          <cell r="D35" t="str">
            <v>BOTHRV</v>
          </cell>
          <cell r="G35">
            <v>11</v>
          </cell>
          <cell r="H35">
            <v>11</v>
          </cell>
          <cell r="I35">
            <v>11</v>
          </cell>
          <cell r="J35">
            <v>11</v>
          </cell>
          <cell r="K35">
            <v>11</v>
          </cell>
          <cell r="L35">
            <v>11</v>
          </cell>
          <cell r="M35">
            <v>10</v>
          </cell>
          <cell r="N35">
            <v>11</v>
          </cell>
          <cell r="O35">
            <v>12</v>
          </cell>
          <cell r="P35">
            <v>11</v>
          </cell>
          <cell r="Q35">
            <v>11</v>
          </cell>
          <cell r="R35">
            <v>11</v>
          </cell>
        </row>
        <row r="36">
          <cell r="A36">
            <v>482200</v>
          </cell>
          <cell r="D36" t="str">
            <v>RCCHRG</v>
          </cell>
          <cell r="G36">
            <v>447</v>
          </cell>
          <cell r="H36">
            <v>443</v>
          </cell>
          <cell r="I36">
            <v>443</v>
          </cell>
          <cell r="J36">
            <v>439</v>
          </cell>
          <cell r="K36">
            <v>439</v>
          </cell>
          <cell r="L36">
            <v>439</v>
          </cell>
          <cell r="M36">
            <v>443</v>
          </cell>
          <cell r="N36">
            <v>447</v>
          </cell>
          <cell r="O36">
            <v>447</v>
          </cell>
          <cell r="P36">
            <v>456</v>
          </cell>
          <cell r="Q36">
            <v>456</v>
          </cell>
          <cell r="R36">
            <v>456</v>
          </cell>
        </row>
        <row r="37">
          <cell r="A37">
            <v>482200</v>
          </cell>
          <cell r="D37" t="str">
            <v>RGGCA</v>
          </cell>
          <cell r="G37">
            <v>14</v>
          </cell>
          <cell r="H37">
            <v>17</v>
          </cell>
          <cell r="I37">
            <v>22</v>
          </cell>
          <cell r="J37">
            <v>31</v>
          </cell>
          <cell r="K37">
            <v>31</v>
          </cell>
          <cell r="L37">
            <v>38</v>
          </cell>
          <cell r="M37">
            <v>35</v>
          </cell>
          <cell r="N37">
            <v>31</v>
          </cell>
          <cell r="O37">
            <v>25</v>
          </cell>
          <cell r="P37">
            <v>21</v>
          </cell>
          <cell r="Q37">
            <v>19</v>
          </cell>
          <cell r="R37">
            <v>18</v>
          </cell>
        </row>
        <row r="38">
          <cell r="A38">
            <v>482200</v>
          </cell>
          <cell r="D38" t="str">
            <v>ROEASR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484000</v>
          </cell>
          <cell r="G39">
            <v>1551</v>
          </cell>
          <cell r="H39">
            <v>910</v>
          </cell>
          <cell r="I39">
            <v>542</v>
          </cell>
          <cell r="J39">
            <v>577</v>
          </cell>
          <cell r="K39">
            <v>597</v>
          </cell>
          <cell r="L39">
            <v>704</v>
          </cell>
          <cell r="M39">
            <v>1274</v>
          </cell>
          <cell r="N39">
            <v>2632</v>
          </cell>
          <cell r="O39">
            <v>4073</v>
          </cell>
          <cell r="P39">
            <v>5127</v>
          </cell>
          <cell r="Q39">
            <v>5634</v>
          </cell>
          <cell r="R39">
            <v>4144</v>
          </cell>
        </row>
        <row r="40">
          <cell r="A40">
            <v>487001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488000</v>
          </cell>
          <cell r="G41">
            <v>4333</v>
          </cell>
          <cell r="H41">
            <v>4333</v>
          </cell>
          <cell r="I41">
            <v>4333</v>
          </cell>
          <cell r="J41">
            <v>4333</v>
          </cell>
          <cell r="K41">
            <v>4333</v>
          </cell>
          <cell r="L41">
            <v>4333</v>
          </cell>
          <cell r="M41">
            <v>4333</v>
          </cell>
          <cell r="N41">
            <v>4333</v>
          </cell>
          <cell r="O41">
            <v>4333</v>
          </cell>
          <cell r="P41">
            <v>4333</v>
          </cell>
          <cell r="Q41">
            <v>4333</v>
          </cell>
          <cell r="R41">
            <v>4333</v>
          </cell>
        </row>
        <row r="42">
          <cell r="A42">
            <v>488100</v>
          </cell>
          <cell r="G42">
            <v>42841</v>
          </cell>
          <cell r="H42">
            <v>42841</v>
          </cell>
          <cell r="I42">
            <v>42841</v>
          </cell>
          <cell r="J42">
            <v>42841</v>
          </cell>
          <cell r="K42">
            <v>42841</v>
          </cell>
          <cell r="L42">
            <v>42841</v>
          </cell>
          <cell r="M42">
            <v>42841</v>
          </cell>
          <cell r="N42">
            <v>42841</v>
          </cell>
          <cell r="O42">
            <v>42841</v>
          </cell>
          <cell r="P42">
            <v>42841</v>
          </cell>
          <cell r="Q42">
            <v>42841</v>
          </cell>
          <cell r="R42">
            <v>42841</v>
          </cell>
        </row>
        <row r="43">
          <cell r="A43">
            <v>489000</v>
          </cell>
          <cell r="D43" t="str">
            <v>BOTHRV</v>
          </cell>
          <cell r="G43">
            <v>108193</v>
          </cell>
          <cell r="H43">
            <v>112973</v>
          </cell>
          <cell r="I43">
            <v>109117</v>
          </cell>
          <cell r="J43">
            <v>108417</v>
          </cell>
          <cell r="K43">
            <v>115593</v>
          </cell>
          <cell r="L43">
            <v>110457</v>
          </cell>
          <cell r="M43">
            <v>127247</v>
          </cell>
          <cell r="N43">
            <v>129403</v>
          </cell>
          <cell r="O43">
            <v>115324</v>
          </cell>
          <cell r="P43">
            <v>131227</v>
          </cell>
          <cell r="Q43">
            <v>115964</v>
          </cell>
          <cell r="R43">
            <v>121043</v>
          </cell>
        </row>
        <row r="44">
          <cell r="A44">
            <v>489000</v>
          </cell>
          <cell r="D44" t="str">
            <v>RCCHRG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489010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489020</v>
          </cell>
          <cell r="D46" t="str">
            <v>BFTARV</v>
          </cell>
          <cell r="G46">
            <v>85544</v>
          </cell>
          <cell r="H46">
            <v>51139</v>
          </cell>
          <cell r="I46">
            <v>52807</v>
          </cell>
          <cell r="J46">
            <v>41286</v>
          </cell>
          <cell r="K46">
            <v>58321</v>
          </cell>
          <cell r="L46">
            <v>39034</v>
          </cell>
          <cell r="M46">
            <v>80336</v>
          </cell>
          <cell r="N46">
            <v>112016</v>
          </cell>
          <cell r="O46">
            <v>160423</v>
          </cell>
          <cell r="P46">
            <v>189075</v>
          </cell>
          <cell r="Q46">
            <v>165718</v>
          </cell>
          <cell r="R46">
            <v>150995</v>
          </cell>
        </row>
        <row r="47">
          <cell r="A47">
            <v>489020</v>
          </cell>
          <cell r="D47" t="str">
            <v>RCCHRG</v>
          </cell>
          <cell r="G47">
            <v>31138</v>
          </cell>
          <cell r="H47">
            <v>30933</v>
          </cell>
          <cell r="I47">
            <v>30773</v>
          </cell>
          <cell r="J47">
            <v>30638</v>
          </cell>
          <cell r="K47">
            <v>30562</v>
          </cell>
          <cell r="L47">
            <v>30596</v>
          </cell>
          <cell r="M47">
            <v>30727</v>
          </cell>
          <cell r="N47">
            <v>31012</v>
          </cell>
          <cell r="O47">
            <v>31267</v>
          </cell>
          <cell r="P47">
            <v>31378</v>
          </cell>
          <cell r="Q47">
            <v>31411</v>
          </cell>
          <cell r="R47">
            <v>31419</v>
          </cell>
        </row>
        <row r="48">
          <cell r="A48">
            <v>489020</v>
          </cell>
          <cell r="D48" t="str">
            <v>RGGCA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489020</v>
          </cell>
          <cell r="D49" t="str">
            <v>ROEASR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489025</v>
          </cell>
          <cell r="D50" t="str">
            <v>UNBILL</v>
          </cell>
          <cell r="G50">
            <v>-25936</v>
          </cell>
          <cell r="H50">
            <v>-7343</v>
          </cell>
          <cell r="I50">
            <v>-8105</v>
          </cell>
          <cell r="J50">
            <v>4909</v>
          </cell>
          <cell r="K50">
            <v>-5872</v>
          </cell>
          <cell r="L50">
            <v>8391</v>
          </cell>
          <cell r="M50">
            <v>15108</v>
          </cell>
          <cell r="N50">
            <v>54259</v>
          </cell>
          <cell r="O50">
            <v>28525</v>
          </cell>
          <cell r="P50">
            <v>-8305</v>
          </cell>
          <cell r="Q50">
            <v>-4471</v>
          </cell>
          <cell r="R50">
            <v>-13577</v>
          </cell>
        </row>
        <row r="51">
          <cell r="A51">
            <v>489030</v>
          </cell>
          <cell r="D51" t="str">
            <v>BFTARV</v>
          </cell>
          <cell r="G51">
            <v>257112</v>
          </cell>
          <cell r="H51">
            <v>210896</v>
          </cell>
          <cell r="I51">
            <v>196904</v>
          </cell>
          <cell r="J51">
            <v>200729</v>
          </cell>
          <cell r="K51">
            <v>186283</v>
          </cell>
          <cell r="L51">
            <v>194146</v>
          </cell>
          <cell r="M51">
            <v>209269</v>
          </cell>
          <cell r="N51">
            <v>222720</v>
          </cell>
          <cell r="O51">
            <v>355904</v>
          </cell>
          <cell r="P51">
            <v>377258</v>
          </cell>
          <cell r="Q51">
            <v>339887</v>
          </cell>
          <cell r="R51">
            <v>281950</v>
          </cell>
        </row>
        <row r="52">
          <cell r="A52">
            <v>489030</v>
          </cell>
          <cell r="D52" t="str">
            <v>RCCHRG</v>
          </cell>
          <cell r="G52">
            <v>17237</v>
          </cell>
          <cell r="H52">
            <v>17124</v>
          </cell>
          <cell r="I52">
            <v>17036</v>
          </cell>
          <cell r="J52">
            <v>16961</v>
          </cell>
          <cell r="K52">
            <v>16919</v>
          </cell>
          <cell r="L52">
            <v>16937</v>
          </cell>
          <cell r="M52">
            <v>17009</v>
          </cell>
          <cell r="N52">
            <v>17168</v>
          </cell>
          <cell r="O52">
            <v>17309</v>
          </cell>
          <cell r="P52">
            <v>17371</v>
          </cell>
          <cell r="Q52">
            <v>17389</v>
          </cell>
          <cell r="R52">
            <v>17393</v>
          </cell>
        </row>
        <row r="53">
          <cell r="A53">
            <v>489030</v>
          </cell>
          <cell r="D53" t="str">
            <v>ROEASR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489035</v>
          </cell>
          <cell r="D54" t="str">
            <v>UNBILL</v>
          </cell>
          <cell r="G54">
            <v>-49886</v>
          </cell>
          <cell r="H54">
            <v>-9886</v>
          </cell>
          <cell r="I54">
            <v>-6056</v>
          </cell>
          <cell r="J54">
            <v>-3449</v>
          </cell>
          <cell r="K54">
            <v>12211</v>
          </cell>
          <cell r="L54">
            <v>3203</v>
          </cell>
          <cell r="M54">
            <v>39223</v>
          </cell>
          <cell r="N54">
            <v>74285</v>
          </cell>
          <cell r="O54">
            <v>-16561</v>
          </cell>
          <cell r="P54">
            <v>-974</v>
          </cell>
          <cell r="Q54">
            <v>-30405</v>
          </cell>
          <cell r="R54">
            <v>-14</v>
          </cell>
        </row>
        <row r="55">
          <cell r="A55">
            <v>489040</v>
          </cell>
          <cell r="D55" t="str">
            <v>BFTARV</v>
          </cell>
          <cell r="G55">
            <v>33567</v>
          </cell>
          <cell r="H55">
            <v>1342</v>
          </cell>
          <cell r="I55">
            <v>4746</v>
          </cell>
          <cell r="J55">
            <v>2381</v>
          </cell>
          <cell r="K55">
            <v>2240</v>
          </cell>
          <cell r="L55">
            <v>2878</v>
          </cell>
          <cell r="M55">
            <v>14100</v>
          </cell>
          <cell r="N55">
            <v>31553</v>
          </cell>
          <cell r="O55">
            <v>66451</v>
          </cell>
          <cell r="P55">
            <v>64819</v>
          </cell>
          <cell r="Q55">
            <v>56103</v>
          </cell>
          <cell r="R55">
            <v>45933</v>
          </cell>
        </row>
        <row r="56">
          <cell r="A56">
            <v>489040</v>
          </cell>
          <cell r="D56" t="str">
            <v>RCCHRG</v>
          </cell>
          <cell r="G56">
            <v>4993</v>
          </cell>
          <cell r="H56">
            <v>4960</v>
          </cell>
          <cell r="I56">
            <v>4934</v>
          </cell>
          <cell r="J56">
            <v>4912</v>
          </cell>
          <cell r="K56">
            <v>4900</v>
          </cell>
          <cell r="L56">
            <v>4906</v>
          </cell>
          <cell r="M56">
            <v>4927</v>
          </cell>
          <cell r="N56">
            <v>4972</v>
          </cell>
          <cell r="O56">
            <v>5013</v>
          </cell>
          <cell r="P56">
            <v>5031</v>
          </cell>
          <cell r="Q56">
            <v>5036</v>
          </cell>
          <cell r="R56">
            <v>5038</v>
          </cell>
        </row>
        <row r="57">
          <cell r="A57">
            <v>489040</v>
          </cell>
          <cell r="D57" t="str">
            <v>ROEASR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489045</v>
          </cell>
          <cell r="D58" t="str">
            <v>UNBILL</v>
          </cell>
          <cell r="G58">
            <v>-21756</v>
          </cell>
          <cell r="H58">
            <v>-527</v>
          </cell>
          <cell r="I58">
            <v>-1949</v>
          </cell>
          <cell r="J58">
            <v>411</v>
          </cell>
          <cell r="K58">
            <v>1140</v>
          </cell>
          <cell r="L58">
            <v>1083</v>
          </cell>
          <cell r="M58">
            <v>6392</v>
          </cell>
          <cell r="N58">
            <v>25030</v>
          </cell>
          <cell r="O58">
            <v>1778</v>
          </cell>
          <cell r="P58">
            <v>2673</v>
          </cell>
          <cell r="Q58">
            <v>-1872</v>
          </cell>
          <cell r="R58">
            <v>-613</v>
          </cell>
        </row>
        <row r="59">
          <cell r="A59">
            <v>489200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493010</v>
          </cell>
          <cell r="G60">
            <v>1208</v>
          </cell>
          <cell r="H60">
            <v>1208</v>
          </cell>
          <cell r="I60">
            <v>1208</v>
          </cell>
          <cell r="J60">
            <v>1208</v>
          </cell>
          <cell r="K60">
            <v>1208</v>
          </cell>
          <cell r="L60">
            <v>1208</v>
          </cell>
          <cell r="M60">
            <v>1208</v>
          </cell>
          <cell r="N60">
            <v>1208</v>
          </cell>
          <cell r="O60">
            <v>1208</v>
          </cell>
          <cell r="P60">
            <v>1208</v>
          </cell>
          <cell r="Q60">
            <v>1208</v>
          </cell>
          <cell r="R60">
            <v>1208</v>
          </cell>
        </row>
        <row r="61">
          <cell r="A61">
            <v>495031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495031</v>
          </cell>
          <cell r="D62" t="str">
            <v>PDREV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496020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</sheetData>
      <sheetData sheetId="14" refreshError="1"/>
      <sheetData sheetId="15">
        <row r="16">
          <cell r="C16">
            <v>7.3770000000000002E-2</v>
          </cell>
          <cell r="I16">
            <v>-1.9600000000000034E-3</v>
          </cell>
        </row>
        <row r="20">
          <cell r="C20">
            <v>1.64378</v>
          </cell>
          <cell r="J20">
            <v>-0.30910700000000002</v>
          </cell>
        </row>
      </sheetData>
      <sheetData sheetId="16" refreshError="1"/>
      <sheetData sheetId="17" refreshError="1"/>
      <sheetData sheetId="18">
        <row r="51">
          <cell r="F51">
            <v>0.27631</v>
          </cell>
        </row>
        <row r="106">
          <cell r="T106">
            <v>0.26948</v>
          </cell>
        </row>
      </sheetData>
      <sheetData sheetId="19" refreshError="1"/>
      <sheetData sheetId="20">
        <row r="18">
          <cell r="I18">
            <v>588627191</v>
          </cell>
        </row>
      </sheetData>
      <sheetData sheetId="21" refreshError="1"/>
      <sheetData sheetId="22">
        <row r="160">
          <cell r="C160">
            <v>0.27379999999999999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9">
          <cell r="B9" t="str">
            <v>Alexandria Odorization Station</v>
          </cell>
          <cell r="C9">
            <v>21100</v>
          </cell>
          <cell r="E9">
            <v>0</v>
          </cell>
          <cell r="F9">
            <v>0</v>
          </cell>
          <cell r="H9">
            <v>0</v>
          </cell>
        </row>
        <row r="10">
          <cell r="B10" t="str">
            <v>Propane Cavern-Processing Facilities</v>
          </cell>
          <cell r="C10">
            <v>21100</v>
          </cell>
          <cell r="E10">
            <v>27221</v>
          </cell>
          <cell r="F10">
            <v>0</v>
          </cell>
          <cell r="H10">
            <v>42399.66</v>
          </cell>
        </row>
        <row r="11">
          <cell r="B11" t="str">
            <v>Propane Cavern-Processing Facilities</v>
          </cell>
          <cell r="C11">
            <v>27500</v>
          </cell>
          <cell r="E11">
            <v>11147</v>
          </cell>
          <cell r="F11">
            <v>8804.0143262100009</v>
          </cell>
          <cell r="H11">
            <v>22694.75</v>
          </cell>
        </row>
        <row r="12">
          <cell r="B12" t="str">
            <v>Alexandria Odorization Station</v>
          </cell>
          <cell r="C12">
            <v>27800</v>
          </cell>
          <cell r="E12">
            <v>49293</v>
          </cell>
          <cell r="F12">
            <v>39874.638398719995</v>
          </cell>
          <cell r="H12">
            <v>100358.94</v>
          </cell>
        </row>
        <row r="13">
          <cell r="B13" t="str">
            <v>Alexandria Odorization Station</v>
          </cell>
          <cell r="C13">
            <v>27801</v>
          </cell>
          <cell r="E13">
            <v>173909</v>
          </cell>
          <cell r="F13">
            <v>55472.764639139998</v>
          </cell>
          <cell r="H13">
            <v>354073.09</v>
          </cell>
        </row>
        <row r="14">
          <cell r="B14" t="str">
            <v>Alexandria Odorization Station</v>
          </cell>
          <cell r="C14">
            <v>27802</v>
          </cell>
          <cell r="E14">
            <v>0</v>
          </cell>
          <cell r="F14">
            <v>0</v>
          </cell>
          <cell r="H14">
            <v>0</v>
          </cell>
        </row>
        <row r="15">
          <cell r="B15" t="str">
            <v>Alexandria Odorization Station</v>
          </cell>
          <cell r="C15">
            <v>29100</v>
          </cell>
          <cell r="E15">
            <v>0</v>
          </cell>
          <cell r="F15">
            <v>0</v>
          </cell>
          <cell r="H15">
            <v>0</v>
          </cell>
        </row>
        <row r="16">
          <cell r="B16" t="str">
            <v>Cold Springs Odorization Station</v>
          </cell>
          <cell r="C16">
            <v>27800</v>
          </cell>
          <cell r="E16">
            <v>47059</v>
          </cell>
          <cell r="F16">
            <v>39362.968965859996</v>
          </cell>
          <cell r="H16">
            <v>95810.99</v>
          </cell>
        </row>
        <row r="17">
          <cell r="B17" t="str">
            <v>Cold Springs Odorization Station</v>
          </cell>
          <cell r="C17">
            <v>27801</v>
          </cell>
          <cell r="E17">
            <v>41634</v>
          </cell>
          <cell r="F17">
            <v>32463.094731729998</v>
          </cell>
          <cell r="H17">
            <v>84765.64</v>
          </cell>
        </row>
        <row r="18">
          <cell r="B18" t="str">
            <v>Propane Cavern-Processing Facilities</v>
          </cell>
          <cell r="C18">
            <v>20400</v>
          </cell>
          <cell r="E18">
            <v>8134</v>
          </cell>
          <cell r="F18">
            <v>0</v>
          </cell>
          <cell r="H18">
            <v>12669.37</v>
          </cell>
        </row>
        <row r="19">
          <cell r="B19" t="str">
            <v>Propane Cavern-Processing Facilities</v>
          </cell>
          <cell r="C19">
            <v>20500</v>
          </cell>
          <cell r="E19">
            <v>607247</v>
          </cell>
          <cell r="F19">
            <v>624214.65599999996</v>
          </cell>
          <cell r="H19">
            <v>945867.02</v>
          </cell>
        </row>
        <row r="20">
          <cell r="B20" t="str">
            <v>Propane Cavern-Processing Facilities</v>
          </cell>
          <cell r="C20">
            <v>21100</v>
          </cell>
          <cell r="E20">
            <v>742986</v>
          </cell>
          <cell r="F20">
            <v>257661.94349999999</v>
          </cell>
          <cell r="H20">
            <v>1157298.3400000001</v>
          </cell>
        </row>
        <row r="21">
          <cell r="B21" t="str">
            <v>Propane Cavern-Processing Facilities</v>
          </cell>
          <cell r="C21">
            <v>27801</v>
          </cell>
          <cell r="E21">
            <v>10741</v>
          </cell>
          <cell r="F21">
            <v>2575.326</v>
          </cell>
          <cell r="H21">
            <v>16729.78</v>
          </cell>
        </row>
        <row r="22">
          <cell r="B22" t="str">
            <v>Propane Cavern-Processing Facilities</v>
          </cell>
          <cell r="C22">
            <v>20400</v>
          </cell>
          <cell r="E22">
            <v>67437</v>
          </cell>
          <cell r="F22">
            <v>0</v>
          </cell>
          <cell r="H22">
            <v>105041.7</v>
          </cell>
        </row>
        <row r="23">
          <cell r="B23" t="str">
            <v>Propane Cavern-Processing Facilities</v>
          </cell>
          <cell r="C23">
            <v>20500</v>
          </cell>
          <cell r="E23">
            <v>500686</v>
          </cell>
          <cell r="F23">
            <v>300326.67599999998</v>
          </cell>
          <cell r="H23">
            <v>779885.28</v>
          </cell>
        </row>
        <row r="24">
          <cell r="B24" t="str">
            <v>Propane Cavern-Processing Facilities</v>
          </cell>
          <cell r="C24">
            <v>21100</v>
          </cell>
          <cell r="E24">
            <v>1862296</v>
          </cell>
          <cell r="F24">
            <v>1184342.3474999999</v>
          </cell>
          <cell r="H24">
            <v>2900772.11</v>
          </cell>
        </row>
        <row r="25">
          <cell r="B25" t="str">
            <v>Propane Cavern-Processing Facilities</v>
          </cell>
          <cell r="C25">
            <v>29100</v>
          </cell>
          <cell r="E25">
            <v>8899</v>
          </cell>
          <cell r="F25">
            <v>9047.6034999999993</v>
          </cell>
          <cell r="H25">
            <v>13861.47</v>
          </cell>
        </row>
        <row r="26">
          <cell r="B26" t="str">
            <v>Propane Cavern-Processing Facilities</v>
          </cell>
          <cell r="C26">
            <v>29400</v>
          </cell>
          <cell r="E26">
            <v>21227</v>
          </cell>
          <cell r="F26">
            <v>18593.737499999999</v>
          </cell>
          <cell r="H26">
            <v>33063.96</v>
          </cell>
        </row>
        <row r="27">
          <cell r="B27" t="str">
            <v>Propane Cavern-Processing Facilities</v>
          </cell>
          <cell r="C27">
            <v>29700</v>
          </cell>
          <cell r="E27">
            <v>237</v>
          </cell>
          <cell r="F27">
            <v>12.077</v>
          </cell>
          <cell r="H27">
            <v>369.82</v>
          </cell>
        </row>
        <row r="28">
          <cell r="B28" t="str">
            <v>Gas Feeder- Line AM</v>
          </cell>
          <cell r="C28">
            <v>27401</v>
          </cell>
          <cell r="E28">
            <v>13237</v>
          </cell>
          <cell r="F28">
            <v>8839.3349859099999</v>
          </cell>
          <cell r="H28">
            <v>26950.67</v>
          </cell>
        </row>
        <row r="29">
          <cell r="B29" t="str">
            <v>Gas Feeder- Line AM</v>
          </cell>
          <cell r="C29">
            <v>27605</v>
          </cell>
          <cell r="E29">
            <v>558789</v>
          </cell>
          <cell r="F29">
            <v>408740.95174237998</v>
          </cell>
          <cell r="H29">
            <v>1137678.95</v>
          </cell>
        </row>
        <row r="30">
          <cell r="B30" t="str">
            <v>Gas Feeder- Line AM-1-Other</v>
          </cell>
          <cell r="C30">
            <v>27400</v>
          </cell>
          <cell r="E30">
            <v>1628</v>
          </cell>
          <cell r="F30">
            <v>0.33276529999999999</v>
          </cell>
          <cell r="H30">
            <v>3314.5</v>
          </cell>
        </row>
        <row r="31">
          <cell r="B31" t="str">
            <v>Gas Feeder- Line AM-1-Other</v>
          </cell>
          <cell r="C31">
            <v>27401</v>
          </cell>
          <cell r="E31">
            <v>10497</v>
          </cell>
          <cell r="F31">
            <v>8285.1951931900003</v>
          </cell>
          <cell r="H31">
            <v>21371.48</v>
          </cell>
        </row>
        <row r="32">
          <cell r="B32" t="str">
            <v>Gas Feeder- Line AM-1-Other</v>
          </cell>
          <cell r="C32">
            <v>27602</v>
          </cell>
          <cell r="E32">
            <v>297904</v>
          </cell>
          <cell r="F32">
            <v>15360.774259509999</v>
          </cell>
          <cell r="H32">
            <v>606523.06999999995</v>
          </cell>
        </row>
        <row r="33">
          <cell r="B33" t="str">
            <v>Gas Feeder- Line AM-1-Other</v>
          </cell>
          <cell r="C33">
            <v>27605</v>
          </cell>
          <cell r="E33">
            <v>1127864</v>
          </cell>
          <cell r="F33">
            <v>743292.76405470003</v>
          </cell>
          <cell r="H33">
            <v>2296298.85</v>
          </cell>
        </row>
        <row r="34">
          <cell r="B34" t="str">
            <v>Gas Feeder- Line AM-1-Other</v>
          </cell>
          <cell r="C34">
            <v>29800</v>
          </cell>
          <cell r="E34">
            <v>0</v>
          </cell>
          <cell r="F34">
            <v>0</v>
          </cell>
          <cell r="H34">
            <v>0</v>
          </cell>
        </row>
        <row r="35">
          <cell r="B35" t="str">
            <v>Gas Feeder- Line AM-1-River Crossing</v>
          </cell>
          <cell r="C35">
            <v>27400</v>
          </cell>
          <cell r="E35">
            <v>0</v>
          </cell>
          <cell r="F35">
            <v>0</v>
          </cell>
          <cell r="H35">
            <v>0</v>
          </cell>
        </row>
        <row r="36">
          <cell r="B36" t="str">
            <v>Gas Feeder- Line AM-1-River Crossing</v>
          </cell>
          <cell r="C36">
            <v>27605</v>
          </cell>
          <cell r="E36">
            <v>0</v>
          </cell>
          <cell r="F36">
            <v>0</v>
          </cell>
          <cell r="H36">
            <v>0</v>
          </cell>
        </row>
        <row r="37">
          <cell r="B37" t="str">
            <v>Gas Feeder- Line AM-1-River Crossing</v>
          </cell>
          <cell r="C37">
            <v>29800</v>
          </cell>
          <cell r="E37">
            <v>0</v>
          </cell>
          <cell r="F37">
            <v>0</v>
          </cell>
          <cell r="H37">
            <v>0</v>
          </cell>
        </row>
        <row r="38">
          <cell r="B38" t="str">
            <v>Gas Feeder- Line AM-2-Other</v>
          </cell>
          <cell r="C38">
            <v>27401</v>
          </cell>
          <cell r="E38">
            <v>59333</v>
          </cell>
          <cell r="F38">
            <v>27686.600630690002</v>
          </cell>
          <cell r="H38">
            <v>120800.25</v>
          </cell>
        </row>
        <row r="39">
          <cell r="B39" t="str">
            <v>Gas Feeder- Line AM-2-Other</v>
          </cell>
          <cell r="C39">
            <v>27605</v>
          </cell>
          <cell r="E39">
            <v>792818</v>
          </cell>
          <cell r="F39">
            <v>651983.28253453004</v>
          </cell>
          <cell r="H39">
            <v>1614155.16</v>
          </cell>
        </row>
        <row r="40">
          <cell r="B40" t="str">
            <v>Gas Feeder- Line AM-2-Other</v>
          </cell>
          <cell r="C40">
            <v>29800</v>
          </cell>
          <cell r="E40">
            <v>0</v>
          </cell>
          <cell r="F40">
            <v>0</v>
          </cell>
          <cell r="H40">
            <v>0</v>
          </cell>
        </row>
        <row r="41">
          <cell r="B41" t="str">
            <v>Gas Feeder- Line AM-2-River Crossing</v>
          </cell>
          <cell r="C41">
            <v>27605</v>
          </cell>
          <cell r="E41">
            <v>561888</v>
          </cell>
          <cell r="F41">
            <v>483057.81</v>
          </cell>
          <cell r="H41">
            <v>561888.46</v>
          </cell>
        </row>
        <row r="42">
          <cell r="B42" t="str">
            <v>Gas Feeder- Line AM-2-River Crossing</v>
          </cell>
          <cell r="C42">
            <v>29800</v>
          </cell>
          <cell r="E42">
            <v>41786</v>
          </cell>
          <cell r="F42">
            <v>11600.6</v>
          </cell>
          <cell r="H42">
            <v>41785.660000000003</v>
          </cell>
        </row>
        <row r="43">
          <cell r="B43" t="str">
            <v>Gas Feeder- Line AM-7-Other</v>
          </cell>
          <cell r="C43">
            <v>27401</v>
          </cell>
          <cell r="E43">
            <v>55687</v>
          </cell>
          <cell r="F43">
            <v>40813.264726640002</v>
          </cell>
          <cell r="H43">
            <v>113376.76</v>
          </cell>
        </row>
        <row r="44">
          <cell r="B44" t="str">
            <v>Gas Feeder- Line AM-7-Other</v>
          </cell>
          <cell r="C44">
            <v>27605</v>
          </cell>
          <cell r="E44">
            <v>2576681</v>
          </cell>
          <cell r="F44">
            <v>1537322.1202942799</v>
          </cell>
          <cell r="H44">
            <v>5246057.51</v>
          </cell>
        </row>
        <row r="45">
          <cell r="B45" t="str">
            <v>Gas Feeder- Line AM-7-Other</v>
          </cell>
          <cell r="C45">
            <v>29800</v>
          </cell>
          <cell r="E45">
            <v>0</v>
          </cell>
          <cell r="F45">
            <v>0</v>
          </cell>
          <cell r="H45">
            <v>0</v>
          </cell>
        </row>
        <row r="46">
          <cell r="B46" t="str">
            <v>Gas Feeder- Line AM-7-River Crossing</v>
          </cell>
          <cell r="C46">
            <v>27605</v>
          </cell>
          <cell r="E46">
            <v>231295</v>
          </cell>
          <cell r="F46">
            <v>232757.74</v>
          </cell>
          <cell r="H46">
            <v>231295.49</v>
          </cell>
        </row>
        <row r="47">
          <cell r="B47" t="str">
            <v>Gas Feeder- Line AM-7-River Crossing</v>
          </cell>
          <cell r="C47">
            <v>29800</v>
          </cell>
          <cell r="E47">
            <v>41805</v>
          </cell>
          <cell r="F47">
            <v>11605.98</v>
          </cell>
          <cell r="H47">
            <v>41805.050000000003</v>
          </cell>
        </row>
        <row r="48">
          <cell r="B48" t="str">
            <v>Gas Feeder- Line UL-6</v>
          </cell>
          <cell r="C48">
            <v>27401</v>
          </cell>
          <cell r="E48">
            <v>90063</v>
          </cell>
          <cell r="F48">
            <v>39056.568185199998</v>
          </cell>
          <cell r="H48">
            <v>183365.26</v>
          </cell>
        </row>
        <row r="49">
          <cell r="B49" t="str">
            <v>Gas Feeder- Line UL-6</v>
          </cell>
          <cell r="C49">
            <v>27605</v>
          </cell>
          <cell r="E49">
            <v>343165</v>
          </cell>
          <cell r="F49">
            <v>195133.70502612001</v>
          </cell>
          <cell r="H49">
            <v>698673.2</v>
          </cell>
        </row>
        <row r="50">
          <cell r="B50" t="str">
            <v>Propane Cavern-Processing Facilities</v>
          </cell>
          <cell r="C50">
            <v>20401</v>
          </cell>
          <cell r="E50">
            <v>15703</v>
          </cell>
          <cell r="F50">
            <v>15885.057500000001</v>
          </cell>
          <cell r="H50">
            <v>24458.9</v>
          </cell>
        </row>
        <row r="51">
          <cell r="B51" t="str">
            <v>Propane Cavern-Processing Facilities</v>
          </cell>
          <cell r="C51">
            <v>21100</v>
          </cell>
          <cell r="E51">
            <v>1190735</v>
          </cell>
          <cell r="F51">
            <v>518123.04700000002</v>
          </cell>
          <cell r="H51">
            <v>1854728.09</v>
          </cell>
        </row>
        <row r="52">
          <cell r="B52" t="str">
            <v>Gas Feeder- Line AM</v>
          </cell>
          <cell r="C52">
            <v>27602</v>
          </cell>
          <cell r="E52">
            <v>3039</v>
          </cell>
          <cell r="F52">
            <v>382.88899999999995</v>
          </cell>
          <cell r="H52">
            <v>4734.26</v>
          </cell>
        </row>
        <row r="53">
          <cell r="B53" t="str">
            <v>Propane Cavern-Processing Facilities</v>
          </cell>
          <cell r="C53">
            <v>27605</v>
          </cell>
          <cell r="E53">
            <v>0</v>
          </cell>
          <cell r="F53">
            <v>0</v>
          </cell>
          <cell r="H53">
            <v>0</v>
          </cell>
        </row>
        <row r="54">
          <cell r="B54" t="str">
            <v>Gas Feeder- Line UL-6</v>
          </cell>
          <cell r="C54">
            <v>27400</v>
          </cell>
          <cell r="E54">
            <v>699</v>
          </cell>
          <cell r="F54">
            <v>0.13785991</v>
          </cell>
          <cell r="H54">
            <v>1422.34</v>
          </cell>
        </row>
        <row r="55">
          <cell r="B55" t="str">
            <v>Gas Feeder- Line UL-6</v>
          </cell>
          <cell r="C55">
            <v>27500</v>
          </cell>
          <cell r="E55">
            <v>13316</v>
          </cell>
          <cell r="F55">
            <v>11601.9572603</v>
          </cell>
          <cell r="H55">
            <v>27111.93</v>
          </cell>
        </row>
        <row r="56">
          <cell r="B56" t="str">
            <v>Gas Feeder- Line UL-6</v>
          </cell>
          <cell r="C56">
            <v>27800</v>
          </cell>
          <cell r="E56">
            <v>90535</v>
          </cell>
          <cell r="F56">
            <v>70476.429440060005</v>
          </cell>
          <cell r="H56">
            <v>184325.8</v>
          </cell>
        </row>
        <row r="57">
          <cell r="B57" t="str">
            <v>Gas Feeder- Line UL-6</v>
          </cell>
          <cell r="C57">
            <v>27801</v>
          </cell>
          <cell r="E57">
            <v>34489</v>
          </cell>
          <cell r="F57">
            <v>21512.56833029</v>
          </cell>
          <cell r="H57">
            <v>70217.94</v>
          </cell>
        </row>
        <row r="58">
          <cell r="B58" t="str">
            <v>Propane Cavern-Processing Facilities</v>
          </cell>
          <cell r="C58">
            <v>20500</v>
          </cell>
          <cell r="E58">
            <v>-1919</v>
          </cell>
          <cell r="F58">
            <v>-439.39</v>
          </cell>
          <cell r="H58">
            <v>-2988.64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7">
          <cell r="G17">
            <v>10542199</v>
          </cell>
        </row>
        <row r="23">
          <cell r="G23">
            <v>21084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93">
          <cell r="AF93">
            <v>-325419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250">
          <cell r="AJ250">
            <v>0.99370000000000003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33">
          <cell r="I33">
            <v>1.334673</v>
          </cell>
        </row>
        <row r="79">
          <cell r="I79">
            <v>1.0020039999999999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21">
          <cell r="M21">
            <v>7.1809999999999999E-2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 18b"/>
      <sheetName val="DR #22 $$"/>
      <sheetName val="DR #22 MCF"/>
      <sheetName val="DR #23"/>
    </sheetNames>
    <sheetDataSet>
      <sheetData sheetId="0">
        <row r="3">
          <cell r="C3" t="str">
            <v>Rev</v>
          </cell>
          <cell r="E3">
            <v>43225209</v>
          </cell>
          <cell r="G3">
            <v>43245028</v>
          </cell>
          <cell r="I3">
            <v>72852624</v>
          </cell>
          <cell r="K3">
            <v>74539760</v>
          </cell>
          <cell r="M3">
            <v>40255130</v>
          </cell>
          <cell r="O3">
            <v>44716416</v>
          </cell>
          <cell r="P3">
            <v>46897627</v>
          </cell>
        </row>
        <row r="4">
          <cell r="C4" t="str">
            <v>Rev</v>
          </cell>
          <cell r="E4">
            <v>22918789</v>
          </cell>
          <cell r="G4">
            <v>21242524</v>
          </cell>
          <cell r="I4">
            <v>0</v>
          </cell>
          <cell r="K4">
            <v>0</v>
          </cell>
          <cell r="M4">
            <v>17769358</v>
          </cell>
          <cell r="O4">
            <v>18378840</v>
          </cell>
          <cell r="P4">
            <v>20896102</v>
          </cell>
        </row>
        <row r="5">
          <cell r="C5" t="str">
            <v>Rev</v>
          </cell>
          <cell r="E5">
            <v>2889236</v>
          </cell>
          <cell r="G5">
            <v>2767618</v>
          </cell>
          <cell r="I5">
            <v>0</v>
          </cell>
          <cell r="K5">
            <v>0</v>
          </cell>
          <cell r="M5">
            <v>2455857</v>
          </cell>
          <cell r="O5">
            <v>2586227</v>
          </cell>
          <cell r="P5">
            <v>2582528</v>
          </cell>
        </row>
        <row r="6">
          <cell r="C6" t="str">
            <v>Rev</v>
          </cell>
          <cell r="E6">
            <v>101731</v>
          </cell>
          <cell r="G6">
            <v>91777</v>
          </cell>
          <cell r="I6">
            <v>0</v>
          </cell>
          <cell r="K6">
            <v>0</v>
          </cell>
          <cell r="M6">
            <v>75822</v>
          </cell>
          <cell r="O6">
            <v>36806</v>
          </cell>
          <cell r="P6">
            <v>1049238</v>
          </cell>
        </row>
        <row r="7">
          <cell r="C7" t="str">
            <v>Rev</v>
          </cell>
          <cell r="E7">
            <v>35283</v>
          </cell>
          <cell r="G7">
            <v>22055</v>
          </cell>
          <cell r="I7">
            <v>0</v>
          </cell>
          <cell r="K7">
            <v>0</v>
          </cell>
          <cell r="M7">
            <v>23102</v>
          </cell>
          <cell r="O7">
            <v>21949</v>
          </cell>
          <cell r="P7">
            <v>14502</v>
          </cell>
        </row>
        <row r="8">
          <cell r="C8" t="str">
            <v>Rev</v>
          </cell>
          <cell r="E8">
            <v>653592</v>
          </cell>
          <cell r="G8">
            <v>567150</v>
          </cell>
          <cell r="I8">
            <v>687732</v>
          </cell>
          <cell r="K8">
            <v>672037</v>
          </cell>
          <cell r="M8">
            <v>552304</v>
          </cell>
          <cell r="O8">
            <v>605022</v>
          </cell>
          <cell r="P8">
            <v>675861</v>
          </cell>
        </row>
        <row r="9">
          <cell r="C9" t="str">
            <v>Rev</v>
          </cell>
          <cell r="E9">
            <v>261694</v>
          </cell>
          <cell r="G9">
            <v>235188</v>
          </cell>
          <cell r="I9">
            <v>615940</v>
          </cell>
          <cell r="K9">
            <v>217879</v>
          </cell>
          <cell r="M9">
            <v>213921</v>
          </cell>
          <cell r="O9">
            <v>288912</v>
          </cell>
          <cell r="P9">
            <v>288042</v>
          </cell>
        </row>
        <row r="10">
          <cell r="C10" t="str">
            <v>Rev</v>
          </cell>
          <cell r="E10">
            <v>1759557</v>
          </cell>
          <cell r="G10">
            <v>2062325</v>
          </cell>
          <cell r="I10">
            <v>2656682</v>
          </cell>
          <cell r="K10">
            <v>3372942</v>
          </cell>
          <cell r="M10">
            <v>3998668</v>
          </cell>
          <cell r="O10">
            <v>4073517</v>
          </cell>
          <cell r="P10">
            <v>4451019</v>
          </cell>
        </row>
        <row r="11">
          <cell r="C11" t="str">
            <v>Rev</v>
          </cell>
          <cell r="E11">
            <v>99892</v>
          </cell>
          <cell r="G11">
            <v>42240</v>
          </cell>
          <cell r="I11">
            <v>34176</v>
          </cell>
          <cell r="K11">
            <v>34176</v>
          </cell>
          <cell r="M11">
            <v>34176</v>
          </cell>
          <cell r="O11">
            <v>34176</v>
          </cell>
          <cell r="P11">
            <v>34176</v>
          </cell>
        </row>
        <row r="12">
          <cell r="C12" t="str">
            <v>Rev</v>
          </cell>
          <cell r="E12">
            <v>26096</v>
          </cell>
          <cell r="G12">
            <v>12173</v>
          </cell>
          <cell r="I12">
            <v>20342</v>
          </cell>
          <cell r="K12">
            <v>10742</v>
          </cell>
          <cell r="M12">
            <v>75191</v>
          </cell>
          <cell r="O12">
            <v>-14056</v>
          </cell>
          <cell r="P12">
            <v>-69163</v>
          </cell>
        </row>
        <row r="13">
          <cell r="C13" t="str">
            <v>Other</v>
          </cell>
          <cell r="E13">
            <v>3788</v>
          </cell>
          <cell r="G13">
            <v>5094</v>
          </cell>
          <cell r="I13">
            <v>9051</v>
          </cell>
          <cell r="K13">
            <v>714</v>
          </cell>
          <cell r="M13">
            <v>0</v>
          </cell>
          <cell r="O13">
            <v>0</v>
          </cell>
          <cell r="P13">
            <v>0</v>
          </cell>
        </row>
        <row r="14">
          <cell r="C14" t="str">
            <v>Other</v>
          </cell>
          <cell r="E14">
            <v>8565</v>
          </cell>
          <cell r="G14">
            <v>5574</v>
          </cell>
          <cell r="I14">
            <v>12949</v>
          </cell>
          <cell r="K14">
            <v>7875</v>
          </cell>
          <cell r="M14">
            <v>3001</v>
          </cell>
          <cell r="O14">
            <v>1298</v>
          </cell>
          <cell r="P14">
            <v>1269</v>
          </cell>
        </row>
        <row r="15">
          <cell r="C15" t="str">
            <v>Other</v>
          </cell>
          <cell r="E15">
            <v>14540</v>
          </cell>
          <cell r="G15">
            <v>3036</v>
          </cell>
          <cell r="I15">
            <v>1424</v>
          </cell>
          <cell r="K15">
            <v>1263</v>
          </cell>
          <cell r="M15">
            <v>385</v>
          </cell>
          <cell r="O15">
            <v>240</v>
          </cell>
          <cell r="P15">
            <v>222</v>
          </cell>
        </row>
        <row r="16">
          <cell r="C16" t="str">
            <v>Other</v>
          </cell>
          <cell r="E16">
            <v>6107</v>
          </cell>
          <cell r="G16">
            <v>6702</v>
          </cell>
          <cell r="I16">
            <v>7424</v>
          </cell>
          <cell r="K16">
            <v>43511</v>
          </cell>
          <cell r="M16">
            <v>30680</v>
          </cell>
          <cell r="O16">
            <v>41405</v>
          </cell>
          <cell r="P16">
            <v>52025</v>
          </cell>
        </row>
        <row r="17">
          <cell r="C17" t="str">
            <v>Other</v>
          </cell>
          <cell r="E17">
            <v>201463</v>
          </cell>
          <cell r="G17">
            <v>12769</v>
          </cell>
          <cell r="I17">
            <v>149692</v>
          </cell>
          <cell r="K17">
            <v>92905</v>
          </cell>
          <cell r="M17">
            <v>66835</v>
          </cell>
          <cell r="O17">
            <v>22819</v>
          </cell>
          <cell r="P17">
            <v>27018</v>
          </cell>
        </row>
        <row r="18">
          <cell r="C18" t="str">
            <v>Other</v>
          </cell>
          <cell r="E18">
            <v>20493</v>
          </cell>
          <cell r="G18">
            <v>33941</v>
          </cell>
          <cell r="I18">
            <v>-46</v>
          </cell>
          <cell r="K18">
            <v>13822</v>
          </cell>
          <cell r="M18">
            <v>5964</v>
          </cell>
          <cell r="O18">
            <v>12265</v>
          </cell>
          <cell r="P18">
            <v>14113</v>
          </cell>
        </row>
        <row r="19">
          <cell r="C19" t="str">
            <v>Other</v>
          </cell>
          <cell r="E19">
            <v>632</v>
          </cell>
          <cell r="G19">
            <v>339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P19">
            <v>0</v>
          </cell>
        </row>
        <row r="20">
          <cell r="C20" t="str">
            <v>Other</v>
          </cell>
          <cell r="E20">
            <v>3185</v>
          </cell>
          <cell r="G20">
            <v>3035</v>
          </cell>
          <cell r="I20">
            <v>157</v>
          </cell>
          <cell r="K20">
            <v>0</v>
          </cell>
          <cell r="M20">
            <v>0</v>
          </cell>
          <cell r="O20">
            <v>0</v>
          </cell>
          <cell r="P20">
            <v>0</v>
          </cell>
        </row>
        <row r="21">
          <cell r="C21" t="str">
            <v>Other</v>
          </cell>
          <cell r="E21">
            <v>9212</v>
          </cell>
          <cell r="G21">
            <v>18879</v>
          </cell>
          <cell r="I21">
            <v>43213</v>
          </cell>
          <cell r="K21">
            <v>4595</v>
          </cell>
          <cell r="M21">
            <v>4168</v>
          </cell>
          <cell r="O21">
            <v>3346</v>
          </cell>
          <cell r="P21">
            <v>4323</v>
          </cell>
        </row>
        <row r="22">
          <cell r="C22" t="str">
            <v>PG</v>
          </cell>
          <cell r="E22">
            <v>40868582</v>
          </cell>
          <cell r="G22">
            <v>36805292</v>
          </cell>
          <cell r="I22">
            <v>48833455</v>
          </cell>
          <cell r="K22">
            <v>42885049</v>
          </cell>
          <cell r="M22">
            <v>32293759</v>
          </cell>
          <cell r="O22">
            <v>32960787</v>
          </cell>
          <cell r="P22">
            <v>38402671</v>
          </cell>
        </row>
        <row r="23">
          <cell r="C23" t="str">
            <v>PG</v>
          </cell>
          <cell r="E23">
            <v>353562</v>
          </cell>
          <cell r="G23">
            <v>-18064</v>
          </cell>
          <cell r="I23">
            <v>24791</v>
          </cell>
          <cell r="K23">
            <v>34049</v>
          </cell>
          <cell r="M23">
            <v>3551</v>
          </cell>
          <cell r="O23">
            <v>17256</v>
          </cell>
          <cell r="P23">
            <v>0</v>
          </cell>
        </row>
        <row r="24">
          <cell r="C24" t="str">
            <v>PG</v>
          </cell>
          <cell r="E24">
            <v>-781851</v>
          </cell>
          <cell r="G24">
            <v>-276337</v>
          </cell>
          <cell r="I24">
            <v>-7353260</v>
          </cell>
          <cell r="K24">
            <v>1328328</v>
          </cell>
          <cell r="M24">
            <v>709279</v>
          </cell>
          <cell r="O24">
            <v>1545163</v>
          </cell>
          <cell r="P24">
            <v>1114730</v>
          </cell>
        </row>
        <row r="25">
          <cell r="C25" t="str">
            <v>Other</v>
          </cell>
          <cell r="E25">
            <v>67889</v>
          </cell>
          <cell r="G25">
            <v>234435</v>
          </cell>
          <cell r="I25">
            <v>-319717</v>
          </cell>
          <cell r="K25">
            <v>106420</v>
          </cell>
          <cell r="M25">
            <v>-202771</v>
          </cell>
          <cell r="O25">
            <v>166805</v>
          </cell>
          <cell r="P25">
            <v>-482771</v>
          </cell>
        </row>
        <row r="26">
          <cell r="C26" t="str">
            <v>Other</v>
          </cell>
          <cell r="E26">
            <v>352051</v>
          </cell>
          <cell r="G26">
            <v>389334</v>
          </cell>
          <cell r="I26">
            <v>518063</v>
          </cell>
          <cell r="K26">
            <v>438249</v>
          </cell>
          <cell r="M26">
            <v>384446</v>
          </cell>
          <cell r="O26">
            <v>469187</v>
          </cell>
          <cell r="P26">
            <v>450830</v>
          </cell>
        </row>
        <row r="27">
          <cell r="C27" t="str">
            <v>Dist</v>
          </cell>
          <cell r="E27">
            <v>0</v>
          </cell>
          <cell r="G27">
            <v>0</v>
          </cell>
          <cell r="I27">
            <v>-205</v>
          </cell>
          <cell r="K27">
            <v>7</v>
          </cell>
          <cell r="M27">
            <v>0</v>
          </cell>
          <cell r="O27">
            <v>0</v>
          </cell>
          <cell r="P27">
            <v>0</v>
          </cell>
        </row>
        <row r="28">
          <cell r="C28" t="str">
            <v>Dist</v>
          </cell>
          <cell r="E28">
            <v>448549</v>
          </cell>
          <cell r="G28">
            <v>417480</v>
          </cell>
          <cell r="I28">
            <v>239443</v>
          </cell>
          <cell r="K28">
            <v>225215</v>
          </cell>
          <cell r="M28">
            <v>298882</v>
          </cell>
          <cell r="O28">
            <v>214116</v>
          </cell>
          <cell r="P28">
            <v>184576</v>
          </cell>
        </row>
        <row r="29">
          <cell r="C29" t="str">
            <v>Dist</v>
          </cell>
          <cell r="E29">
            <v>56540</v>
          </cell>
          <cell r="G29">
            <v>44071</v>
          </cell>
          <cell r="I29">
            <v>109503</v>
          </cell>
          <cell r="K29">
            <v>70925</v>
          </cell>
          <cell r="M29">
            <v>54646</v>
          </cell>
          <cell r="O29">
            <v>59118</v>
          </cell>
          <cell r="P29">
            <v>62912</v>
          </cell>
        </row>
        <row r="30">
          <cell r="C30" t="str">
            <v>Dist</v>
          </cell>
          <cell r="E30">
            <v>1100806</v>
          </cell>
          <cell r="G30">
            <v>715080</v>
          </cell>
          <cell r="I30">
            <v>739555</v>
          </cell>
          <cell r="K30">
            <v>876817</v>
          </cell>
          <cell r="M30">
            <v>708744</v>
          </cell>
          <cell r="O30">
            <v>863611</v>
          </cell>
          <cell r="P30">
            <v>805533</v>
          </cell>
        </row>
        <row r="31">
          <cell r="C31" t="str">
            <v>Dist</v>
          </cell>
          <cell r="E31">
            <v>95706</v>
          </cell>
          <cell r="G31">
            <v>97361</v>
          </cell>
          <cell r="I31">
            <v>81073</v>
          </cell>
          <cell r="K31">
            <v>45042</v>
          </cell>
          <cell r="M31">
            <v>48361</v>
          </cell>
          <cell r="O31">
            <v>29777</v>
          </cell>
          <cell r="P31">
            <v>29417</v>
          </cell>
        </row>
        <row r="32">
          <cell r="C32" t="str">
            <v>Dist</v>
          </cell>
          <cell r="E32">
            <v>17460</v>
          </cell>
          <cell r="G32">
            <v>16057</v>
          </cell>
          <cell r="I32">
            <v>16567</v>
          </cell>
          <cell r="K32">
            <v>11772</v>
          </cell>
          <cell r="M32">
            <v>18267</v>
          </cell>
          <cell r="O32">
            <v>17458</v>
          </cell>
          <cell r="P32">
            <v>22103</v>
          </cell>
        </row>
        <row r="33">
          <cell r="C33" t="str">
            <v>Dist</v>
          </cell>
          <cell r="E33">
            <v>0</v>
          </cell>
          <cell r="G33">
            <v>0</v>
          </cell>
          <cell r="I33">
            <v>158</v>
          </cell>
          <cell r="K33">
            <v>0</v>
          </cell>
          <cell r="M33">
            <v>0</v>
          </cell>
          <cell r="O33">
            <v>0</v>
          </cell>
          <cell r="P33">
            <v>0</v>
          </cell>
        </row>
        <row r="34">
          <cell r="C34" t="str">
            <v>Dist</v>
          </cell>
          <cell r="E34">
            <v>634236</v>
          </cell>
          <cell r="G34">
            <v>595567</v>
          </cell>
          <cell r="I34">
            <v>403608</v>
          </cell>
          <cell r="K34">
            <v>225592</v>
          </cell>
          <cell r="M34">
            <v>391652</v>
          </cell>
          <cell r="O34">
            <v>248620</v>
          </cell>
          <cell r="P34">
            <v>320346</v>
          </cell>
        </row>
        <row r="35">
          <cell r="C35" t="str">
            <v>Dist</v>
          </cell>
          <cell r="E35">
            <v>587785</v>
          </cell>
          <cell r="G35">
            <v>500110</v>
          </cell>
          <cell r="I35">
            <v>463558</v>
          </cell>
          <cell r="K35">
            <v>314879</v>
          </cell>
          <cell r="M35">
            <v>408849</v>
          </cell>
          <cell r="O35">
            <v>393687</v>
          </cell>
          <cell r="P35">
            <v>418312</v>
          </cell>
        </row>
        <row r="36">
          <cell r="C36" t="str">
            <v>Dist</v>
          </cell>
          <cell r="E36">
            <v>1394613</v>
          </cell>
          <cell r="G36">
            <v>1060260</v>
          </cell>
          <cell r="I36">
            <v>1419525</v>
          </cell>
          <cell r="K36">
            <v>831759</v>
          </cell>
          <cell r="M36">
            <v>769743</v>
          </cell>
          <cell r="O36">
            <v>1004448</v>
          </cell>
          <cell r="P36">
            <v>1002831</v>
          </cell>
        </row>
        <row r="37">
          <cell r="C37" t="str">
            <v>Dist</v>
          </cell>
          <cell r="E37">
            <v>392281</v>
          </cell>
          <cell r="G37">
            <v>406451</v>
          </cell>
          <cell r="I37">
            <v>387624</v>
          </cell>
          <cell r="K37">
            <v>387624</v>
          </cell>
          <cell r="M37">
            <v>387624</v>
          </cell>
          <cell r="O37">
            <v>387624</v>
          </cell>
          <cell r="P37">
            <v>387624</v>
          </cell>
        </row>
        <row r="38">
          <cell r="C38" t="str">
            <v>Dist</v>
          </cell>
          <cell r="E38">
            <v>115677</v>
          </cell>
          <cell r="G38">
            <v>104429</v>
          </cell>
          <cell r="I38">
            <v>37892</v>
          </cell>
          <cell r="K38">
            <v>171870</v>
          </cell>
          <cell r="M38">
            <v>80818</v>
          </cell>
          <cell r="O38">
            <v>81299</v>
          </cell>
          <cell r="P38">
            <v>100164</v>
          </cell>
        </row>
        <row r="39">
          <cell r="C39" t="str">
            <v>Dist</v>
          </cell>
          <cell r="E39">
            <v>774489</v>
          </cell>
          <cell r="G39">
            <v>605545</v>
          </cell>
          <cell r="I39">
            <v>970728</v>
          </cell>
          <cell r="K39">
            <v>1094575</v>
          </cell>
          <cell r="M39">
            <v>1149399</v>
          </cell>
          <cell r="O39">
            <v>1482574</v>
          </cell>
          <cell r="P39">
            <v>1400193</v>
          </cell>
        </row>
        <row r="40">
          <cell r="C40" t="str">
            <v>Dist</v>
          </cell>
          <cell r="E40">
            <v>63818</v>
          </cell>
          <cell r="G40">
            <v>42952</v>
          </cell>
          <cell r="I40">
            <v>93712</v>
          </cell>
          <cell r="K40">
            <v>23252</v>
          </cell>
          <cell r="M40">
            <v>46575</v>
          </cell>
          <cell r="O40">
            <v>35417</v>
          </cell>
          <cell r="P40">
            <v>45455</v>
          </cell>
        </row>
        <row r="41">
          <cell r="C41" t="str">
            <v>Dist</v>
          </cell>
          <cell r="E41">
            <v>1488</v>
          </cell>
          <cell r="G41">
            <v>2917</v>
          </cell>
          <cell r="I41">
            <v>744</v>
          </cell>
          <cell r="K41">
            <v>1074</v>
          </cell>
          <cell r="M41">
            <v>103</v>
          </cell>
          <cell r="O41">
            <v>380</v>
          </cell>
          <cell r="P41">
            <v>311</v>
          </cell>
        </row>
        <row r="42">
          <cell r="C42" t="str">
            <v>Dist</v>
          </cell>
          <cell r="E42">
            <v>367</v>
          </cell>
          <cell r="G42">
            <v>325</v>
          </cell>
          <cell r="I42">
            <v>218</v>
          </cell>
          <cell r="K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C43" t="str">
            <v>Dist</v>
          </cell>
          <cell r="E43">
            <v>367909</v>
          </cell>
          <cell r="G43">
            <v>290971</v>
          </cell>
          <cell r="I43">
            <v>314140</v>
          </cell>
          <cell r="K43">
            <v>550384</v>
          </cell>
          <cell r="M43">
            <v>345342</v>
          </cell>
          <cell r="O43">
            <v>265001</v>
          </cell>
          <cell r="P43">
            <v>271310</v>
          </cell>
        </row>
        <row r="44">
          <cell r="C44" t="str">
            <v>Dist</v>
          </cell>
          <cell r="E44">
            <v>223536</v>
          </cell>
          <cell r="G44">
            <v>299034</v>
          </cell>
          <cell r="I44">
            <v>254015</v>
          </cell>
          <cell r="K44">
            <v>244849</v>
          </cell>
          <cell r="M44">
            <v>218345</v>
          </cell>
          <cell r="O44">
            <v>209395</v>
          </cell>
          <cell r="P44">
            <v>231336</v>
          </cell>
        </row>
        <row r="45">
          <cell r="C45" t="str">
            <v>Dist</v>
          </cell>
          <cell r="E45">
            <v>28120</v>
          </cell>
          <cell r="G45">
            <v>34480</v>
          </cell>
          <cell r="I45">
            <v>53198</v>
          </cell>
          <cell r="K45">
            <v>-31999</v>
          </cell>
          <cell r="M45">
            <v>-48927</v>
          </cell>
          <cell r="O45">
            <v>-18357</v>
          </cell>
          <cell r="P45">
            <v>-462</v>
          </cell>
        </row>
        <row r="46">
          <cell r="C46" t="str">
            <v>Cust</v>
          </cell>
          <cell r="E46">
            <v>145561</v>
          </cell>
          <cell r="G46">
            <v>119910</v>
          </cell>
          <cell r="I46">
            <v>198306</v>
          </cell>
          <cell r="K46">
            <v>270079</v>
          </cell>
          <cell r="M46">
            <v>288730</v>
          </cell>
          <cell r="O46">
            <v>207438</v>
          </cell>
          <cell r="P46">
            <v>192895</v>
          </cell>
        </row>
        <row r="47">
          <cell r="C47" t="str">
            <v>Cust</v>
          </cell>
          <cell r="E47">
            <v>548990</v>
          </cell>
          <cell r="G47">
            <v>537719</v>
          </cell>
          <cell r="I47">
            <v>447508</v>
          </cell>
          <cell r="K47">
            <v>398116</v>
          </cell>
          <cell r="M47">
            <v>454256</v>
          </cell>
          <cell r="O47">
            <v>529383</v>
          </cell>
          <cell r="P47">
            <v>517515</v>
          </cell>
        </row>
        <row r="48">
          <cell r="C48" t="str">
            <v>Cust</v>
          </cell>
          <cell r="E48">
            <v>1515729</v>
          </cell>
          <cell r="G48">
            <v>1441221</v>
          </cell>
          <cell r="I48">
            <v>1481427</v>
          </cell>
          <cell r="K48">
            <v>1215410</v>
          </cell>
          <cell r="M48">
            <v>1135335</v>
          </cell>
          <cell r="O48">
            <v>1288087</v>
          </cell>
          <cell r="P48">
            <v>1284401</v>
          </cell>
        </row>
        <row r="49">
          <cell r="C49" t="str">
            <v>Cust</v>
          </cell>
          <cell r="E49">
            <v>818365</v>
          </cell>
          <cell r="G49">
            <v>963985</v>
          </cell>
          <cell r="I49">
            <v>620014</v>
          </cell>
          <cell r="K49">
            <v>504032</v>
          </cell>
          <cell r="M49">
            <v>536946</v>
          </cell>
          <cell r="O49">
            <v>643379</v>
          </cell>
          <cell r="P49">
            <v>815289</v>
          </cell>
        </row>
        <row r="50">
          <cell r="C50" t="str">
            <v>Cust</v>
          </cell>
          <cell r="E50">
            <v>9882</v>
          </cell>
          <cell r="G50">
            <v>8792</v>
          </cell>
          <cell r="I50">
            <v>3428</v>
          </cell>
          <cell r="K50">
            <v>1113</v>
          </cell>
          <cell r="M50">
            <v>0</v>
          </cell>
          <cell r="O50">
            <v>0</v>
          </cell>
          <cell r="P50">
            <v>0</v>
          </cell>
        </row>
        <row r="51">
          <cell r="C51" t="str">
            <v>Cust</v>
          </cell>
          <cell r="E51">
            <v>111357</v>
          </cell>
          <cell r="G51">
            <v>82524</v>
          </cell>
          <cell r="I51">
            <v>55230</v>
          </cell>
          <cell r="K51">
            <v>22528</v>
          </cell>
          <cell r="M51">
            <v>21572</v>
          </cell>
          <cell r="O51">
            <v>27977</v>
          </cell>
          <cell r="P51">
            <v>42192</v>
          </cell>
        </row>
        <row r="52">
          <cell r="C52" t="str">
            <v>Cust</v>
          </cell>
          <cell r="E52">
            <v>708494</v>
          </cell>
          <cell r="G52">
            <v>681305</v>
          </cell>
          <cell r="I52">
            <v>540261</v>
          </cell>
          <cell r="K52">
            <v>330341</v>
          </cell>
          <cell r="M52">
            <v>76795</v>
          </cell>
          <cell r="O52">
            <v>167419</v>
          </cell>
          <cell r="P52">
            <v>282386</v>
          </cell>
        </row>
        <row r="53">
          <cell r="C53" t="str">
            <v>Cust</v>
          </cell>
          <cell r="E53">
            <v>40098</v>
          </cell>
          <cell r="G53">
            <v>26409</v>
          </cell>
          <cell r="I53">
            <v>4800</v>
          </cell>
          <cell r="K53">
            <v>6201</v>
          </cell>
          <cell r="M53">
            <v>3082</v>
          </cell>
          <cell r="O53">
            <v>4468</v>
          </cell>
          <cell r="P53">
            <v>7608</v>
          </cell>
        </row>
        <row r="54">
          <cell r="C54" t="str">
            <v>Cust</v>
          </cell>
          <cell r="E54">
            <v>0</v>
          </cell>
          <cell r="G54">
            <v>0</v>
          </cell>
          <cell r="I54">
            <v>52</v>
          </cell>
          <cell r="K54">
            <v>3469</v>
          </cell>
          <cell r="M54">
            <v>2612</v>
          </cell>
          <cell r="O54">
            <v>0</v>
          </cell>
          <cell r="P54">
            <v>0</v>
          </cell>
        </row>
        <row r="55">
          <cell r="C55" t="str">
            <v>Sales</v>
          </cell>
          <cell r="E55">
            <v>16410</v>
          </cell>
          <cell r="G55">
            <v>7714</v>
          </cell>
          <cell r="I55">
            <v>40714</v>
          </cell>
          <cell r="K55">
            <v>630695</v>
          </cell>
          <cell r="M55">
            <v>402177</v>
          </cell>
          <cell r="O55">
            <v>269896</v>
          </cell>
          <cell r="P55">
            <v>225941</v>
          </cell>
        </row>
        <row r="56">
          <cell r="C56" t="str">
            <v>Sales</v>
          </cell>
          <cell r="E56">
            <v>117250</v>
          </cell>
          <cell r="G56">
            <v>85258</v>
          </cell>
          <cell r="I56">
            <v>79095</v>
          </cell>
          <cell r="K56">
            <v>1307</v>
          </cell>
          <cell r="M56">
            <v>-11</v>
          </cell>
          <cell r="O56">
            <v>0</v>
          </cell>
          <cell r="P56">
            <v>0</v>
          </cell>
        </row>
        <row r="57">
          <cell r="C57" t="str">
            <v>Sales</v>
          </cell>
          <cell r="E57">
            <v>4028</v>
          </cell>
          <cell r="G57">
            <v>1799</v>
          </cell>
          <cell r="I57">
            <v>0</v>
          </cell>
          <cell r="K57">
            <v>25</v>
          </cell>
          <cell r="M57">
            <v>163</v>
          </cell>
          <cell r="O57">
            <v>1654</v>
          </cell>
          <cell r="P57">
            <v>727</v>
          </cell>
        </row>
        <row r="58">
          <cell r="C58" t="str">
            <v>Sales</v>
          </cell>
          <cell r="E58">
            <v>0</v>
          </cell>
          <cell r="G58">
            <v>0</v>
          </cell>
          <cell r="I58">
            <v>471</v>
          </cell>
          <cell r="K58">
            <v>103</v>
          </cell>
          <cell r="M58">
            <v>0</v>
          </cell>
          <cell r="O58">
            <v>0</v>
          </cell>
          <cell r="P58">
            <v>0</v>
          </cell>
        </row>
        <row r="59">
          <cell r="C59" t="str">
            <v>A&amp;G</v>
          </cell>
          <cell r="E59">
            <v>1770168</v>
          </cell>
          <cell r="G59">
            <v>1178128</v>
          </cell>
          <cell r="I59">
            <v>1734763</v>
          </cell>
          <cell r="K59">
            <v>2056388</v>
          </cell>
          <cell r="M59">
            <v>1897498</v>
          </cell>
          <cell r="O59">
            <v>1929728</v>
          </cell>
          <cell r="P59">
            <v>1962306</v>
          </cell>
        </row>
        <row r="60">
          <cell r="C60" t="str">
            <v>A&amp;G</v>
          </cell>
          <cell r="E60">
            <v>641721</v>
          </cell>
          <cell r="G60">
            <v>979920</v>
          </cell>
          <cell r="I60">
            <v>607582</v>
          </cell>
          <cell r="K60">
            <v>1087710</v>
          </cell>
          <cell r="M60">
            <v>873820</v>
          </cell>
          <cell r="O60">
            <v>725169</v>
          </cell>
          <cell r="P60">
            <v>588602</v>
          </cell>
        </row>
        <row r="61">
          <cell r="C61" t="str">
            <v>A&amp;G</v>
          </cell>
          <cell r="E61">
            <v>-419139</v>
          </cell>
          <cell r="G61">
            <v>-273916</v>
          </cell>
          <cell r="I61">
            <v>-10060</v>
          </cell>
          <cell r="K61">
            <v>-6277</v>
          </cell>
          <cell r="M61">
            <v>-2176</v>
          </cell>
          <cell r="O61">
            <v>0</v>
          </cell>
          <cell r="P61">
            <v>0</v>
          </cell>
        </row>
        <row r="62">
          <cell r="C62" t="str">
            <v>A&amp;G</v>
          </cell>
          <cell r="E62">
            <v>42281</v>
          </cell>
          <cell r="G62">
            <v>86245</v>
          </cell>
          <cell r="I62">
            <v>335259</v>
          </cell>
          <cell r="K62">
            <v>801064</v>
          </cell>
          <cell r="M62">
            <v>935154</v>
          </cell>
          <cell r="O62">
            <v>363785</v>
          </cell>
          <cell r="P62">
            <v>457038</v>
          </cell>
        </row>
        <row r="63">
          <cell r="C63" t="str">
            <v>A&amp;G</v>
          </cell>
          <cell r="E63">
            <v>13215</v>
          </cell>
          <cell r="G63">
            <v>9683</v>
          </cell>
          <cell r="I63">
            <v>19913</v>
          </cell>
          <cell r="K63">
            <v>15061</v>
          </cell>
          <cell r="M63">
            <v>6568</v>
          </cell>
          <cell r="O63">
            <v>9475</v>
          </cell>
          <cell r="P63">
            <v>14804</v>
          </cell>
        </row>
        <row r="64">
          <cell r="C64" t="str">
            <v>A&amp;G</v>
          </cell>
          <cell r="E64">
            <v>213168</v>
          </cell>
          <cell r="G64">
            <v>509176</v>
          </cell>
          <cell r="I64">
            <v>-234761</v>
          </cell>
          <cell r="K64">
            <v>40506</v>
          </cell>
          <cell r="M64">
            <v>116731</v>
          </cell>
          <cell r="O64">
            <v>385807</v>
          </cell>
          <cell r="P64">
            <v>405970</v>
          </cell>
        </row>
        <row r="65">
          <cell r="C65" t="str">
            <v>A&amp;G</v>
          </cell>
          <cell r="E65">
            <v>1717604</v>
          </cell>
          <cell r="G65">
            <v>1975951</v>
          </cell>
          <cell r="I65">
            <v>2614494</v>
          </cell>
          <cell r="K65">
            <v>2586783</v>
          </cell>
          <cell r="M65">
            <v>2127632</v>
          </cell>
          <cell r="O65">
            <v>1998801</v>
          </cell>
          <cell r="P65">
            <v>2100755</v>
          </cell>
        </row>
        <row r="66">
          <cell r="C66" t="str">
            <v>A&amp;G</v>
          </cell>
          <cell r="E66">
            <v>36908</v>
          </cell>
          <cell r="G66">
            <v>34148</v>
          </cell>
          <cell r="I66">
            <v>67683</v>
          </cell>
          <cell r="K66">
            <v>90071</v>
          </cell>
          <cell r="M66">
            <v>69494</v>
          </cell>
          <cell r="O66">
            <v>8647</v>
          </cell>
          <cell r="P66">
            <v>37840</v>
          </cell>
        </row>
        <row r="67">
          <cell r="C67" t="str">
            <v>A&amp;G</v>
          </cell>
          <cell r="E67">
            <v>-128973</v>
          </cell>
          <cell r="G67">
            <v>-112688</v>
          </cell>
          <cell r="I67">
            <v>-68329</v>
          </cell>
          <cell r="K67">
            <v>-84454</v>
          </cell>
          <cell r="M67">
            <v>-69609</v>
          </cell>
          <cell r="O67">
            <v>-46898</v>
          </cell>
          <cell r="P67">
            <v>-46699</v>
          </cell>
        </row>
        <row r="68">
          <cell r="C68" t="str">
            <v>A&amp;G</v>
          </cell>
          <cell r="E68">
            <v>250857</v>
          </cell>
          <cell r="G68">
            <v>200206</v>
          </cell>
          <cell r="I68">
            <v>156576</v>
          </cell>
          <cell r="K68">
            <v>252405</v>
          </cell>
          <cell r="M68">
            <v>372560</v>
          </cell>
          <cell r="O68">
            <v>520251</v>
          </cell>
          <cell r="P68">
            <v>907476</v>
          </cell>
        </row>
        <row r="69">
          <cell r="C69" t="str">
            <v>A&amp;G</v>
          </cell>
          <cell r="E69">
            <v>840553</v>
          </cell>
          <cell r="G69">
            <v>863034</v>
          </cell>
          <cell r="I69">
            <v>1060991</v>
          </cell>
          <cell r="K69">
            <v>421300</v>
          </cell>
          <cell r="M69">
            <v>1033613</v>
          </cell>
          <cell r="O69">
            <v>1248110</v>
          </cell>
          <cell r="P69">
            <v>1231674</v>
          </cell>
        </row>
        <row r="70">
          <cell r="C70" t="str">
            <v>A&amp;G</v>
          </cell>
          <cell r="E70">
            <v>196831</v>
          </cell>
          <cell r="G70">
            <v>137906</v>
          </cell>
          <cell r="I70">
            <v>165107</v>
          </cell>
          <cell r="K70">
            <v>166909</v>
          </cell>
          <cell r="M70">
            <v>191823</v>
          </cell>
          <cell r="O70">
            <v>145982</v>
          </cell>
          <cell r="P70">
            <v>153128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Exp &amp; Avg Plant"/>
      <sheetName val="Prop Tax per $100 Avg Net Plant"/>
      <sheetName val="Staff-DR-01-031"/>
      <sheetName val="SCH_I4"/>
      <sheetName val="Distr Miles Email"/>
    </sheetNames>
    <sheetDataSet>
      <sheetData sheetId="0">
        <row r="33">
          <cell r="E33">
            <v>492779981</v>
          </cell>
        </row>
        <row r="37">
          <cell r="E37">
            <v>460373354</v>
          </cell>
        </row>
        <row r="56">
          <cell r="E56">
            <v>310316543</v>
          </cell>
        </row>
      </sheetData>
      <sheetData sheetId="1">
        <row r="21">
          <cell r="C21">
            <v>1.24</v>
          </cell>
          <cell r="D21">
            <v>1.17</v>
          </cell>
          <cell r="E21">
            <v>1.38</v>
          </cell>
          <cell r="F21">
            <v>0.84</v>
          </cell>
        </row>
      </sheetData>
      <sheetData sheetId="2">
        <row r="21">
          <cell r="E21">
            <v>60405546</v>
          </cell>
          <cell r="F21">
            <v>42038602</v>
          </cell>
          <cell r="G21">
            <v>32990045</v>
          </cell>
          <cell r="H21">
            <v>37679080</v>
          </cell>
        </row>
        <row r="75">
          <cell r="E75">
            <v>14855099</v>
          </cell>
          <cell r="F75">
            <v>13203617</v>
          </cell>
          <cell r="G75">
            <v>11941728</v>
          </cell>
          <cell r="H75">
            <v>12037889</v>
          </cell>
        </row>
      </sheetData>
      <sheetData sheetId="3">
        <row r="55">
          <cell r="L55">
            <v>97693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2"/>
  <sheetViews>
    <sheetView tabSelected="1" view="pageLayout" zoomScaleNormal="90" workbookViewId="0">
      <selection activeCell="P4" sqref="P4"/>
    </sheetView>
  </sheetViews>
  <sheetFormatPr defaultColWidth="10.7109375" defaultRowHeight="15.75" x14ac:dyDescent="0.25"/>
  <cols>
    <col min="1" max="1" width="5" style="1" customWidth="1"/>
    <col min="2" max="2" width="9" style="1" hidden="1" customWidth="1"/>
    <col min="3" max="3" width="1.7109375" style="1" customWidth="1"/>
    <col min="4" max="4" width="41.7109375" style="1" customWidth="1"/>
    <col min="5" max="5" width="14.28515625" style="1" hidden="1" customWidth="1"/>
    <col min="6" max="6" width="14.28515625" style="2" bestFit="1" customWidth="1"/>
    <col min="7" max="7" width="10" style="2" customWidth="1"/>
    <col min="8" max="8" width="14.28515625" style="2" bestFit="1" customWidth="1"/>
    <col min="9" max="9" width="11.5703125" style="1" customWidth="1"/>
    <col min="10" max="10" width="13" style="1" customWidth="1"/>
    <col min="11" max="11" width="11.28515625" style="1" customWidth="1"/>
    <col min="12" max="12" width="1.28515625" style="1" customWidth="1"/>
    <col min="13" max="13" width="8.28515625" style="1" customWidth="1"/>
    <col min="14" max="14" width="15.7109375" style="1" customWidth="1"/>
    <col min="15" max="15" width="13.28515625" style="1" customWidth="1"/>
    <col min="16" max="18" width="15.7109375" style="1" customWidth="1"/>
    <col min="19" max="19" width="12.7109375" style="1" customWidth="1"/>
    <col min="20" max="22" width="15.7109375" style="1" customWidth="1"/>
    <col min="23" max="23" width="13.28515625" style="1" customWidth="1"/>
    <col min="24" max="26" width="15.7109375" style="1" customWidth="1"/>
    <col min="27" max="27" width="13.28515625" style="1" customWidth="1"/>
    <col min="28" max="30" width="15.7109375" style="1" customWidth="1"/>
    <col min="31" max="31" width="12.7109375" style="1" customWidth="1"/>
    <col min="32" max="34" width="15.7109375" style="1" customWidth="1"/>
    <col min="35" max="35" width="12.7109375" style="1" customWidth="1"/>
    <col min="36" max="249" width="10.7109375" style="1"/>
    <col min="250" max="250" width="5" style="1" customWidth="1"/>
    <col min="251" max="251" width="0" style="1" hidden="1" customWidth="1"/>
    <col min="252" max="252" width="1.7109375" style="1" customWidth="1"/>
    <col min="253" max="253" width="41.7109375" style="1" customWidth="1"/>
    <col min="254" max="254" width="13.28515625" style="1" customWidth="1"/>
    <col min="255" max="255" width="13" style="1" customWidth="1"/>
    <col min="256" max="256" width="10" style="1" customWidth="1"/>
    <col min="257" max="257" width="13" style="1" customWidth="1"/>
    <col min="258" max="258" width="10.28515625" style="1" customWidth="1"/>
    <col min="259" max="259" width="13" style="1" customWidth="1"/>
    <col min="260" max="260" width="9.7109375" style="1" customWidth="1"/>
    <col min="261" max="261" width="1.28515625" style="1" customWidth="1"/>
    <col min="262" max="262" width="29.28515625" style="1" customWidth="1"/>
    <col min="263" max="263" width="12.7109375" style="1" customWidth="1"/>
    <col min="264" max="266" width="15.7109375" style="1" customWidth="1"/>
    <col min="267" max="267" width="12.7109375" style="1" customWidth="1"/>
    <col min="268" max="270" width="15.7109375" style="1" customWidth="1"/>
    <col min="271" max="271" width="13.28515625" style="1" customWidth="1"/>
    <col min="272" max="274" width="15.7109375" style="1" customWidth="1"/>
    <col min="275" max="275" width="12.7109375" style="1" customWidth="1"/>
    <col min="276" max="278" width="15.7109375" style="1" customWidth="1"/>
    <col min="279" max="279" width="13.28515625" style="1" customWidth="1"/>
    <col min="280" max="282" width="15.7109375" style="1" customWidth="1"/>
    <col min="283" max="283" width="13.28515625" style="1" customWidth="1"/>
    <col min="284" max="286" width="15.7109375" style="1" customWidth="1"/>
    <col min="287" max="287" width="12.7109375" style="1" customWidth="1"/>
    <col min="288" max="290" width="15.7109375" style="1" customWidth="1"/>
    <col min="291" max="291" width="12.7109375" style="1" customWidth="1"/>
    <col min="292" max="505" width="10.7109375" style="1"/>
    <col min="506" max="506" width="5" style="1" customWidth="1"/>
    <col min="507" max="507" width="0" style="1" hidden="1" customWidth="1"/>
    <col min="508" max="508" width="1.7109375" style="1" customWidth="1"/>
    <col min="509" max="509" width="41.7109375" style="1" customWidth="1"/>
    <col min="510" max="510" width="13.28515625" style="1" customWidth="1"/>
    <col min="511" max="511" width="13" style="1" customWidth="1"/>
    <col min="512" max="512" width="10" style="1" customWidth="1"/>
    <col min="513" max="513" width="13" style="1" customWidth="1"/>
    <col min="514" max="514" width="10.28515625" style="1" customWidth="1"/>
    <col min="515" max="515" width="13" style="1" customWidth="1"/>
    <col min="516" max="516" width="9.7109375" style="1" customWidth="1"/>
    <col min="517" max="517" width="1.28515625" style="1" customWidth="1"/>
    <col min="518" max="518" width="29.28515625" style="1" customWidth="1"/>
    <col min="519" max="519" width="12.7109375" style="1" customWidth="1"/>
    <col min="520" max="522" width="15.7109375" style="1" customWidth="1"/>
    <col min="523" max="523" width="12.7109375" style="1" customWidth="1"/>
    <col min="524" max="526" width="15.7109375" style="1" customWidth="1"/>
    <col min="527" max="527" width="13.28515625" style="1" customWidth="1"/>
    <col min="528" max="530" width="15.7109375" style="1" customWidth="1"/>
    <col min="531" max="531" width="12.7109375" style="1" customWidth="1"/>
    <col min="532" max="534" width="15.7109375" style="1" customWidth="1"/>
    <col min="535" max="535" width="13.28515625" style="1" customWidth="1"/>
    <col min="536" max="538" width="15.7109375" style="1" customWidth="1"/>
    <col min="539" max="539" width="13.28515625" style="1" customWidth="1"/>
    <col min="540" max="542" width="15.7109375" style="1" customWidth="1"/>
    <col min="543" max="543" width="12.7109375" style="1" customWidth="1"/>
    <col min="544" max="546" width="15.7109375" style="1" customWidth="1"/>
    <col min="547" max="547" width="12.7109375" style="1" customWidth="1"/>
    <col min="548" max="761" width="10.7109375" style="1"/>
    <col min="762" max="762" width="5" style="1" customWidth="1"/>
    <col min="763" max="763" width="0" style="1" hidden="1" customWidth="1"/>
    <col min="764" max="764" width="1.7109375" style="1" customWidth="1"/>
    <col min="765" max="765" width="41.7109375" style="1" customWidth="1"/>
    <col min="766" max="766" width="13.28515625" style="1" customWidth="1"/>
    <col min="767" max="767" width="13" style="1" customWidth="1"/>
    <col min="768" max="768" width="10" style="1" customWidth="1"/>
    <col min="769" max="769" width="13" style="1" customWidth="1"/>
    <col min="770" max="770" width="10.28515625" style="1" customWidth="1"/>
    <col min="771" max="771" width="13" style="1" customWidth="1"/>
    <col min="772" max="772" width="9.7109375" style="1" customWidth="1"/>
    <col min="773" max="773" width="1.28515625" style="1" customWidth="1"/>
    <col min="774" max="774" width="29.28515625" style="1" customWidth="1"/>
    <col min="775" max="775" width="12.7109375" style="1" customWidth="1"/>
    <col min="776" max="778" width="15.7109375" style="1" customWidth="1"/>
    <col min="779" max="779" width="12.7109375" style="1" customWidth="1"/>
    <col min="780" max="782" width="15.7109375" style="1" customWidth="1"/>
    <col min="783" max="783" width="13.28515625" style="1" customWidth="1"/>
    <col min="784" max="786" width="15.7109375" style="1" customWidth="1"/>
    <col min="787" max="787" width="12.7109375" style="1" customWidth="1"/>
    <col min="788" max="790" width="15.7109375" style="1" customWidth="1"/>
    <col min="791" max="791" width="13.28515625" style="1" customWidth="1"/>
    <col min="792" max="794" width="15.7109375" style="1" customWidth="1"/>
    <col min="795" max="795" width="13.28515625" style="1" customWidth="1"/>
    <col min="796" max="798" width="15.7109375" style="1" customWidth="1"/>
    <col min="799" max="799" width="12.7109375" style="1" customWidth="1"/>
    <col min="800" max="802" width="15.7109375" style="1" customWidth="1"/>
    <col min="803" max="803" width="12.7109375" style="1" customWidth="1"/>
    <col min="804" max="1017" width="10.7109375" style="1"/>
    <col min="1018" max="1018" width="5" style="1" customWidth="1"/>
    <col min="1019" max="1019" width="0" style="1" hidden="1" customWidth="1"/>
    <col min="1020" max="1020" width="1.7109375" style="1" customWidth="1"/>
    <col min="1021" max="1021" width="41.7109375" style="1" customWidth="1"/>
    <col min="1022" max="1022" width="13.28515625" style="1" customWidth="1"/>
    <col min="1023" max="1023" width="13" style="1" customWidth="1"/>
    <col min="1024" max="1024" width="10" style="1" customWidth="1"/>
    <col min="1025" max="1025" width="13" style="1" customWidth="1"/>
    <col min="1026" max="1026" width="10.28515625" style="1" customWidth="1"/>
    <col min="1027" max="1027" width="13" style="1" customWidth="1"/>
    <col min="1028" max="1028" width="9.7109375" style="1" customWidth="1"/>
    <col min="1029" max="1029" width="1.28515625" style="1" customWidth="1"/>
    <col min="1030" max="1030" width="29.28515625" style="1" customWidth="1"/>
    <col min="1031" max="1031" width="12.7109375" style="1" customWidth="1"/>
    <col min="1032" max="1034" width="15.7109375" style="1" customWidth="1"/>
    <col min="1035" max="1035" width="12.7109375" style="1" customWidth="1"/>
    <col min="1036" max="1038" width="15.7109375" style="1" customWidth="1"/>
    <col min="1039" max="1039" width="13.28515625" style="1" customWidth="1"/>
    <col min="1040" max="1042" width="15.7109375" style="1" customWidth="1"/>
    <col min="1043" max="1043" width="12.7109375" style="1" customWidth="1"/>
    <col min="1044" max="1046" width="15.7109375" style="1" customWidth="1"/>
    <col min="1047" max="1047" width="13.28515625" style="1" customWidth="1"/>
    <col min="1048" max="1050" width="15.7109375" style="1" customWidth="1"/>
    <col min="1051" max="1051" width="13.28515625" style="1" customWidth="1"/>
    <col min="1052" max="1054" width="15.7109375" style="1" customWidth="1"/>
    <col min="1055" max="1055" width="12.7109375" style="1" customWidth="1"/>
    <col min="1056" max="1058" width="15.7109375" style="1" customWidth="1"/>
    <col min="1059" max="1059" width="12.7109375" style="1" customWidth="1"/>
    <col min="1060" max="1273" width="10.7109375" style="1"/>
    <col min="1274" max="1274" width="5" style="1" customWidth="1"/>
    <col min="1275" max="1275" width="0" style="1" hidden="1" customWidth="1"/>
    <col min="1276" max="1276" width="1.7109375" style="1" customWidth="1"/>
    <col min="1277" max="1277" width="41.7109375" style="1" customWidth="1"/>
    <col min="1278" max="1278" width="13.28515625" style="1" customWidth="1"/>
    <col min="1279" max="1279" width="13" style="1" customWidth="1"/>
    <col min="1280" max="1280" width="10" style="1" customWidth="1"/>
    <col min="1281" max="1281" width="13" style="1" customWidth="1"/>
    <col min="1282" max="1282" width="10.28515625" style="1" customWidth="1"/>
    <col min="1283" max="1283" width="13" style="1" customWidth="1"/>
    <col min="1284" max="1284" width="9.7109375" style="1" customWidth="1"/>
    <col min="1285" max="1285" width="1.28515625" style="1" customWidth="1"/>
    <col min="1286" max="1286" width="29.28515625" style="1" customWidth="1"/>
    <col min="1287" max="1287" width="12.7109375" style="1" customWidth="1"/>
    <col min="1288" max="1290" width="15.7109375" style="1" customWidth="1"/>
    <col min="1291" max="1291" width="12.7109375" style="1" customWidth="1"/>
    <col min="1292" max="1294" width="15.7109375" style="1" customWidth="1"/>
    <col min="1295" max="1295" width="13.28515625" style="1" customWidth="1"/>
    <col min="1296" max="1298" width="15.7109375" style="1" customWidth="1"/>
    <col min="1299" max="1299" width="12.7109375" style="1" customWidth="1"/>
    <col min="1300" max="1302" width="15.7109375" style="1" customWidth="1"/>
    <col min="1303" max="1303" width="13.28515625" style="1" customWidth="1"/>
    <col min="1304" max="1306" width="15.7109375" style="1" customWidth="1"/>
    <col min="1307" max="1307" width="13.28515625" style="1" customWidth="1"/>
    <col min="1308" max="1310" width="15.7109375" style="1" customWidth="1"/>
    <col min="1311" max="1311" width="12.7109375" style="1" customWidth="1"/>
    <col min="1312" max="1314" width="15.7109375" style="1" customWidth="1"/>
    <col min="1315" max="1315" width="12.7109375" style="1" customWidth="1"/>
    <col min="1316" max="1529" width="10.7109375" style="1"/>
    <col min="1530" max="1530" width="5" style="1" customWidth="1"/>
    <col min="1531" max="1531" width="0" style="1" hidden="1" customWidth="1"/>
    <col min="1532" max="1532" width="1.7109375" style="1" customWidth="1"/>
    <col min="1533" max="1533" width="41.7109375" style="1" customWidth="1"/>
    <col min="1534" max="1534" width="13.28515625" style="1" customWidth="1"/>
    <col min="1535" max="1535" width="13" style="1" customWidth="1"/>
    <col min="1536" max="1536" width="10" style="1" customWidth="1"/>
    <col min="1537" max="1537" width="13" style="1" customWidth="1"/>
    <col min="1538" max="1538" width="10.28515625" style="1" customWidth="1"/>
    <col min="1539" max="1539" width="13" style="1" customWidth="1"/>
    <col min="1540" max="1540" width="9.7109375" style="1" customWidth="1"/>
    <col min="1541" max="1541" width="1.28515625" style="1" customWidth="1"/>
    <col min="1542" max="1542" width="29.28515625" style="1" customWidth="1"/>
    <col min="1543" max="1543" width="12.7109375" style="1" customWidth="1"/>
    <col min="1544" max="1546" width="15.7109375" style="1" customWidth="1"/>
    <col min="1547" max="1547" width="12.7109375" style="1" customWidth="1"/>
    <col min="1548" max="1550" width="15.7109375" style="1" customWidth="1"/>
    <col min="1551" max="1551" width="13.28515625" style="1" customWidth="1"/>
    <col min="1552" max="1554" width="15.7109375" style="1" customWidth="1"/>
    <col min="1555" max="1555" width="12.7109375" style="1" customWidth="1"/>
    <col min="1556" max="1558" width="15.7109375" style="1" customWidth="1"/>
    <col min="1559" max="1559" width="13.28515625" style="1" customWidth="1"/>
    <col min="1560" max="1562" width="15.7109375" style="1" customWidth="1"/>
    <col min="1563" max="1563" width="13.28515625" style="1" customWidth="1"/>
    <col min="1564" max="1566" width="15.7109375" style="1" customWidth="1"/>
    <col min="1567" max="1567" width="12.7109375" style="1" customWidth="1"/>
    <col min="1568" max="1570" width="15.7109375" style="1" customWidth="1"/>
    <col min="1571" max="1571" width="12.7109375" style="1" customWidth="1"/>
    <col min="1572" max="1785" width="10.7109375" style="1"/>
    <col min="1786" max="1786" width="5" style="1" customWidth="1"/>
    <col min="1787" max="1787" width="0" style="1" hidden="1" customWidth="1"/>
    <col min="1788" max="1788" width="1.7109375" style="1" customWidth="1"/>
    <col min="1789" max="1789" width="41.7109375" style="1" customWidth="1"/>
    <col min="1790" max="1790" width="13.28515625" style="1" customWidth="1"/>
    <col min="1791" max="1791" width="13" style="1" customWidth="1"/>
    <col min="1792" max="1792" width="10" style="1" customWidth="1"/>
    <col min="1793" max="1793" width="13" style="1" customWidth="1"/>
    <col min="1794" max="1794" width="10.28515625" style="1" customWidth="1"/>
    <col min="1795" max="1795" width="13" style="1" customWidth="1"/>
    <col min="1796" max="1796" width="9.7109375" style="1" customWidth="1"/>
    <col min="1797" max="1797" width="1.28515625" style="1" customWidth="1"/>
    <col min="1798" max="1798" width="29.28515625" style="1" customWidth="1"/>
    <col min="1799" max="1799" width="12.7109375" style="1" customWidth="1"/>
    <col min="1800" max="1802" width="15.7109375" style="1" customWidth="1"/>
    <col min="1803" max="1803" width="12.7109375" style="1" customWidth="1"/>
    <col min="1804" max="1806" width="15.7109375" style="1" customWidth="1"/>
    <col min="1807" max="1807" width="13.28515625" style="1" customWidth="1"/>
    <col min="1808" max="1810" width="15.7109375" style="1" customWidth="1"/>
    <col min="1811" max="1811" width="12.7109375" style="1" customWidth="1"/>
    <col min="1812" max="1814" width="15.7109375" style="1" customWidth="1"/>
    <col min="1815" max="1815" width="13.28515625" style="1" customWidth="1"/>
    <col min="1816" max="1818" width="15.7109375" style="1" customWidth="1"/>
    <col min="1819" max="1819" width="13.28515625" style="1" customWidth="1"/>
    <col min="1820" max="1822" width="15.7109375" style="1" customWidth="1"/>
    <col min="1823" max="1823" width="12.7109375" style="1" customWidth="1"/>
    <col min="1824" max="1826" width="15.7109375" style="1" customWidth="1"/>
    <col min="1827" max="1827" width="12.7109375" style="1" customWidth="1"/>
    <col min="1828" max="2041" width="10.7109375" style="1"/>
    <col min="2042" max="2042" width="5" style="1" customWidth="1"/>
    <col min="2043" max="2043" width="0" style="1" hidden="1" customWidth="1"/>
    <col min="2044" max="2044" width="1.7109375" style="1" customWidth="1"/>
    <col min="2045" max="2045" width="41.7109375" style="1" customWidth="1"/>
    <col min="2046" max="2046" width="13.28515625" style="1" customWidth="1"/>
    <col min="2047" max="2047" width="13" style="1" customWidth="1"/>
    <col min="2048" max="2048" width="10" style="1" customWidth="1"/>
    <col min="2049" max="2049" width="13" style="1" customWidth="1"/>
    <col min="2050" max="2050" width="10.28515625" style="1" customWidth="1"/>
    <col min="2051" max="2051" width="13" style="1" customWidth="1"/>
    <col min="2052" max="2052" width="9.7109375" style="1" customWidth="1"/>
    <col min="2053" max="2053" width="1.28515625" style="1" customWidth="1"/>
    <col min="2054" max="2054" width="29.28515625" style="1" customWidth="1"/>
    <col min="2055" max="2055" width="12.7109375" style="1" customWidth="1"/>
    <col min="2056" max="2058" width="15.7109375" style="1" customWidth="1"/>
    <col min="2059" max="2059" width="12.7109375" style="1" customWidth="1"/>
    <col min="2060" max="2062" width="15.7109375" style="1" customWidth="1"/>
    <col min="2063" max="2063" width="13.28515625" style="1" customWidth="1"/>
    <col min="2064" max="2066" width="15.7109375" style="1" customWidth="1"/>
    <col min="2067" max="2067" width="12.7109375" style="1" customWidth="1"/>
    <col min="2068" max="2070" width="15.7109375" style="1" customWidth="1"/>
    <col min="2071" max="2071" width="13.28515625" style="1" customWidth="1"/>
    <col min="2072" max="2074" width="15.7109375" style="1" customWidth="1"/>
    <col min="2075" max="2075" width="13.28515625" style="1" customWidth="1"/>
    <col min="2076" max="2078" width="15.7109375" style="1" customWidth="1"/>
    <col min="2079" max="2079" width="12.7109375" style="1" customWidth="1"/>
    <col min="2080" max="2082" width="15.7109375" style="1" customWidth="1"/>
    <col min="2083" max="2083" width="12.7109375" style="1" customWidth="1"/>
    <col min="2084" max="2297" width="10.7109375" style="1"/>
    <col min="2298" max="2298" width="5" style="1" customWidth="1"/>
    <col min="2299" max="2299" width="0" style="1" hidden="1" customWidth="1"/>
    <col min="2300" max="2300" width="1.7109375" style="1" customWidth="1"/>
    <col min="2301" max="2301" width="41.7109375" style="1" customWidth="1"/>
    <col min="2302" max="2302" width="13.28515625" style="1" customWidth="1"/>
    <col min="2303" max="2303" width="13" style="1" customWidth="1"/>
    <col min="2304" max="2304" width="10" style="1" customWidth="1"/>
    <col min="2305" max="2305" width="13" style="1" customWidth="1"/>
    <col min="2306" max="2306" width="10.28515625" style="1" customWidth="1"/>
    <col min="2307" max="2307" width="13" style="1" customWidth="1"/>
    <col min="2308" max="2308" width="9.7109375" style="1" customWidth="1"/>
    <col min="2309" max="2309" width="1.28515625" style="1" customWidth="1"/>
    <col min="2310" max="2310" width="29.28515625" style="1" customWidth="1"/>
    <col min="2311" max="2311" width="12.7109375" style="1" customWidth="1"/>
    <col min="2312" max="2314" width="15.7109375" style="1" customWidth="1"/>
    <col min="2315" max="2315" width="12.7109375" style="1" customWidth="1"/>
    <col min="2316" max="2318" width="15.7109375" style="1" customWidth="1"/>
    <col min="2319" max="2319" width="13.28515625" style="1" customWidth="1"/>
    <col min="2320" max="2322" width="15.7109375" style="1" customWidth="1"/>
    <col min="2323" max="2323" width="12.7109375" style="1" customWidth="1"/>
    <col min="2324" max="2326" width="15.7109375" style="1" customWidth="1"/>
    <col min="2327" max="2327" width="13.28515625" style="1" customWidth="1"/>
    <col min="2328" max="2330" width="15.7109375" style="1" customWidth="1"/>
    <col min="2331" max="2331" width="13.28515625" style="1" customWidth="1"/>
    <col min="2332" max="2334" width="15.7109375" style="1" customWidth="1"/>
    <col min="2335" max="2335" width="12.7109375" style="1" customWidth="1"/>
    <col min="2336" max="2338" width="15.7109375" style="1" customWidth="1"/>
    <col min="2339" max="2339" width="12.7109375" style="1" customWidth="1"/>
    <col min="2340" max="2553" width="10.7109375" style="1"/>
    <col min="2554" max="2554" width="5" style="1" customWidth="1"/>
    <col min="2555" max="2555" width="0" style="1" hidden="1" customWidth="1"/>
    <col min="2556" max="2556" width="1.7109375" style="1" customWidth="1"/>
    <col min="2557" max="2557" width="41.7109375" style="1" customWidth="1"/>
    <col min="2558" max="2558" width="13.28515625" style="1" customWidth="1"/>
    <col min="2559" max="2559" width="13" style="1" customWidth="1"/>
    <col min="2560" max="2560" width="10" style="1" customWidth="1"/>
    <col min="2561" max="2561" width="13" style="1" customWidth="1"/>
    <col min="2562" max="2562" width="10.28515625" style="1" customWidth="1"/>
    <col min="2563" max="2563" width="13" style="1" customWidth="1"/>
    <col min="2564" max="2564" width="9.7109375" style="1" customWidth="1"/>
    <col min="2565" max="2565" width="1.28515625" style="1" customWidth="1"/>
    <col min="2566" max="2566" width="29.28515625" style="1" customWidth="1"/>
    <col min="2567" max="2567" width="12.7109375" style="1" customWidth="1"/>
    <col min="2568" max="2570" width="15.7109375" style="1" customWidth="1"/>
    <col min="2571" max="2571" width="12.7109375" style="1" customWidth="1"/>
    <col min="2572" max="2574" width="15.7109375" style="1" customWidth="1"/>
    <col min="2575" max="2575" width="13.28515625" style="1" customWidth="1"/>
    <col min="2576" max="2578" width="15.7109375" style="1" customWidth="1"/>
    <col min="2579" max="2579" width="12.7109375" style="1" customWidth="1"/>
    <col min="2580" max="2582" width="15.7109375" style="1" customWidth="1"/>
    <col min="2583" max="2583" width="13.28515625" style="1" customWidth="1"/>
    <col min="2584" max="2586" width="15.7109375" style="1" customWidth="1"/>
    <col min="2587" max="2587" width="13.28515625" style="1" customWidth="1"/>
    <col min="2588" max="2590" width="15.7109375" style="1" customWidth="1"/>
    <col min="2591" max="2591" width="12.7109375" style="1" customWidth="1"/>
    <col min="2592" max="2594" width="15.7109375" style="1" customWidth="1"/>
    <col min="2595" max="2595" width="12.7109375" style="1" customWidth="1"/>
    <col min="2596" max="2809" width="10.7109375" style="1"/>
    <col min="2810" max="2810" width="5" style="1" customWidth="1"/>
    <col min="2811" max="2811" width="0" style="1" hidden="1" customWidth="1"/>
    <col min="2812" max="2812" width="1.7109375" style="1" customWidth="1"/>
    <col min="2813" max="2813" width="41.7109375" style="1" customWidth="1"/>
    <col min="2814" max="2814" width="13.28515625" style="1" customWidth="1"/>
    <col min="2815" max="2815" width="13" style="1" customWidth="1"/>
    <col min="2816" max="2816" width="10" style="1" customWidth="1"/>
    <col min="2817" max="2817" width="13" style="1" customWidth="1"/>
    <col min="2818" max="2818" width="10.28515625" style="1" customWidth="1"/>
    <col min="2819" max="2819" width="13" style="1" customWidth="1"/>
    <col min="2820" max="2820" width="9.7109375" style="1" customWidth="1"/>
    <col min="2821" max="2821" width="1.28515625" style="1" customWidth="1"/>
    <col min="2822" max="2822" width="29.28515625" style="1" customWidth="1"/>
    <col min="2823" max="2823" width="12.7109375" style="1" customWidth="1"/>
    <col min="2824" max="2826" width="15.7109375" style="1" customWidth="1"/>
    <col min="2827" max="2827" width="12.7109375" style="1" customWidth="1"/>
    <col min="2828" max="2830" width="15.7109375" style="1" customWidth="1"/>
    <col min="2831" max="2831" width="13.28515625" style="1" customWidth="1"/>
    <col min="2832" max="2834" width="15.7109375" style="1" customWidth="1"/>
    <col min="2835" max="2835" width="12.7109375" style="1" customWidth="1"/>
    <col min="2836" max="2838" width="15.7109375" style="1" customWidth="1"/>
    <col min="2839" max="2839" width="13.28515625" style="1" customWidth="1"/>
    <col min="2840" max="2842" width="15.7109375" style="1" customWidth="1"/>
    <col min="2843" max="2843" width="13.28515625" style="1" customWidth="1"/>
    <col min="2844" max="2846" width="15.7109375" style="1" customWidth="1"/>
    <col min="2847" max="2847" width="12.7109375" style="1" customWidth="1"/>
    <col min="2848" max="2850" width="15.7109375" style="1" customWidth="1"/>
    <col min="2851" max="2851" width="12.7109375" style="1" customWidth="1"/>
    <col min="2852" max="3065" width="10.7109375" style="1"/>
    <col min="3066" max="3066" width="5" style="1" customWidth="1"/>
    <col min="3067" max="3067" width="0" style="1" hidden="1" customWidth="1"/>
    <col min="3068" max="3068" width="1.7109375" style="1" customWidth="1"/>
    <col min="3069" max="3069" width="41.7109375" style="1" customWidth="1"/>
    <col min="3070" max="3070" width="13.28515625" style="1" customWidth="1"/>
    <col min="3071" max="3071" width="13" style="1" customWidth="1"/>
    <col min="3072" max="3072" width="10" style="1" customWidth="1"/>
    <col min="3073" max="3073" width="13" style="1" customWidth="1"/>
    <col min="3074" max="3074" width="10.28515625" style="1" customWidth="1"/>
    <col min="3075" max="3075" width="13" style="1" customWidth="1"/>
    <col min="3076" max="3076" width="9.7109375" style="1" customWidth="1"/>
    <col min="3077" max="3077" width="1.28515625" style="1" customWidth="1"/>
    <col min="3078" max="3078" width="29.28515625" style="1" customWidth="1"/>
    <col min="3079" max="3079" width="12.7109375" style="1" customWidth="1"/>
    <col min="3080" max="3082" width="15.7109375" style="1" customWidth="1"/>
    <col min="3083" max="3083" width="12.7109375" style="1" customWidth="1"/>
    <col min="3084" max="3086" width="15.7109375" style="1" customWidth="1"/>
    <col min="3087" max="3087" width="13.28515625" style="1" customWidth="1"/>
    <col min="3088" max="3090" width="15.7109375" style="1" customWidth="1"/>
    <col min="3091" max="3091" width="12.7109375" style="1" customWidth="1"/>
    <col min="3092" max="3094" width="15.7109375" style="1" customWidth="1"/>
    <col min="3095" max="3095" width="13.28515625" style="1" customWidth="1"/>
    <col min="3096" max="3098" width="15.7109375" style="1" customWidth="1"/>
    <col min="3099" max="3099" width="13.28515625" style="1" customWidth="1"/>
    <col min="3100" max="3102" width="15.7109375" style="1" customWidth="1"/>
    <col min="3103" max="3103" width="12.7109375" style="1" customWidth="1"/>
    <col min="3104" max="3106" width="15.7109375" style="1" customWidth="1"/>
    <col min="3107" max="3107" width="12.7109375" style="1" customWidth="1"/>
    <col min="3108" max="3321" width="10.7109375" style="1"/>
    <col min="3322" max="3322" width="5" style="1" customWidth="1"/>
    <col min="3323" max="3323" width="0" style="1" hidden="1" customWidth="1"/>
    <col min="3324" max="3324" width="1.7109375" style="1" customWidth="1"/>
    <col min="3325" max="3325" width="41.7109375" style="1" customWidth="1"/>
    <col min="3326" max="3326" width="13.28515625" style="1" customWidth="1"/>
    <col min="3327" max="3327" width="13" style="1" customWidth="1"/>
    <col min="3328" max="3328" width="10" style="1" customWidth="1"/>
    <col min="3329" max="3329" width="13" style="1" customWidth="1"/>
    <col min="3330" max="3330" width="10.28515625" style="1" customWidth="1"/>
    <col min="3331" max="3331" width="13" style="1" customWidth="1"/>
    <col min="3332" max="3332" width="9.7109375" style="1" customWidth="1"/>
    <col min="3333" max="3333" width="1.28515625" style="1" customWidth="1"/>
    <col min="3334" max="3334" width="29.28515625" style="1" customWidth="1"/>
    <col min="3335" max="3335" width="12.7109375" style="1" customWidth="1"/>
    <col min="3336" max="3338" width="15.7109375" style="1" customWidth="1"/>
    <col min="3339" max="3339" width="12.7109375" style="1" customWidth="1"/>
    <col min="3340" max="3342" width="15.7109375" style="1" customWidth="1"/>
    <col min="3343" max="3343" width="13.28515625" style="1" customWidth="1"/>
    <col min="3344" max="3346" width="15.7109375" style="1" customWidth="1"/>
    <col min="3347" max="3347" width="12.7109375" style="1" customWidth="1"/>
    <col min="3348" max="3350" width="15.7109375" style="1" customWidth="1"/>
    <col min="3351" max="3351" width="13.28515625" style="1" customWidth="1"/>
    <col min="3352" max="3354" width="15.7109375" style="1" customWidth="1"/>
    <col min="3355" max="3355" width="13.28515625" style="1" customWidth="1"/>
    <col min="3356" max="3358" width="15.7109375" style="1" customWidth="1"/>
    <col min="3359" max="3359" width="12.7109375" style="1" customWidth="1"/>
    <col min="3360" max="3362" width="15.7109375" style="1" customWidth="1"/>
    <col min="3363" max="3363" width="12.7109375" style="1" customWidth="1"/>
    <col min="3364" max="3577" width="10.7109375" style="1"/>
    <col min="3578" max="3578" width="5" style="1" customWidth="1"/>
    <col min="3579" max="3579" width="0" style="1" hidden="1" customWidth="1"/>
    <col min="3580" max="3580" width="1.7109375" style="1" customWidth="1"/>
    <col min="3581" max="3581" width="41.7109375" style="1" customWidth="1"/>
    <col min="3582" max="3582" width="13.28515625" style="1" customWidth="1"/>
    <col min="3583" max="3583" width="13" style="1" customWidth="1"/>
    <col min="3584" max="3584" width="10" style="1" customWidth="1"/>
    <col min="3585" max="3585" width="13" style="1" customWidth="1"/>
    <col min="3586" max="3586" width="10.28515625" style="1" customWidth="1"/>
    <col min="3587" max="3587" width="13" style="1" customWidth="1"/>
    <col min="3588" max="3588" width="9.7109375" style="1" customWidth="1"/>
    <col min="3589" max="3589" width="1.28515625" style="1" customWidth="1"/>
    <col min="3590" max="3590" width="29.28515625" style="1" customWidth="1"/>
    <col min="3591" max="3591" width="12.7109375" style="1" customWidth="1"/>
    <col min="3592" max="3594" width="15.7109375" style="1" customWidth="1"/>
    <col min="3595" max="3595" width="12.7109375" style="1" customWidth="1"/>
    <col min="3596" max="3598" width="15.7109375" style="1" customWidth="1"/>
    <col min="3599" max="3599" width="13.28515625" style="1" customWidth="1"/>
    <col min="3600" max="3602" width="15.7109375" style="1" customWidth="1"/>
    <col min="3603" max="3603" width="12.7109375" style="1" customWidth="1"/>
    <col min="3604" max="3606" width="15.7109375" style="1" customWidth="1"/>
    <col min="3607" max="3607" width="13.28515625" style="1" customWidth="1"/>
    <col min="3608" max="3610" width="15.7109375" style="1" customWidth="1"/>
    <col min="3611" max="3611" width="13.28515625" style="1" customWidth="1"/>
    <col min="3612" max="3614" width="15.7109375" style="1" customWidth="1"/>
    <col min="3615" max="3615" width="12.7109375" style="1" customWidth="1"/>
    <col min="3616" max="3618" width="15.7109375" style="1" customWidth="1"/>
    <col min="3619" max="3619" width="12.7109375" style="1" customWidth="1"/>
    <col min="3620" max="3833" width="10.7109375" style="1"/>
    <col min="3834" max="3834" width="5" style="1" customWidth="1"/>
    <col min="3835" max="3835" width="0" style="1" hidden="1" customWidth="1"/>
    <col min="3836" max="3836" width="1.7109375" style="1" customWidth="1"/>
    <col min="3837" max="3837" width="41.7109375" style="1" customWidth="1"/>
    <col min="3838" max="3838" width="13.28515625" style="1" customWidth="1"/>
    <col min="3839" max="3839" width="13" style="1" customWidth="1"/>
    <col min="3840" max="3840" width="10" style="1" customWidth="1"/>
    <col min="3841" max="3841" width="13" style="1" customWidth="1"/>
    <col min="3842" max="3842" width="10.28515625" style="1" customWidth="1"/>
    <col min="3843" max="3843" width="13" style="1" customWidth="1"/>
    <col min="3844" max="3844" width="9.7109375" style="1" customWidth="1"/>
    <col min="3845" max="3845" width="1.28515625" style="1" customWidth="1"/>
    <col min="3846" max="3846" width="29.28515625" style="1" customWidth="1"/>
    <col min="3847" max="3847" width="12.7109375" style="1" customWidth="1"/>
    <col min="3848" max="3850" width="15.7109375" style="1" customWidth="1"/>
    <col min="3851" max="3851" width="12.7109375" style="1" customWidth="1"/>
    <col min="3852" max="3854" width="15.7109375" style="1" customWidth="1"/>
    <col min="3855" max="3855" width="13.28515625" style="1" customWidth="1"/>
    <col min="3856" max="3858" width="15.7109375" style="1" customWidth="1"/>
    <col min="3859" max="3859" width="12.7109375" style="1" customWidth="1"/>
    <col min="3860" max="3862" width="15.7109375" style="1" customWidth="1"/>
    <col min="3863" max="3863" width="13.28515625" style="1" customWidth="1"/>
    <col min="3864" max="3866" width="15.7109375" style="1" customWidth="1"/>
    <col min="3867" max="3867" width="13.28515625" style="1" customWidth="1"/>
    <col min="3868" max="3870" width="15.7109375" style="1" customWidth="1"/>
    <col min="3871" max="3871" width="12.7109375" style="1" customWidth="1"/>
    <col min="3872" max="3874" width="15.7109375" style="1" customWidth="1"/>
    <col min="3875" max="3875" width="12.7109375" style="1" customWidth="1"/>
    <col min="3876" max="4089" width="10.7109375" style="1"/>
    <col min="4090" max="4090" width="5" style="1" customWidth="1"/>
    <col min="4091" max="4091" width="0" style="1" hidden="1" customWidth="1"/>
    <col min="4092" max="4092" width="1.7109375" style="1" customWidth="1"/>
    <col min="4093" max="4093" width="41.7109375" style="1" customWidth="1"/>
    <col min="4094" max="4094" width="13.28515625" style="1" customWidth="1"/>
    <col min="4095" max="4095" width="13" style="1" customWidth="1"/>
    <col min="4096" max="4096" width="10" style="1" customWidth="1"/>
    <col min="4097" max="4097" width="13" style="1" customWidth="1"/>
    <col min="4098" max="4098" width="10.28515625" style="1" customWidth="1"/>
    <col min="4099" max="4099" width="13" style="1" customWidth="1"/>
    <col min="4100" max="4100" width="9.7109375" style="1" customWidth="1"/>
    <col min="4101" max="4101" width="1.28515625" style="1" customWidth="1"/>
    <col min="4102" max="4102" width="29.28515625" style="1" customWidth="1"/>
    <col min="4103" max="4103" width="12.7109375" style="1" customWidth="1"/>
    <col min="4104" max="4106" width="15.7109375" style="1" customWidth="1"/>
    <col min="4107" max="4107" width="12.7109375" style="1" customWidth="1"/>
    <col min="4108" max="4110" width="15.7109375" style="1" customWidth="1"/>
    <col min="4111" max="4111" width="13.28515625" style="1" customWidth="1"/>
    <col min="4112" max="4114" width="15.7109375" style="1" customWidth="1"/>
    <col min="4115" max="4115" width="12.7109375" style="1" customWidth="1"/>
    <col min="4116" max="4118" width="15.7109375" style="1" customWidth="1"/>
    <col min="4119" max="4119" width="13.28515625" style="1" customWidth="1"/>
    <col min="4120" max="4122" width="15.7109375" style="1" customWidth="1"/>
    <col min="4123" max="4123" width="13.28515625" style="1" customWidth="1"/>
    <col min="4124" max="4126" width="15.7109375" style="1" customWidth="1"/>
    <col min="4127" max="4127" width="12.7109375" style="1" customWidth="1"/>
    <col min="4128" max="4130" width="15.7109375" style="1" customWidth="1"/>
    <col min="4131" max="4131" width="12.7109375" style="1" customWidth="1"/>
    <col min="4132" max="4345" width="10.7109375" style="1"/>
    <col min="4346" max="4346" width="5" style="1" customWidth="1"/>
    <col min="4347" max="4347" width="0" style="1" hidden="1" customWidth="1"/>
    <col min="4348" max="4348" width="1.7109375" style="1" customWidth="1"/>
    <col min="4349" max="4349" width="41.7109375" style="1" customWidth="1"/>
    <col min="4350" max="4350" width="13.28515625" style="1" customWidth="1"/>
    <col min="4351" max="4351" width="13" style="1" customWidth="1"/>
    <col min="4352" max="4352" width="10" style="1" customWidth="1"/>
    <col min="4353" max="4353" width="13" style="1" customWidth="1"/>
    <col min="4354" max="4354" width="10.28515625" style="1" customWidth="1"/>
    <col min="4355" max="4355" width="13" style="1" customWidth="1"/>
    <col min="4356" max="4356" width="9.7109375" style="1" customWidth="1"/>
    <col min="4357" max="4357" width="1.28515625" style="1" customWidth="1"/>
    <col min="4358" max="4358" width="29.28515625" style="1" customWidth="1"/>
    <col min="4359" max="4359" width="12.7109375" style="1" customWidth="1"/>
    <col min="4360" max="4362" width="15.7109375" style="1" customWidth="1"/>
    <col min="4363" max="4363" width="12.7109375" style="1" customWidth="1"/>
    <col min="4364" max="4366" width="15.7109375" style="1" customWidth="1"/>
    <col min="4367" max="4367" width="13.28515625" style="1" customWidth="1"/>
    <col min="4368" max="4370" width="15.7109375" style="1" customWidth="1"/>
    <col min="4371" max="4371" width="12.7109375" style="1" customWidth="1"/>
    <col min="4372" max="4374" width="15.7109375" style="1" customWidth="1"/>
    <col min="4375" max="4375" width="13.28515625" style="1" customWidth="1"/>
    <col min="4376" max="4378" width="15.7109375" style="1" customWidth="1"/>
    <col min="4379" max="4379" width="13.28515625" style="1" customWidth="1"/>
    <col min="4380" max="4382" width="15.7109375" style="1" customWidth="1"/>
    <col min="4383" max="4383" width="12.7109375" style="1" customWidth="1"/>
    <col min="4384" max="4386" width="15.7109375" style="1" customWidth="1"/>
    <col min="4387" max="4387" width="12.7109375" style="1" customWidth="1"/>
    <col min="4388" max="4601" width="10.7109375" style="1"/>
    <col min="4602" max="4602" width="5" style="1" customWidth="1"/>
    <col min="4603" max="4603" width="0" style="1" hidden="1" customWidth="1"/>
    <col min="4604" max="4604" width="1.7109375" style="1" customWidth="1"/>
    <col min="4605" max="4605" width="41.7109375" style="1" customWidth="1"/>
    <col min="4606" max="4606" width="13.28515625" style="1" customWidth="1"/>
    <col min="4607" max="4607" width="13" style="1" customWidth="1"/>
    <col min="4608" max="4608" width="10" style="1" customWidth="1"/>
    <col min="4609" max="4609" width="13" style="1" customWidth="1"/>
    <col min="4610" max="4610" width="10.28515625" style="1" customWidth="1"/>
    <col min="4611" max="4611" width="13" style="1" customWidth="1"/>
    <col min="4612" max="4612" width="9.7109375" style="1" customWidth="1"/>
    <col min="4613" max="4613" width="1.28515625" style="1" customWidth="1"/>
    <col min="4614" max="4614" width="29.28515625" style="1" customWidth="1"/>
    <col min="4615" max="4615" width="12.7109375" style="1" customWidth="1"/>
    <col min="4616" max="4618" width="15.7109375" style="1" customWidth="1"/>
    <col min="4619" max="4619" width="12.7109375" style="1" customWidth="1"/>
    <col min="4620" max="4622" width="15.7109375" style="1" customWidth="1"/>
    <col min="4623" max="4623" width="13.28515625" style="1" customWidth="1"/>
    <col min="4624" max="4626" width="15.7109375" style="1" customWidth="1"/>
    <col min="4627" max="4627" width="12.7109375" style="1" customWidth="1"/>
    <col min="4628" max="4630" width="15.7109375" style="1" customWidth="1"/>
    <col min="4631" max="4631" width="13.28515625" style="1" customWidth="1"/>
    <col min="4632" max="4634" width="15.7109375" style="1" customWidth="1"/>
    <col min="4635" max="4635" width="13.28515625" style="1" customWidth="1"/>
    <col min="4636" max="4638" width="15.7109375" style="1" customWidth="1"/>
    <col min="4639" max="4639" width="12.7109375" style="1" customWidth="1"/>
    <col min="4640" max="4642" width="15.7109375" style="1" customWidth="1"/>
    <col min="4643" max="4643" width="12.7109375" style="1" customWidth="1"/>
    <col min="4644" max="4857" width="10.7109375" style="1"/>
    <col min="4858" max="4858" width="5" style="1" customWidth="1"/>
    <col min="4859" max="4859" width="0" style="1" hidden="1" customWidth="1"/>
    <col min="4860" max="4860" width="1.7109375" style="1" customWidth="1"/>
    <col min="4861" max="4861" width="41.7109375" style="1" customWidth="1"/>
    <col min="4862" max="4862" width="13.28515625" style="1" customWidth="1"/>
    <col min="4863" max="4863" width="13" style="1" customWidth="1"/>
    <col min="4864" max="4864" width="10" style="1" customWidth="1"/>
    <col min="4865" max="4865" width="13" style="1" customWidth="1"/>
    <col min="4866" max="4866" width="10.28515625" style="1" customWidth="1"/>
    <col min="4867" max="4867" width="13" style="1" customWidth="1"/>
    <col min="4868" max="4868" width="9.7109375" style="1" customWidth="1"/>
    <col min="4869" max="4869" width="1.28515625" style="1" customWidth="1"/>
    <col min="4870" max="4870" width="29.28515625" style="1" customWidth="1"/>
    <col min="4871" max="4871" width="12.7109375" style="1" customWidth="1"/>
    <col min="4872" max="4874" width="15.7109375" style="1" customWidth="1"/>
    <col min="4875" max="4875" width="12.7109375" style="1" customWidth="1"/>
    <col min="4876" max="4878" width="15.7109375" style="1" customWidth="1"/>
    <col min="4879" max="4879" width="13.28515625" style="1" customWidth="1"/>
    <col min="4880" max="4882" width="15.7109375" style="1" customWidth="1"/>
    <col min="4883" max="4883" width="12.7109375" style="1" customWidth="1"/>
    <col min="4884" max="4886" width="15.7109375" style="1" customWidth="1"/>
    <col min="4887" max="4887" width="13.28515625" style="1" customWidth="1"/>
    <col min="4888" max="4890" width="15.7109375" style="1" customWidth="1"/>
    <col min="4891" max="4891" width="13.28515625" style="1" customWidth="1"/>
    <col min="4892" max="4894" width="15.7109375" style="1" customWidth="1"/>
    <col min="4895" max="4895" width="12.7109375" style="1" customWidth="1"/>
    <col min="4896" max="4898" width="15.7109375" style="1" customWidth="1"/>
    <col min="4899" max="4899" width="12.7109375" style="1" customWidth="1"/>
    <col min="4900" max="5113" width="10.7109375" style="1"/>
    <col min="5114" max="5114" width="5" style="1" customWidth="1"/>
    <col min="5115" max="5115" width="0" style="1" hidden="1" customWidth="1"/>
    <col min="5116" max="5116" width="1.7109375" style="1" customWidth="1"/>
    <col min="5117" max="5117" width="41.7109375" style="1" customWidth="1"/>
    <col min="5118" max="5118" width="13.28515625" style="1" customWidth="1"/>
    <col min="5119" max="5119" width="13" style="1" customWidth="1"/>
    <col min="5120" max="5120" width="10" style="1" customWidth="1"/>
    <col min="5121" max="5121" width="13" style="1" customWidth="1"/>
    <col min="5122" max="5122" width="10.28515625" style="1" customWidth="1"/>
    <col min="5123" max="5123" width="13" style="1" customWidth="1"/>
    <col min="5124" max="5124" width="9.7109375" style="1" customWidth="1"/>
    <col min="5125" max="5125" width="1.28515625" style="1" customWidth="1"/>
    <col min="5126" max="5126" width="29.28515625" style="1" customWidth="1"/>
    <col min="5127" max="5127" width="12.7109375" style="1" customWidth="1"/>
    <col min="5128" max="5130" width="15.7109375" style="1" customWidth="1"/>
    <col min="5131" max="5131" width="12.7109375" style="1" customWidth="1"/>
    <col min="5132" max="5134" width="15.7109375" style="1" customWidth="1"/>
    <col min="5135" max="5135" width="13.28515625" style="1" customWidth="1"/>
    <col min="5136" max="5138" width="15.7109375" style="1" customWidth="1"/>
    <col min="5139" max="5139" width="12.7109375" style="1" customWidth="1"/>
    <col min="5140" max="5142" width="15.7109375" style="1" customWidth="1"/>
    <col min="5143" max="5143" width="13.28515625" style="1" customWidth="1"/>
    <col min="5144" max="5146" width="15.7109375" style="1" customWidth="1"/>
    <col min="5147" max="5147" width="13.28515625" style="1" customWidth="1"/>
    <col min="5148" max="5150" width="15.7109375" style="1" customWidth="1"/>
    <col min="5151" max="5151" width="12.7109375" style="1" customWidth="1"/>
    <col min="5152" max="5154" width="15.7109375" style="1" customWidth="1"/>
    <col min="5155" max="5155" width="12.7109375" style="1" customWidth="1"/>
    <col min="5156" max="5369" width="10.7109375" style="1"/>
    <col min="5370" max="5370" width="5" style="1" customWidth="1"/>
    <col min="5371" max="5371" width="0" style="1" hidden="1" customWidth="1"/>
    <col min="5372" max="5372" width="1.7109375" style="1" customWidth="1"/>
    <col min="5373" max="5373" width="41.7109375" style="1" customWidth="1"/>
    <col min="5374" max="5374" width="13.28515625" style="1" customWidth="1"/>
    <col min="5375" max="5375" width="13" style="1" customWidth="1"/>
    <col min="5376" max="5376" width="10" style="1" customWidth="1"/>
    <col min="5377" max="5377" width="13" style="1" customWidth="1"/>
    <col min="5378" max="5378" width="10.28515625" style="1" customWidth="1"/>
    <col min="5379" max="5379" width="13" style="1" customWidth="1"/>
    <col min="5380" max="5380" width="9.7109375" style="1" customWidth="1"/>
    <col min="5381" max="5381" width="1.28515625" style="1" customWidth="1"/>
    <col min="5382" max="5382" width="29.28515625" style="1" customWidth="1"/>
    <col min="5383" max="5383" width="12.7109375" style="1" customWidth="1"/>
    <col min="5384" max="5386" width="15.7109375" style="1" customWidth="1"/>
    <col min="5387" max="5387" width="12.7109375" style="1" customWidth="1"/>
    <col min="5388" max="5390" width="15.7109375" style="1" customWidth="1"/>
    <col min="5391" max="5391" width="13.28515625" style="1" customWidth="1"/>
    <col min="5392" max="5394" width="15.7109375" style="1" customWidth="1"/>
    <col min="5395" max="5395" width="12.7109375" style="1" customWidth="1"/>
    <col min="5396" max="5398" width="15.7109375" style="1" customWidth="1"/>
    <col min="5399" max="5399" width="13.28515625" style="1" customWidth="1"/>
    <col min="5400" max="5402" width="15.7109375" style="1" customWidth="1"/>
    <col min="5403" max="5403" width="13.28515625" style="1" customWidth="1"/>
    <col min="5404" max="5406" width="15.7109375" style="1" customWidth="1"/>
    <col min="5407" max="5407" width="12.7109375" style="1" customWidth="1"/>
    <col min="5408" max="5410" width="15.7109375" style="1" customWidth="1"/>
    <col min="5411" max="5411" width="12.7109375" style="1" customWidth="1"/>
    <col min="5412" max="5625" width="10.7109375" style="1"/>
    <col min="5626" max="5626" width="5" style="1" customWidth="1"/>
    <col min="5627" max="5627" width="0" style="1" hidden="1" customWidth="1"/>
    <col min="5628" max="5628" width="1.7109375" style="1" customWidth="1"/>
    <col min="5629" max="5629" width="41.7109375" style="1" customWidth="1"/>
    <col min="5630" max="5630" width="13.28515625" style="1" customWidth="1"/>
    <col min="5631" max="5631" width="13" style="1" customWidth="1"/>
    <col min="5632" max="5632" width="10" style="1" customWidth="1"/>
    <col min="5633" max="5633" width="13" style="1" customWidth="1"/>
    <col min="5634" max="5634" width="10.28515625" style="1" customWidth="1"/>
    <col min="5635" max="5635" width="13" style="1" customWidth="1"/>
    <col min="5636" max="5636" width="9.7109375" style="1" customWidth="1"/>
    <col min="5637" max="5637" width="1.28515625" style="1" customWidth="1"/>
    <col min="5638" max="5638" width="29.28515625" style="1" customWidth="1"/>
    <col min="5639" max="5639" width="12.7109375" style="1" customWidth="1"/>
    <col min="5640" max="5642" width="15.7109375" style="1" customWidth="1"/>
    <col min="5643" max="5643" width="12.7109375" style="1" customWidth="1"/>
    <col min="5644" max="5646" width="15.7109375" style="1" customWidth="1"/>
    <col min="5647" max="5647" width="13.28515625" style="1" customWidth="1"/>
    <col min="5648" max="5650" width="15.7109375" style="1" customWidth="1"/>
    <col min="5651" max="5651" width="12.7109375" style="1" customWidth="1"/>
    <col min="5652" max="5654" width="15.7109375" style="1" customWidth="1"/>
    <col min="5655" max="5655" width="13.28515625" style="1" customWidth="1"/>
    <col min="5656" max="5658" width="15.7109375" style="1" customWidth="1"/>
    <col min="5659" max="5659" width="13.28515625" style="1" customWidth="1"/>
    <col min="5660" max="5662" width="15.7109375" style="1" customWidth="1"/>
    <col min="5663" max="5663" width="12.7109375" style="1" customWidth="1"/>
    <col min="5664" max="5666" width="15.7109375" style="1" customWidth="1"/>
    <col min="5667" max="5667" width="12.7109375" style="1" customWidth="1"/>
    <col min="5668" max="5881" width="10.7109375" style="1"/>
    <col min="5882" max="5882" width="5" style="1" customWidth="1"/>
    <col min="5883" max="5883" width="0" style="1" hidden="1" customWidth="1"/>
    <col min="5884" max="5884" width="1.7109375" style="1" customWidth="1"/>
    <col min="5885" max="5885" width="41.7109375" style="1" customWidth="1"/>
    <col min="5886" max="5886" width="13.28515625" style="1" customWidth="1"/>
    <col min="5887" max="5887" width="13" style="1" customWidth="1"/>
    <col min="5888" max="5888" width="10" style="1" customWidth="1"/>
    <col min="5889" max="5889" width="13" style="1" customWidth="1"/>
    <col min="5890" max="5890" width="10.28515625" style="1" customWidth="1"/>
    <col min="5891" max="5891" width="13" style="1" customWidth="1"/>
    <col min="5892" max="5892" width="9.7109375" style="1" customWidth="1"/>
    <col min="5893" max="5893" width="1.28515625" style="1" customWidth="1"/>
    <col min="5894" max="5894" width="29.28515625" style="1" customWidth="1"/>
    <col min="5895" max="5895" width="12.7109375" style="1" customWidth="1"/>
    <col min="5896" max="5898" width="15.7109375" style="1" customWidth="1"/>
    <col min="5899" max="5899" width="12.7109375" style="1" customWidth="1"/>
    <col min="5900" max="5902" width="15.7109375" style="1" customWidth="1"/>
    <col min="5903" max="5903" width="13.28515625" style="1" customWidth="1"/>
    <col min="5904" max="5906" width="15.7109375" style="1" customWidth="1"/>
    <col min="5907" max="5907" width="12.7109375" style="1" customWidth="1"/>
    <col min="5908" max="5910" width="15.7109375" style="1" customWidth="1"/>
    <col min="5911" max="5911" width="13.28515625" style="1" customWidth="1"/>
    <col min="5912" max="5914" width="15.7109375" style="1" customWidth="1"/>
    <col min="5915" max="5915" width="13.28515625" style="1" customWidth="1"/>
    <col min="5916" max="5918" width="15.7109375" style="1" customWidth="1"/>
    <col min="5919" max="5919" width="12.7109375" style="1" customWidth="1"/>
    <col min="5920" max="5922" width="15.7109375" style="1" customWidth="1"/>
    <col min="5923" max="5923" width="12.7109375" style="1" customWidth="1"/>
    <col min="5924" max="6137" width="10.7109375" style="1"/>
    <col min="6138" max="6138" width="5" style="1" customWidth="1"/>
    <col min="6139" max="6139" width="0" style="1" hidden="1" customWidth="1"/>
    <col min="6140" max="6140" width="1.7109375" style="1" customWidth="1"/>
    <col min="6141" max="6141" width="41.7109375" style="1" customWidth="1"/>
    <col min="6142" max="6142" width="13.28515625" style="1" customWidth="1"/>
    <col min="6143" max="6143" width="13" style="1" customWidth="1"/>
    <col min="6144" max="6144" width="10" style="1" customWidth="1"/>
    <col min="6145" max="6145" width="13" style="1" customWidth="1"/>
    <col min="6146" max="6146" width="10.28515625" style="1" customWidth="1"/>
    <col min="6147" max="6147" width="13" style="1" customWidth="1"/>
    <col min="6148" max="6148" width="9.7109375" style="1" customWidth="1"/>
    <col min="6149" max="6149" width="1.28515625" style="1" customWidth="1"/>
    <col min="6150" max="6150" width="29.28515625" style="1" customWidth="1"/>
    <col min="6151" max="6151" width="12.7109375" style="1" customWidth="1"/>
    <col min="6152" max="6154" width="15.7109375" style="1" customWidth="1"/>
    <col min="6155" max="6155" width="12.7109375" style="1" customWidth="1"/>
    <col min="6156" max="6158" width="15.7109375" style="1" customWidth="1"/>
    <col min="6159" max="6159" width="13.28515625" style="1" customWidth="1"/>
    <col min="6160" max="6162" width="15.7109375" style="1" customWidth="1"/>
    <col min="6163" max="6163" width="12.7109375" style="1" customWidth="1"/>
    <col min="6164" max="6166" width="15.7109375" style="1" customWidth="1"/>
    <col min="6167" max="6167" width="13.28515625" style="1" customWidth="1"/>
    <col min="6168" max="6170" width="15.7109375" style="1" customWidth="1"/>
    <col min="6171" max="6171" width="13.28515625" style="1" customWidth="1"/>
    <col min="6172" max="6174" width="15.7109375" style="1" customWidth="1"/>
    <col min="6175" max="6175" width="12.7109375" style="1" customWidth="1"/>
    <col min="6176" max="6178" width="15.7109375" style="1" customWidth="1"/>
    <col min="6179" max="6179" width="12.7109375" style="1" customWidth="1"/>
    <col min="6180" max="6393" width="10.7109375" style="1"/>
    <col min="6394" max="6394" width="5" style="1" customWidth="1"/>
    <col min="6395" max="6395" width="0" style="1" hidden="1" customWidth="1"/>
    <col min="6396" max="6396" width="1.7109375" style="1" customWidth="1"/>
    <col min="6397" max="6397" width="41.7109375" style="1" customWidth="1"/>
    <col min="6398" max="6398" width="13.28515625" style="1" customWidth="1"/>
    <col min="6399" max="6399" width="13" style="1" customWidth="1"/>
    <col min="6400" max="6400" width="10" style="1" customWidth="1"/>
    <col min="6401" max="6401" width="13" style="1" customWidth="1"/>
    <col min="6402" max="6402" width="10.28515625" style="1" customWidth="1"/>
    <col min="6403" max="6403" width="13" style="1" customWidth="1"/>
    <col min="6404" max="6404" width="9.7109375" style="1" customWidth="1"/>
    <col min="6405" max="6405" width="1.28515625" style="1" customWidth="1"/>
    <col min="6406" max="6406" width="29.28515625" style="1" customWidth="1"/>
    <col min="6407" max="6407" width="12.7109375" style="1" customWidth="1"/>
    <col min="6408" max="6410" width="15.7109375" style="1" customWidth="1"/>
    <col min="6411" max="6411" width="12.7109375" style="1" customWidth="1"/>
    <col min="6412" max="6414" width="15.7109375" style="1" customWidth="1"/>
    <col min="6415" max="6415" width="13.28515625" style="1" customWidth="1"/>
    <col min="6416" max="6418" width="15.7109375" style="1" customWidth="1"/>
    <col min="6419" max="6419" width="12.7109375" style="1" customWidth="1"/>
    <col min="6420" max="6422" width="15.7109375" style="1" customWidth="1"/>
    <col min="6423" max="6423" width="13.28515625" style="1" customWidth="1"/>
    <col min="6424" max="6426" width="15.7109375" style="1" customWidth="1"/>
    <col min="6427" max="6427" width="13.28515625" style="1" customWidth="1"/>
    <col min="6428" max="6430" width="15.7109375" style="1" customWidth="1"/>
    <col min="6431" max="6431" width="12.7109375" style="1" customWidth="1"/>
    <col min="6432" max="6434" width="15.7109375" style="1" customWidth="1"/>
    <col min="6435" max="6435" width="12.7109375" style="1" customWidth="1"/>
    <col min="6436" max="6649" width="10.7109375" style="1"/>
    <col min="6650" max="6650" width="5" style="1" customWidth="1"/>
    <col min="6651" max="6651" width="0" style="1" hidden="1" customWidth="1"/>
    <col min="6652" max="6652" width="1.7109375" style="1" customWidth="1"/>
    <col min="6653" max="6653" width="41.7109375" style="1" customWidth="1"/>
    <col min="6654" max="6654" width="13.28515625" style="1" customWidth="1"/>
    <col min="6655" max="6655" width="13" style="1" customWidth="1"/>
    <col min="6656" max="6656" width="10" style="1" customWidth="1"/>
    <col min="6657" max="6657" width="13" style="1" customWidth="1"/>
    <col min="6658" max="6658" width="10.28515625" style="1" customWidth="1"/>
    <col min="6659" max="6659" width="13" style="1" customWidth="1"/>
    <col min="6660" max="6660" width="9.7109375" style="1" customWidth="1"/>
    <col min="6661" max="6661" width="1.28515625" style="1" customWidth="1"/>
    <col min="6662" max="6662" width="29.28515625" style="1" customWidth="1"/>
    <col min="6663" max="6663" width="12.7109375" style="1" customWidth="1"/>
    <col min="6664" max="6666" width="15.7109375" style="1" customWidth="1"/>
    <col min="6667" max="6667" width="12.7109375" style="1" customWidth="1"/>
    <col min="6668" max="6670" width="15.7109375" style="1" customWidth="1"/>
    <col min="6671" max="6671" width="13.28515625" style="1" customWidth="1"/>
    <col min="6672" max="6674" width="15.7109375" style="1" customWidth="1"/>
    <col min="6675" max="6675" width="12.7109375" style="1" customWidth="1"/>
    <col min="6676" max="6678" width="15.7109375" style="1" customWidth="1"/>
    <col min="6679" max="6679" width="13.28515625" style="1" customWidth="1"/>
    <col min="6680" max="6682" width="15.7109375" style="1" customWidth="1"/>
    <col min="6683" max="6683" width="13.28515625" style="1" customWidth="1"/>
    <col min="6684" max="6686" width="15.7109375" style="1" customWidth="1"/>
    <col min="6687" max="6687" width="12.7109375" style="1" customWidth="1"/>
    <col min="6688" max="6690" width="15.7109375" style="1" customWidth="1"/>
    <col min="6691" max="6691" width="12.7109375" style="1" customWidth="1"/>
    <col min="6692" max="6905" width="10.7109375" style="1"/>
    <col min="6906" max="6906" width="5" style="1" customWidth="1"/>
    <col min="6907" max="6907" width="0" style="1" hidden="1" customWidth="1"/>
    <col min="6908" max="6908" width="1.7109375" style="1" customWidth="1"/>
    <col min="6909" max="6909" width="41.7109375" style="1" customWidth="1"/>
    <col min="6910" max="6910" width="13.28515625" style="1" customWidth="1"/>
    <col min="6911" max="6911" width="13" style="1" customWidth="1"/>
    <col min="6912" max="6912" width="10" style="1" customWidth="1"/>
    <col min="6913" max="6913" width="13" style="1" customWidth="1"/>
    <col min="6914" max="6914" width="10.28515625" style="1" customWidth="1"/>
    <col min="6915" max="6915" width="13" style="1" customWidth="1"/>
    <col min="6916" max="6916" width="9.7109375" style="1" customWidth="1"/>
    <col min="6917" max="6917" width="1.28515625" style="1" customWidth="1"/>
    <col min="6918" max="6918" width="29.28515625" style="1" customWidth="1"/>
    <col min="6919" max="6919" width="12.7109375" style="1" customWidth="1"/>
    <col min="6920" max="6922" width="15.7109375" style="1" customWidth="1"/>
    <col min="6923" max="6923" width="12.7109375" style="1" customWidth="1"/>
    <col min="6924" max="6926" width="15.7109375" style="1" customWidth="1"/>
    <col min="6927" max="6927" width="13.28515625" style="1" customWidth="1"/>
    <col min="6928" max="6930" width="15.7109375" style="1" customWidth="1"/>
    <col min="6931" max="6931" width="12.7109375" style="1" customWidth="1"/>
    <col min="6932" max="6934" width="15.7109375" style="1" customWidth="1"/>
    <col min="6935" max="6935" width="13.28515625" style="1" customWidth="1"/>
    <col min="6936" max="6938" width="15.7109375" style="1" customWidth="1"/>
    <col min="6939" max="6939" width="13.28515625" style="1" customWidth="1"/>
    <col min="6940" max="6942" width="15.7109375" style="1" customWidth="1"/>
    <col min="6943" max="6943" width="12.7109375" style="1" customWidth="1"/>
    <col min="6944" max="6946" width="15.7109375" style="1" customWidth="1"/>
    <col min="6947" max="6947" width="12.7109375" style="1" customWidth="1"/>
    <col min="6948" max="7161" width="10.7109375" style="1"/>
    <col min="7162" max="7162" width="5" style="1" customWidth="1"/>
    <col min="7163" max="7163" width="0" style="1" hidden="1" customWidth="1"/>
    <col min="7164" max="7164" width="1.7109375" style="1" customWidth="1"/>
    <col min="7165" max="7165" width="41.7109375" style="1" customWidth="1"/>
    <col min="7166" max="7166" width="13.28515625" style="1" customWidth="1"/>
    <col min="7167" max="7167" width="13" style="1" customWidth="1"/>
    <col min="7168" max="7168" width="10" style="1" customWidth="1"/>
    <col min="7169" max="7169" width="13" style="1" customWidth="1"/>
    <col min="7170" max="7170" width="10.28515625" style="1" customWidth="1"/>
    <col min="7171" max="7171" width="13" style="1" customWidth="1"/>
    <col min="7172" max="7172" width="9.7109375" style="1" customWidth="1"/>
    <col min="7173" max="7173" width="1.28515625" style="1" customWidth="1"/>
    <col min="7174" max="7174" width="29.28515625" style="1" customWidth="1"/>
    <col min="7175" max="7175" width="12.7109375" style="1" customWidth="1"/>
    <col min="7176" max="7178" width="15.7109375" style="1" customWidth="1"/>
    <col min="7179" max="7179" width="12.7109375" style="1" customWidth="1"/>
    <col min="7180" max="7182" width="15.7109375" style="1" customWidth="1"/>
    <col min="7183" max="7183" width="13.28515625" style="1" customWidth="1"/>
    <col min="7184" max="7186" width="15.7109375" style="1" customWidth="1"/>
    <col min="7187" max="7187" width="12.7109375" style="1" customWidth="1"/>
    <col min="7188" max="7190" width="15.7109375" style="1" customWidth="1"/>
    <col min="7191" max="7191" width="13.28515625" style="1" customWidth="1"/>
    <col min="7192" max="7194" width="15.7109375" style="1" customWidth="1"/>
    <col min="7195" max="7195" width="13.28515625" style="1" customWidth="1"/>
    <col min="7196" max="7198" width="15.7109375" style="1" customWidth="1"/>
    <col min="7199" max="7199" width="12.7109375" style="1" customWidth="1"/>
    <col min="7200" max="7202" width="15.7109375" style="1" customWidth="1"/>
    <col min="7203" max="7203" width="12.7109375" style="1" customWidth="1"/>
    <col min="7204" max="7417" width="10.7109375" style="1"/>
    <col min="7418" max="7418" width="5" style="1" customWidth="1"/>
    <col min="7419" max="7419" width="0" style="1" hidden="1" customWidth="1"/>
    <col min="7420" max="7420" width="1.7109375" style="1" customWidth="1"/>
    <col min="7421" max="7421" width="41.7109375" style="1" customWidth="1"/>
    <col min="7422" max="7422" width="13.28515625" style="1" customWidth="1"/>
    <col min="7423" max="7423" width="13" style="1" customWidth="1"/>
    <col min="7424" max="7424" width="10" style="1" customWidth="1"/>
    <col min="7425" max="7425" width="13" style="1" customWidth="1"/>
    <col min="7426" max="7426" width="10.28515625" style="1" customWidth="1"/>
    <col min="7427" max="7427" width="13" style="1" customWidth="1"/>
    <col min="7428" max="7428" width="9.7109375" style="1" customWidth="1"/>
    <col min="7429" max="7429" width="1.28515625" style="1" customWidth="1"/>
    <col min="7430" max="7430" width="29.28515625" style="1" customWidth="1"/>
    <col min="7431" max="7431" width="12.7109375" style="1" customWidth="1"/>
    <col min="7432" max="7434" width="15.7109375" style="1" customWidth="1"/>
    <col min="7435" max="7435" width="12.7109375" style="1" customWidth="1"/>
    <col min="7436" max="7438" width="15.7109375" style="1" customWidth="1"/>
    <col min="7439" max="7439" width="13.28515625" style="1" customWidth="1"/>
    <col min="7440" max="7442" width="15.7109375" style="1" customWidth="1"/>
    <col min="7443" max="7443" width="12.7109375" style="1" customWidth="1"/>
    <col min="7444" max="7446" width="15.7109375" style="1" customWidth="1"/>
    <col min="7447" max="7447" width="13.28515625" style="1" customWidth="1"/>
    <col min="7448" max="7450" width="15.7109375" style="1" customWidth="1"/>
    <col min="7451" max="7451" width="13.28515625" style="1" customWidth="1"/>
    <col min="7452" max="7454" width="15.7109375" style="1" customWidth="1"/>
    <col min="7455" max="7455" width="12.7109375" style="1" customWidth="1"/>
    <col min="7456" max="7458" width="15.7109375" style="1" customWidth="1"/>
    <col min="7459" max="7459" width="12.7109375" style="1" customWidth="1"/>
    <col min="7460" max="7673" width="10.7109375" style="1"/>
    <col min="7674" max="7674" width="5" style="1" customWidth="1"/>
    <col min="7675" max="7675" width="0" style="1" hidden="1" customWidth="1"/>
    <col min="7676" max="7676" width="1.7109375" style="1" customWidth="1"/>
    <col min="7677" max="7677" width="41.7109375" style="1" customWidth="1"/>
    <col min="7678" max="7678" width="13.28515625" style="1" customWidth="1"/>
    <col min="7679" max="7679" width="13" style="1" customWidth="1"/>
    <col min="7680" max="7680" width="10" style="1" customWidth="1"/>
    <col min="7681" max="7681" width="13" style="1" customWidth="1"/>
    <col min="7682" max="7682" width="10.28515625" style="1" customWidth="1"/>
    <col min="7683" max="7683" width="13" style="1" customWidth="1"/>
    <col min="7684" max="7684" width="9.7109375" style="1" customWidth="1"/>
    <col min="7685" max="7685" width="1.28515625" style="1" customWidth="1"/>
    <col min="7686" max="7686" width="29.28515625" style="1" customWidth="1"/>
    <col min="7687" max="7687" width="12.7109375" style="1" customWidth="1"/>
    <col min="7688" max="7690" width="15.7109375" style="1" customWidth="1"/>
    <col min="7691" max="7691" width="12.7109375" style="1" customWidth="1"/>
    <col min="7692" max="7694" width="15.7109375" style="1" customWidth="1"/>
    <col min="7695" max="7695" width="13.28515625" style="1" customWidth="1"/>
    <col min="7696" max="7698" width="15.7109375" style="1" customWidth="1"/>
    <col min="7699" max="7699" width="12.7109375" style="1" customWidth="1"/>
    <col min="7700" max="7702" width="15.7109375" style="1" customWidth="1"/>
    <col min="7703" max="7703" width="13.28515625" style="1" customWidth="1"/>
    <col min="7704" max="7706" width="15.7109375" style="1" customWidth="1"/>
    <col min="7707" max="7707" width="13.28515625" style="1" customWidth="1"/>
    <col min="7708" max="7710" width="15.7109375" style="1" customWidth="1"/>
    <col min="7711" max="7711" width="12.7109375" style="1" customWidth="1"/>
    <col min="7712" max="7714" width="15.7109375" style="1" customWidth="1"/>
    <col min="7715" max="7715" width="12.7109375" style="1" customWidth="1"/>
    <col min="7716" max="7929" width="10.7109375" style="1"/>
    <col min="7930" max="7930" width="5" style="1" customWidth="1"/>
    <col min="7931" max="7931" width="0" style="1" hidden="1" customWidth="1"/>
    <col min="7932" max="7932" width="1.7109375" style="1" customWidth="1"/>
    <col min="7933" max="7933" width="41.7109375" style="1" customWidth="1"/>
    <col min="7934" max="7934" width="13.28515625" style="1" customWidth="1"/>
    <col min="7935" max="7935" width="13" style="1" customWidth="1"/>
    <col min="7936" max="7936" width="10" style="1" customWidth="1"/>
    <col min="7937" max="7937" width="13" style="1" customWidth="1"/>
    <col min="7938" max="7938" width="10.28515625" style="1" customWidth="1"/>
    <col min="7939" max="7939" width="13" style="1" customWidth="1"/>
    <col min="7940" max="7940" width="9.7109375" style="1" customWidth="1"/>
    <col min="7941" max="7941" width="1.28515625" style="1" customWidth="1"/>
    <col min="7942" max="7942" width="29.28515625" style="1" customWidth="1"/>
    <col min="7943" max="7943" width="12.7109375" style="1" customWidth="1"/>
    <col min="7944" max="7946" width="15.7109375" style="1" customWidth="1"/>
    <col min="7947" max="7947" width="12.7109375" style="1" customWidth="1"/>
    <col min="7948" max="7950" width="15.7109375" style="1" customWidth="1"/>
    <col min="7951" max="7951" width="13.28515625" style="1" customWidth="1"/>
    <col min="7952" max="7954" width="15.7109375" style="1" customWidth="1"/>
    <col min="7955" max="7955" width="12.7109375" style="1" customWidth="1"/>
    <col min="7956" max="7958" width="15.7109375" style="1" customWidth="1"/>
    <col min="7959" max="7959" width="13.28515625" style="1" customWidth="1"/>
    <col min="7960" max="7962" width="15.7109375" style="1" customWidth="1"/>
    <col min="7963" max="7963" width="13.28515625" style="1" customWidth="1"/>
    <col min="7964" max="7966" width="15.7109375" style="1" customWidth="1"/>
    <col min="7967" max="7967" width="12.7109375" style="1" customWidth="1"/>
    <col min="7968" max="7970" width="15.7109375" style="1" customWidth="1"/>
    <col min="7971" max="7971" width="12.7109375" style="1" customWidth="1"/>
    <col min="7972" max="8185" width="10.7109375" style="1"/>
    <col min="8186" max="8186" width="5" style="1" customWidth="1"/>
    <col min="8187" max="8187" width="0" style="1" hidden="1" customWidth="1"/>
    <col min="8188" max="8188" width="1.7109375" style="1" customWidth="1"/>
    <col min="8189" max="8189" width="41.7109375" style="1" customWidth="1"/>
    <col min="8190" max="8190" width="13.28515625" style="1" customWidth="1"/>
    <col min="8191" max="8191" width="13" style="1" customWidth="1"/>
    <col min="8192" max="8192" width="10" style="1" customWidth="1"/>
    <col min="8193" max="8193" width="13" style="1" customWidth="1"/>
    <col min="8194" max="8194" width="10.28515625" style="1" customWidth="1"/>
    <col min="8195" max="8195" width="13" style="1" customWidth="1"/>
    <col min="8196" max="8196" width="9.7109375" style="1" customWidth="1"/>
    <col min="8197" max="8197" width="1.28515625" style="1" customWidth="1"/>
    <col min="8198" max="8198" width="29.28515625" style="1" customWidth="1"/>
    <col min="8199" max="8199" width="12.7109375" style="1" customWidth="1"/>
    <col min="8200" max="8202" width="15.7109375" style="1" customWidth="1"/>
    <col min="8203" max="8203" width="12.7109375" style="1" customWidth="1"/>
    <col min="8204" max="8206" width="15.7109375" style="1" customWidth="1"/>
    <col min="8207" max="8207" width="13.28515625" style="1" customWidth="1"/>
    <col min="8208" max="8210" width="15.7109375" style="1" customWidth="1"/>
    <col min="8211" max="8211" width="12.7109375" style="1" customWidth="1"/>
    <col min="8212" max="8214" width="15.7109375" style="1" customWidth="1"/>
    <col min="8215" max="8215" width="13.28515625" style="1" customWidth="1"/>
    <col min="8216" max="8218" width="15.7109375" style="1" customWidth="1"/>
    <col min="8219" max="8219" width="13.28515625" style="1" customWidth="1"/>
    <col min="8220" max="8222" width="15.7109375" style="1" customWidth="1"/>
    <col min="8223" max="8223" width="12.7109375" style="1" customWidth="1"/>
    <col min="8224" max="8226" width="15.7109375" style="1" customWidth="1"/>
    <col min="8227" max="8227" width="12.7109375" style="1" customWidth="1"/>
    <col min="8228" max="8441" width="10.7109375" style="1"/>
    <col min="8442" max="8442" width="5" style="1" customWidth="1"/>
    <col min="8443" max="8443" width="0" style="1" hidden="1" customWidth="1"/>
    <col min="8444" max="8444" width="1.7109375" style="1" customWidth="1"/>
    <col min="8445" max="8445" width="41.7109375" style="1" customWidth="1"/>
    <col min="8446" max="8446" width="13.28515625" style="1" customWidth="1"/>
    <col min="8447" max="8447" width="13" style="1" customWidth="1"/>
    <col min="8448" max="8448" width="10" style="1" customWidth="1"/>
    <col min="8449" max="8449" width="13" style="1" customWidth="1"/>
    <col min="8450" max="8450" width="10.28515625" style="1" customWidth="1"/>
    <col min="8451" max="8451" width="13" style="1" customWidth="1"/>
    <col min="8452" max="8452" width="9.7109375" style="1" customWidth="1"/>
    <col min="8453" max="8453" width="1.28515625" style="1" customWidth="1"/>
    <col min="8454" max="8454" width="29.28515625" style="1" customWidth="1"/>
    <col min="8455" max="8455" width="12.7109375" style="1" customWidth="1"/>
    <col min="8456" max="8458" width="15.7109375" style="1" customWidth="1"/>
    <col min="8459" max="8459" width="12.7109375" style="1" customWidth="1"/>
    <col min="8460" max="8462" width="15.7109375" style="1" customWidth="1"/>
    <col min="8463" max="8463" width="13.28515625" style="1" customWidth="1"/>
    <col min="8464" max="8466" width="15.7109375" style="1" customWidth="1"/>
    <col min="8467" max="8467" width="12.7109375" style="1" customWidth="1"/>
    <col min="8468" max="8470" width="15.7109375" style="1" customWidth="1"/>
    <col min="8471" max="8471" width="13.28515625" style="1" customWidth="1"/>
    <col min="8472" max="8474" width="15.7109375" style="1" customWidth="1"/>
    <col min="8475" max="8475" width="13.28515625" style="1" customWidth="1"/>
    <col min="8476" max="8478" width="15.7109375" style="1" customWidth="1"/>
    <col min="8479" max="8479" width="12.7109375" style="1" customWidth="1"/>
    <col min="8480" max="8482" width="15.7109375" style="1" customWidth="1"/>
    <col min="8483" max="8483" width="12.7109375" style="1" customWidth="1"/>
    <col min="8484" max="8697" width="10.7109375" style="1"/>
    <col min="8698" max="8698" width="5" style="1" customWidth="1"/>
    <col min="8699" max="8699" width="0" style="1" hidden="1" customWidth="1"/>
    <col min="8700" max="8700" width="1.7109375" style="1" customWidth="1"/>
    <col min="8701" max="8701" width="41.7109375" style="1" customWidth="1"/>
    <col min="8702" max="8702" width="13.28515625" style="1" customWidth="1"/>
    <col min="8703" max="8703" width="13" style="1" customWidth="1"/>
    <col min="8704" max="8704" width="10" style="1" customWidth="1"/>
    <col min="8705" max="8705" width="13" style="1" customWidth="1"/>
    <col min="8706" max="8706" width="10.28515625" style="1" customWidth="1"/>
    <col min="8707" max="8707" width="13" style="1" customWidth="1"/>
    <col min="8708" max="8708" width="9.7109375" style="1" customWidth="1"/>
    <col min="8709" max="8709" width="1.28515625" style="1" customWidth="1"/>
    <col min="8710" max="8710" width="29.28515625" style="1" customWidth="1"/>
    <col min="8711" max="8711" width="12.7109375" style="1" customWidth="1"/>
    <col min="8712" max="8714" width="15.7109375" style="1" customWidth="1"/>
    <col min="8715" max="8715" width="12.7109375" style="1" customWidth="1"/>
    <col min="8716" max="8718" width="15.7109375" style="1" customWidth="1"/>
    <col min="8719" max="8719" width="13.28515625" style="1" customWidth="1"/>
    <col min="8720" max="8722" width="15.7109375" style="1" customWidth="1"/>
    <col min="8723" max="8723" width="12.7109375" style="1" customWidth="1"/>
    <col min="8724" max="8726" width="15.7109375" style="1" customWidth="1"/>
    <col min="8727" max="8727" width="13.28515625" style="1" customWidth="1"/>
    <col min="8728" max="8730" width="15.7109375" style="1" customWidth="1"/>
    <col min="8731" max="8731" width="13.28515625" style="1" customWidth="1"/>
    <col min="8732" max="8734" width="15.7109375" style="1" customWidth="1"/>
    <col min="8735" max="8735" width="12.7109375" style="1" customWidth="1"/>
    <col min="8736" max="8738" width="15.7109375" style="1" customWidth="1"/>
    <col min="8739" max="8739" width="12.7109375" style="1" customWidth="1"/>
    <col min="8740" max="8953" width="10.7109375" style="1"/>
    <col min="8954" max="8954" width="5" style="1" customWidth="1"/>
    <col min="8955" max="8955" width="0" style="1" hidden="1" customWidth="1"/>
    <col min="8956" max="8956" width="1.7109375" style="1" customWidth="1"/>
    <col min="8957" max="8957" width="41.7109375" style="1" customWidth="1"/>
    <col min="8958" max="8958" width="13.28515625" style="1" customWidth="1"/>
    <col min="8959" max="8959" width="13" style="1" customWidth="1"/>
    <col min="8960" max="8960" width="10" style="1" customWidth="1"/>
    <col min="8961" max="8961" width="13" style="1" customWidth="1"/>
    <col min="8962" max="8962" width="10.28515625" style="1" customWidth="1"/>
    <col min="8963" max="8963" width="13" style="1" customWidth="1"/>
    <col min="8964" max="8964" width="9.7109375" style="1" customWidth="1"/>
    <col min="8965" max="8965" width="1.28515625" style="1" customWidth="1"/>
    <col min="8966" max="8966" width="29.28515625" style="1" customWidth="1"/>
    <col min="8967" max="8967" width="12.7109375" style="1" customWidth="1"/>
    <col min="8968" max="8970" width="15.7109375" style="1" customWidth="1"/>
    <col min="8971" max="8971" width="12.7109375" style="1" customWidth="1"/>
    <col min="8972" max="8974" width="15.7109375" style="1" customWidth="1"/>
    <col min="8975" max="8975" width="13.28515625" style="1" customWidth="1"/>
    <col min="8976" max="8978" width="15.7109375" style="1" customWidth="1"/>
    <col min="8979" max="8979" width="12.7109375" style="1" customWidth="1"/>
    <col min="8980" max="8982" width="15.7109375" style="1" customWidth="1"/>
    <col min="8983" max="8983" width="13.28515625" style="1" customWidth="1"/>
    <col min="8984" max="8986" width="15.7109375" style="1" customWidth="1"/>
    <col min="8987" max="8987" width="13.28515625" style="1" customWidth="1"/>
    <col min="8988" max="8990" width="15.7109375" style="1" customWidth="1"/>
    <col min="8991" max="8991" width="12.7109375" style="1" customWidth="1"/>
    <col min="8992" max="8994" width="15.7109375" style="1" customWidth="1"/>
    <col min="8995" max="8995" width="12.7109375" style="1" customWidth="1"/>
    <col min="8996" max="9209" width="10.7109375" style="1"/>
    <col min="9210" max="9210" width="5" style="1" customWidth="1"/>
    <col min="9211" max="9211" width="0" style="1" hidden="1" customWidth="1"/>
    <col min="9212" max="9212" width="1.7109375" style="1" customWidth="1"/>
    <col min="9213" max="9213" width="41.7109375" style="1" customWidth="1"/>
    <col min="9214" max="9214" width="13.28515625" style="1" customWidth="1"/>
    <col min="9215" max="9215" width="13" style="1" customWidth="1"/>
    <col min="9216" max="9216" width="10" style="1" customWidth="1"/>
    <col min="9217" max="9217" width="13" style="1" customWidth="1"/>
    <col min="9218" max="9218" width="10.28515625" style="1" customWidth="1"/>
    <col min="9219" max="9219" width="13" style="1" customWidth="1"/>
    <col min="9220" max="9220" width="9.7109375" style="1" customWidth="1"/>
    <col min="9221" max="9221" width="1.28515625" style="1" customWidth="1"/>
    <col min="9222" max="9222" width="29.28515625" style="1" customWidth="1"/>
    <col min="9223" max="9223" width="12.7109375" style="1" customWidth="1"/>
    <col min="9224" max="9226" width="15.7109375" style="1" customWidth="1"/>
    <col min="9227" max="9227" width="12.7109375" style="1" customWidth="1"/>
    <col min="9228" max="9230" width="15.7109375" style="1" customWidth="1"/>
    <col min="9231" max="9231" width="13.28515625" style="1" customWidth="1"/>
    <col min="9232" max="9234" width="15.7109375" style="1" customWidth="1"/>
    <col min="9235" max="9235" width="12.7109375" style="1" customWidth="1"/>
    <col min="9236" max="9238" width="15.7109375" style="1" customWidth="1"/>
    <col min="9239" max="9239" width="13.28515625" style="1" customWidth="1"/>
    <col min="9240" max="9242" width="15.7109375" style="1" customWidth="1"/>
    <col min="9243" max="9243" width="13.28515625" style="1" customWidth="1"/>
    <col min="9244" max="9246" width="15.7109375" style="1" customWidth="1"/>
    <col min="9247" max="9247" width="12.7109375" style="1" customWidth="1"/>
    <col min="9248" max="9250" width="15.7109375" style="1" customWidth="1"/>
    <col min="9251" max="9251" width="12.7109375" style="1" customWidth="1"/>
    <col min="9252" max="9465" width="10.7109375" style="1"/>
    <col min="9466" max="9466" width="5" style="1" customWidth="1"/>
    <col min="9467" max="9467" width="0" style="1" hidden="1" customWidth="1"/>
    <col min="9468" max="9468" width="1.7109375" style="1" customWidth="1"/>
    <col min="9469" max="9469" width="41.7109375" style="1" customWidth="1"/>
    <col min="9470" max="9470" width="13.28515625" style="1" customWidth="1"/>
    <col min="9471" max="9471" width="13" style="1" customWidth="1"/>
    <col min="9472" max="9472" width="10" style="1" customWidth="1"/>
    <col min="9473" max="9473" width="13" style="1" customWidth="1"/>
    <col min="9474" max="9474" width="10.28515625" style="1" customWidth="1"/>
    <col min="9475" max="9475" width="13" style="1" customWidth="1"/>
    <col min="9476" max="9476" width="9.7109375" style="1" customWidth="1"/>
    <col min="9477" max="9477" width="1.28515625" style="1" customWidth="1"/>
    <col min="9478" max="9478" width="29.28515625" style="1" customWidth="1"/>
    <col min="9479" max="9479" width="12.7109375" style="1" customWidth="1"/>
    <col min="9480" max="9482" width="15.7109375" style="1" customWidth="1"/>
    <col min="9483" max="9483" width="12.7109375" style="1" customWidth="1"/>
    <col min="9484" max="9486" width="15.7109375" style="1" customWidth="1"/>
    <col min="9487" max="9487" width="13.28515625" style="1" customWidth="1"/>
    <col min="9488" max="9490" width="15.7109375" style="1" customWidth="1"/>
    <col min="9491" max="9491" width="12.7109375" style="1" customWidth="1"/>
    <col min="9492" max="9494" width="15.7109375" style="1" customWidth="1"/>
    <col min="9495" max="9495" width="13.28515625" style="1" customWidth="1"/>
    <col min="9496" max="9498" width="15.7109375" style="1" customWidth="1"/>
    <col min="9499" max="9499" width="13.28515625" style="1" customWidth="1"/>
    <col min="9500" max="9502" width="15.7109375" style="1" customWidth="1"/>
    <col min="9503" max="9503" width="12.7109375" style="1" customWidth="1"/>
    <col min="9504" max="9506" width="15.7109375" style="1" customWidth="1"/>
    <col min="9507" max="9507" width="12.7109375" style="1" customWidth="1"/>
    <col min="9508" max="9721" width="10.7109375" style="1"/>
    <col min="9722" max="9722" width="5" style="1" customWidth="1"/>
    <col min="9723" max="9723" width="0" style="1" hidden="1" customWidth="1"/>
    <col min="9724" max="9724" width="1.7109375" style="1" customWidth="1"/>
    <col min="9725" max="9725" width="41.7109375" style="1" customWidth="1"/>
    <col min="9726" max="9726" width="13.28515625" style="1" customWidth="1"/>
    <col min="9727" max="9727" width="13" style="1" customWidth="1"/>
    <col min="9728" max="9728" width="10" style="1" customWidth="1"/>
    <col min="9729" max="9729" width="13" style="1" customWidth="1"/>
    <col min="9730" max="9730" width="10.28515625" style="1" customWidth="1"/>
    <col min="9731" max="9731" width="13" style="1" customWidth="1"/>
    <col min="9732" max="9732" width="9.7109375" style="1" customWidth="1"/>
    <col min="9733" max="9733" width="1.28515625" style="1" customWidth="1"/>
    <col min="9734" max="9734" width="29.28515625" style="1" customWidth="1"/>
    <col min="9735" max="9735" width="12.7109375" style="1" customWidth="1"/>
    <col min="9736" max="9738" width="15.7109375" style="1" customWidth="1"/>
    <col min="9739" max="9739" width="12.7109375" style="1" customWidth="1"/>
    <col min="9740" max="9742" width="15.7109375" style="1" customWidth="1"/>
    <col min="9743" max="9743" width="13.28515625" style="1" customWidth="1"/>
    <col min="9744" max="9746" width="15.7109375" style="1" customWidth="1"/>
    <col min="9747" max="9747" width="12.7109375" style="1" customWidth="1"/>
    <col min="9748" max="9750" width="15.7109375" style="1" customWidth="1"/>
    <col min="9751" max="9751" width="13.28515625" style="1" customWidth="1"/>
    <col min="9752" max="9754" width="15.7109375" style="1" customWidth="1"/>
    <col min="9755" max="9755" width="13.28515625" style="1" customWidth="1"/>
    <col min="9756" max="9758" width="15.7109375" style="1" customWidth="1"/>
    <col min="9759" max="9759" width="12.7109375" style="1" customWidth="1"/>
    <col min="9760" max="9762" width="15.7109375" style="1" customWidth="1"/>
    <col min="9763" max="9763" width="12.7109375" style="1" customWidth="1"/>
    <col min="9764" max="9977" width="10.7109375" style="1"/>
    <col min="9978" max="9978" width="5" style="1" customWidth="1"/>
    <col min="9979" max="9979" width="0" style="1" hidden="1" customWidth="1"/>
    <col min="9980" max="9980" width="1.7109375" style="1" customWidth="1"/>
    <col min="9981" max="9981" width="41.7109375" style="1" customWidth="1"/>
    <col min="9982" max="9982" width="13.28515625" style="1" customWidth="1"/>
    <col min="9983" max="9983" width="13" style="1" customWidth="1"/>
    <col min="9984" max="9984" width="10" style="1" customWidth="1"/>
    <col min="9985" max="9985" width="13" style="1" customWidth="1"/>
    <col min="9986" max="9986" width="10.28515625" style="1" customWidth="1"/>
    <col min="9987" max="9987" width="13" style="1" customWidth="1"/>
    <col min="9988" max="9988" width="9.7109375" style="1" customWidth="1"/>
    <col min="9989" max="9989" width="1.28515625" style="1" customWidth="1"/>
    <col min="9990" max="9990" width="29.28515625" style="1" customWidth="1"/>
    <col min="9991" max="9991" width="12.7109375" style="1" customWidth="1"/>
    <col min="9992" max="9994" width="15.7109375" style="1" customWidth="1"/>
    <col min="9995" max="9995" width="12.7109375" style="1" customWidth="1"/>
    <col min="9996" max="9998" width="15.7109375" style="1" customWidth="1"/>
    <col min="9999" max="9999" width="13.28515625" style="1" customWidth="1"/>
    <col min="10000" max="10002" width="15.7109375" style="1" customWidth="1"/>
    <col min="10003" max="10003" width="12.7109375" style="1" customWidth="1"/>
    <col min="10004" max="10006" width="15.7109375" style="1" customWidth="1"/>
    <col min="10007" max="10007" width="13.28515625" style="1" customWidth="1"/>
    <col min="10008" max="10010" width="15.7109375" style="1" customWidth="1"/>
    <col min="10011" max="10011" width="13.28515625" style="1" customWidth="1"/>
    <col min="10012" max="10014" width="15.7109375" style="1" customWidth="1"/>
    <col min="10015" max="10015" width="12.7109375" style="1" customWidth="1"/>
    <col min="10016" max="10018" width="15.7109375" style="1" customWidth="1"/>
    <col min="10019" max="10019" width="12.7109375" style="1" customWidth="1"/>
    <col min="10020" max="10233" width="10.7109375" style="1"/>
    <col min="10234" max="10234" width="5" style="1" customWidth="1"/>
    <col min="10235" max="10235" width="0" style="1" hidden="1" customWidth="1"/>
    <col min="10236" max="10236" width="1.7109375" style="1" customWidth="1"/>
    <col min="10237" max="10237" width="41.7109375" style="1" customWidth="1"/>
    <col min="10238" max="10238" width="13.28515625" style="1" customWidth="1"/>
    <col min="10239" max="10239" width="13" style="1" customWidth="1"/>
    <col min="10240" max="10240" width="10" style="1" customWidth="1"/>
    <col min="10241" max="10241" width="13" style="1" customWidth="1"/>
    <col min="10242" max="10242" width="10.28515625" style="1" customWidth="1"/>
    <col min="10243" max="10243" width="13" style="1" customWidth="1"/>
    <col min="10244" max="10244" width="9.7109375" style="1" customWidth="1"/>
    <col min="10245" max="10245" width="1.28515625" style="1" customWidth="1"/>
    <col min="10246" max="10246" width="29.28515625" style="1" customWidth="1"/>
    <col min="10247" max="10247" width="12.7109375" style="1" customWidth="1"/>
    <col min="10248" max="10250" width="15.7109375" style="1" customWidth="1"/>
    <col min="10251" max="10251" width="12.7109375" style="1" customWidth="1"/>
    <col min="10252" max="10254" width="15.7109375" style="1" customWidth="1"/>
    <col min="10255" max="10255" width="13.28515625" style="1" customWidth="1"/>
    <col min="10256" max="10258" width="15.7109375" style="1" customWidth="1"/>
    <col min="10259" max="10259" width="12.7109375" style="1" customWidth="1"/>
    <col min="10260" max="10262" width="15.7109375" style="1" customWidth="1"/>
    <col min="10263" max="10263" width="13.28515625" style="1" customWidth="1"/>
    <col min="10264" max="10266" width="15.7109375" style="1" customWidth="1"/>
    <col min="10267" max="10267" width="13.28515625" style="1" customWidth="1"/>
    <col min="10268" max="10270" width="15.7109375" style="1" customWidth="1"/>
    <col min="10271" max="10271" width="12.7109375" style="1" customWidth="1"/>
    <col min="10272" max="10274" width="15.7109375" style="1" customWidth="1"/>
    <col min="10275" max="10275" width="12.7109375" style="1" customWidth="1"/>
    <col min="10276" max="10489" width="10.7109375" style="1"/>
    <col min="10490" max="10490" width="5" style="1" customWidth="1"/>
    <col min="10491" max="10491" width="0" style="1" hidden="1" customWidth="1"/>
    <col min="10492" max="10492" width="1.7109375" style="1" customWidth="1"/>
    <col min="10493" max="10493" width="41.7109375" style="1" customWidth="1"/>
    <col min="10494" max="10494" width="13.28515625" style="1" customWidth="1"/>
    <col min="10495" max="10495" width="13" style="1" customWidth="1"/>
    <col min="10496" max="10496" width="10" style="1" customWidth="1"/>
    <col min="10497" max="10497" width="13" style="1" customWidth="1"/>
    <col min="10498" max="10498" width="10.28515625" style="1" customWidth="1"/>
    <col min="10499" max="10499" width="13" style="1" customWidth="1"/>
    <col min="10500" max="10500" width="9.7109375" style="1" customWidth="1"/>
    <col min="10501" max="10501" width="1.28515625" style="1" customWidth="1"/>
    <col min="10502" max="10502" width="29.28515625" style="1" customWidth="1"/>
    <col min="10503" max="10503" width="12.7109375" style="1" customWidth="1"/>
    <col min="10504" max="10506" width="15.7109375" style="1" customWidth="1"/>
    <col min="10507" max="10507" width="12.7109375" style="1" customWidth="1"/>
    <col min="10508" max="10510" width="15.7109375" style="1" customWidth="1"/>
    <col min="10511" max="10511" width="13.28515625" style="1" customWidth="1"/>
    <col min="10512" max="10514" width="15.7109375" style="1" customWidth="1"/>
    <col min="10515" max="10515" width="12.7109375" style="1" customWidth="1"/>
    <col min="10516" max="10518" width="15.7109375" style="1" customWidth="1"/>
    <col min="10519" max="10519" width="13.28515625" style="1" customWidth="1"/>
    <col min="10520" max="10522" width="15.7109375" style="1" customWidth="1"/>
    <col min="10523" max="10523" width="13.28515625" style="1" customWidth="1"/>
    <col min="10524" max="10526" width="15.7109375" style="1" customWidth="1"/>
    <col min="10527" max="10527" width="12.7109375" style="1" customWidth="1"/>
    <col min="10528" max="10530" width="15.7109375" style="1" customWidth="1"/>
    <col min="10531" max="10531" width="12.7109375" style="1" customWidth="1"/>
    <col min="10532" max="10745" width="10.7109375" style="1"/>
    <col min="10746" max="10746" width="5" style="1" customWidth="1"/>
    <col min="10747" max="10747" width="0" style="1" hidden="1" customWidth="1"/>
    <col min="10748" max="10748" width="1.7109375" style="1" customWidth="1"/>
    <col min="10749" max="10749" width="41.7109375" style="1" customWidth="1"/>
    <col min="10750" max="10750" width="13.28515625" style="1" customWidth="1"/>
    <col min="10751" max="10751" width="13" style="1" customWidth="1"/>
    <col min="10752" max="10752" width="10" style="1" customWidth="1"/>
    <col min="10753" max="10753" width="13" style="1" customWidth="1"/>
    <col min="10754" max="10754" width="10.28515625" style="1" customWidth="1"/>
    <col min="10755" max="10755" width="13" style="1" customWidth="1"/>
    <col min="10756" max="10756" width="9.7109375" style="1" customWidth="1"/>
    <col min="10757" max="10757" width="1.28515625" style="1" customWidth="1"/>
    <col min="10758" max="10758" width="29.28515625" style="1" customWidth="1"/>
    <col min="10759" max="10759" width="12.7109375" style="1" customWidth="1"/>
    <col min="10760" max="10762" width="15.7109375" style="1" customWidth="1"/>
    <col min="10763" max="10763" width="12.7109375" style="1" customWidth="1"/>
    <col min="10764" max="10766" width="15.7109375" style="1" customWidth="1"/>
    <col min="10767" max="10767" width="13.28515625" style="1" customWidth="1"/>
    <col min="10768" max="10770" width="15.7109375" style="1" customWidth="1"/>
    <col min="10771" max="10771" width="12.7109375" style="1" customWidth="1"/>
    <col min="10772" max="10774" width="15.7109375" style="1" customWidth="1"/>
    <col min="10775" max="10775" width="13.28515625" style="1" customWidth="1"/>
    <col min="10776" max="10778" width="15.7109375" style="1" customWidth="1"/>
    <col min="10779" max="10779" width="13.28515625" style="1" customWidth="1"/>
    <col min="10780" max="10782" width="15.7109375" style="1" customWidth="1"/>
    <col min="10783" max="10783" width="12.7109375" style="1" customWidth="1"/>
    <col min="10784" max="10786" width="15.7109375" style="1" customWidth="1"/>
    <col min="10787" max="10787" width="12.7109375" style="1" customWidth="1"/>
    <col min="10788" max="11001" width="10.7109375" style="1"/>
    <col min="11002" max="11002" width="5" style="1" customWidth="1"/>
    <col min="11003" max="11003" width="0" style="1" hidden="1" customWidth="1"/>
    <col min="11004" max="11004" width="1.7109375" style="1" customWidth="1"/>
    <col min="11005" max="11005" width="41.7109375" style="1" customWidth="1"/>
    <col min="11006" max="11006" width="13.28515625" style="1" customWidth="1"/>
    <col min="11007" max="11007" width="13" style="1" customWidth="1"/>
    <col min="11008" max="11008" width="10" style="1" customWidth="1"/>
    <col min="11009" max="11009" width="13" style="1" customWidth="1"/>
    <col min="11010" max="11010" width="10.28515625" style="1" customWidth="1"/>
    <col min="11011" max="11011" width="13" style="1" customWidth="1"/>
    <col min="11012" max="11012" width="9.7109375" style="1" customWidth="1"/>
    <col min="11013" max="11013" width="1.28515625" style="1" customWidth="1"/>
    <col min="11014" max="11014" width="29.28515625" style="1" customWidth="1"/>
    <col min="11015" max="11015" width="12.7109375" style="1" customWidth="1"/>
    <col min="11016" max="11018" width="15.7109375" style="1" customWidth="1"/>
    <col min="11019" max="11019" width="12.7109375" style="1" customWidth="1"/>
    <col min="11020" max="11022" width="15.7109375" style="1" customWidth="1"/>
    <col min="11023" max="11023" width="13.28515625" style="1" customWidth="1"/>
    <col min="11024" max="11026" width="15.7109375" style="1" customWidth="1"/>
    <col min="11027" max="11027" width="12.7109375" style="1" customWidth="1"/>
    <col min="11028" max="11030" width="15.7109375" style="1" customWidth="1"/>
    <col min="11031" max="11031" width="13.28515625" style="1" customWidth="1"/>
    <col min="11032" max="11034" width="15.7109375" style="1" customWidth="1"/>
    <col min="11035" max="11035" width="13.28515625" style="1" customWidth="1"/>
    <col min="11036" max="11038" width="15.7109375" style="1" customWidth="1"/>
    <col min="11039" max="11039" width="12.7109375" style="1" customWidth="1"/>
    <col min="11040" max="11042" width="15.7109375" style="1" customWidth="1"/>
    <col min="11043" max="11043" width="12.7109375" style="1" customWidth="1"/>
    <col min="11044" max="11257" width="10.7109375" style="1"/>
    <col min="11258" max="11258" width="5" style="1" customWidth="1"/>
    <col min="11259" max="11259" width="0" style="1" hidden="1" customWidth="1"/>
    <col min="11260" max="11260" width="1.7109375" style="1" customWidth="1"/>
    <col min="11261" max="11261" width="41.7109375" style="1" customWidth="1"/>
    <col min="11262" max="11262" width="13.28515625" style="1" customWidth="1"/>
    <col min="11263" max="11263" width="13" style="1" customWidth="1"/>
    <col min="11264" max="11264" width="10" style="1" customWidth="1"/>
    <col min="11265" max="11265" width="13" style="1" customWidth="1"/>
    <col min="11266" max="11266" width="10.28515625" style="1" customWidth="1"/>
    <col min="11267" max="11267" width="13" style="1" customWidth="1"/>
    <col min="11268" max="11268" width="9.7109375" style="1" customWidth="1"/>
    <col min="11269" max="11269" width="1.28515625" style="1" customWidth="1"/>
    <col min="11270" max="11270" width="29.28515625" style="1" customWidth="1"/>
    <col min="11271" max="11271" width="12.7109375" style="1" customWidth="1"/>
    <col min="11272" max="11274" width="15.7109375" style="1" customWidth="1"/>
    <col min="11275" max="11275" width="12.7109375" style="1" customWidth="1"/>
    <col min="11276" max="11278" width="15.7109375" style="1" customWidth="1"/>
    <col min="11279" max="11279" width="13.28515625" style="1" customWidth="1"/>
    <col min="11280" max="11282" width="15.7109375" style="1" customWidth="1"/>
    <col min="11283" max="11283" width="12.7109375" style="1" customWidth="1"/>
    <col min="11284" max="11286" width="15.7109375" style="1" customWidth="1"/>
    <col min="11287" max="11287" width="13.28515625" style="1" customWidth="1"/>
    <col min="11288" max="11290" width="15.7109375" style="1" customWidth="1"/>
    <col min="11291" max="11291" width="13.28515625" style="1" customWidth="1"/>
    <col min="11292" max="11294" width="15.7109375" style="1" customWidth="1"/>
    <col min="11295" max="11295" width="12.7109375" style="1" customWidth="1"/>
    <col min="11296" max="11298" width="15.7109375" style="1" customWidth="1"/>
    <col min="11299" max="11299" width="12.7109375" style="1" customWidth="1"/>
    <col min="11300" max="11513" width="10.7109375" style="1"/>
    <col min="11514" max="11514" width="5" style="1" customWidth="1"/>
    <col min="11515" max="11515" width="0" style="1" hidden="1" customWidth="1"/>
    <col min="11516" max="11516" width="1.7109375" style="1" customWidth="1"/>
    <col min="11517" max="11517" width="41.7109375" style="1" customWidth="1"/>
    <col min="11518" max="11518" width="13.28515625" style="1" customWidth="1"/>
    <col min="11519" max="11519" width="13" style="1" customWidth="1"/>
    <col min="11520" max="11520" width="10" style="1" customWidth="1"/>
    <col min="11521" max="11521" width="13" style="1" customWidth="1"/>
    <col min="11522" max="11522" width="10.28515625" style="1" customWidth="1"/>
    <col min="11523" max="11523" width="13" style="1" customWidth="1"/>
    <col min="11524" max="11524" width="9.7109375" style="1" customWidth="1"/>
    <col min="11525" max="11525" width="1.28515625" style="1" customWidth="1"/>
    <col min="11526" max="11526" width="29.28515625" style="1" customWidth="1"/>
    <col min="11527" max="11527" width="12.7109375" style="1" customWidth="1"/>
    <col min="11528" max="11530" width="15.7109375" style="1" customWidth="1"/>
    <col min="11531" max="11531" width="12.7109375" style="1" customWidth="1"/>
    <col min="11532" max="11534" width="15.7109375" style="1" customWidth="1"/>
    <col min="11535" max="11535" width="13.28515625" style="1" customWidth="1"/>
    <col min="11536" max="11538" width="15.7109375" style="1" customWidth="1"/>
    <col min="11539" max="11539" width="12.7109375" style="1" customWidth="1"/>
    <col min="11540" max="11542" width="15.7109375" style="1" customWidth="1"/>
    <col min="11543" max="11543" width="13.28515625" style="1" customWidth="1"/>
    <col min="11544" max="11546" width="15.7109375" style="1" customWidth="1"/>
    <col min="11547" max="11547" width="13.28515625" style="1" customWidth="1"/>
    <col min="11548" max="11550" width="15.7109375" style="1" customWidth="1"/>
    <col min="11551" max="11551" width="12.7109375" style="1" customWidth="1"/>
    <col min="11552" max="11554" width="15.7109375" style="1" customWidth="1"/>
    <col min="11555" max="11555" width="12.7109375" style="1" customWidth="1"/>
    <col min="11556" max="11769" width="10.7109375" style="1"/>
    <col min="11770" max="11770" width="5" style="1" customWidth="1"/>
    <col min="11771" max="11771" width="0" style="1" hidden="1" customWidth="1"/>
    <col min="11772" max="11772" width="1.7109375" style="1" customWidth="1"/>
    <col min="11773" max="11773" width="41.7109375" style="1" customWidth="1"/>
    <col min="11774" max="11774" width="13.28515625" style="1" customWidth="1"/>
    <col min="11775" max="11775" width="13" style="1" customWidth="1"/>
    <col min="11776" max="11776" width="10" style="1" customWidth="1"/>
    <col min="11777" max="11777" width="13" style="1" customWidth="1"/>
    <col min="11778" max="11778" width="10.28515625" style="1" customWidth="1"/>
    <col min="11779" max="11779" width="13" style="1" customWidth="1"/>
    <col min="11780" max="11780" width="9.7109375" style="1" customWidth="1"/>
    <col min="11781" max="11781" width="1.28515625" style="1" customWidth="1"/>
    <col min="11782" max="11782" width="29.28515625" style="1" customWidth="1"/>
    <col min="11783" max="11783" width="12.7109375" style="1" customWidth="1"/>
    <col min="11784" max="11786" width="15.7109375" style="1" customWidth="1"/>
    <col min="11787" max="11787" width="12.7109375" style="1" customWidth="1"/>
    <col min="11788" max="11790" width="15.7109375" style="1" customWidth="1"/>
    <col min="11791" max="11791" width="13.28515625" style="1" customWidth="1"/>
    <col min="11792" max="11794" width="15.7109375" style="1" customWidth="1"/>
    <col min="11795" max="11795" width="12.7109375" style="1" customWidth="1"/>
    <col min="11796" max="11798" width="15.7109375" style="1" customWidth="1"/>
    <col min="11799" max="11799" width="13.28515625" style="1" customWidth="1"/>
    <col min="11800" max="11802" width="15.7109375" style="1" customWidth="1"/>
    <col min="11803" max="11803" width="13.28515625" style="1" customWidth="1"/>
    <col min="11804" max="11806" width="15.7109375" style="1" customWidth="1"/>
    <col min="11807" max="11807" width="12.7109375" style="1" customWidth="1"/>
    <col min="11808" max="11810" width="15.7109375" style="1" customWidth="1"/>
    <col min="11811" max="11811" width="12.7109375" style="1" customWidth="1"/>
    <col min="11812" max="12025" width="10.7109375" style="1"/>
    <col min="12026" max="12026" width="5" style="1" customWidth="1"/>
    <col min="12027" max="12027" width="0" style="1" hidden="1" customWidth="1"/>
    <col min="12028" max="12028" width="1.7109375" style="1" customWidth="1"/>
    <col min="12029" max="12029" width="41.7109375" style="1" customWidth="1"/>
    <col min="12030" max="12030" width="13.28515625" style="1" customWidth="1"/>
    <col min="12031" max="12031" width="13" style="1" customWidth="1"/>
    <col min="12032" max="12032" width="10" style="1" customWidth="1"/>
    <col min="12033" max="12033" width="13" style="1" customWidth="1"/>
    <col min="12034" max="12034" width="10.28515625" style="1" customWidth="1"/>
    <col min="12035" max="12035" width="13" style="1" customWidth="1"/>
    <col min="12036" max="12036" width="9.7109375" style="1" customWidth="1"/>
    <col min="12037" max="12037" width="1.28515625" style="1" customWidth="1"/>
    <col min="12038" max="12038" width="29.28515625" style="1" customWidth="1"/>
    <col min="12039" max="12039" width="12.7109375" style="1" customWidth="1"/>
    <col min="12040" max="12042" width="15.7109375" style="1" customWidth="1"/>
    <col min="12043" max="12043" width="12.7109375" style="1" customWidth="1"/>
    <col min="12044" max="12046" width="15.7109375" style="1" customWidth="1"/>
    <col min="12047" max="12047" width="13.28515625" style="1" customWidth="1"/>
    <col min="12048" max="12050" width="15.7109375" style="1" customWidth="1"/>
    <col min="12051" max="12051" width="12.7109375" style="1" customWidth="1"/>
    <col min="12052" max="12054" width="15.7109375" style="1" customWidth="1"/>
    <col min="12055" max="12055" width="13.28515625" style="1" customWidth="1"/>
    <col min="12056" max="12058" width="15.7109375" style="1" customWidth="1"/>
    <col min="12059" max="12059" width="13.28515625" style="1" customWidth="1"/>
    <col min="12060" max="12062" width="15.7109375" style="1" customWidth="1"/>
    <col min="12063" max="12063" width="12.7109375" style="1" customWidth="1"/>
    <col min="12064" max="12066" width="15.7109375" style="1" customWidth="1"/>
    <col min="12067" max="12067" width="12.7109375" style="1" customWidth="1"/>
    <col min="12068" max="12281" width="10.7109375" style="1"/>
    <col min="12282" max="12282" width="5" style="1" customWidth="1"/>
    <col min="12283" max="12283" width="0" style="1" hidden="1" customWidth="1"/>
    <col min="12284" max="12284" width="1.7109375" style="1" customWidth="1"/>
    <col min="12285" max="12285" width="41.7109375" style="1" customWidth="1"/>
    <col min="12286" max="12286" width="13.28515625" style="1" customWidth="1"/>
    <col min="12287" max="12287" width="13" style="1" customWidth="1"/>
    <col min="12288" max="12288" width="10" style="1" customWidth="1"/>
    <col min="12289" max="12289" width="13" style="1" customWidth="1"/>
    <col min="12290" max="12290" width="10.28515625" style="1" customWidth="1"/>
    <col min="12291" max="12291" width="13" style="1" customWidth="1"/>
    <col min="12292" max="12292" width="9.7109375" style="1" customWidth="1"/>
    <col min="12293" max="12293" width="1.28515625" style="1" customWidth="1"/>
    <col min="12294" max="12294" width="29.28515625" style="1" customWidth="1"/>
    <col min="12295" max="12295" width="12.7109375" style="1" customWidth="1"/>
    <col min="12296" max="12298" width="15.7109375" style="1" customWidth="1"/>
    <col min="12299" max="12299" width="12.7109375" style="1" customWidth="1"/>
    <col min="12300" max="12302" width="15.7109375" style="1" customWidth="1"/>
    <col min="12303" max="12303" width="13.28515625" style="1" customWidth="1"/>
    <col min="12304" max="12306" width="15.7109375" style="1" customWidth="1"/>
    <col min="12307" max="12307" width="12.7109375" style="1" customWidth="1"/>
    <col min="12308" max="12310" width="15.7109375" style="1" customWidth="1"/>
    <col min="12311" max="12311" width="13.28515625" style="1" customWidth="1"/>
    <col min="12312" max="12314" width="15.7109375" style="1" customWidth="1"/>
    <col min="12315" max="12315" width="13.28515625" style="1" customWidth="1"/>
    <col min="12316" max="12318" width="15.7109375" style="1" customWidth="1"/>
    <col min="12319" max="12319" width="12.7109375" style="1" customWidth="1"/>
    <col min="12320" max="12322" width="15.7109375" style="1" customWidth="1"/>
    <col min="12323" max="12323" width="12.7109375" style="1" customWidth="1"/>
    <col min="12324" max="12537" width="10.7109375" style="1"/>
    <col min="12538" max="12538" width="5" style="1" customWidth="1"/>
    <col min="12539" max="12539" width="0" style="1" hidden="1" customWidth="1"/>
    <col min="12540" max="12540" width="1.7109375" style="1" customWidth="1"/>
    <col min="12541" max="12541" width="41.7109375" style="1" customWidth="1"/>
    <col min="12542" max="12542" width="13.28515625" style="1" customWidth="1"/>
    <col min="12543" max="12543" width="13" style="1" customWidth="1"/>
    <col min="12544" max="12544" width="10" style="1" customWidth="1"/>
    <col min="12545" max="12545" width="13" style="1" customWidth="1"/>
    <col min="12546" max="12546" width="10.28515625" style="1" customWidth="1"/>
    <col min="12547" max="12547" width="13" style="1" customWidth="1"/>
    <col min="12548" max="12548" width="9.7109375" style="1" customWidth="1"/>
    <col min="12549" max="12549" width="1.28515625" style="1" customWidth="1"/>
    <col min="12550" max="12550" width="29.28515625" style="1" customWidth="1"/>
    <col min="12551" max="12551" width="12.7109375" style="1" customWidth="1"/>
    <col min="12552" max="12554" width="15.7109375" style="1" customWidth="1"/>
    <col min="12555" max="12555" width="12.7109375" style="1" customWidth="1"/>
    <col min="12556" max="12558" width="15.7109375" style="1" customWidth="1"/>
    <col min="12559" max="12559" width="13.28515625" style="1" customWidth="1"/>
    <col min="12560" max="12562" width="15.7109375" style="1" customWidth="1"/>
    <col min="12563" max="12563" width="12.7109375" style="1" customWidth="1"/>
    <col min="12564" max="12566" width="15.7109375" style="1" customWidth="1"/>
    <col min="12567" max="12567" width="13.28515625" style="1" customWidth="1"/>
    <col min="12568" max="12570" width="15.7109375" style="1" customWidth="1"/>
    <col min="12571" max="12571" width="13.28515625" style="1" customWidth="1"/>
    <col min="12572" max="12574" width="15.7109375" style="1" customWidth="1"/>
    <col min="12575" max="12575" width="12.7109375" style="1" customWidth="1"/>
    <col min="12576" max="12578" width="15.7109375" style="1" customWidth="1"/>
    <col min="12579" max="12579" width="12.7109375" style="1" customWidth="1"/>
    <col min="12580" max="12793" width="10.7109375" style="1"/>
    <col min="12794" max="12794" width="5" style="1" customWidth="1"/>
    <col min="12795" max="12795" width="0" style="1" hidden="1" customWidth="1"/>
    <col min="12796" max="12796" width="1.7109375" style="1" customWidth="1"/>
    <col min="12797" max="12797" width="41.7109375" style="1" customWidth="1"/>
    <col min="12798" max="12798" width="13.28515625" style="1" customWidth="1"/>
    <col min="12799" max="12799" width="13" style="1" customWidth="1"/>
    <col min="12800" max="12800" width="10" style="1" customWidth="1"/>
    <col min="12801" max="12801" width="13" style="1" customWidth="1"/>
    <col min="12802" max="12802" width="10.28515625" style="1" customWidth="1"/>
    <col min="12803" max="12803" width="13" style="1" customWidth="1"/>
    <col min="12804" max="12804" width="9.7109375" style="1" customWidth="1"/>
    <col min="12805" max="12805" width="1.28515625" style="1" customWidth="1"/>
    <col min="12806" max="12806" width="29.28515625" style="1" customWidth="1"/>
    <col min="12807" max="12807" width="12.7109375" style="1" customWidth="1"/>
    <col min="12808" max="12810" width="15.7109375" style="1" customWidth="1"/>
    <col min="12811" max="12811" width="12.7109375" style="1" customWidth="1"/>
    <col min="12812" max="12814" width="15.7109375" style="1" customWidth="1"/>
    <col min="12815" max="12815" width="13.28515625" style="1" customWidth="1"/>
    <col min="12816" max="12818" width="15.7109375" style="1" customWidth="1"/>
    <col min="12819" max="12819" width="12.7109375" style="1" customWidth="1"/>
    <col min="12820" max="12822" width="15.7109375" style="1" customWidth="1"/>
    <col min="12823" max="12823" width="13.28515625" style="1" customWidth="1"/>
    <col min="12824" max="12826" width="15.7109375" style="1" customWidth="1"/>
    <col min="12827" max="12827" width="13.28515625" style="1" customWidth="1"/>
    <col min="12828" max="12830" width="15.7109375" style="1" customWidth="1"/>
    <col min="12831" max="12831" width="12.7109375" style="1" customWidth="1"/>
    <col min="12832" max="12834" width="15.7109375" style="1" customWidth="1"/>
    <col min="12835" max="12835" width="12.7109375" style="1" customWidth="1"/>
    <col min="12836" max="13049" width="10.7109375" style="1"/>
    <col min="13050" max="13050" width="5" style="1" customWidth="1"/>
    <col min="13051" max="13051" width="0" style="1" hidden="1" customWidth="1"/>
    <col min="13052" max="13052" width="1.7109375" style="1" customWidth="1"/>
    <col min="13053" max="13053" width="41.7109375" style="1" customWidth="1"/>
    <col min="13054" max="13054" width="13.28515625" style="1" customWidth="1"/>
    <col min="13055" max="13055" width="13" style="1" customWidth="1"/>
    <col min="13056" max="13056" width="10" style="1" customWidth="1"/>
    <col min="13057" max="13057" width="13" style="1" customWidth="1"/>
    <col min="13058" max="13058" width="10.28515625" style="1" customWidth="1"/>
    <col min="13059" max="13059" width="13" style="1" customWidth="1"/>
    <col min="13060" max="13060" width="9.7109375" style="1" customWidth="1"/>
    <col min="13061" max="13061" width="1.28515625" style="1" customWidth="1"/>
    <col min="13062" max="13062" width="29.28515625" style="1" customWidth="1"/>
    <col min="13063" max="13063" width="12.7109375" style="1" customWidth="1"/>
    <col min="13064" max="13066" width="15.7109375" style="1" customWidth="1"/>
    <col min="13067" max="13067" width="12.7109375" style="1" customWidth="1"/>
    <col min="13068" max="13070" width="15.7109375" style="1" customWidth="1"/>
    <col min="13071" max="13071" width="13.28515625" style="1" customWidth="1"/>
    <col min="13072" max="13074" width="15.7109375" style="1" customWidth="1"/>
    <col min="13075" max="13075" width="12.7109375" style="1" customWidth="1"/>
    <col min="13076" max="13078" width="15.7109375" style="1" customWidth="1"/>
    <col min="13079" max="13079" width="13.28515625" style="1" customWidth="1"/>
    <col min="13080" max="13082" width="15.7109375" style="1" customWidth="1"/>
    <col min="13083" max="13083" width="13.28515625" style="1" customWidth="1"/>
    <col min="13084" max="13086" width="15.7109375" style="1" customWidth="1"/>
    <col min="13087" max="13087" width="12.7109375" style="1" customWidth="1"/>
    <col min="13088" max="13090" width="15.7109375" style="1" customWidth="1"/>
    <col min="13091" max="13091" width="12.7109375" style="1" customWidth="1"/>
    <col min="13092" max="13305" width="10.7109375" style="1"/>
    <col min="13306" max="13306" width="5" style="1" customWidth="1"/>
    <col min="13307" max="13307" width="0" style="1" hidden="1" customWidth="1"/>
    <col min="13308" max="13308" width="1.7109375" style="1" customWidth="1"/>
    <col min="13309" max="13309" width="41.7109375" style="1" customWidth="1"/>
    <col min="13310" max="13310" width="13.28515625" style="1" customWidth="1"/>
    <col min="13311" max="13311" width="13" style="1" customWidth="1"/>
    <col min="13312" max="13312" width="10" style="1" customWidth="1"/>
    <col min="13313" max="13313" width="13" style="1" customWidth="1"/>
    <col min="13314" max="13314" width="10.28515625" style="1" customWidth="1"/>
    <col min="13315" max="13315" width="13" style="1" customWidth="1"/>
    <col min="13316" max="13316" width="9.7109375" style="1" customWidth="1"/>
    <col min="13317" max="13317" width="1.28515625" style="1" customWidth="1"/>
    <col min="13318" max="13318" width="29.28515625" style="1" customWidth="1"/>
    <col min="13319" max="13319" width="12.7109375" style="1" customWidth="1"/>
    <col min="13320" max="13322" width="15.7109375" style="1" customWidth="1"/>
    <col min="13323" max="13323" width="12.7109375" style="1" customWidth="1"/>
    <col min="13324" max="13326" width="15.7109375" style="1" customWidth="1"/>
    <col min="13327" max="13327" width="13.28515625" style="1" customWidth="1"/>
    <col min="13328" max="13330" width="15.7109375" style="1" customWidth="1"/>
    <col min="13331" max="13331" width="12.7109375" style="1" customWidth="1"/>
    <col min="13332" max="13334" width="15.7109375" style="1" customWidth="1"/>
    <col min="13335" max="13335" width="13.28515625" style="1" customWidth="1"/>
    <col min="13336" max="13338" width="15.7109375" style="1" customWidth="1"/>
    <col min="13339" max="13339" width="13.28515625" style="1" customWidth="1"/>
    <col min="13340" max="13342" width="15.7109375" style="1" customWidth="1"/>
    <col min="13343" max="13343" width="12.7109375" style="1" customWidth="1"/>
    <col min="13344" max="13346" width="15.7109375" style="1" customWidth="1"/>
    <col min="13347" max="13347" width="12.7109375" style="1" customWidth="1"/>
    <col min="13348" max="13561" width="10.7109375" style="1"/>
    <col min="13562" max="13562" width="5" style="1" customWidth="1"/>
    <col min="13563" max="13563" width="0" style="1" hidden="1" customWidth="1"/>
    <col min="13564" max="13564" width="1.7109375" style="1" customWidth="1"/>
    <col min="13565" max="13565" width="41.7109375" style="1" customWidth="1"/>
    <col min="13566" max="13566" width="13.28515625" style="1" customWidth="1"/>
    <col min="13567" max="13567" width="13" style="1" customWidth="1"/>
    <col min="13568" max="13568" width="10" style="1" customWidth="1"/>
    <col min="13569" max="13569" width="13" style="1" customWidth="1"/>
    <col min="13570" max="13570" width="10.28515625" style="1" customWidth="1"/>
    <col min="13571" max="13571" width="13" style="1" customWidth="1"/>
    <col min="13572" max="13572" width="9.7109375" style="1" customWidth="1"/>
    <col min="13573" max="13573" width="1.28515625" style="1" customWidth="1"/>
    <col min="13574" max="13574" width="29.28515625" style="1" customWidth="1"/>
    <col min="13575" max="13575" width="12.7109375" style="1" customWidth="1"/>
    <col min="13576" max="13578" width="15.7109375" style="1" customWidth="1"/>
    <col min="13579" max="13579" width="12.7109375" style="1" customWidth="1"/>
    <col min="13580" max="13582" width="15.7109375" style="1" customWidth="1"/>
    <col min="13583" max="13583" width="13.28515625" style="1" customWidth="1"/>
    <col min="13584" max="13586" width="15.7109375" style="1" customWidth="1"/>
    <col min="13587" max="13587" width="12.7109375" style="1" customWidth="1"/>
    <col min="13588" max="13590" width="15.7109375" style="1" customWidth="1"/>
    <col min="13591" max="13591" width="13.28515625" style="1" customWidth="1"/>
    <col min="13592" max="13594" width="15.7109375" style="1" customWidth="1"/>
    <col min="13595" max="13595" width="13.28515625" style="1" customWidth="1"/>
    <col min="13596" max="13598" width="15.7109375" style="1" customWidth="1"/>
    <col min="13599" max="13599" width="12.7109375" style="1" customWidth="1"/>
    <col min="13600" max="13602" width="15.7109375" style="1" customWidth="1"/>
    <col min="13603" max="13603" width="12.7109375" style="1" customWidth="1"/>
    <col min="13604" max="13817" width="10.7109375" style="1"/>
    <col min="13818" max="13818" width="5" style="1" customWidth="1"/>
    <col min="13819" max="13819" width="0" style="1" hidden="1" customWidth="1"/>
    <col min="13820" max="13820" width="1.7109375" style="1" customWidth="1"/>
    <col min="13821" max="13821" width="41.7109375" style="1" customWidth="1"/>
    <col min="13822" max="13822" width="13.28515625" style="1" customWidth="1"/>
    <col min="13823" max="13823" width="13" style="1" customWidth="1"/>
    <col min="13824" max="13824" width="10" style="1" customWidth="1"/>
    <col min="13825" max="13825" width="13" style="1" customWidth="1"/>
    <col min="13826" max="13826" width="10.28515625" style="1" customWidth="1"/>
    <col min="13827" max="13827" width="13" style="1" customWidth="1"/>
    <col min="13828" max="13828" width="9.7109375" style="1" customWidth="1"/>
    <col min="13829" max="13829" width="1.28515625" style="1" customWidth="1"/>
    <col min="13830" max="13830" width="29.28515625" style="1" customWidth="1"/>
    <col min="13831" max="13831" width="12.7109375" style="1" customWidth="1"/>
    <col min="13832" max="13834" width="15.7109375" style="1" customWidth="1"/>
    <col min="13835" max="13835" width="12.7109375" style="1" customWidth="1"/>
    <col min="13836" max="13838" width="15.7109375" style="1" customWidth="1"/>
    <col min="13839" max="13839" width="13.28515625" style="1" customWidth="1"/>
    <col min="13840" max="13842" width="15.7109375" style="1" customWidth="1"/>
    <col min="13843" max="13843" width="12.7109375" style="1" customWidth="1"/>
    <col min="13844" max="13846" width="15.7109375" style="1" customWidth="1"/>
    <col min="13847" max="13847" width="13.28515625" style="1" customWidth="1"/>
    <col min="13848" max="13850" width="15.7109375" style="1" customWidth="1"/>
    <col min="13851" max="13851" width="13.28515625" style="1" customWidth="1"/>
    <col min="13852" max="13854" width="15.7109375" style="1" customWidth="1"/>
    <col min="13855" max="13855" width="12.7109375" style="1" customWidth="1"/>
    <col min="13856" max="13858" width="15.7109375" style="1" customWidth="1"/>
    <col min="13859" max="13859" width="12.7109375" style="1" customWidth="1"/>
    <col min="13860" max="14073" width="10.7109375" style="1"/>
    <col min="14074" max="14074" width="5" style="1" customWidth="1"/>
    <col min="14075" max="14075" width="0" style="1" hidden="1" customWidth="1"/>
    <col min="14076" max="14076" width="1.7109375" style="1" customWidth="1"/>
    <col min="14077" max="14077" width="41.7109375" style="1" customWidth="1"/>
    <col min="14078" max="14078" width="13.28515625" style="1" customWidth="1"/>
    <col min="14079" max="14079" width="13" style="1" customWidth="1"/>
    <col min="14080" max="14080" width="10" style="1" customWidth="1"/>
    <col min="14081" max="14081" width="13" style="1" customWidth="1"/>
    <col min="14082" max="14082" width="10.28515625" style="1" customWidth="1"/>
    <col min="14083" max="14083" width="13" style="1" customWidth="1"/>
    <col min="14084" max="14084" width="9.7109375" style="1" customWidth="1"/>
    <col min="14085" max="14085" width="1.28515625" style="1" customWidth="1"/>
    <col min="14086" max="14086" width="29.28515625" style="1" customWidth="1"/>
    <col min="14087" max="14087" width="12.7109375" style="1" customWidth="1"/>
    <col min="14088" max="14090" width="15.7109375" style="1" customWidth="1"/>
    <col min="14091" max="14091" width="12.7109375" style="1" customWidth="1"/>
    <col min="14092" max="14094" width="15.7109375" style="1" customWidth="1"/>
    <col min="14095" max="14095" width="13.28515625" style="1" customWidth="1"/>
    <col min="14096" max="14098" width="15.7109375" style="1" customWidth="1"/>
    <col min="14099" max="14099" width="12.7109375" style="1" customWidth="1"/>
    <col min="14100" max="14102" width="15.7109375" style="1" customWidth="1"/>
    <col min="14103" max="14103" width="13.28515625" style="1" customWidth="1"/>
    <col min="14104" max="14106" width="15.7109375" style="1" customWidth="1"/>
    <col min="14107" max="14107" width="13.28515625" style="1" customWidth="1"/>
    <col min="14108" max="14110" width="15.7109375" style="1" customWidth="1"/>
    <col min="14111" max="14111" width="12.7109375" style="1" customWidth="1"/>
    <col min="14112" max="14114" width="15.7109375" style="1" customWidth="1"/>
    <col min="14115" max="14115" width="12.7109375" style="1" customWidth="1"/>
    <col min="14116" max="14329" width="10.7109375" style="1"/>
    <col min="14330" max="14330" width="5" style="1" customWidth="1"/>
    <col min="14331" max="14331" width="0" style="1" hidden="1" customWidth="1"/>
    <col min="14332" max="14332" width="1.7109375" style="1" customWidth="1"/>
    <col min="14333" max="14333" width="41.7109375" style="1" customWidth="1"/>
    <col min="14334" max="14334" width="13.28515625" style="1" customWidth="1"/>
    <col min="14335" max="14335" width="13" style="1" customWidth="1"/>
    <col min="14336" max="14336" width="10" style="1" customWidth="1"/>
    <col min="14337" max="14337" width="13" style="1" customWidth="1"/>
    <col min="14338" max="14338" width="10.28515625" style="1" customWidth="1"/>
    <col min="14339" max="14339" width="13" style="1" customWidth="1"/>
    <col min="14340" max="14340" width="9.7109375" style="1" customWidth="1"/>
    <col min="14341" max="14341" width="1.28515625" style="1" customWidth="1"/>
    <col min="14342" max="14342" width="29.28515625" style="1" customWidth="1"/>
    <col min="14343" max="14343" width="12.7109375" style="1" customWidth="1"/>
    <col min="14344" max="14346" width="15.7109375" style="1" customWidth="1"/>
    <col min="14347" max="14347" width="12.7109375" style="1" customWidth="1"/>
    <col min="14348" max="14350" width="15.7109375" style="1" customWidth="1"/>
    <col min="14351" max="14351" width="13.28515625" style="1" customWidth="1"/>
    <col min="14352" max="14354" width="15.7109375" style="1" customWidth="1"/>
    <col min="14355" max="14355" width="12.7109375" style="1" customWidth="1"/>
    <col min="14356" max="14358" width="15.7109375" style="1" customWidth="1"/>
    <col min="14359" max="14359" width="13.28515625" style="1" customWidth="1"/>
    <col min="14360" max="14362" width="15.7109375" style="1" customWidth="1"/>
    <col min="14363" max="14363" width="13.28515625" style="1" customWidth="1"/>
    <col min="14364" max="14366" width="15.7109375" style="1" customWidth="1"/>
    <col min="14367" max="14367" width="12.7109375" style="1" customWidth="1"/>
    <col min="14368" max="14370" width="15.7109375" style="1" customWidth="1"/>
    <col min="14371" max="14371" width="12.7109375" style="1" customWidth="1"/>
    <col min="14372" max="14585" width="10.7109375" style="1"/>
    <col min="14586" max="14586" width="5" style="1" customWidth="1"/>
    <col min="14587" max="14587" width="0" style="1" hidden="1" customWidth="1"/>
    <col min="14588" max="14588" width="1.7109375" style="1" customWidth="1"/>
    <col min="14589" max="14589" width="41.7109375" style="1" customWidth="1"/>
    <col min="14590" max="14590" width="13.28515625" style="1" customWidth="1"/>
    <col min="14591" max="14591" width="13" style="1" customWidth="1"/>
    <col min="14592" max="14592" width="10" style="1" customWidth="1"/>
    <col min="14593" max="14593" width="13" style="1" customWidth="1"/>
    <col min="14594" max="14594" width="10.28515625" style="1" customWidth="1"/>
    <col min="14595" max="14595" width="13" style="1" customWidth="1"/>
    <col min="14596" max="14596" width="9.7109375" style="1" customWidth="1"/>
    <col min="14597" max="14597" width="1.28515625" style="1" customWidth="1"/>
    <col min="14598" max="14598" width="29.28515625" style="1" customWidth="1"/>
    <col min="14599" max="14599" width="12.7109375" style="1" customWidth="1"/>
    <col min="14600" max="14602" width="15.7109375" style="1" customWidth="1"/>
    <col min="14603" max="14603" width="12.7109375" style="1" customWidth="1"/>
    <col min="14604" max="14606" width="15.7109375" style="1" customWidth="1"/>
    <col min="14607" max="14607" width="13.28515625" style="1" customWidth="1"/>
    <col min="14608" max="14610" width="15.7109375" style="1" customWidth="1"/>
    <col min="14611" max="14611" width="12.7109375" style="1" customWidth="1"/>
    <col min="14612" max="14614" width="15.7109375" style="1" customWidth="1"/>
    <col min="14615" max="14615" width="13.28515625" style="1" customWidth="1"/>
    <col min="14616" max="14618" width="15.7109375" style="1" customWidth="1"/>
    <col min="14619" max="14619" width="13.28515625" style="1" customWidth="1"/>
    <col min="14620" max="14622" width="15.7109375" style="1" customWidth="1"/>
    <col min="14623" max="14623" width="12.7109375" style="1" customWidth="1"/>
    <col min="14624" max="14626" width="15.7109375" style="1" customWidth="1"/>
    <col min="14627" max="14627" width="12.7109375" style="1" customWidth="1"/>
    <col min="14628" max="14841" width="10.7109375" style="1"/>
    <col min="14842" max="14842" width="5" style="1" customWidth="1"/>
    <col min="14843" max="14843" width="0" style="1" hidden="1" customWidth="1"/>
    <col min="14844" max="14844" width="1.7109375" style="1" customWidth="1"/>
    <col min="14845" max="14845" width="41.7109375" style="1" customWidth="1"/>
    <col min="14846" max="14846" width="13.28515625" style="1" customWidth="1"/>
    <col min="14847" max="14847" width="13" style="1" customWidth="1"/>
    <col min="14848" max="14848" width="10" style="1" customWidth="1"/>
    <col min="14849" max="14849" width="13" style="1" customWidth="1"/>
    <col min="14850" max="14850" width="10.28515625" style="1" customWidth="1"/>
    <col min="14851" max="14851" width="13" style="1" customWidth="1"/>
    <col min="14852" max="14852" width="9.7109375" style="1" customWidth="1"/>
    <col min="14853" max="14853" width="1.28515625" style="1" customWidth="1"/>
    <col min="14854" max="14854" width="29.28515625" style="1" customWidth="1"/>
    <col min="14855" max="14855" width="12.7109375" style="1" customWidth="1"/>
    <col min="14856" max="14858" width="15.7109375" style="1" customWidth="1"/>
    <col min="14859" max="14859" width="12.7109375" style="1" customWidth="1"/>
    <col min="14860" max="14862" width="15.7109375" style="1" customWidth="1"/>
    <col min="14863" max="14863" width="13.28515625" style="1" customWidth="1"/>
    <col min="14864" max="14866" width="15.7109375" style="1" customWidth="1"/>
    <col min="14867" max="14867" width="12.7109375" style="1" customWidth="1"/>
    <col min="14868" max="14870" width="15.7109375" style="1" customWidth="1"/>
    <col min="14871" max="14871" width="13.28515625" style="1" customWidth="1"/>
    <col min="14872" max="14874" width="15.7109375" style="1" customWidth="1"/>
    <col min="14875" max="14875" width="13.28515625" style="1" customWidth="1"/>
    <col min="14876" max="14878" width="15.7109375" style="1" customWidth="1"/>
    <col min="14879" max="14879" width="12.7109375" style="1" customWidth="1"/>
    <col min="14880" max="14882" width="15.7109375" style="1" customWidth="1"/>
    <col min="14883" max="14883" width="12.7109375" style="1" customWidth="1"/>
    <col min="14884" max="15097" width="10.7109375" style="1"/>
    <col min="15098" max="15098" width="5" style="1" customWidth="1"/>
    <col min="15099" max="15099" width="0" style="1" hidden="1" customWidth="1"/>
    <col min="15100" max="15100" width="1.7109375" style="1" customWidth="1"/>
    <col min="15101" max="15101" width="41.7109375" style="1" customWidth="1"/>
    <col min="15102" max="15102" width="13.28515625" style="1" customWidth="1"/>
    <col min="15103" max="15103" width="13" style="1" customWidth="1"/>
    <col min="15104" max="15104" width="10" style="1" customWidth="1"/>
    <col min="15105" max="15105" width="13" style="1" customWidth="1"/>
    <col min="15106" max="15106" width="10.28515625" style="1" customWidth="1"/>
    <col min="15107" max="15107" width="13" style="1" customWidth="1"/>
    <col min="15108" max="15108" width="9.7109375" style="1" customWidth="1"/>
    <col min="15109" max="15109" width="1.28515625" style="1" customWidth="1"/>
    <col min="15110" max="15110" width="29.28515625" style="1" customWidth="1"/>
    <col min="15111" max="15111" width="12.7109375" style="1" customWidth="1"/>
    <col min="15112" max="15114" width="15.7109375" style="1" customWidth="1"/>
    <col min="15115" max="15115" width="12.7109375" style="1" customWidth="1"/>
    <col min="15116" max="15118" width="15.7109375" style="1" customWidth="1"/>
    <col min="15119" max="15119" width="13.28515625" style="1" customWidth="1"/>
    <col min="15120" max="15122" width="15.7109375" style="1" customWidth="1"/>
    <col min="15123" max="15123" width="12.7109375" style="1" customWidth="1"/>
    <col min="15124" max="15126" width="15.7109375" style="1" customWidth="1"/>
    <col min="15127" max="15127" width="13.28515625" style="1" customWidth="1"/>
    <col min="15128" max="15130" width="15.7109375" style="1" customWidth="1"/>
    <col min="15131" max="15131" width="13.28515625" style="1" customWidth="1"/>
    <col min="15132" max="15134" width="15.7109375" style="1" customWidth="1"/>
    <col min="15135" max="15135" width="12.7109375" style="1" customWidth="1"/>
    <col min="15136" max="15138" width="15.7109375" style="1" customWidth="1"/>
    <col min="15139" max="15139" width="12.7109375" style="1" customWidth="1"/>
    <col min="15140" max="15353" width="10.7109375" style="1"/>
    <col min="15354" max="15354" width="5" style="1" customWidth="1"/>
    <col min="15355" max="15355" width="0" style="1" hidden="1" customWidth="1"/>
    <col min="15356" max="15356" width="1.7109375" style="1" customWidth="1"/>
    <col min="15357" max="15357" width="41.7109375" style="1" customWidth="1"/>
    <col min="15358" max="15358" width="13.28515625" style="1" customWidth="1"/>
    <col min="15359" max="15359" width="13" style="1" customWidth="1"/>
    <col min="15360" max="15360" width="10" style="1" customWidth="1"/>
    <col min="15361" max="15361" width="13" style="1" customWidth="1"/>
    <col min="15362" max="15362" width="10.28515625" style="1" customWidth="1"/>
    <col min="15363" max="15363" width="13" style="1" customWidth="1"/>
    <col min="15364" max="15364" width="9.7109375" style="1" customWidth="1"/>
    <col min="15365" max="15365" width="1.28515625" style="1" customWidth="1"/>
    <col min="15366" max="15366" width="29.28515625" style="1" customWidth="1"/>
    <col min="15367" max="15367" width="12.7109375" style="1" customWidth="1"/>
    <col min="15368" max="15370" width="15.7109375" style="1" customWidth="1"/>
    <col min="15371" max="15371" width="12.7109375" style="1" customWidth="1"/>
    <col min="15372" max="15374" width="15.7109375" style="1" customWidth="1"/>
    <col min="15375" max="15375" width="13.28515625" style="1" customWidth="1"/>
    <col min="15376" max="15378" width="15.7109375" style="1" customWidth="1"/>
    <col min="15379" max="15379" width="12.7109375" style="1" customWidth="1"/>
    <col min="15380" max="15382" width="15.7109375" style="1" customWidth="1"/>
    <col min="15383" max="15383" width="13.28515625" style="1" customWidth="1"/>
    <col min="15384" max="15386" width="15.7109375" style="1" customWidth="1"/>
    <col min="15387" max="15387" width="13.28515625" style="1" customWidth="1"/>
    <col min="15388" max="15390" width="15.7109375" style="1" customWidth="1"/>
    <col min="15391" max="15391" width="12.7109375" style="1" customWidth="1"/>
    <col min="15392" max="15394" width="15.7109375" style="1" customWidth="1"/>
    <col min="15395" max="15395" width="12.7109375" style="1" customWidth="1"/>
    <col min="15396" max="15609" width="10.7109375" style="1"/>
    <col min="15610" max="15610" width="5" style="1" customWidth="1"/>
    <col min="15611" max="15611" width="0" style="1" hidden="1" customWidth="1"/>
    <col min="15612" max="15612" width="1.7109375" style="1" customWidth="1"/>
    <col min="15613" max="15613" width="41.7109375" style="1" customWidth="1"/>
    <col min="15614" max="15614" width="13.28515625" style="1" customWidth="1"/>
    <col min="15615" max="15615" width="13" style="1" customWidth="1"/>
    <col min="15616" max="15616" width="10" style="1" customWidth="1"/>
    <col min="15617" max="15617" width="13" style="1" customWidth="1"/>
    <col min="15618" max="15618" width="10.28515625" style="1" customWidth="1"/>
    <col min="15619" max="15619" width="13" style="1" customWidth="1"/>
    <col min="15620" max="15620" width="9.7109375" style="1" customWidth="1"/>
    <col min="15621" max="15621" width="1.28515625" style="1" customWidth="1"/>
    <col min="15622" max="15622" width="29.28515625" style="1" customWidth="1"/>
    <col min="15623" max="15623" width="12.7109375" style="1" customWidth="1"/>
    <col min="15624" max="15626" width="15.7109375" style="1" customWidth="1"/>
    <col min="15627" max="15627" width="12.7109375" style="1" customWidth="1"/>
    <col min="15628" max="15630" width="15.7109375" style="1" customWidth="1"/>
    <col min="15631" max="15631" width="13.28515625" style="1" customWidth="1"/>
    <col min="15632" max="15634" width="15.7109375" style="1" customWidth="1"/>
    <col min="15635" max="15635" width="12.7109375" style="1" customWidth="1"/>
    <col min="15636" max="15638" width="15.7109375" style="1" customWidth="1"/>
    <col min="15639" max="15639" width="13.28515625" style="1" customWidth="1"/>
    <col min="15640" max="15642" width="15.7109375" style="1" customWidth="1"/>
    <col min="15643" max="15643" width="13.28515625" style="1" customWidth="1"/>
    <col min="15644" max="15646" width="15.7109375" style="1" customWidth="1"/>
    <col min="15647" max="15647" width="12.7109375" style="1" customWidth="1"/>
    <col min="15648" max="15650" width="15.7109375" style="1" customWidth="1"/>
    <col min="15651" max="15651" width="12.7109375" style="1" customWidth="1"/>
    <col min="15652" max="15865" width="10.7109375" style="1"/>
    <col min="15866" max="15866" width="5" style="1" customWidth="1"/>
    <col min="15867" max="15867" width="0" style="1" hidden="1" customWidth="1"/>
    <col min="15868" max="15868" width="1.7109375" style="1" customWidth="1"/>
    <col min="15869" max="15869" width="41.7109375" style="1" customWidth="1"/>
    <col min="15870" max="15870" width="13.28515625" style="1" customWidth="1"/>
    <col min="15871" max="15871" width="13" style="1" customWidth="1"/>
    <col min="15872" max="15872" width="10" style="1" customWidth="1"/>
    <col min="15873" max="15873" width="13" style="1" customWidth="1"/>
    <col min="15874" max="15874" width="10.28515625" style="1" customWidth="1"/>
    <col min="15875" max="15875" width="13" style="1" customWidth="1"/>
    <col min="15876" max="15876" width="9.7109375" style="1" customWidth="1"/>
    <col min="15877" max="15877" width="1.28515625" style="1" customWidth="1"/>
    <col min="15878" max="15878" width="29.28515625" style="1" customWidth="1"/>
    <col min="15879" max="15879" width="12.7109375" style="1" customWidth="1"/>
    <col min="15880" max="15882" width="15.7109375" style="1" customWidth="1"/>
    <col min="15883" max="15883" width="12.7109375" style="1" customWidth="1"/>
    <col min="15884" max="15886" width="15.7109375" style="1" customWidth="1"/>
    <col min="15887" max="15887" width="13.28515625" style="1" customWidth="1"/>
    <col min="15888" max="15890" width="15.7109375" style="1" customWidth="1"/>
    <col min="15891" max="15891" width="12.7109375" style="1" customWidth="1"/>
    <col min="15892" max="15894" width="15.7109375" style="1" customWidth="1"/>
    <col min="15895" max="15895" width="13.28515625" style="1" customWidth="1"/>
    <col min="15896" max="15898" width="15.7109375" style="1" customWidth="1"/>
    <col min="15899" max="15899" width="13.28515625" style="1" customWidth="1"/>
    <col min="15900" max="15902" width="15.7109375" style="1" customWidth="1"/>
    <col min="15903" max="15903" width="12.7109375" style="1" customWidth="1"/>
    <col min="15904" max="15906" width="15.7109375" style="1" customWidth="1"/>
    <col min="15907" max="15907" width="12.7109375" style="1" customWidth="1"/>
    <col min="15908" max="16121" width="10.7109375" style="1"/>
    <col min="16122" max="16122" width="5" style="1" customWidth="1"/>
    <col min="16123" max="16123" width="0" style="1" hidden="1" customWidth="1"/>
    <col min="16124" max="16124" width="1.7109375" style="1" customWidth="1"/>
    <col min="16125" max="16125" width="41.7109375" style="1" customWidth="1"/>
    <col min="16126" max="16126" width="13.28515625" style="1" customWidth="1"/>
    <col min="16127" max="16127" width="13" style="1" customWidth="1"/>
    <col min="16128" max="16128" width="10" style="1" customWidth="1"/>
    <col min="16129" max="16129" width="13" style="1" customWidth="1"/>
    <col min="16130" max="16130" width="10.28515625" style="1" customWidth="1"/>
    <col min="16131" max="16131" width="13" style="1" customWidth="1"/>
    <col min="16132" max="16132" width="9.7109375" style="1" customWidth="1"/>
    <col min="16133" max="16133" width="1.28515625" style="1" customWidth="1"/>
    <col min="16134" max="16134" width="29.28515625" style="1" customWidth="1"/>
    <col min="16135" max="16135" width="12.7109375" style="1" customWidth="1"/>
    <col min="16136" max="16138" width="15.7109375" style="1" customWidth="1"/>
    <col min="16139" max="16139" width="12.7109375" style="1" customWidth="1"/>
    <col min="16140" max="16142" width="15.7109375" style="1" customWidth="1"/>
    <col min="16143" max="16143" width="13.28515625" style="1" customWidth="1"/>
    <col min="16144" max="16146" width="15.7109375" style="1" customWidth="1"/>
    <col min="16147" max="16147" width="12.7109375" style="1" customWidth="1"/>
    <col min="16148" max="16150" width="15.7109375" style="1" customWidth="1"/>
    <col min="16151" max="16151" width="13.28515625" style="1" customWidth="1"/>
    <col min="16152" max="16154" width="15.7109375" style="1" customWidth="1"/>
    <col min="16155" max="16155" width="13.28515625" style="1" customWidth="1"/>
    <col min="16156" max="16158" width="15.7109375" style="1" customWidth="1"/>
    <col min="16159" max="16159" width="12.7109375" style="1" customWidth="1"/>
    <col min="16160" max="16162" width="15.7109375" style="1" customWidth="1"/>
    <col min="16163" max="16163" width="12.7109375" style="1" customWidth="1"/>
    <col min="16164" max="16384" width="10.7109375" style="1"/>
  </cols>
  <sheetData>
    <row r="1" spans="1:35" x14ac:dyDescent="0.25">
      <c r="A1" s="75" t="s">
        <v>64</v>
      </c>
      <c r="B1" s="73"/>
      <c r="C1" s="73"/>
      <c r="D1" s="73"/>
      <c r="E1" s="73"/>
      <c r="F1" s="74"/>
      <c r="G1" s="74"/>
      <c r="H1" s="74"/>
      <c r="I1" s="73"/>
      <c r="J1" s="73"/>
      <c r="K1" s="73"/>
    </row>
    <row r="2" spans="1:35" x14ac:dyDescent="0.25">
      <c r="A2" s="73" t="s">
        <v>63</v>
      </c>
      <c r="B2" s="73"/>
      <c r="C2" s="73"/>
      <c r="D2" s="73"/>
      <c r="E2" s="73"/>
      <c r="F2" s="74"/>
      <c r="G2" s="74"/>
      <c r="H2" s="74"/>
      <c r="I2" s="73"/>
      <c r="J2" s="73"/>
      <c r="K2" s="73"/>
    </row>
    <row r="3" spans="1:35" x14ac:dyDescent="0.25">
      <c r="A3" s="73" t="s">
        <v>62</v>
      </c>
      <c r="B3" s="73"/>
      <c r="C3" s="73"/>
      <c r="D3" s="73"/>
      <c r="E3" s="73"/>
      <c r="F3" s="74"/>
      <c r="G3" s="74"/>
      <c r="H3" s="74"/>
      <c r="I3" s="73"/>
      <c r="J3" s="73"/>
      <c r="K3" s="73"/>
    </row>
    <row r="4" spans="1:35" x14ac:dyDescent="0.25">
      <c r="A4" s="73" t="s">
        <v>61</v>
      </c>
      <c r="B4" s="73"/>
      <c r="C4" s="73"/>
      <c r="D4" s="73"/>
      <c r="E4" s="73"/>
      <c r="F4" s="74"/>
      <c r="G4" s="74"/>
      <c r="H4" s="74"/>
      <c r="I4" s="73"/>
      <c r="J4" s="73"/>
      <c r="K4" s="73"/>
    </row>
    <row r="5" spans="1:35" x14ac:dyDescent="0.25">
      <c r="A5" s="73" t="s">
        <v>60</v>
      </c>
      <c r="B5" s="73"/>
      <c r="C5" s="73"/>
      <c r="D5" s="73"/>
      <c r="E5" s="73"/>
      <c r="F5" s="74"/>
      <c r="G5" s="72"/>
      <c r="H5" s="74"/>
      <c r="I5" s="72"/>
      <c r="J5" s="73"/>
      <c r="K5" s="72"/>
    </row>
    <row r="6" spans="1:35" x14ac:dyDescent="0.25">
      <c r="A6" s="73"/>
      <c r="B6" s="73"/>
      <c r="C6" s="73"/>
      <c r="D6" s="73"/>
      <c r="E6" s="73"/>
      <c r="F6" s="74"/>
      <c r="G6" s="72"/>
      <c r="H6" s="74"/>
      <c r="I6" s="72"/>
      <c r="J6" s="73"/>
      <c r="K6" s="72"/>
    </row>
    <row r="7" spans="1:35" x14ac:dyDescent="0.25">
      <c r="A7" s="71"/>
      <c r="G7" s="65"/>
      <c r="I7" s="65"/>
      <c r="K7" s="65"/>
    </row>
    <row r="8" spans="1:35" x14ac:dyDescent="0.25">
      <c r="A8" s="71"/>
      <c r="E8" s="1" t="s">
        <v>59</v>
      </c>
      <c r="F8" s="70" t="s">
        <v>58</v>
      </c>
      <c r="G8" s="67"/>
      <c r="H8" s="69"/>
      <c r="I8" s="67"/>
      <c r="J8" s="68"/>
      <c r="K8" s="67"/>
    </row>
    <row r="9" spans="1:35" x14ac:dyDescent="0.25">
      <c r="A9" s="65" t="s">
        <v>57</v>
      </c>
      <c r="E9" s="66"/>
      <c r="F9" s="60"/>
      <c r="G9" s="65"/>
      <c r="H9" s="60"/>
      <c r="I9" s="65"/>
      <c r="J9" s="58"/>
      <c r="K9" s="65"/>
    </row>
    <row r="10" spans="1:35" s="58" customFormat="1" x14ac:dyDescent="0.25">
      <c r="A10" s="64" t="s">
        <v>56</v>
      </c>
      <c r="B10" s="64"/>
      <c r="C10" s="64"/>
      <c r="D10" s="64" t="s">
        <v>55</v>
      </c>
      <c r="E10" s="13" t="s">
        <v>54</v>
      </c>
      <c r="F10" s="13" t="s">
        <v>53</v>
      </c>
      <c r="G10" s="64" t="s">
        <v>50</v>
      </c>
      <c r="H10" s="13" t="s">
        <v>52</v>
      </c>
      <c r="I10" s="64" t="s">
        <v>50</v>
      </c>
      <c r="J10" s="13" t="s">
        <v>51</v>
      </c>
      <c r="K10" s="64" t="s">
        <v>50</v>
      </c>
      <c r="L10" s="13"/>
      <c r="M10" s="13"/>
      <c r="N10" s="63"/>
      <c r="O10" s="63"/>
      <c r="P10" s="13"/>
      <c r="Q10" s="13"/>
      <c r="R10" s="63"/>
      <c r="S10" s="63"/>
      <c r="T10" s="13"/>
      <c r="U10" s="13"/>
      <c r="V10" s="63"/>
      <c r="W10" s="63"/>
      <c r="X10" s="13"/>
      <c r="Y10" s="13"/>
      <c r="Z10" s="63"/>
      <c r="AA10" s="63"/>
      <c r="AB10" s="13"/>
      <c r="AC10" s="13"/>
      <c r="AD10" s="63"/>
      <c r="AE10" s="63"/>
      <c r="AF10" s="13"/>
      <c r="AG10" s="13"/>
      <c r="AH10" s="63"/>
      <c r="AI10" s="63"/>
    </row>
    <row r="11" spans="1:35" s="58" customFormat="1" ht="12.75" customHeight="1" x14ac:dyDescent="0.25">
      <c r="A11" s="62"/>
      <c r="D11" s="57" t="s">
        <v>49</v>
      </c>
      <c r="F11" s="61" t="s">
        <v>48</v>
      </c>
      <c r="G11" s="57" t="s">
        <v>47</v>
      </c>
      <c r="H11" s="61" t="s">
        <v>46</v>
      </c>
      <c r="I11" s="57" t="s">
        <v>45</v>
      </c>
      <c r="J11" s="61" t="s">
        <v>44</v>
      </c>
      <c r="K11" s="57" t="s">
        <v>43</v>
      </c>
      <c r="L11" s="60"/>
      <c r="M11" s="60"/>
      <c r="N11" s="60"/>
      <c r="O11" s="59"/>
      <c r="P11" s="60"/>
      <c r="Q11" s="60"/>
      <c r="R11" s="60"/>
      <c r="S11" s="59"/>
      <c r="T11" s="60"/>
      <c r="U11" s="60"/>
      <c r="V11" s="60"/>
      <c r="W11" s="59"/>
      <c r="X11" s="60"/>
      <c r="Y11" s="60"/>
      <c r="Z11" s="60"/>
      <c r="AA11" s="59"/>
      <c r="AB11" s="60"/>
      <c r="AC11" s="60"/>
      <c r="AD11" s="60"/>
      <c r="AE11" s="59"/>
      <c r="AF11" s="60"/>
      <c r="AG11" s="60"/>
      <c r="AH11" s="60"/>
      <c r="AI11" s="59"/>
    </row>
    <row r="12" spans="1:35" ht="8.25" customHeight="1" x14ac:dyDescent="0.25">
      <c r="A12" s="15"/>
      <c r="B12" s="58"/>
      <c r="C12" s="58"/>
      <c r="D12" s="57"/>
      <c r="F12" s="57"/>
      <c r="G12" s="57"/>
      <c r="H12" s="57"/>
      <c r="I12" s="57"/>
      <c r="J12" s="57"/>
      <c r="K12" s="57"/>
      <c r="L12" s="2"/>
      <c r="M12" s="2"/>
      <c r="N12" s="2"/>
      <c r="O12" s="56"/>
      <c r="P12" s="2"/>
      <c r="Q12" s="2"/>
      <c r="R12" s="2"/>
      <c r="S12" s="56"/>
      <c r="T12" s="2"/>
      <c r="U12" s="2"/>
      <c r="V12" s="2"/>
      <c r="W12" s="56"/>
      <c r="X12" s="2"/>
      <c r="Y12" s="2"/>
      <c r="Z12" s="2"/>
      <c r="AA12" s="56"/>
      <c r="AB12" s="2"/>
      <c r="AC12" s="2"/>
      <c r="AD12" s="2"/>
      <c r="AE12" s="56"/>
      <c r="AF12" s="2"/>
      <c r="AG12" s="2"/>
      <c r="AH12" s="2"/>
      <c r="AI12" s="56"/>
    </row>
    <row r="13" spans="1:35" ht="15.75" customHeight="1" x14ac:dyDescent="0.25">
      <c r="A13" s="51">
        <v>1</v>
      </c>
      <c r="B13" s="41" t="s">
        <v>40</v>
      </c>
      <c r="C13" s="41"/>
      <c r="D13" s="40" t="s">
        <v>42</v>
      </c>
      <c r="E13" s="49">
        <f>ROUND('[3]Staff-DR-01-031'!E21/'[3]Staff-DR-01-031'!E75,3)</f>
        <v>4.0659999999999998</v>
      </c>
      <c r="F13" s="49">
        <f>ROUND('[3]Staff-DR-01-031'!F21/'[3]Staff-DR-01-031'!F75,3)</f>
        <v>3.1840000000000002</v>
      </c>
      <c r="G13" s="22">
        <f t="shared" ref="G13:G23" si="0">IF(E13=0,0,ROUND((F13-E13)/E13,4))</f>
        <v>-0.21690000000000001</v>
      </c>
      <c r="H13" s="55">
        <f>ROUND('[3]Staff-DR-01-031'!G21/'[3]Staff-DR-01-031'!G75,3)</f>
        <v>2.7629999999999999</v>
      </c>
      <c r="I13" s="22">
        <f t="shared" ref="I13:I23" si="1">IF(F13=0,0,ROUND((H13-F13)/F13,4))</f>
        <v>-0.13220000000000001</v>
      </c>
      <c r="J13" s="55">
        <f>ROUND('[3]Staff-DR-01-031'!H21/'[3]Staff-DR-01-031'!H75,3)</f>
        <v>3.13</v>
      </c>
      <c r="K13" s="22">
        <f t="shared" ref="K13:K23" si="2">IF(H13=0,0,ROUND((J13-H13)/H13,4))</f>
        <v>0.1328</v>
      </c>
      <c r="N13" s="2"/>
      <c r="O13" s="2"/>
      <c r="R13" s="2"/>
      <c r="S13" s="2"/>
      <c r="V13" s="2"/>
      <c r="W13" s="2"/>
      <c r="Z13" s="2"/>
      <c r="AA13" s="2"/>
      <c r="AD13" s="2"/>
      <c r="AE13" s="2"/>
      <c r="AH13" s="2"/>
      <c r="AI13" s="2"/>
    </row>
    <row r="14" spans="1:35" ht="32.25" customHeight="1" x14ac:dyDescent="0.25">
      <c r="A14" s="31">
        <v>2</v>
      </c>
      <c r="B14" s="30" t="s">
        <v>40</v>
      </c>
      <c r="C14" s="30"/>
      <c r="D14" s="29" t="s">
        <v>41</v>
      </c>
      <c r="E14" s="54">
        <v>8.75</v>
      </c>
      <c r="F14" s="53">
        <v>15.41</v>
      </c>
      <c r="G14" s="52">
        <f t="shared" si="0"/>
        <v>0.7611</v>
      </c>
      <c r="H14" s="53">
        <v>12.83</v>
      </c>
      <c r="I14" s="52">
        <f t="shared" si="1"/>
        <v>-0.16739999999999999</v>
      </c>
      <c r="J14" s="53">
        <v>11.51</v>
      </c>
      <c r="K14" s="52">
        <f t="shared" si="2"/>
        <v>-0.10290000000000001</v>
      </c>
      <c r="N14" s="2"/>
      <c r="O14" s="2"/>
      <c r="R14" s="2"/>
      <c r="S14" s="2"/>
      <c r="V14" s="2"/>
      <c r="W14" s="2"/>
      <c r="Z14" s="2"/>
      <c r="AA14" s="2"/>
      <c r="AD14" s="2"/>
      <c r="AE14" s="2"/>
      <c r="AH14" s="2"/>
      <c r="AI14" s="2"/>
    </row>
    <row r="15" spans="1:35" ht="15" customHeight="1" x14ac:dyDescent="0.25">
      <c r="A15" s="51">
        <v>3</v>
      </c>
      <c r="B15" s="41" t="s">
        <v>40</v>
      </c>
      <c r="C15" s="41"/>
      <c r="D15" s="40" t="s">
        <v>39</v>
      </c>
      <c r="E15" s="50">
        <v>5.33</v>
      </c>
      <c r="F15" s="49">
        <v>4.08</v>
      </c>
      <c r="G15" s="48">
        <f t="shared" si="0"/>
        <v>-0.23449999999999999</v>
      </c>
      <c r="H15" s="49">
        <v>3.73</v>
      </c>
      <c r="I15" s="48">
        <f t="shared" si="1"/>
        <v>-8.5800000000000001E-2</v>
      </c>
      <c r="J15" s="49">
        <v>4.16</v>
      </c>
      <c r="K15" s="48">
        <f t="shared" si="2"/>
        <v>0.1153</v>
      </c>
      <c r="N15" s="2"/>
      <c r="O15" s="2"/>
      <c r="R15" s="2"/>
      <c r="S15" s="2"/>
      <c r="V15" s="2"/>
      <c r="W15" s="2"/>
      <c r="Z15" s="2"/>
      <c r="AA15" s="2"/>
      <c r="AD15" s="2"/>
      <c r="AE15" s="2"/>
      <c r="AH15" s="2"/>
      <c r="AI15" s="2"/>
    </row>
    <row r="16" spans="1:35" ht="15" customHeight="1" x14ac:dyDescent="0.25">
      <c r="A16" s="27">
        <v>4</v>
      </c>
      <c r="B16" s="26"/>
      <c r="C16" s="26"/>
      <c r="D16" s="25" t="s">
        <v>38</v>
      </c>
      <c r="E16" s="24">
        <v>0</v>
      </c>
      <c r="F16" s="23">
        <v>0</v>
      </c>
      <c r="G16" s="22">
        <f t="shared" si="0"/>
        <v>0</v>
      </c>
      <c r="H16" s="23">
        <v>0</v>
      </c>
      <c r="I16" s="22">
        <f t="shared" si="1"/>
        <v>0</v>
      </c>
      <c r="J16" s="23">
        <v>0</v>
      </c>
      <c r="K16" s="22">
        <f t="shared" si="2"/>
        <v>0</v>
      </c>
      <c r="N16" s="47"/>
      <c r="O16" s="2"/>
      <c r="R16" s="2"/>
      <c r="S16" s="2"/>
      <c r="V16" s="2"/>
      <c r="W16" s="2"/>
      <c r="Z16" s="2"/>
      <c r="AA16" s="2"/>
      <c r="AD16" s="2"/>
      <c r="AE16" s="2"/>
      <c r="AH16" s="2"/>
      <c r="AI16" s="2"/>
    </row>
    <row r="17" spans="1:35" ht="15" customHeight="1" x14ac:dyDescent="0.25">
      <c r="A17" s="21"/>
      <c r="B17" s="20"/>
      <c r="C17" s="20"/>
      <c r="D17" s="19" t="s">
        <v>37</v>
      </c>
      <c r="E17" s="44">
        <v>0</v>
      </c>
      <c r="F17" s="43">
        <v>0</v>
      </c>
      <c r="G17" s="17">
        <f t="shared" si="0"/>
        <v>0</v>
      </c>
      <c r="H17" s="43">
        <v>0</v>
      </c>
      <c r="I17" s="17">
        <f t="shared" si="1"/>
        <v>0</v>
      </c>
      <c r="J17" s="43">
        <v>0</v>
      </c>
      <c r="K17" s="17">
        <f t="shared" si="2"/>
        <v>0</v>
      </c>
      <c r="N17" s="2"/>
      <c r="O17" s="2"/>
      <c r="R17" s="2"/>
      <c r="S17" s="2"/>
      <c r="V17" s="2"/>
      <c r="W17" s="2"/>
      <c r="Z17" s="2"/>
      <c r="AA17" s="2"/>
      <c r="AD17" s="2"/>
      <c r="AE17" s="2"/>
      <c r="AH17" s="2"/>
      <c r="AI17" s="2"/>
    </row>
    <row r="18" spans="1:35" x14ac:dyDescent="0.25">
      <c r="A18" s="27">
        <v>5</v>
      </c>
      <c r="B18" s="26"/>
      <c r="C18" s="26"/>
      <c r="D18" s="25" t="s">
        <v>36</v>
      </c>
      <c r="E18" s="24">
        <v>2008483</v>
      </c>
      <c r="F18" s="23">
        <v>1784480</v>
      </c>
      <c r="G18" s="22">
        <f t="shared" si="0"/>
        <v>-0.1115</v>
      </c>
      <c r="H18" s="23">
        <v>1795247</v>
      </c>
      <c r="I18" s="22">
        <f t="shared" si="1"/>
        <v>6.0000000000000001E-3</v>
      </c>
      <c r="J18" s="23">
        <v>2020025</v>
      </c>
      <c r="K18" s="22">
        <f t="shared" si="2"/>
        <v>0.12520000000000001</v>
      </c>
      <c r="N18" s="2"/>
      <c r="O18" s="2"/>
      <c r="R18" s="2"/>
      <c r="S18" s="2"/>
      <c r="V18" s="2"/>
      <c r="W18" s="2"/>
      <c r="Z18" s="2"/>
      <c r="AA18" s="2"/>
      <c r="AD18" s="2"/>
      <c r="AE18" s="2"/>
      <c r="AH18" s="2"/>
      <c r="AI18" s="2"/>
    </row>
    <row r="19" spans="1:35" x14ac:dyDescent="0.25">
      <c r="A19" s="21"/>
      <c r="B19" s="20"/>
      <c r="C19" s="20"/>
      <c r="D19" s="19" t="s">
        <v>35</v>
      </c>
      <c r="E19" s="18">
        <f>ROUND(E18/E51,3)</f>
        <v>1430.5429999999999</v>
      </c>
      <c r="F19" s="18">
        <f>ROUND(F18/F51,3)</f>
        <v>1246.145</v>
      </c>
      <c r="G19" s="17">
        <f t="shared" si="0"/>
        <v>-0.12889999999999999</v>
      </c>
      <c r="H19" s="18">
        <f>ROUND(H18/H51,3)</f>
        <v>1256.296</v>
      </c>
      <c r="I19" s="17">
        <f t="shared" si="1"/>
        <v>8.0999999999999996E-3</v>
      </c>
      <c r="J19" s="18">
        <f>ROUND(J18/J51,3)</f>
        <v>1390.2439999999999</v>
      </c>
      <c r="K19" s="17">
        <f t="shared" si="2"/>
        <v>0.1066</v>
      </c>
      <c r="N19" s="2"/>
      <c r="O19" s="47"/>
      <c r="R19" s="2"/>
      <c r="S19" s="2"/>
      <c r="V19" s="2"/>
      <c r="W19" s="2"/>
      <c r="Z19" s="2"/>
      <c r="AA19" s="2"/>
      <c r="AD19" s="2"/>
      <c r="AE19" s="2"/>
      <c r="AH19" s="2"/>
      <c r="AI19" s="2"/>
    </row>
    <row r="20" spans="1:35" s="45" customFormat="1" x14ac:dyDescent="0.25">
      <c r="A20" s="27">
        <v>6</v>
      </c>
      <c r="B20" s="26"/>
      <c r="C20" s="26"/>
      <c r="D20" s="25" t="s">
        <v>34</v>
      </c>
      <c r="E20" s="24">
        <v>208865</v>
      </c>
      <c r="F20" s="23">
        <v>114847</v>
      </c>
      <c r="G20" s="22">
        <f t="shared" si="0"/>
        <v>-0.4501</v>
      </c>
      <c r="H20" s="23">
        <v>93991</v>
      </c>
      <c r="I20" s="22">
        <f t="shared" si="1"/>
        <v>-0.18160000000000001</v>
      </c>
      <c r="J20" s="23">
        <v>106331</v>
      </c>
      <c r="K20" s="22">
        <f t="shared" si="2"/>
        <v>0.1313</v>
      </c>
      <c r="N20" s="46"/>
      <c r="O20" s="46"/>
      <c r="R20" s="46"/>
      <c r="S20" s="46"/>
      <c r="V20" s="46"/>
      <c r="W20" s="46"/>
      <c r="Z20" s="46"/>
      <c r="AA20" s="46"/>
      <c r="AD20" s="46"/>
      <c r="AE20" s="46"/>
      <c r="AH20" s="46"/>
      <c r="AI20" s="46"/>
    </row>
    <row r="21" spans="1:35" x14ac:dyDescent="0.25">
      <c r="A21" s="21"/>
      <c r="B21" s="20"/>
      <c r="C21" s="20"/>
      <c r="D21" s="19" t="s">
        <v>32</v>
      </c>
      <c r="E21" s="18">
        <f>ROUND(E20/E47,3)</f>
        <v>2.1669999999999998</v>
      </c>
      <c r="F21" s="18">
        <f>ROUND(F20/F47,3)</f>
        <v>1.1859999999999999</v>
      </c>
      <c r="G21" s="17">
        <f t="shared" si="0"/>
        <v>-0.45269999999999999</v>
      </c>
      <c r="H21" s="18">
        <f>ROUND(H20/H47,3)</f>
        <v>0.96199999999999997</v>
      </c>
      <c r="I21" s="17">
        <f t="shared" si="1"/>
        <v>-0.18890000000000001</v>
      </c>
      <c r="J21" s="18">
        <f>ROUND(J20/J47,3)</f>
        <v>1.081</v>
      </c>
      <c r="K21" s="17">
        <f t="shared" si="2"/>
        <v>0.1237</v>
      </c>
      <c r="N21" s="2"/>
      <c r="O21" s="2"/>
      <c r="R21" s="2"/>
      <c r="S21" s="2"/>
      <c r="V21" s="2"/>
      <c r="W21" s="2"/>
      <c r="Z21" s="2"/>
      <c r="AA21" s="2"/>
      <c r="AD21" s="2"/>
      <c r="AE21" s="2"/>
      <c r="AH21" s="2"/>
      <c r="AI21" s="2"/>
    </row>
    <row r="22" spans="1:35" s="45" customFormat="1" x14ac:dyDescent="0.25">
      <c r="A22" s="27">
        <v>7</v>
      </c>
      <c r="B22" s="26"/>
      <c r="C22" s="26"/>
      <c r="D22" s="25" t="s">
        <v>33</v>
      </c>
      <c r="E22" s="24">
        <f>6583812</f>
        <v>6583812</v>
      </c>
      <c r="F22" s="23">
        <f>7786095</f>
        <v>7786095</v>
      </c>
      <c r="G22" s="22">
        <f t="shared" si="0"/>
        <v>0.18260000000000001</v>
      </c>
      <c r="H22" s="23">
        <f>6498886</f>
        <v>6498886</v>
      </c>
      <c r="I22" s="22">
        <f t="shared" si="1"/>
        <v>-0.1653</v>
      </c>
      <c r="J22" s="23">
        <f>6818494</f>
        <v>6818494</v>
      </c>
      <c r="K22" s="22">
        <f t="shared" si="2"/>
        <v>4.9200000000000001E-2</v>
      </c>
      <c r="N22" s="46"/>
      <c r="O22" s="46"/>
      <c r="R22" s="46"/>
      <c r="S22" s="46"/>
      <c r="V22" s="46"/>
      <c r="W22" s="46"/>
      <c r="Z22" s="46"/>
      <c r="AA22" s="46"/>
      <c r="AD22" s="46"/>
      <c r="AE22" s="46"/>
      <c r="AH22" s="46"/>
      <c r="AI22" s="46"/>
    </row>
    <row r="23" spans="1:35" x14ac:dyDescent="0.25">
      <c r="A23" s="21"/>
      <c r="B23" s="20"/>
      <c r="C23" s="20"/>
      <c r="D23" s="19" t="s">
        <v>32</v>
      </c>
      <c r="E23" s="18">
        <f>ROUND(E22/E47,3)</f>
        <v>68.305999999999997</v>
      </c>
      <c r="F23" s="18">
        <f>ROUND(F22/F47,3)</f>
        <v>80.376000000000005</v>
      </c>
      <c r="G23" s="17">
        <f t="shared" si="0"/>
        <v>0.1767</v>
      </c>
      <c r="H23" s="18">
        <f>ROUND(H22/H47,3)</f>
        <v>66.524000000000001</v>
      </c>
      <c r="I23" s="17">
        <f t="shared" si="1"/>
        <v>-0.17230000000000001</v>
      </c>
      <c r="J23" s="18">
        <f>ROUND(J22/J47,3)</f>
        <v>69.341999999999999</v>
      </c>
      <c r="K23" s="17">
        <f t="shared" si="2"/>
        <v>4.24E-2</v>
      </c>
      <c r="N23" s="2"/>
      <c r="O23" s="2"/>
      <c r="R23" s="2"/>
      <c r="S23" s="2"/>
      <c r="V23" s="2"/>
      <c r="W23" s="2"/>
      <c r="Z23" s="2"/>
      <c r="AA23" s="2"/>
      <c r="AD23" s="2"/>
      <c r="AE23" s="2"/>
      <c r="AH23" s="2"/>
      <c r="AI23" s="2"/>
    </row>
    <row r="24" spans="1:35" ht="31.5" x14ac:dyDescent="0.25">
      <c r="A24" s="31">
        <v>8</v>
      </c>
      <c r="B24" s="30"/>
      <c r="C24" s="30"/>
      <c r="D24" s="29" t="s">
        <v>31</v>
      </c>
      <c r="E24" s="33" t="s">
        <v>19</v>
      </c>
      <c r="F24" s="32" t="s">
        <v>19</v>
      </c>
      <c r="G24" s="32" t="s">
        <v>19</v>
      </c>
      <c r="H24" s="32" t="s">
        <v>19</v>
      </c>
      <c r="I24" s="32" t="s">
        <v>19</v>
      </c>
      <c r="J24" s="32" t="s">
        <v>19</v>
      </c>
      <c r="K24" s="32" t="s">
        <v>19</v>
      </c>
      <c r="N24" s="2"/>
      <c r="O24" s="2"/>
      <c r="R24" s="2"/>
      <c r="S24" s="2"/>
      <c r="V24" s="2"/>
      <c r="W24" s="2"/>
      <c r="Z24" s="2"/>
      <c r="AA24" s="2"/>
      <c r="AD24" s="2"/>
      <c r="AE24" s="2"/>
      <c r="AH24" s="2"/>
      <c r="AI24" s="2"/>
    </row>
    <row r="25" spans="1:35" s="45" customFormat="1" x14ac:dyDescent="0.25">
      <c r="A25" s="27">
        <v>9</v>
      </c>
      <c r="B25" s="26"/>
      <c r="C25" s="26"/>
      <c r="D25" s="25" t="s">
        <v>30</v>
      </c>
      <c r="E25" s="24">
        <v>10570327</v>
      </c>
      <c r="F25" s="23">
        <v>10701058</v>
      </c>
      <c r="G25" s="22">
        <f t="shared" ref="G25:G30" si="3">IF(E25=0,0,ROUND((F25-E25)/E25,4))</f>
        <v>1.24E-2</v>
      </c>
      <c r="H25" s="24">
        <v>10931716</v>
      </c>
      <c r="I25" s="22">
        <f t="shared" ref="I25:I30" si="4">IF(F25=0,0,ROUND((H25-F25)/F25,4))</f>
        <v>2.1600000000000001E-2</v>
      </c>
      <c r="J25" s="24">
        <v>11591542</v>
      </c>
      <c r="K25" s="22">
        <f t="shared" ref="K25:K30" si="5">IF(H25=0,0,ROUND((J25-H25)/H25,4))</f>
        <v>6.0400000000000002E-2</v>
      </c>
      <c r="N25" s="46"/>
      <c r="O25" s="46"/>
      <c r="R25" s="46"/>
      <c r="S25" s="46"/>
      <c r="V25" s="46"/>
      <c r="W25" s="46"/>
      <c r="Z25" s="46"/>
      <c r="AA25" s="46"/>
      <c r="AD25" s="46"/>
      <c r="AE25" s="46"/>
      <c r="AH25" s="46"/>
      <c r="AI25" s="46"/>
    </row>
    <row r="26" spans="1:35" ht="31.5" x14ac:dyDescent="0.25">
      <c r="A26" s="21">
        <v>10</v>
      </c>
      <c r="B26" s="20"/>
      <c r="C26" s="20"/>
      <c r="D26" s="19" t="s">
        <v>29</v>
      </c>
      <c r="E26" s="18">
        <f>ROUND(E25/(E48/100),3)</f>
        <v>2.427</v>
      </c>
      <c r="F26" s="18">
        <f>ROUND(F25/(F48/100),3)</f>
        <v>2.407</v>
      </c>
      <c r="G26" s="17">
        <f t="shared" si="3"/>
        <v>-8.2000000000000007E-3</v>
      </c>
      <c r="H26" s="18">
        <f>ROUND(H25/(H48/100),3)</f>
        <v>2.375</v>
      </c>
      <c r="I26" s="17">
        <f t="shared" si="4"/>
        <v>-1.3299999999999999E-2</v>
      </c>
      <c r="J26" s="18">
        <f>ROUND(J25/(J48/100),3)</f>
        <v>2.3839999999999999</v>
      </c>
      <c r="K26" s="17">
        <f t="shared" si="5"/>
        <v>3.8E-3</v>
      </c>
      <c r="N26" s="2"/>
      <c r="O26" s="2"/>
      <c r="R26" s="2"/>
      <c r="S26" s="2"/>
      <c r="V26" s="2"/>
      <c r="W26" s="2"/>
      <c r="Z26" s="2"/>
      <c r="AA26" s="2"/>
      <c r="AD26" s="2"/>
      <c r="AE26" s="2"/>
      <c r="AH26" s="2"/>
      <c r="AI26" s="2"/>
    </row>
    <row r="27" spans="1:35" x14ac:dyDescent="0.25">
      <c r="A27" s="27">
        <v>11</v>
      </c>
      <c r="B27" s="26"/>
      <c r="C27" s="26"/>
      <c r="D27" s="25" t="s">
        <v>28</v>
      </c>
      <c r="E27" s="24">
        <v>455680</v>
      </c>
      <c r="F27" s="23">
        <v>413324</v>
      </c>
      <c r="G27" s="22">
        <f t="shared" si="3"/>
        <v>-9.2999999999999999E-2</v>
      </c>
      <c r="H27" s="23">
        <v>574016</v>
      </c>
      <c r="I27" s="22">
        <f t="shared" si="4"/>
        <v>0.38879999999999998</v>
      </c>
      <c r="J27" s="23">
        <v>439855</v>
      </c>
      <c r="K27" s="22">
        <f t="shared" si="5"/>
        <v>-0.23369999999999999</v>
      </c>
      <c r="N27" s="2"/>
      <c r="O27" s="2"/>
      <c r="R27" s="2"/>
      <c r="S27" s="2"/>
      <c r="V27" s="2"/>
      <c r="W27" s="2"/>
      <c r="Z27" s="2"/>
      <c r="AA27" s="2"/>
      <c r="AD27" s="2"/>
      <c r="AE27" s="2"/>
      <c r="AH27" s="2"/>
      <c r="AI27" s="2"/>
    </row>
    <row r="28" spans="1:35" x14ac:dyDescent="0.25">
      <c r="A28" s="21">
        <v>12</v>
      </c>
      <c r="B28" s="20"/>
      <c r="C28" s="20"/>
      <c r="D28" s="19" t="s">
        <v>27</v>
      </c>
      <c r="E28" s="18">
        <f>ROUND(E27/(E49/100),3)</f>
        <v>9.7000000000000003E-2</v>
      </c>
      <c r="F28" s="18">
        <f>ROUND(F27/(F49/100),3)</f>
        <v>8.6999999999999994E-2</v>
      </c>
      <c r="G28" s="17">
        <f t="shared" si="3"/>
        <v>-0.1031</v>
      </c>
      <c r="H28" s="18">
        <f>ROUND(H27/(H49/100),3)</f>
        <v>0.11600000000000001</v>
      </c>
      <c r="I28" s="17">
        <f t="shared" si="4"/>
        <v>0.33329999999999999</v>
      </c>
      <c r="J28" s="18">
        <f>ROUND(J27/(J49/100),3)</f>
        <v>8.5000000000000006E-2</v>
      </c>
      <c r="K28" s="17">
        <f t="shared" si="5"/>
        <v>-0.26719999999999999</v>
      </c>
      <c r="N28" s="2"/>
      <c r="O28" s="2"/>
      <c r="R28" s="2"/>
      <c r="S28" s="2"/>
      <c r="V28" s="2"/>
      <c r="W28" s="2"/>
      <c r="Z28" s="2"/>
      <c r="AA28" s="2"/>
      <c r="AD28" s="2"/>
      <c r="AE28" s="2"/>
      <c r="AH28" s="2"/>
      <c r="AI28" s="2"/>
    </row>
    <row r="29" spans="1:35" x14ac:dyDescent="0.25">
      <c r="A29" s="27">
        <v>13</v>
      </c>
      <c r="B29" s="26"/>
      <c r="C29" s="26"/>
      <c r="D29" s="25" t="s">
        <v>26</v>
      </c>
      <c r="E29" s="24">
        <f>475782+3184088</f>
        <v>3659870</v>
      </c>
      <c r="F29" s="23">
        <f>541932+2912064</f>
        <v>3453996</v>
      </c>
      <c r="G29" s="22">
        <f t="shared" si="3"/>
        <v>-5.6300000000000003E-2</v>
      </c>
      <c r="H29" s="23">
        <f>649296+3562799</f>
        <v>4212095</v>
      </c>
      <c r="I29" s="22">
        <f t="shared" si="4"/>
        <v>0.2195</v>
      </c>
      <c r="J29" s="23">
        <f>460494+2288704</f>
        <v>2749198</v>
      </c>
      <c r="K29" s="22">
        <f t="shared" si="5"/>
        <v>-0.3473</v>
      </c>
      <c r="N29" s="2"/>
      <c r="O29" s="2"/>
      <c r="R29" s="2"/>
      <c r="S29" s="2"/>
      <c r="V29" s="2"/>
      <c r="W29" s="2"/>
      <c r="Z29" s="2"/>
      <c r="AA29" s="2"/>
      <c r="AD29" s="2"/>
      <c r="AE29" s="2"/>
      <c r="AH29" s="2"/>
      <c r="AI29" s="2"/>
    </row>
    <row r="30" spans="1:35" x14ac:dyDescent="0.25">
      <c r="A30" s="21">
        <v>14</v>
      </c>
      <c r="B30" s="20"/>
      <c r="C30" s="20"/>
      <c r="D30" s="19" t="s">
        <v>25</v>
      </c>
      <c r="E30" s="44">
        <f>'[3]Prop Tax per $100 Avg Net Plant'!C21</f>
        <v>1.24</v>
      </c>
      <c r="F30" s="43">
        <f>'[3]Prop Tax per $100 Avg Net Plant'!D21</f>
        <v>1.17</v>
      </c>
      <c r="G30" s="17">
        <f t="shared" si="3"/>
        <v>-5.6500000000000002E-2</v>
      </c>
      <c r="H30" s="43">
        <f>'[3]Prop Tax per $100 Avg Net Plant'!E21</f>
        <v>1.38</v>
      </c>
      <c r="I30" s="17">
        <f t="shared" si="4"/>
        <v>0.17949999999999999</v>
      </c>
      <c r="J30" s="43">
        <f>'[3]Prop Tax per $100 Avg Net Plant'!F21</f>
        <v>0.84</v>
      </c>
      <c r="K30" s="17">
        <f t="shared" si="5"/>
        <v>-0.39129999999999998</v>
      </c>
      <c r="N30" s="2"/>
      <c r="O30" s="2"/>
      <c r="R30" s="2"/>
      <c r="S30" s="2"/>
      <c r="V30" s="2"/>
      <c r="W30" s="2"/>
      <c r="Z30" s="2"/>
      <c r="AA30" s="2"/>
      <c r="AD30" s="2"/>
      <c r="AE30" s="2"/>
      <c r="AH30" s="2"/>
      <c r="AI30" s="2"/>
    </row>
    <row r="31" spans="1:35" x14ac:dyDescent="0.25">
      <c r="A31" s="42">
        <v>15</v>
      </c>
      <c r="B31" s="41"/>
      <c r="C31" s="41"/>
      <c r="D31" s="40" t="s">
        <v>24</v>
      </c>
      <c r="E31" s="39" t="s">
        <v>19</v>
      </c>
      <c r="F31" s="38" t="s">
        <v>19</v>
      </c>
      <c r="G31" s="38" t="s">
        <v>19</v>
      </c>
      <c r="H31" s="38" t="s">
        <v>19</v>
      </c>
      <c r="I31" s="38" t="s">
        <v>19</v>
      </c>
      <c r="J31" s="38" t="s">
        <v>19</v>
      </c>
      <c r="K31" s="38" t="s">
        <v>19</v>
      </c>
      <c r="N31" s="2"/>
      <c r="O31" s="2"/>
      <c r="R31" s="2"/>
      <c r="S31" s="2"/>
      <c r="V31" s="2"/>
      <c r="W31" s="2"/>
      <c r="Z31" s="2"/>
      <c r="AA31" s="2"/>
      <c r="AD31" s="2"/>
      <c r="AE31" s="2"/>
      <c r="AH31" s="2"/>
      <c r="AI31" s="2"/>
    </row>
    <row r="32" spans="1:35" ht="31.5" x14ac:dyDescent="0.25">
      <c r="A32" s="42">
        <v>16</v>
      </c>
      <c r="B32" s="41"/>
      <c r="C32" s="41"/>
      <c r="D32" s="40" t="s">
        <v>23</v>
      </c>
      <c r="E32" s="39" t="s">
        <v>19</v>
      </c>
      <c r="F32" s="38" t="s">
        <v>19</v>
      </c>
      <c r="G32" s="38" t="s">
        <v>19</v>
      </c>
      <c r="H32" s="38" t="s">
        <v>19</v>
      </c>
      <c r="I32" s="38" t="s">
        <v>19</v>
      </c>
      <c r="J32" s="38" t="s">
        <v>19</v>
      </c>
      <c r="K32" s="38" t="s">
        <v>19</v>
      </c>
      <c r="N32" s="2"/>
      <c r="O32" s="2"/>
      <c r="R32" s="2"/>
      <c r="S32" s="2"/>
      <c r="V32" s="2"/>
      <c r="W32" s="2"/>
      <c r="Z32" s="2"/>
      <c r="AA32" s="2"/>
      <c r="AD32" s="2"/>
      <c r="AE32" s="2"/>
      <c r="AH32" s="2"/>
      <c r="AI32" s="2"/>
    </row>
    <row r="33" spans="1:35" x14ac:dyDescent="0.25">
      <c r="A33" s="37">
        <v>17</v>
      </c>
      <c r="B33" s="30"/>
      <c r="C33" s="30"/>
      <c r="D33" s="29" t="s">
        <v>22</v>
      </c>
      <c r="E33" s="36">
        <v>5081781</v>
      </c>
      <c r="F33" s="35">
        <v>4528304</v>
      </c>
      <c r="G33" s="34"/>
      <c r="H33" s="35">
        <v>4968227</v>
      </c>
      <c r="I33" s="34"/>
      <c r="J33" s="35">
        <v>5027449</v>
      </c>
      <c r="K33" s="34"/>
      <c r="N33" s="2"/>
      <c r="O33" s="2"/>
      <c r="R33" s="2"/>
      <c r="S33" s="2"/>
      <c r="V33" s="2"/>
      <c r="W33" s="2"/>
      <c r="Z33" s="2"/>
      <c r="AA33" s="2"/>
      <c r="AD33" s="2"/>
      <c r="AE33" s="2"/>
      <c r="AH33" s="2"/>
      <c r="AI33" s="2"/>
    </row>
    <row r="34" spans="1:35" x14ac:dyDescent="0.25">
      <c r="A34" s="31">
        <v>18</v>
      </c>
      <c r="B34" s="30"/>
      <c r="C34" s="30"/>
      <c r="D34" s="29" t="s">
        <v>21</v>
      </c>
      <c r="E34" s="33" t="s">
        <v>19</v>
      </c>
      <c r="F34" s="32" t="s">
        <v>19</v>
      </c>
      <c r="G34" s="32" t="s">
        <v>19</v>
      </c>
      <c r="H34" s="32" t="s">
        <v>19</v>
      </c>
      <c r="I34" s="32" t="s">
        <v>19</v>
      </c>
      <c r="J34" s="32" t="s">
        <v>19</v>
      </c>
      <c r="K34" s="32" t="s">
        <v>19</v>
      </c>
      <c r="N34" s="2"/>
      <c r="O34" s="2"/>
      <c r="R34" s="2"/>
      <c r="S34" s="2"/>
      <c r="V34" s="2"/>
      <c r="W34" s="2"/>
      <c r="Z34" s="2"/>
      <c r="AA34" s="2"/>
      <c r="AD34" s="2"/>
      <c r="AE34" s="2"/>
      <c r="AH34" s="2"/>
      <c r="AI34" s="2"/>
    </row>
    <row r="35" spans="1:35" x14ac:dyDescent="0.25">
      <c r="A35" s="31">
        <v>19</v>
      </c>
      <c r="B35" s="30"/>
      <c r="C35" s="30"/>
      <c r="D35" s="29" t="s">
        <v>20</v>
      </c>
      <c r="E35" s="33" t="s">
        <v>19</v>
      </c>
      <c r="F35" s="32" t="s">
        <v>19</v>
      </c>
      <c r="G35" s="32" t="s">
        <v>19</v>
      </c>
      <c r="H35" s="32" t="s">
        <v>19</v>
      </c>
      <c r="I35" s="32" t="s">
        <v>19</v>
      </c>
      <c r="J35" s="32" t="s">
        <v>19</v>
      </c>
      <c r="K35" s="32" t="s">
        <v>19</v>
      </c>
      <c r="N35" s="2"/>
      <c r="O35" s="2"/>
      <c r="R35" s="2"/>
      <c r="S35" s="2"/>
      <c r="V35" s="2"/>
      <c r="W35" s="2"/>
      <c r="Z35" s="2"/>
      <c r="AA35" s="2"/>
      <c r="AD35" s="2"/>
      <c r="AE35" s="2"/>
      <c r="AH35" s="2"/>
      <c r="AI35" s="2"/>
    </row>
    <row r="36" spans="1:35" x14ac:dyDescent="0.25">
      <c r="A36" s="31">
        <v>20</v>
      </c>
      <c r="B36" s="30"/>
      <c r="C36" s="30"/>
      <c r="D36" s="29" t="s">
        <v>18</v>
      </c>
      <c r="E36" s="28">
        <f>ROUND(E33/E46,4)</f>
        <v>0.34210000000000002</v>
      </c>
      <c r="F36" s="28">
        <f>ROUND(F33/F46,4)</f>
        <v>0.34300000000000003</v>
      </c>
      <c r="G36" s="17">
        <f>IF(E36=0,0,ROUND((F36-E36)/E36,4))</f>
        <v>2.5999999999999999E-3</v>
      </c>
      <c r="H36" s="28">
        <f>ROUND(H33/H46,4)</f>
        <v>0.41599999999999998</v>
      </c>
      <c r="I36" s="17">
        <f>IF(F36=0,0,ROUND((H36-F36)/F36,4))</f>
        <v>0.21279999999999999</v>
      </c>
      <c r="J36" s="28">
        <f>ROUND(J33/J46,4)</f>
        <v>0.41760000000000003</v>
      </c>
      <c r="K36" s="17">
        <f>IF(H36=0,0,ROUND((J36-H36)/H36,4))</f>
        <v>3.8E-3</v>
      </c>
      <c r="N36" s="2"/>
      <c r="O36" s="2"/>
      <c r="R36" s="2"/>
      <c r="S36" s="2"/>
      <c r="V36" s="2"/>
      <c r="W36" s="2"/>
      <c r="Z36" s="2"/>
      <c r="AA36" s="2"/>
      <c r="AD36" s="2"/>
      <c r="AE36" s="2"/>
      <c r="AH36" s="2"/>
      <c r="AI36" s="2"/>
    </row>
    <row r="37" spans="1:35" x14ac:dyDescent="0.25">
      <c r="A37" s="27">
        <v>21</v>
      </c>
      <c r="B37" s="26"/>
      <c r="C37" s="26"/>
      <c r="D37" s="25" t="s">
        <v>17</v>
      </c>
      <c r="E37" s="24">
        <v>514255</v>
      </c>
      <c r="F37" s="23">
        <v>710370</v>
      </c>
      <c r="G37" s="22">
        <f>IF(E37=0,0,ROUND((F37-E37)/E37,4))</f>
        <v>0.38140000000000002</v>
      </c>
      <c r="H37" s="23">
        <v>618439</v>
      </c>
      <c r="I37" s="22">
        <f>IF(F37=0,0,ROUND((H37-F37)/F37,4))</f>
        <v>-0.12939999999999999</v>
      </c>
      <c r="J37" s="23">
        <v>467970</v>
      </c>
      <c r="K37" s="22">
        <f>IF(H37=0,0,ROUND((J37-H37)/H37,4))</f>
        <v>-0.24329999999999999</v>
      </c>
      <c r="N37" s="2"/>
      <c r="O37" s="2"/>
      <c r="R37" s="2"/>
      <c r="S37" s="2"/>
      <c r="V37" s="2"/>
      <c r="W37" s="2"/>
      <c r="Z37" s="2"/>
      <c r="AA37" s="2"/>
      <c r="AD37" s="2"/>
      <c r="AE37" s="2"/>
      <c r="AH37" s="2"/>
      <c r="AI37" s="2"/>
    </row>
    <row r="38" spans="1:35" x14ac:dyDescent="0.25">
      <c r="A38" s="21">
        <v>22</v>
      </c>
      <c r="B38" s="20"/>
      <c r="C38" s="20"/>
      <c r="D38" s="19" t="s">
        <v>16</v>
      </c>
      <c r="E38" s="18">
        <f>ROUND(E37/E47,3)</f>
        <v>5.335</v>
      </c>
      <c r="F38" s="18">
        <f>ROUND(F37/F47,3)</f>
        <v>7.3330000000000002</v>
      </c>
      <c r="G38" s="17">
        <f>IF(E38=0,0,ROUND((F38-E38)/E38,4))</f>
        <v>0.3745</v>
      </c>
      <c r="H38" s="18">
        <f>ROUND(H37/H47,3)</f>
        <v>6.33</v>
      </c>
      <c r="I38" s="17">
        <f>IF(F38=0,0,ROUND((H38-F38)/F38,4))</f>
        <v>-0.1368</v>
      </c>
      <c r="J38" s="18">
        <f>ROUND(J37/J47,3)</f>
        <v>4.7590000000000003</v>
      </c>
      <c r="K38" s="17">
        <f>IF(H38=0,0,ROUND((J38-H38)/H38,4))</f>
        <v>-0.2482</v>
      </c>
      <c r="N38" s="2"/>
      <c r="O38" s="2"/>
      <c r="R38" s="2"/>
      <c r="S38" s="2"/>
      <c r="V38" s="2"/>
      <c r="W38" s="2"/>
      <c r="Z38" s="2"/>
      <c r="AA38" s="2"/>
      <c r="AD38" s="2"/>
      <c r="AE38" s="2"/>
      <c r="AH38" s="2"/>
      <c r="AI38" s="2"/>
    </row>
    <row r="39" spans="1:35" x14ac:dyDescent="0.25">
      <c r="A39" s="15"/>
      <c r="D39" s="3"/>
      <c r="I39" s="2"/>
      <c r="J39" s="2"/>
      <c r="K39" s="2"/>
      <c r="N39" s="2"/>
      <c r="O39" s="2"/>
      <c r="R39" s="2"/>
      <c r="S39" s="2"/>
      <c r="V39" s="2"/>
      <c r="W39" s="2"/>
      <c r="Z39" s="2"/>
      <c r="AA39" s="2"/>
      <c r="AD39" s="2"/>
      <c r="AE39" s="2"/>
      <c r="AH39" s="2"/>
      <c r="AI39" s="2"/>
    </row>
    <row r="40" spans="1:35" x14ac:dyDescent="0.25">
      <c r="A40" s="15"/>
      <c r="D40" s="16" t="s">
        <v>15</v>
      </c>
      <c r="I40" s="2"/>
      <c r="J40" s="2"/>
      <c r="K40" s="2"/>
      <c r="N40" s="2"/>
      <c r="O40" s="2"/>
      <c r="R40" s="2"/>
      <c r="S40" s="2"/>
      <c r="V40" s="2"/>
      <c r="W40" s="2"/>
      <c r="Z40" s="2"/>
      <c r="AA40" s="2"/>
      <c r="AD40" s="2"/>
      <c r="AE40" s="2"/>
      <c r="AH40" s="2"/>
      <c r="AI40" s="2"/>
    </row>
    <row r="41" spans="1:35" x14ac:dyDescent="0.25">
      <c r="A41" s="15"/>
      <c r="D41" s="3" t="s">
        <v>14</v>
      </c>
      <c r="I41" s="2"/>
      <c r="J41" s="2"/>
      <c r="K41" s="2"/>
      <c r="N41" s="2"/>
      <c r="O41" s="2"/>
      <c r="R41" s="2"/>
      <c r="S41" s="2"/>
      <c r="V41" s="2"/>
      <c r="W41" s="2"/>
      <c r="Z41" s="2"/>
      <c r="AA41" s="2"/>
      <c r="AD41" s="2"/>
      <c r="AE41" s="2"/>
      <c r="AH41" s="2"/>
      <c r="AI41" s="2"/>
    </row>
    <row r="42" spans="1:35" x14ac:dyDescent="0.25">
      <c r="A42" s="15"/>
      <c r="D42" s="3"/>
      <c r="I42" s="2"/>
      <c r="J42" s="2"/>
      <c r="K42" s="2"/>
      <c r="N42" s="2"/>
      <c r="O42" s="2"/>
      <c r="R42" s="2"/>
      <c r="S42" s="2"/>
      <c r="V42" s="2"/>
      <c r="W42" s="2"/>
      <c r="Z42" s="2"/>
      <c r="AA42" s="2"/>
      <c r="AD42" s="2"/>
      <c r="AE42" s="2"/>
      <c r="AH42" s="2"/>
      <c r="AI42" s="2"/>
    </row>
    <row r="43" spans="1:35" x14ac:dyDescent="0.25">
      <c r="D43" s="3"/>
      <c r="I43" s="2"/>
      <c r="J43" s="2"/>
      <c r="K43" s="2"/>
      <c r="N43" s="2"/>
      <c r="O43" s="2"/>
      <c r="R43" s="2"/>
      <c r="S43" s="2"/>
      <c r="V43" s="2"/>
      <c r="W43" s="2"/>
      <c r="Z43" s="2"/>
      <c r="AA43" s="2"/>
      <c r="AD43" s="2"/>
      <c r="AE43" s="2"/>
      <c r="AH43" s="2"/>
      <c r="AI43" s="2"/>
    </row>
    <row r="44" spans="1:35" hidden="1" x14ac:dyDescent="0.25">
      <c r="D44" s="14" t="s">
        <v>13</v>
      </c>
      <c r="E44" s="13" t="str">
        <f>E10</f>
        <v>2014</v>
      </c>
      <c r="F44" s="13" t="str">
        <f>F10</f>
        <v>2015</v>
      </c>
      <c r="G44" s="9"/>
      <c r="H44" s="13" t="str">
        <f>H10</f>
        <v>2016</v>
      </c>
      <c r="I44" s="9"/>
      <c r="J44" s="13" t="str">
        <f>J10</f>
        <v>2017</v>
      </c>
      <c r="K44" s="9"/>
      <c r="L44" s="12"/>
      <c r="M44" s="9"/>
      <c r="N44" s="2"/>
      <c r="O44" s="2"/>
      <c r="R44" s="2"/>
      <c r="S44" s="2"/>
      <c r="V44" s="2"/>
      <c r="W44" s="2"/>
      <c r="Z44" s="2"/>
      <c r="AA44" s="2"/>
      <c r="AD44" s="2"/>
      <c r="AE44" s="2"/>
      <c r="AH44" s="2"/>
      <c r="AI44" s="2"/>
    </row>
    <row r="45" spans="1:35" hidden="1" x14ac:dyDescent="0.25">
      <c r="D45" s="7" t="s">
        <v>12</v>
      </c>
      <c r="E45" s="6">
        <v>11929368</v>
      </c>
      <c r="F45" s="6">
        <v>10413733</v>
      </c>
      <c r="G45" s="5">
        <f t="shared" ref="G45:G52" si="6">IF(E45=0,0,ROUND((F45-E45)/E45,4))</f>
        <v>-0.12709999999999999</v>
      </c>
      <c r="H45" s="6">
        <v>9886292</v>
      </c>
      <c r="I45" s="5">
        <f t="shared" ref="I45:I52" si="7">IF(F45=0,0,ROUND((H45-F45)/F45,4))</f>
        <v>-5.0599999999999999E-2</v>
      </c>
      <c r="J45" s="6">
        <v>9556071</v>
      </c>
      <c r="K45" s="5">
        <f t="shared" ref="K45:K52" si="8">IF(H45=0,0,ROUND((J45-H45)/H45,4))</f>
        <v>-3.3399999999999999E-2</v>
      </c>
      <c r="L45" s="12"/>
      <c r="M45" s="9" t="s">
        <v>11</v>
      </c>
      <c r="N45" s="2"/>
      <c r="O45" s="2"/>
      <c r="R45" s="2"/>
      <c r="S45" s="2"/>
      <c r="V45" s="2"/>
      <c r="W45" s="2"/>
      <c r="Z45" s="2"/>
      <c r="AA45" s="2"/>
      <c r="AD45" s="2"/>
      <c r="AE45" s="2"/>
      <c r="AH45" s="2"/>
      <c r="AI45" s="2"/>
    </row>
    <row r="46" spans="1:35" hidden="1" x14ac:dyDescent="0.25">
      <c r="D46" s="7" t="s">
        <v>10</v>
      </c>
      <c r="E46" s="6">
        <v>14855099</v>
      </c>
      <c r="F46" s="6">
        <v>13203617</v>
      </c>
      <c r="G46" s="5">
        <f t="shared" si="6"/>
        <v>-0.11119999999999999</v>
      </c>
      <c r="H46" s="6">
        <f>'[3]Staff-DR-01-031'!G75</f>
        <v>11941728</v>
      </c>
      <c r="I46" s="5">
        <f t="shared" si="7"/>
        <v>-9.5600000000000004E-2</v>
      </c>
      <c r="J46" s="6">
        <v>12037889</v>
      </c>
      <c r="K46" s="5">
        <f t="shared" si="8"/>
        <v>8.0999999999999996E-3</v>
      </c>
      <c r="L46" s="12"/>
      <c r="M46" s="11" t="s">
        <v>9</v>
      </c>
      <c r="N46" s="2"/>
      <c r="O46" s="2"/>
      <c r="R46" s="2"/>
      <c r="S46" s="2"/>
      <c r="V46" s="2"/>
      <c r="W46" s="2"/>
      <c r="Z46" s="2"/>
      <c r="AA46" s="2"/>
      <c r="AD46" s="2"/>
      <c r="AE46" s="2"/>
      <c r="AH46" s="2"/>
      <c r="AI46" s="2"/>
    </row>
    <row r="47" spans="1:35" hidden="1" x14ac:dyDescent="0.25">
      <c r="D47" s="7" t="s">
        <v>8</v>
      </c>
      <c r="E47" s="6">
        <v>96387</v>
      </c>
      <c r="F47" s="6">
        <v>96871</v>
      </c>
      <c r="G47" s="5">
        <f t="shared" si="6"/>
        <v>5.0000000000000001E-3</v>
      </c>
      <c r="H47" s="6">
        <f>[3]SCH_I4!L55</f>
        <v>97693</v>
      </c>
      <c r="I47" s="5">
        <f t="shared" si="7"/>
        <v>8.5000000000000006E-3</v>
      </c>
      <c r="J47" s="6">
        <v>98331</v>
      </c>
      <c r="K47" s="5">
        <f t="shared" si="8"/>
        <v>6.4999999999999997E-3</v>
      </c>
      <c r="L47" s="10"/>
      <c r="M47" s="9" t="s">
        <v>7</v>
      </c>
      <c r="N47" s="2"/>
      <c r="O47" s="2"/>
      <c r="R47" s="2"/>
      <c r="S47" s="2"/>
      <c r="V47" s="2"/>
      <c r="W47" s="2"/>
      <c r="Z47" s="2"/>
      <c r="AA47" s="2"/>
      <c r="AD47" s="2"/>
      <c r="AE47" s="2"/>
      <c r="AH47" s="2"/>
      <c r="AI47" s="2"/>
    </row>
    <row r="48" spans="1:35" hidden="1" x14ac:dyDescent="0.25">
      <c r="D48" s="7" t="s">
        <v>6</v>
      </c>
      <c r="E48" s="4">
        <v>435549544</v>
      </c>
      <c r="F48" s="4">
        <v>444570229</v>
      </c>
      <c r="G48" s="5">
        <f t="shared" si="6"/>
        <v>2.07E-2</v>
      </c>
      <c r="H48" s="4">
        <f>'[3]Depr Exp &amp; Avg Plant'!E37</f>
        <v>460373354</v>
      </c>
      <c r="I48" s="5">
        <f t="shared" si="7"/>
        <v>3.5499999999999997E-2</v>
      </c>
      <c r="J48" s="4">
        <v>486254175</v>
      </c>
      <c r="K48" s="5">
        <f t="shared" si="8"/>
        <v>5.62E-2</v>
      </c>
      <c r="L48" s="8"/>
      <c r="M48" s="8" t="s">
        <v>3</v>
      </c>
      <c r="N48" s="2"/>
      <c r="O48" s="2"/>
      <c r="R48" s="2"/>
      <c r="S48" s="2"/>
      <c r="V48" s="2"/>
      <c r="W48" s="2"/>
      <c r="Z48" s="2"/>
      <c r="AA48" s="2"/>
      <c r="AD48" s="2"/>
      <c r="AE48" s="2"/>
      <c r="AH48" s="2"/>
      <c r="AI48" s="2"/>
    </row>
    <row r="49" spans="4:35" hidden="1" x14ac:dyDescent="0.25">
      <c r="D49" s="7" t="s">
        <v>5</v>
      </c>
      <c r="E49" s="4">
        <v>467925350</v>
      </c>
      <c r="F49" s="4">
        <v>477241964</v>
      </c>
      <c r="G49" s="5">
        <f t="shared" si="6"/>
        <v>1.9900000000000001E-2</v>
      </c>
      <c r="H49" s="4">
        <f>'[3]Depr Exp &amp; Avg Plant'!E33</f>
        <v>492779981</v>
      </c>
      <c r="I49" s="5">
        <f t="shared" si="7"/>
        <v>3.2599999999999997E-2</v>
      </c>
      <c r="J49" s="4">
        <v>519852740</v>
      </c>
      <c r="K49" s="5">
        <f t="shared" si="8"/>
        <v>5.4899999999999997E-2</v>
      </c>
      <c r="L49" s="8"/>
      <c r="M49" s="8" t="s">
        <v>3</v>
      </c>
      <c r="N49" s="2"/>
      <c r="O49" s="2"/>
      <c r="R49" s="2"/>
      <c r="S49" s="2"/>
      <c r="V49" s="2"/>
      <c r="W49" s="2"/>
      <c r="Z49" s="2"/>
      <c r="AA49" s="2"/>
      <c r="AD49" s="2"/>
      <c r="AE49" s="2"/>
      <c r="AH49" s="2"/>
      <c r="AI49" s="2"/>
    </row>
    <row r="50" spans="4:35" hidden="1" x14ac:dyDescent="0.25">
      <c r="D50" s="7" t="s">
        <v>4</v>
      </c>
      <c r="E50" s="4">
        <v>295617638</v>
      </c>
      <c r="F50" s="4">
        <v>296736632</v>
      </c>
      <c r="G50" s="5">
        <f t="shared" si="6"/>
        <v>3.8E-3</v>
      </c>
      <c r="H50" s="4">
        <f>'[3]Depr Exp &amp; Avg Plant'!E56</f>
        <v>310316543</v>
      </c>
      <c r="I50" s="5">
        <f t="shared" si="7"/>
        <v>4.58E-2</v>
      </c>
      <c r="J50" s="4">
        <v>342110581</v>
      </c>
      <c r="K50" s="5">
        <f t="shared" si="8"/>
        <v>0.10249999999999999</v>
      </c>
      <c r="L50" s="8"/>
      <c r="M50" s="8" t="s">
        <v>3</v>
      </c>
      <c r="N50" s="2"/>
      <c r="O50" s="2"/>
      <c r="R50" s="2"/>
      <c r="S50" s="2"/>
      <c r="V50" s="2"/>
      <c r="W50" s="2"/>
      <c r="Z50" s="2"/>
      <c r="AA50" s="2"/>
      <c r="AD50" s="2"/>
      <c r="AE50" s="2"/>
      <c r="AH50" s="2"/>
      <c r="AI50" s="2"/>
    </row>
    <row r="51" spans="4:35" hidden="1" x14ac:dyDescent="0.25">
      <c r="D51" s="7" t="s">
        <v>2</v>
      </c>
      <c r="E51" s="6">
        <v>1404</v>
      </c>
      <c r="F51" s="6">
        <v>1432</v>
      </c>
      <c r="G51" s="5">
        <f t="shared" si="6"/>
        <v>1.9900000000000001E-2</v>
      </c>
      <c r="H51" s="6">
        <v>1429</v>
      </c>
      <c r="I51" s="5">
        <f t="shared" si="7"/>
        <v>-2.0999999999999999E-3</v>
      </c>
      <c r="J51" s="6">
        <v>1453</v>
      </c>
      <c r="K51" s="5">
        <f t="shared" si="8"/>
        <v>1.6799999999999999E-2</v>
      </c>
      <c r="L51" s="8"/>
      <c r="M51" s="4" t="s">
        <v>1</v>
      </c>
      <c r="N51" s="2"/>
      <c r="O51" s="2"/>
      <c r="R51" s="2"/>
      <c r="S51" s="2"/>
      <c r="V51" s="2"/>
      <c r="W51" s="2"/>
      <c r="Z51" s="2"/>
      <c r="AA51" s="2"/>
      <c r="AD51" s="2"/>
      <c r="AE51" s="2"/>
      <c r="AH51" s="2"/>
      <c r="AI51" s="2"/>
    </row>
    <row r="52" spans="4:35" hidden="1" x14ac:dyDescent="0.25">
      <c r="D52" s="7" t="s">
        <v>0</v>
      </c>
      <c r="E52" s="6">
        <v>0</v>
      </c>
      <c r="F52" s="6">
        <v>0</v>
      </c>
      <c r="G52" s="5">
        <f t="shared" si="6"/>
        <v>0</v>
      </c>
      <c r="H52" s="6">
        <v>0</v>
      </c>
      <c r="I52" s="5">
        <f t="shared" si="7"/>
        <v>0</v>
      </c>
      <c r="J52" s="6">
        <v>0</v>
      </c>
      <c r="K52" s="5">
        <f t="shared" si="8"/>
        <v>0</v>
      </c>
      <c r="L52" s="4"/>
      <c r="M52" s="4"/>
      <c r="N52" s="2"/>
      <c r="O52" s="2"/>
      <c r="R52" s="2"/>
      <c r="S52" s="2"/>
      <c r="V52" s="2"/>
      <c r="W52" s="2"/>
      <c r="Z52" s="2"/>
      <c r="AA52" s="2"/>
      <c r="AD52" s="2"/>
      <c r="AE52" s="2"/>
      <c r="AH52" s="2"/>
      <c r="AI52" s="2"/>
    </row>
    <row r="53" spans="4:35" hidden="1" x14ac:dyDescent="0.25">
      <c r="D53" s="3"/>
      <c r="I53" s="2"/>
      <c r="J53" s="2"/>
      <c r="K53" s="2"/>
      <c r="N53" s="2"/>
      <c r="O53" s="2"/>
      <c r="R53" s="2"/>
      <c r="S53" s="2"/>
      <c r="V53" s="2"/>
      <c r="W53" s="2"/>
      <c r="Z53" s="2"/>
      <c r="AA53" s="2"/>
      <c r="AD53" s="2"/>
      <c r="AE53" s="2"/>
      <c r="AH53" s="2"/>
      <c r="AI53" s="2"/>
    </row>
    <row r="54" spans="4:35" hidden="1" x14ac:dyDescent="0.25">
      <c r="D54" s="3"/>
      <c r="I54" s="2"/>
      <c r="J54" s="2"/>
      <c r="K54" s="2"/>
      <c r="N54" s="2"/>
      <c r="O54" s="2"/>
      <c r="R54" s="2"/>
      <c r="S54" s="2"/>
      <c r="V54" s="2"/>
      <c r="W54" s="2"/>
      <c r="Z54" s="2"/>
      <c r="AA54" s="2"/>
      <c r="AD54" s="2"/>
      <c r="AE54" s="2"/>
      <c r="AH54" s="2"/>
      <c r="AI54" s="2"/>
    </row>
    <row r="55" spans="4:35" x14ac:dyDescent="0.25">
      <c r="D55" s="3"/>
      <c r="I55" s="2"/>
      <c r="J55" s="2"/>
      <c r="K55" s="2"/>
      <c r="N55" s="2"/>
      <c r="O55" s="2"/>
      <c r="R55" s="2"/>
      <c r="S55" s="2"/>
      <c r="V55" s="2"/>
      <c r="W55" s="2"/>
      <c r="Z55" s="2"/>
      <c r="AA55" s="2"/>
      <c r="AD55" s="2"/>
      <c r="AE55" s="2"/>
      <c r="AH55" s="2"/>
      <c r="AI55" s="2"/>
    </row>
    <row r="56" spans="4:35" x14ac:dyDescent="0.25">
      <c r="D56" s="3"/>
      <c r="I56" s="2"/>
      <c r="J56" s="2"/>
      <c r="K56" s="2"/>
      <c r="N56" s="2"/>
      <c r="O56" s="2"/>
      <c r="R56" s="2"/>
      <c r="S56" s="2"/>
      <c r="V56" s="2"/>
      <c r="W56" s="2"/>
      <c r="Z56" s="2"/>
      <c r="AA56" s="2"/>
      <c r="AD56" s="2"/>
      <c r="AE56" s="2"/>
      <c r="AH56" s="2"/>
      <c r="AI56" s="2"/>
    </row>
    <row r="57" spans="4:35" x14ac:dyDescent="0.25">
      <c r="D57" s="3"/>
      <c r="I57" s="2"/>
      <c r="J57" s="2"/>
      <c r="K57" s="2"/>
      <c r="N57" s="2"/>
      <c r="O57" s="2"/>
      <c r="R57" s="2"/>
      <c r="S57" s="2"/>
      <c r="V57" s="2"/>
      <c r="W57" s="2"/>
      <c r="Z57" s="2"/>
      <c r="AA57" s="2"/>
      <c r="AD57" s="2"/>
      <c r="AE57" s="2"/>
      <c r="AH57" s="2"/>
      <c r="AI57" s="2"/>
    </row>
    <row r="58" spans="4:35" x14ac:dyDescent="0.25">
      <c r="D58" s="3"/>
      <c r="I58" s="2"/>
      <c r="J58" s="2"/>
      <c r="K58" s="2"/>
      <c r="N58" s="2"/>
      <c r="O58" s="2"/>
      <c r="R58" s="2"/>
      <c r="S58" s="2"/>
      <c r="V58" s="2"/>
      <c r="W58" s="2"/>
      <c r="Z58" s="2"/>
      <c r="AA58" s="2"/>
      <c r="AD58" s="2"/>
      <c r="AE58" s="2"/>
      <c r="AH58" s="2"/>
      <c r="AI58" s="2"/>
    </row>
    <row r="59" spans="4:35" x14ac:dyDescent="0.25">
      <c r="D59" s="3"/>
      <c r="I59" s="2"/>
      <c r="J59" s="2"/>
      <c r="K59" s="2"/>
      <c r="N59" s="2"/>
      <c r="O59" s="2"/>
      <c r="R59" s="2"/>
      <c r="S59" s="2"/>
      <c r="V59" s="2"/>
      <c r="W59" s="2"/>
      <c r="Z59" s="2"/>
      <c r="AA59" s="2"/>
      <c r="AD59" s="2"/>
      <c r="AE59" s="2"/>
      <c r="AH59" s="2"/>
      <c r="AI59" s="2"/>
    </row>
    <row r="60" spans="4:35" x14ac:dyDescent="0.25">
      <c r="D60" s="3"/>
      <c r="I60" s="2"/>
      <c r="J60" s="2"/>
      <c r="K60" s="2"/>
      <c r="N60" s="2"/>
      <c r="O60" s="2"/>
      <c r="R60" s="2"/>
      <c r="S60" s="2"/>
      <c r="V60" s="2"/>
      <c r="W60" s="2"/>
      <c r="Z60" s="2"/>
      <c r="AA60" s="2"/>
      <c r="AD60" s="2"/>
      <c r="AE60" s="2"/>
      <c r="AH60" s="2"/>
      <c r="AI60" s="2"/>
    </row>
    <row r="61" spans="4:35" x14ac:dyDescent="0.25">
      <c r="D61" s="3"/>
      <c r="I61" s="2"/>
      <c r="J61" s="2"/>
      <c r="K61" s="2"/>
      <c r="N61" s="2"/>
      <c r="O61" s="2"/>
      <c r="R61" s="2"/>
      <c r="S61" s="2"/>
      <c r="V61" s="2"/>
      <c r="W61" s="2"/>
      <c r="Z61" s="2"/>
      <c r="AA61" s="2"/>
      <c r="AD61" s="2"/>
      <c r="AE61" s="2"/>
      <c r="AH61" s="2"/>
      <c r="AI61" s="2"/>
    </row>
    <row r="62" spans="4:35" x14ac:dyDescent="0.25">
      <c r="D62" s="3"/>
      <c r="I62" s="2"/>
      <c r="J62" s="2"/>
      <c r="K62" s="2"/>
      <c r="N62" s="2"/>
      <c r="O62" s="2"/>
      <c r="R62" s="2"/>
      <c r="S62" s="2"/>
      <c r="V62" s="2"/>
      <c r="W62" s="2"/>
      <c r="Z62" s="2"/>
      <c r="AA62" s="2"/>
      <c r="AD62" s="2"/>
      <c r="AE62" s="2"/>
      <c r="AH62" s="2"/>
      <c r="AI62" s="2"/>
    </row>
    <row r="63" spans="4:35" x14ac:dyDescent="0.25">
      <c r="D63" s="3"/>
      <c r="I63" s="2"/>
      <c r="J63" s="2"/>
      <c r="K63" s="2"/>
      <c r="N63" s="2"/>
      <c r="O63" s="2"/>
      <c r="R63" s="2"/>
      <c r="S63" s="2"/>
      <c r="V63" s="2"/>
      <c r="W63" s="2"/>
      <c r="Z63" s="2"/>
      <c r="AA63" s="2"/>
      <c r="AD63" s="2"/>
      <c r="AE63" s="2"/>
      <c r="AH63" s="2"/>
      <c r="AI63" s="2"/>
    </row>
    <row r="64" spans="4:35" x14ac:dyDescent="0.25">
      <c r="D64" s="3"/>
      <c r="I64" s="2"/>
      <c r="J64" s="2"/>
      <c r="K64" s="2"/>
      <c r="N64" s="2"/>
      <c r="O64" s="2"/>
      <c r="R64" s="2"/>
      <c r="S64" s="2"/>
      <c r="V64" s="2"/>
      <c r="W64" s="2"/>
      <c r="Z64" s="2"/>
      <c r="AA64" s="2"/>
      <c r="AD64" s="2"/>
      <c r="AE64" s="2"/>
      <c r="AH64" s="2"/>
      <c r="AI64" s="2"/>
    </row>
    <row r="65" spans="4:35" x14ac:dyDescent="0.25">
      <c r="D65" s="3"/>
      <c r="I65" s="2"/>
      <c r="J65" s="2"/>
      <c r="K65" s="2"/>
      <c r="N65" s="2"/>
      <c r="O65" s="2"/>
      <c r="R65" s="2"/>
      <c r="S65" s="2"/>
      <c r="V65" s="2"/>
      <c r="W65" s="2"/>
      <c r="Z65" s="2"/>
      <c r="AA65" s="2"/>
      <c r="AD65" s="2"/>
      <c r="AE65" s="2"/>
      <c r="AH65" s="2"/>
      <c r="AI65" s="2"/>
    </row>
    <row r="66" spans="4:35" x14ac:dyDescent="0.25">
      <c r="D66" s="3"/>
      <c r="I66" s="2"/>
      <c r="J66" s="2"/>
      <c r="K66" s="2"/>
      <c r="N66" s="2"/>
      <c r="O66" s="2"/>
      <c r="R66" s="2"/>
      <c r="S66" s="2"/>
      <c r="V66" s="2"/>
      <c r="W66" s="2"/>
      <c r="Z66" s="2"/>
      <c r="AA66" s="2"/>
      <c r="AD66" s="2"/>
      <c r="AE66" s="2"/>
      <c r="AH66" s="2"/>
      <c r="AI66" s="2"/>
    </row>
    <row r="67" spans="4:35" x14ac:dyDescent="0.25">
      <c r="D67" s="3"/>
      <c r="I67" s="2"/>
      <c r="J67" s="2"/>
      <c r="K67" s="2"/>
      <c r="N67" s="2"/>
      <c r="O67" s="2"/>
      <c r="R67" s="2"/>
      <c r="S67" s="2"/>
      <c r="V67" s="2"/>
      <c r="W67" s="2"/>
      <c r="Z67" s="2"/>
      <c r="AA67" s="2"/>
      <c r="AD67" s="2"/>
      <c r="AE67" s="2"/>
      <c r="AH67" s="2"/>
      <c r="AI67" s="2"/>
    </row>
    <row r="68" spans="4:35" x14ac:dyDescent="0.25">
      <c r="D68" s="3"/>
      <c r="I68" s="2"/>
      <c r="J68" s="2"/>
      <c r="K68" s="2"/>
      <c r="N68" s="2"/>
      <c r="O68" s="2"/>
      <c r="R68" s="2"/>
      <c r="S68" s="2"/>
      <c r="V68" s="2"/>
      <c r="W68" s="2"/>
      <c r="Z68" s="2"/>
      <c r="AA68" s="2"/>
      <c r="AD68" s="2"/>
      <c r="AE68" s="2"/>
      <c r="AH68" s="2"/>
      <c r="AI68" s="2"/>
    </row>
    <row r="69" spans="4:35" x14ac:dyDescent="0.25">
      <c r="D69" s="3"/>
      <c r="I69" s="2"/>
      <c r="J69" s="2"/>
      <c r="K69" s="2"/>
      <c r="N69" s="2"/>
      <c r="O69" s="2"/>
      <c r="R69" s="2"/>
      <c r="S69" s="2"/>
      <c r="V69" s="2"/>
      <c r="W69" s="2"/>
      <c r="Z69" s="2"/>
      <c r="AA69" s="2"/>
      <c r="AD69" s="2"/>
      <c r="AE69" s="2"/>
      <c r="AH69" s="2"/>
      <c r="AI69" s="2"/>
    </row>
    <row r="70" spans="4:35" x14ac:dyDescent="0.25">
      <c r="D70" s="3"/>
      <c r="I70" s="2"/>
      <c r="J70" s="2"/>
      <c r="K70" s="2"/>
      <c r="N70" s="2"/>
      <c r="O70" s="2"/>
      <c r="R70" s="2"/>
      <c r="S70" s="2"/>
      <c r="V70" s="2"/>
      <c r="W70" s="2"/>
      <c r="Z70" s="2"/>
      <c r="AA70" s="2"/>
      <c r="AD70" s="2"/>
      <c r="AE70" s="2"/>
      <c r="AH70" s="2"/>
      <c r="AI70" s="2"/>
    </row>
    <row r="71" spans="4:35" x14ac:dyDescent="0.25">
      <c r="D71" s="3"/>
      <c r="I71" s="2"/>
      <c r="J71" s="2"/>
      <c r="K71" s="2"/>
      <c r="N71" s="2"/>
      <c r="O71" s="2"/>
      <c r="R71" s="2"/>
      <c r="S71" s="2"/>
      <c r="V71" s="2"/>
      <c r="W71" s="2"/>
      <c r="Z71" s="2"/>
      <c r="AA71" s="2"/>
      <c r="AD71" s="2"/>
      <c r="AE71" s="2"/>
      <c r="AH71" s="2"/>
      <c r="AI71" s="2"/>
    </row>
    <row r="72" spans="4:35" x14ac:dyDescent="0.25">
      <c r="D72" s="3"/>
      <c r="I72" s="2"/>
      <c r="J72" s="2"/>
      <c r="K72" s="2"/>
      <c r="N72" s="2"/>
      <c r="O72" s="2"/>
      <c r="R72" s="2"/>
      <c r="S72" s="2"/>
      <c r="V72" s="2"/>
      <c r="W72" s="2"/>
      <c r="Z72" s="2"/>
      <c r="AA72" s="2"/>
      <c r="AD72" s="2"/>
      <c r="AE72" s="2"/>
      <c r="AH72" s="2"/>
      <c r="AI72" s="2"/>
    </row>
    <row r="73" spans="4:35" x14ac:dyDescent="0.25">
      <c r="D73" s="3"/>
      <c r="I73" s="2"/>
      <c r="J73" s="2"/>
      <c r="K73" s="2"/>
      <c r="N73" s="2"/>
      <c r="O73" s="2"/>
      <c r="R73" s="2"/>
      <c r="S73" s="2"/>
      <c r="V73" s="2"/>
      <c r="W73" s="2"/>
      <c r="Z73" s="2"/>
      <c r="AA73" s="2"/>
      <c r="AD73" s="2"/>
      <c r="AE73" s="2"/>
      <c r="AH73" s="2"/>
      <c r="AI73" s="2"/>
    </row>
    <row r="74" spans="4:35" x14ac:dyDescent="0.25">
      <c r="D74" s="3"/>
      <c r="I74" s="2"/>
      <c r="J74" s="2"/>
      <c r="K74" s="2"/>
      <c r="N74" s="2"/>
      <c r="O74" s="2"/>
      <c r="R74" s="2"/>
      <c r="S74" s="2"/>
      <c r="V74" s="2"/>
      <c r="W74" s="2"/>
      <c r="Z74" s="2"/>
      <c r="AA74" s="2"/>
      <c r="AD74" s="2"/>
      <c r="AE74" s="2"/>
      <c r="AH74" s="2"/>
      <c r="AI74" s="2"/>
    </row>
    <row r="75" spans="4:35" x14ac:dyDescent="0.25">
      <c r="D75" s="3"/>
      <c r="I75" s="2"/>
      <c r="J75" s="2"/>
      <c r="K75" s="2"/>
      <c r="N75" s="2"/>
      <c r="O75" s="2"/>
      <c r="R75" s="2"/>
      <c r="S75" s="2"/>
      <c r="V75" s="2"/>
      <c r="W75" s="2"/>
      <c r="Z75" s="2"/>
      <c r="AA75" s="2"/>
      <c r="AD75" s="2"/>
      <c r="AE75" s="2"/>
      <c r="AH75" s="2"/>
      <c r="AI75" s="2"/>
    </row>
    <row r="76" spans="4:35" x14ac:dyDescent="0.25">
      <c r="D76" s="3"/>
      <c r="I76" s="2"/>
      <c r="J76" s="2"/>
      <c r="K76" s="2"/>
      <c r="N76" s="2"/>
      <c r="O76" s="2"/>
      <c r="R76" s="2"/>
      <c r="S76" s="2"/>
      <c r="V76" s="2"/>
      <c r="W76" s="2"/>
      <c r="Z76" s="2"/>
      <c r="AA76" s="2"/>
      <c r="AD76" s="2"/>
      <c r="AE76" s="2"/>
      <c r="AH76" s="2"/>
      <c r="AI76" s="2"/>
    </row>
    <row r="77" spans="4:35" x14ac:dyDescent="0.25">
      <c r="D77" s="3"/>
      <c r="I77" s="2"/>
      <c r="J77" s="2"/>
      <c r="K77" s="2"/>
      <c r="N77" s="2"/>
      <c r="O77" s="2"/>
      <c r="R77" s="2"/>
      <c r="S77" s="2"/>
      <c r="V77" s="2"/>
      <c r="W77" s="2"/>
      <c r="Z77" s="2"/>
      <c r="AA77" s="2"/>
      <c r="AD77" s="2"/>
      <c r="AE77" s="2"/>
      <c r="AH77" s="2"/>
      <c r="AI77" s="2"/>
    </row>
    <row r="78" spans="4:35" x14ac:dyDescent="0.25">
      <c r="D78" s="3"/>
      <c r="I78" s="2"/>
      <c r="J78" s="2"/>
      <c r="K78" s="2"/>
      <c r="N78" s="2"/>
      <c r="O78" s="2"/>
      <c r="R78" s="2"/>
      <c r="S78" s="2"/>
      <c r="V78" s="2"/>
      <c r="W78" s="2"/>
      <c r="Z78" s="2"/>
      <c r="AA78" s="2"/>
      <c r="AD78" s="2"/>
      <c r="AE78" s="2"/>
      <c r="AH78" s="2"/>
      <c r="AI78" s="2"/>
    </row>
    <row r="79" spans="4:35" x14ac:dyDescent="0.25">
      <c r="D79" s="3"/>
      <c r="I79" s="2"/>
      <c r="J79" s="2"/>
      <c r="K79" s="2"/>
      <c r="N79" s="2"/>
      <c r="O79" s="2"/>
      <c r="R79" s="2"/>
      <c r="S79" s="2"/>
      <c r="V79" s="2"/>
      <c r="W79" s="2"/>
      <c r="Z79" s="2"/>
      <c r="AA79" s="2"/>
      <c r="AD79" s="2"/>
      <c r="AE79" s="2"/>
      <c r="AH79" s="2"/>
      <c r="AI79" s="2"/>
    </row>
    <row r="80" spans="4:35" x14ac:dyDescent="0.25">
      <c r="D80" s="3"/>
      <c r="I80" s="2"/>
      <c r="J80" s="2"/>
      <c r="K80" s="2"/>
      <c r="N80" s="2"/>
      <c r="O80" s="2"/>
      <c r="R80" s="2"/>
      <c r="S80" s="2"/>
      <c r="V80" s="2"/>
      <c r="W80" s="2"/>
      <c r="Z80" s="2"/>
      <c r="AA80" s="2"/>
      <c r="AD80" s="2"/>
      <c r="AE80" s="2"/>
      <c r="AH80" s="2"/>
      <c r="AI80" s="2"/>
    </row>
    <row r="81" spans="4:35" x14ac:dyDescent="0.25">
      <c r="D81" s="3"/>
      <c r="I81" s="2"/>
      <c r="J81" s="2"/>
      <c r="K81" s="2"/>
      <c r="N81" s="2"/>
      <c r="O81" s="2"/>
      <c r="R81" s="2"/>
      <c r="S81" s="2"/>
      <c r="V81" s="2"/>
      <c r="W81" s="2"/>
      <c r="Z81" s="2"/>
      <c r="AA81" s="2"/>
      <c r="AD81" s="2"/>
      <c r="AE81" s="2"/>
      <c r="AH81" s="2"/>
      <c r="AI81" s="2"/>
    </row>
    <row r="82" spans="4:35" x14ac:dyDescent="0.25">
      <c r="D82" s="3"/>
      <c r="I82" s="2"/>
      <c r="J82" s="2"/>
      <c r="K82" s="2"/>
      <c r="N82" s="2"/>
      <c r="O82" s="2"/>
      <c r="R82" s="2"/>
      <c r="S82" s="2"/>
      <c r="V82" s="2"/>
      <c r="W82" s="2"/>
      <c r="Z82" s="2"/>
      <c r="AA82" s="2"/>
      <c r="AD82" s="2"/>
      <c r="AE82" s="2"/>
      <c r="AH82" s="2"/>
      <c r="AI82" s="2"/>
    </row>
    <row r="83" spans="4:35" x14ac:dyDescent="0.25">
      <c r="D83" s="3"/>
      <c r="I83" s="2"/>
      <c r="J83" s="2"/>
      <c r="K83" s="2"/>
      <c r="N83" s="2"/>
      <c r="O83" s="2"/>
      <c r="R83" s="2"/>
      <c r="S83" s="2"/>
      <c r="V83" s="2"/>
      <c r="W83" s="2"/>
      <c r="Z83" s="2"/>
      <c r="AA83" s="2"/>
      <c r="AD83" s="2"/>
      <c r="AE83" s="2"/>
      <c r="AH83" s="2"/>
      <c r="AI83" s="2"/>
    </row>
    <row r="84" spans="4:35" x14ac:dyDescent="0.25">
      <c r="D84" s="3"/>
      <c r="I84" s="2"/>
      <c r="J84" s="2"/>
      <c r="K84" s="2"/>
      <c r="N84" s="2"/>
      <c r="O84" s="2"/>
      <c r="R84" s="2"/>
      <c r="S84" s="2"/>
      <c r="V84" s="2"/>
      <c r="W84" s="2"/>
      <c r="Z84" s="2"/>
      <c r="AA84" s="2"/>
      <c r="AD84" s="2"/>
      <c r="AE84" s="2"/>
      <c r="AH84" s="2"/>
      <c r="AI84" s="2"/>
    </row>
    <row r="85" spans="4:35" x14ac:dyDescent="0.25">
      <c r="D85" s="3"/>
      <c r="I85" s="2"/>
      <c r="J85" s="2"/>
      <c r="K85" s="2"/>
      <c r="N85" s="2"/>
      <c r="O85" s="2"/>
      <c r="R85" s="2"/>
      <c r="S85" s="2"/>
      <c r="V85" s="2"/>
      <c r="W85" s="2"/>
      <c r="Z85" s="2"/>
      <c r="AA85" s="2"/>
      <c r="AD85" s="2"/>
      <c r="AE85" s="2"/>
      <c r="AH85" s="2"/>
      <c r="AI85" s="2"/>
    </row>
    <row r="86" spans="4:35" x14ac:dyDescent="0.25">
      <c r="D86" s="3"/>
      <c r="I86" s="2"/>
      <c r="J86" s="2"/>
      <c r="K86" s="2"/>
      <c r="N86" s="2"/>
      <c r="O86" s="2"/>
      <c r="R86" s="2"/>
      <c r="S86" s="2"/>
      <c r="V86" s="2"/>
      <c r="W86" s="2"/>
      <c r="Z86" s="2"/>
      <c r="AA86" s="2"/>
      <c r="AD86" s="2"/>
      <c r="AE86" s="2"/>
      <c r="AH86" s="2"/>
      <c r="AI86" s="2"/>
    </row>
    <row r="87" spans="4:35" x14ac:dyDescent="0.25">
      <c r="D87" s="3"/>
      <c r="I87" s="2"/>
      <c r="J87" s="2"/>
      <c r="K87" s="2"/>
      <c r="N87" s="2"/>
      <c r="O87" s="2"/>
      <c r="R87" s="2"/>
      <c r="S87" s="2"/>
      <c r="V87" s="2"/>
      <c r="W87" s="2"/>
      <c r="Z87" s="2"/>
      <c r="AA87" s="2"/>
      <c r="AD87" s="2"/>
      <c r="AE87" s="2"/>
      <c r="AH87" s="2"/>
      <c r="AI87" s="2"/>
    </row>
    <row r="88" spans="4:35" x14ac:dyDescent="0.25">
      <c r="D88" s="3"/>
      <c r="I88" s="2"/>
      <c r="J88" s="2"/>
      <c r="K88" s="2"/>
      <c r="N88" s="2"/>
      <c r="O88" s="2"/>
      <c r="R88" s="2"/>
      <c r="S88" s="2"/>
      <c r="V88" s="2"/>
      <c r="W88" s="2"/>
      <c r="Z88" s="2"/>
      <c r="AA88" s="2"/>
      <c r="AD88" s="2"/>
      <c r="AE88" s="2"/>
      <c r="AH88" s="2"/>
      <c r="AI88" s="2"/>
    </row>
    <row r="89" spans="4:35" x14ac:dyDescent="0.25">
      <c r="D89" s="3"/>
      <c r="I89" s="2"/>
      <c r="J89" s="2"/>
      <c r="K89" s="2"/>
      <c r="N89" s="2"/>
      <c r="O89" s="2"/>
      <c r="R89" s="2"/>
      <c r="S89" s="2"/>
      <c r="V89" s="2"/>
      <c r="W89" s="2"/>
      <c r="Z89" s="2"/>
      <c r="AA89" s="2"/>
      <c r="AD89" s="2"/>
      <c r="AE89" s="2"/>
      <c r="AH89" s="2"/>
      <c r="AI89" s="2"/>
    </row>
    <row r="90" spans="4:35" x14ac:dyDescent="0.25">
      <c r="D90" s="3"/>
      <c r="I90" s="2"/>
      <c r="J90" s="2"/>
      <c r="K90" s="2"/>
      <c r="N90" s="2"/>
      <c r="O90" s="2"/>
      <c r="R90" s="2"/>
      <c r="S90" s="2"/>
      <c r="V90" s="2"/>
      <c r="W90" s="2"/>
      <c r="Z90" s="2"/>
      <c r="AA90" s="2"/>
      <c r="AD90" s="2"/>
      <c r="AE90" s="2"/>
      <c r="AH90" s="2"/>
      <c r="AI90" s="2"/>
    </row>
    <row r="91" spans="4:35" x14ac:dyDescent="0.25">
      <c r="D91" s="3"/>
      <c r="I91" s="2"/>
      <c r="J91" s="2"/>
      <c r="K91" s="2"/>
      <c r="N91" s="2"/>
      <c r="O91" s="2"/>
      <c r="R91" s="2"/>
      <c r="S91" s="2"/>
      <c r="V91" s="2"/>
      <c r="W91" s="2"/>
      <c r="Z91" s="2"/>
      <c r="AA91" s="2"/>
      <c r="AD91" s="2"/>
      <c r="AE91" s="2"/>
      <c r="AH91" s="2"/>
      <c r="AI91" s="2"/>
    </row>
    <row r="92" spans="4:35" x14ac:dyDescent="0.25">
      <c r="D92" s="3"/>
      <c r="I92" s="2"/>
      <c r="J92" s="2"/>
      <c r="K92" s="2"/>
      <c r="N92" s="2"/>
      <c r="O92" s="2"/>
      <c r="R92" s="2"/>
      <c r="S92" s="2"/>
      <c r="V92" s="2"/>
      <c r="W92" s="2"/>
      <c r="Z92" s="2"/>
      <c r="AA92" s="2"/>
      <c r="AD92" s="2"/>
      <c r="AE92" s="2"/>
      <c r="AH92" s="2"/>
      <c r="AI92" s="2"/>
    </row>
    <row r="93" spans="4:35" x14ac:dyDescent="0.25">
      <c r="D93" s="3"/>
      <c r="I93" s="2"/>
      <c r="J93" s="2"/>
      <c r="K93" s="2"/>
      <c r="N93" s="2"/>
      <c r="O93" s="2"/>
      <c r="R93" s="2"/>
      <c r="S93" s="2"/>
      <c r="V93" s="2"/>
      <c r="W93" s="2"/>
      <c r="Z93" s="2"/>
      <c r="AA93" s="2"/>
      <c r="AD93" s="2"/>
      <c r="AE93" s="2"/>
      <c r="AH93" s="2"/>
      <c r="AI93" s="2"/>
    </row>
    <row r="94" spans="4:35" x14ac:dyDescent="0.25">
      <c r="D94" s="3"/>
      <c r="I94" s="2"/>
      <c r="J94" s="2"/>
      <c r="K94" s="2"/>
      <c r="N94" s="2"/>
      <c r="O94" s="2"/>
      <c r="R94" s="2"/>
      <c r="S94" s="2"/>
      <c r="V94" s="2"/>
      <c r="W94" s="2"/>
      <c r="Z94" s="2"/>
      <c r="AA94" s="2"/>
      <c r="AD94" s="2"/>
      <c r="AE94" s="2"/>
      <c r="AH94" s="2"/>
      <c r="AI94" s="2"/>
    </row>
    <row r="95" spans="4:35" x14ac:dyDescent="0.25">
      <c r="D95" s="3"/>
      <c r="I95" s="2"/>
      <c r="J95" s="2"/>
      <c r="K95" s="2"/>
      <c r="N95" s="2"/>
      <c r="O95" s="2"/>
      <c r="R95" s="2"/>
      <c r="S95" s="2"/>
      <c r="V95" s="2"/>
      <c r="W95" s="2"/>
      <c r="Z95" s="2"/>
      <c r="AA95" s="2"/>
      <c r="AD95" s="2"/>
      <c r="AE95" s="2"/>
      <c r="AH95" s="2"/>
      <c r="AI95" s="2"/>
    </row>
    <row r="96" spans="4:35" x14ac:dyDescent="0.25">
      <c r="D96" s="3"/>
      <c r="I96" s="2"/>
      <c r="J96" s="2"/>
      <c r="K96" s="2"/>
      <c r="N96" s="2"/>
      <c r="O96" s="2"/>
      <c r="R96" s="2"/>
      <c r="S96" s="2"/>
      <c r="V96" s="2"/>
      <c r="W96" s="2"/>
      <c r="Z96" s="2"/>
      <c r="AA96" s="2"/>
      <c r="AD96" s="2"/>
      <c r="AE96" s="2"/>
      <c r="AH96" s="2"/>
      <c r="AI96" s="2"/>
    </row>
    <row r="97" spans="4:35" x14ac:dyDescent="0.25">
      <c r="D97" s="3"/>
      <c r="I97" s="2"/>
      <c r="J97" s="2"/>
      <c r="K97" s="2"/>
      <c r="N97" s="2"/>
      <c r="O97" s="2"/>
      <c r="R97" s="2"/>
      <c r="S97" s="2"/>
      <c r="V97" s="2"/>
      <c r="W97" s="2"/>
      <c r="Z97" s="2"/>
      <c r="AA97" s="2"/>
      <c r="AD97" s="2"/>
      <c r="AE97" s="2"/>
      <c r="AH97" s="2"/>
      <c r="AI97" s="2"/>
    </row>
    <row r="98" spans="4:35" x14ac:dyDescent="0.25">
      <c r="D98" s="3"/>
      <c r="I98" s="2"/>
      <c r="J98" s="2"/>
    </row>
    <row r="99" spans="4:35" x14ac:dyDescent="0.25">
      <c r="D99" s="3"/>
      <c r="I99" s="2"/>
      <c r="J99" s="2"/>
    </row>
    <row r="100" spans="4:35" x14ac:dyDescent="0.25">
      <c r="D100" s="3"/>
      <c r="I100" s="2"/>
      <c r="J100" s="2"/>
    </row>
    <row r="101" spans="4:35" x14ac:dyDescent="0.25">
      <c r="D101" s="3"/>
      <c r="I101" s="2"/>
      <c r="J101" s="2"/>
    </row>
    <row r="102" spans="4:35" x14ac:dyDescent="0.25">
      <c r="D102" s="3"/>
      <c r="I102" s="2"/>
      <c r="J102" s="2"/>
    </row>
    <row r="103" spans="4:35" x14ac:dyDescent="0.25">
      <c r="D103" s="3"/>
      <c r="I103" s="2"/>
      <c r="J103" s="2"/>
    </row>
    <row r="104" spans="4:35" x14ac:dyDescent="0.25">
      <c r="D104" s="3"/>
      <c r="I104" s="2"/>
      <c r="J104" s="2"/>
    </row>
    <row r="105" spans="4:35" x14ac:dyDescent="0.25">
      <c r="D105" s="3"/>
      <c r="I105" s="2"/>
      <c r="J105" s="2"/>
    </row>
    <row r="106" spans="4:35" x14ac:dyDescent="0.25">
      <c r="D106" s="3"/>
      <c r="I106" s="2"/>
      <c r="J106" s="2"/>
    </row>
    <row r="107" spans="4:35" x14ac:dyDescent="0.25">
      <c r="D107" s="3"/>
      <c r="I107" s="2"/>
      <c r="J107" s="2"/>
    </row>
    <row r="108" spans="4:35" x14ac:dyDescent="0.25">
      <c r="D108" s="3"/>
      <c r="I108" s="2"/>
      <c r="J108" s="2"/>
    </row>
    <row r="109" spans="4:35" x14ac:dyDescent="0.25">
      <c r="D109" s="3"/>
      <c r="I109" s="2"/>
      <c r="J109" s="2"/>
    </row>
    <row r="110" spans="4:35" x14ac:dyDescent="0.25">
      <c r="D110" s="3"/>
      <c r="I110" s="2"/>
      <c r="J110" s="2"/>
    </row>
    <row r="111" spans="4:35" x14ac:dyDescent="0.25">
      <c r="D111" s="3"/>
      <c r="I111" s="2"/>
      <c r="J111" s="2"/>
    </row>
    <row r="112" spans="4:35" x14ac:dyDescent="0.25">
      <c r="D112" s="3"/>
      <c r="I112" s="2"/>
      <c r="J112" s="2"/>
    </row>
    <row r="113" spans="4:10" x14ac:dyDescent="0.25">
      <c r="D113" s="3"/>
      <c r="I113" s="2"/>
      <c r="J113" s="2"/>
    </row>
    <row r="114" spans="4:10" x14ac:dyDescent="0.25">
      <c r="D114" s="3"/>
      <c r="I114" s="2"/>
      <c r="J114" s="2"/>
    </row>
    <row r="115" spans="4:10" x14ac:dyDescent="0.25">
      <c r="D115" s="3"/>
      <c r="I115" s="2"/>
      <c r="J115" s="2"/>
    </row>
    <row r="116" spans="4:10" x14ac:dyDescent="0.25">
      <c r="D116" s="3"/>
      <c r="I116" s="2"/>
      <c r="J116" s="2"/>
    </row>
    <row r="117" spans="4:10" x14ac:dyDescent="0.25">
      <c r="D117" s="3"/>
      <c r="I117" s="2"/>
      <c r="J117" s="2"/>
    </row>
    <row r="118" spans="4:10" x14ac:dyDescent="0.25">
      <c r="D118" s="3"/>
      <c r="I118" s="2"/>
      <c r="J118" s="2"/>
    </row>
    <row r="119" spans="4:10" x14ac:dyDescent="0.25">
      <c r="D119" s="3"/>
      <c r="I119" s="2"/>
      <c r="J119" s="2"/>
    </row>
    <row r="120" spans="4:10" x14ac:dyDescent="0.25">
      <c r="D120" s="3"/>
      <c r="I120" s="2"/>
      <c r="J120" s="2"/>
    </row>
    <row r="121" spans="4:10" x14ac:dyDescent="0.25">
      <c r="D121" s="3"/>
      <c r="I121" s="2"/>
      <c r="J121" s="2"/>
    </row>
    <row r="122" spans="4:10" x14ac:dyDescent="0.25">
      <c r="D122" s="3"/>
      <c r="I122" s="2"/>
      <c r="J122" s="2"/>
    </row>
    <row r="123" spans="4:10" x14ac:dyDescent="0.25">
      <c r="D123" s="3"/>
      <c r="I123" s="2"/>
      <c r="J123" s="2"/>
    </row>
    <row r="124" spans="4:10" x14ac:dyDescent="0.25">
      <c r="D124" s="3"/>
      <c r="I124" s="2"/>
      <c r="J124" s="2"/>
    </row>
    <row r="125" spans="4:10" x14ac:dyDescent="0.25">
      <c r="D125" s="3"/>
      <c r="I125" s="2"/>
      <c r="J125" s="2"/>
    </row>
    <row r="126" spans="4:10" x14ac:dyDescent="0.25">
      <c r="D126" s="3"/>
      <c r="I126" s="2"/>
      <c r="J126" s="2"/>
    </row>
    <row r="127" spans="4:10" x14ac:dyDescent="0.25">
      <c r="D127" s="3"/>
      <c r="I127" s="2"/>
      <c r="J127" s="2"/>
    </row>
    <row r="128" spans="4:10" x14ac:dyDescent="0.25">
      <c r="D128" s="3"/>
      <c r="I128" s="2"/>
      <c r="J128" s="2"/>
    </row>
    <row r="129" spans="4:10" x14ac:dyDescent="0.25">
      <c r="D129" s="3"/>
      <c r="I129" s="2"/>
      <c r="J129" s="2"/>
    </row>
    <row r="130" spans="4:10" x14ac:dyDescent="0.25">
      <c r="D130" s="3"/>
      <c r="I130" s="2"/>
      <c r="J130" s="2"/>
    </row>
    <row r="131" spans="4:10" x14ac:dyDescent="0.25">
      <c r="D131" s="3"/>
      <c r="I131" s="2"/>
      <c r="J131" s="2"/>
    </row>
    <row r="132" spans="4:10" x14ac:dyDescent="0.25">
      <c r="D132" s="3"/>
      <c r="I132" s="2"/>
      <c r="J132" s="2"/>
    </row>
    <row r="133" spans="4:10" x14ac:dyDescent="0.25">
      <c r="D133" s="3"/>
      <c r="I133" s="2"/>
      <c r="J133" s="2"/>
    </row>
    <row r="134" spans="4:10" x14ac:dyDescent="0.25">
      <c r="D134" s="3"/>
      <c r="I134" s="2"/>
      <c r="J134" s="2"/>
    </row>
    <row r="135" spans="4:10" x14ac:dyDescent="0.25">
      <c r="D135" s="3"/>
      <c r="I135" s="2"/>
      <c r="J135" s="2"/>
    </row>
    <row r="136" spans="4:10" x14ac:dyDescent="0.25">
      <c r="D136" s="3"/>
      <c r="I136" s="2"/>
      <c r="J136" s="2"/>
    </row>
    <row r="137" spans="4:10" x14ac:dyDescent="0.25">
      <c r="D137" s="3"/>
      <c r="I137" s="2"/>
      <c r="J137" s="2"/>
    </row>
    <row r="138" spans="4:10" x14ac:dyDescent="0.25">
      <c r="D138" s="3"/>
      <c r="I138" s="2"/>
      <c r="J138" s="2"/>
    </row>
    <row r="139" spans="4:10" x14ac:dyDescent="0.25">
      <c r="D139" s="3"/>
      <c r="I139" s="2"/>
      <c r="J139" s="2"/>
    </row>
    <row r="140" spans="4:10" x14ac:dyDescent="0.25">
      <c r="D140" s="3"/>
      <c r="I140" s="2"/>
      <c r="J140" s="2"/>
    </row>
    <row r="141" spans="4:10" x14ac:dyDescent="0.25">
      <c r="D141" s="3"/>
      <c r="I141" s="2"/>
      <c r="J141" s="2"/>
    </row>
    <row r="142" spans="4:10" x14ac:dyDescent="0.25">
      <c r="D142" s="3"/>
      <c r="I142" s="2"/>
      <c r="J142" s="2"/>
    </row>
    <row r="143" spans="4:10" x14ac:dyDescent="0.25">
      <c r="D143" s="3"/>
      <c r="I143" s="2"/>
      <c r="J143" s="2"/>
    </row>
    <row r="144" spans="4:10" x14ac:dyDescent="0.25">
      <c r="D144" s="3"/>
      <c r="I144" s="2"/>
      <c r="J144" s="2"/>
    </row>
    <row r="145" spans="4:10" x14ac:dyDescent="0.25">
      <c r="D145" s="3"/>
      <c r="I145" s="2"/>
      <c r="J145" s="2"/>
    </row>
    <row r="146" spans="4:10" x14ac:dyDescent="0.25">
      <c r="D146" s="3"/>
      <c r="I146" s="2"/>
      <c r="J146" s="2"/>
    </row>
    <row r="147" spans="4:10" x14ac:dyDescent="0.25">
      <c r="D147" s="3"/>
      <c r="I147" s="2"/>
      <c r="J147" s="2"/>
    </row>
    <row r="148" spans="4:10" x14ac:dyDescent="0.25">
      <c r="D148" s="3"/>
      <c r="I148" s="2"/>
      <c r="J148" s="2"/>
    </row>
    <row r="149" spans="4:10" x14ac:dyDescent="0.25">
      <c r="D149" s="3"/>
      <c r="I149" s="2"/>
      <c r="J149" s="2"/>
    </row>
    <row r="150" spans="4:10" x14ac:dyDescent="0.25">
      <c r="D150" s="3"/>
      <c r="I150" s="2"/>
      <c r="J150" s="2"/>
    </row>
    <row r="151" spans="4:10" x14ac:dyDescent="0.25">
      <c r="D151" s="3"/>
      <c r="I151" s="2"/>
      <c r="J151" s="2"/>
    </row>
    <row r="152" spans="4:10" x14ac:dyDescent="0.25">
      <c r="D152" s="3"/>
      <c r="I152" s="2"/>
      <c r="J152" s="2"/>
    </row>
    <row r="153" spans="4:10" x14ac:dyDescent="0.25">
      <c r="D153" s="3"/>
      <c r="I153" s="2"/>
      <c r="J153" s="2"/>
    </row>
    <row r="154" spans="4:10" x14ac:dyDescent="0.25">
      <c r="D154" s="3"/>
      <c r="I154" s="2"/>
      <c r="J154" s="2"/>
    </row>
    <row r="155" spans="4:10" x14ac:dyDescent="0.25">
      <c r="D155" s="3"/>
      <c r="I155" s="2"/>
      <c r="J155" s="2"/>
    </row>
    <row r="156" spans="4:10" x14ac:dyDescent="0.25">
      <c r="D156" s="3"/>
      <c r="I156" s="2"/>
      <c r="J156" s="2"/>
    </row>
    <row r="157" spans="4:10" x14ac:dyDescent="0.25">
      <c r="D157" s="3"/>
      <c r="I157" s="2"/>
      <c r="J157" s="2"/>
    </row>
    <row r="158" spans="4:10" x14ac:dyDescent="0.25">
      <c r="D158" s="3"/>
      <c r="I158" s="2"/>
      <c r="J158" s="2"/>
    </row>
    <row r="159" spans="4:10" x14ac:dyDescent="0.25">
      <c r="D159" s="3"/>
      <c r="I159" s="2"/>
      <c r="J159" s="2"/>
    </row>
    <row r="160" spans="4:10" x14ac:dyDescent="0.25">
      <c r="D160" s="3"/>
      <c r="I160" s="2"/>
      <c r="J160" s="2"/>
    </row>
    <row r="161" spans="4:10" x14ac:dyDescent="0.25">
      <c r="D161" s="3"/>
      <c r="I161" s="2"/>
      <c r="J161" s="2"/>
    </row>
    <row r="162" spans="4:10" x14ac:dyDescent="0.25">
      <c r="D162" s="3"/>
      <c r="I162" s="2"/>
      <c r="J162" s="2"/>
    </row>
    <row r="163" spans="4:10" x14ac:dyDescent="0.25">
      <c r="D163" s="3"/>
      <c r="I163" s="2"/>
      <c r="J163" s="2"/>
    </row>
    <row r="164" spans="4:10" x14ac:dyDescent="0.25">
      <c r="D164" s="3"/>
      <c r="I164" s="2"/>
      <c r="J164" s="2"/>
    </row>
    <row r="165" spans="4:10" x14ac:dyDescent="0.25">
      <c r="D165" s="3"/>
      <c r="I165" s="2"/>
      <c r="J165" s="2"/>
    </row>
    <row r="166" spans="4:10" x14ac:dyDescent="0.25">
      <c r="D166" s="3"/>
      <c r="I166" s="2"/>
      <c r="J166" s="2"/>
    </row>
    <row r="167" spans="4:10" x14ac:dyDescent="0.25">
      <c r="D167" s="3"/>
      <c r="I167" s="2"/>
      <c r="J167" s="2"/>
    </row>
    <row r="168" spans="4:10" x14ac:dyDescent="0.25">
      <c r="D168" s="3"/>
      <c r="I168" s="2"/>
      <c r="J168" s="2"/>
    </row>
    <row r="169" spans="4:10" x14ac:dyDescent="0.25">
      <c r="D169" s="3"/>
      <c r="I169" s="2"/>
      <c r="J169" s="2"/>
    </row>
    <row r="170" spans="4:10" x14ac:dyDescent="0.25">
      <c r="D170" s="3"/>
      <c r="I170" s="2"/>
      <c r="J170" s="2"/>
    </row>
    <row r="171" spans="4:10" x14ac:dyDescent="0.25">
      <c r="D171" s="3"/>
      <c r="I171" s="2"/>
      <c r="J171" s="2"/>
    </row>
    <row r="172" spans="4:10" x14ac:dyDescent="0.25">
      <c r="D172" s="3"/>
      <c r="I172" s="2"/>
      <c r="J172" s="2"/>
    </row>
    <row r="173" spans="4:10" x14ac:dyDescent="0.25">
      <c r="D173" s="3"/>
      <c r="I173" s="2"/>
      <c r="J173" s="2"/>
    </row>
    <row r="174" spans="4:10" x14ac:dyDescent="0.25">
      <c r="D174" s="3"/>
      <c r="I174" s="2"/>
      <c r="J174" s="2"/>
    </row>
    <row r="175" spans="4:10" x14ac:dyDescent="0.25">
      <c r="D175" s="3"/>
      <c r="I175" s="2"/>
      <c r="J175" s="2"/>
    </row>
    <row r="176" spans="4:10" x14ac:dyDescent="0.25">
      <c r="D176" s="3"/>
      <c r="I176" s="2"/>
      <c r="J176" s="2"/>
    </row>
    <row r="177" spans="4:10" x14ac:dyDescent="0.25">
      <c r="D177" s="3"/>
      <c r="I177" s="2"/>
      <c r="J177" s="2"/>
    </row>
    <row r="178" spans="4:10" x14ac:dyDescent="0.25">
      <c r="D178" s="3"/>
      <c r="I178" s="2"/>
      <c r="J178" s="2"/>
    </row>
    <row r="179" spans="4:10" x14ac:dyDescent="0.25">
      <c r="D179" s="3"/>
      <c r="I179" s="2"/>
      <c r="J179" s="2"/>
    </row>
    <row r="180" spans="4:10" x14ac:dyDescent="0.25">
      <c r="D180" s="3"/>
      <c r="I180" s="2"/>
      <c r="J180" s="2"/>
    </row>
    <row r="181" spans="4:10" x14ac:dyDescent="0.25">
      <c r="D181" s="3"/>
      <c r="I181" s="2"/>
      <c r="J181" s="2"/>
    </row>
    <row r="182" spans="4:10" x14ac:dyDescent="0.25">
      <c r="D182" s="3"/>
      <c r="I182" s="2"/>
      <c r="J182" s="2"/>
    </row>
    <row r="183" spans="4:10" x14ac:dyDescent="0.25">
      <c r="D183" s="3"/>
      <c r="I183" s="2"/>
      <c r="J183" s="2"/>
    </row>
    <row r="184" spans="4:10" x14ac:dyDescent="0.25">
      <c r="D184" s="3"/>
      <c r="I184" s="2"/>
      <c r="J184" s="2"/>
    </row>
    <row r="185" spans="4:10" x14ac:dyDescent="0.25">
      <c r="D185" s="3"/>
      <c r="I185" s="2"/>
      <c r="J185" s="2"/>
    </row>
    <row r="186" spans="4:10" x14ac:dyDescent="0.25">
      <c r="D186" s="3"/>
      <c r="I186" s="2"/>
      <c r="J186" s="2"/>
    </row>
    <row r="187" spans="4:10" x14ac:dyDescent="0.25">
      <c r="D187" s="3"/>
      <c r="I187" s="2"/>
      <c r="J187" s="2"/>
    </row>
    <row r="188" spans="4:10" x14ac:dyDescent="0.25">
      <c r="D188" s="3"/>
      <c r="I188" s="2"/>
      <c r="J188" s="2"/>
    </row>
    <row r="189" spans="4:10" x14ac:dyDescent="0.25">
      <c r="D189" s="3"/>
      <c r="I189" s="2"/>
      <c r="J189" s="2"/>
    </row>
    <row r="190" spans="4:10" x14ac:dyDescent="0.25">
      <c r="D190" s="3"/>
      <c r="I190" s="2"/>
      <c r="J190" s="2"/>
    </row>
    <row r="191" spans="4:10" x14ac:dyDescent="0.25">
      <c r="I191" s="2"/>
      <c r="J191" s="2"/>
    </row>
    <row r="192" spans="4:10" x14ac:dyDescent="0.25">
      <c r="I192" s="2"/>
      <c r="J192" s="2"/>
    </row>
    <row r="193" spans="9:10" x14ac:dyDescent="0.25">
      <c r="I193" s="2"/>
      <c r="J193" s="2"/>
    </row>
    <row r="194" spans="9:10" x14ac:dyDescent="0.25">
      <c r="I194" s="2"/>
      <c r="J194" s="2"/>
    </row>
    <row r="195" spans="9:10" x14ac:dyDescent="0.25">
      <c r="I195" s="2"/>
      <c r="J195" s="2"/>
    </row>
    <row r="196" spans="9:10" x14ac:dyDescent="0.25">
      <c r="I196" s="2"/>
      <c r="J196" s="2"/>
    </row>
    <row r="197" spans="9:10" x14ac:dyDescent="0.25">
      <c r="I197" s="2"/>
      <c r="J197" s="2"/>
    </row>
    <row r="198" spans="9:10" x14ac:dyDescent="0.25">
      <c r="I198" s="2"/>
      <c r="J198" s="2"/>
    </row>
    <row r="199" spans="9:10" x14ac:dyDescent="0.25">
      <c r="I199" s="2"/>
      <c r="J199" s="2"/>
    </row>
    <row r="200" spans="9:10" x14ac:dyDescent="0.25">
      <c r="I200" s="2"/>
      <c r="J200" s="2"/>
    </row>
    <row r="201" spans="9:10" x14ac:dyDescent="0.25">
      <c r="I201" s="2"/>
      <c r="J201" s="2"/>
    </row>
    <row r="202" spans="9:10" x14ac:dyDescent="0.25">
      <c r="I202" s="2"/>
      <c r="J202" s="2"/>
    </row>
    <row r="203" spans="9:10" x14ac:dyDescent="0.25">
      <c r="I203" s="2"/>
      <c r="J203" s="2"/>
    </row>
    <row r="204" spans="9:10" x14ac:dyDescent="0.25">
      <c r="I204" s="2"/>
      <c r="J204" s="2"/>
    </row>
    <row r="205" spans="9:10" x14ac:dyDescent="0.25">
      <c r="I205" s="2"/>
      <c r="J205" s="2"/>
    </row>
    <row r="206" spans="9:10" x14ac:dyDescent="0.25">
      <c r="I206" s="2"/>
      <c r="J206" s="2"/>
    </row>
    <row r="207" spans="9:10" x14ac:dyDescent="0.25">
      <c r="I207" s="2"/>
      <c r="J207" s="2"/>
    </row>
    <row r="208" spans="9:10" x14ac:dyDescent="0.25">
      <c r="I208" s="2"/>
      <c r="J208" s="2"/>
    </row>
    <row r="209" spans="9:10" x14ac:dyDescent="0.25">
      <c r="I209" s="2"/>
      <c r="J209" s="2"/>
    </row>
    <row r="210" spans="9:10" x14ac:dyDescent="0.25">
      <c r="I210" s="2"/>
      <c r="J210" s="2"/>
    </row>
    <row r="211" spans="9:10" x14ac:dyDescent="0.25">
      <c r="I211" s="2"/>
      <c r="J211" s="2"/>
    </row>
    <row r="212" spans="9:10" x14ac:dyDescent="0.25">
      <c r="I212" s="2"/>
      <c r="J212" s="2"/>
    </row>
    <row r="213" spans="9:10" x14ac:dyDescent="0.25">
      <c r="I213" s="2"/>
      <c r="J213" s="2"/>
    </row>
    <row r="214" spans="9:10" x14ac:dyDescent="0.25">
      <c r="I214" s="2"/>
      <c r="J214" s="2"/>
    </row>
    <row r="215" spans="9:10" x14ac:dyDescent="0.25">
      <c r="I215" s="2"/>
      <c r="J215" s="2"/>
    </row>
    <row r="216" spans="9:10" x14ac:dyDescent="0.25">
      <c r="I216" s="2"/>
      <c r="J216" s="2"/>
    </row>
    <row r="217" spans="9:10" x14ac:dyDescent="0.25">
      <c r="I217" s="2"/>
      <c r="J217" s="2"/>
    </row>
    <row r="218" spans="9:10" x14ac:dyDescent="0.25">
      <c r="I218" s="2"/>
      <c r="J218" s="2"/>
    </row>
    <row r="219" spans="9:10" x14ac:dyDescent="0.25">
      <c r="I219" s="2"/>
      <c r="J219" s="2"/>
    </row>
    <row r="220" spans="9:10" x14ac:dyDescent="0.25">
      <c r="I220" s="2"/>
      <c r="J220" s="2"/>
    </row>
    <row r="221" spans="9:10" x14ac:dyDescent="0.25">
      <c r="I221" s="2"/>
      <c r="J221" s="2"/>
    </row>
    <row r="222" spans="9:10" x14ac:dyDescent="0.25">
      <c r="J222" s="2"/>
    </row>
    <row r="223" spans="9:10" x14ac:dyDescent="0.25">
      <c r="J223" s="2"/>
    </row>
    <row r="224" spans="9:10" x14ac:dyDescent="0.25">
      <c r="J224" s="2"/>
    </row>
    <row r="225" spans="10:10" x14ac:dyDescent="0.25">
      <c r="J225" s="2"/>
    </row>
    <row r="226" spans="10:10" x14ac:dyDescent="0.25">
      <c r="J226" s="2"/>
    </row>
    <row r="227" spans="10:10" x14ac:dyDescent="0.25">
      <c r="J227" s="2"/>
    </row>
    <row r="228" spans="10:10" x14ac:dyDescent="0.25">
      <c r="J228" s="2"/>
    </row>
    <row r="229" spans="10:10" x14ac:dyDescent="0.25">
      <c r="J229" s="2"/>
    </row>
    <row r="230" spans="10:10" x14ac:dyDescent="0.25">
      <c r="J230" s="2"/>
    </row>
    <row r="231" spans="10:10" x14ac:dyDescent="0.25">
      <c r="J231" s="2"/>
    </row>
    <row r="232" spans="10:10" x14ac:dyDescent="0.25">
      <c r="J232" s="2"/>
    </row>
    <row r="233" spans="10:10" x14ac:dyDescent="0.25">
      <c r="J233" s="2"/>
    </row>
    <row r="234" spans="10:10" x14ac:dyDescent="0.25">
      <c r="J234" s="2"/>
    </row>
    <row r="235" spans="10:10" x14ac:dyDescent="0.25">
      <c r="J235" s="2"/>
    </row>
    <row r="236" spans="10:10" x14ac:dyDescent="0.25">
      <c r="J236" s="2"/>
    </row>
    <row r="237" spans="10:10" x14ac:dyDescent="0.25">
      <c r="J237" s="2"/>
    </row>
    <row r="238" spans="10:10" x14ac:dyDescent="0.25">
      <c r="J238" s="2"/>
    </row>
    <row r="239" spans="10:10" x14ac:dyDescent="0.25">
      <c r="J239" s="2"/>
    </row>
    <row r="240" spans="10:10" x14ac:dyDescent="0.25">
      <c r="J240" s="2"/>
    </row>
    <row r="241" spans="10:10" x14ac:dyDescent="0.25">
      <c r="J241" s="2"/>
    </row>
    <row r="242" spans="10:10" x14ac:dyDescent="0.25">
      <c r="J242" s="2"/>
    </row>
    <row r="243" spans="10:10" x14ac:dyDescent="0.25">
      <c r="J243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49" spans="10:10" x14ac:dyDescent="0.25">
      <c r="J249" s="2"/>
    </row>
    <row r="250" spans="10:10" x14ac:dyDescent="0.25">
      <c r="J250" s="2"/>
    </row>
    <row r="251" spans="10:10" x14ac:dyDescent="0.25">
      <c r="J251" s="2"/>
    </row>
    <row r="252" spans="10:10" x14ac:dyDescent="0.25">
      <c r="J252" s="2"/>
    </row>
    <row r="253" spans="10:10" x14ac:dyDescent="0.25">
      <c r="J253" s="2"/>
    </row>
    <row r="254" spans="10:10" x14ac:dyDescent="0.25">
      <c r="J254" s="2"/>
    </row>
    <row r="255" spans="10:10" x14ac:dyDescent="0.25">
      <c r="J255" s="2"/>
    </row>
    <row r="256" spans="10:10" x14ac:dyDescent="0.25">
      <c r="J256" s="2"/>
    </row>
    <row r="257" spans="10:10" x14ac:dyDescent="0.25">
      <c r="J257" s="2"/>
    </row>
    <row r="258" spans="10:10" x14ac:dyDescent="0.25">
      <c r="J258" s="2"/>
    </row>
    <row r="259" spans="10:10" x14ac:dyDescent="0.25">
      <c r="J259" s="2"/>
    </row>
    <row r="260" spans="10:10" x14ac:dyDescent="0.25">
      <c r="J260" s="2"/>
    </row>
    <row r="261" spans="10:10" x14ac:dyDescent="0.25">
      <c r="J261" s="2"/>
    </row>
    <row r="262" spans="10:10" x14ac:dyDescent="0.25">
      <c r="J262" s="2"/>
    </row>
    <row r="263" spans="10:10" x14ac:dyDescent="0.25">
      <c r="J263" s="2"/>
    </row>
    <row r="264" spans="10:10" x14ac:dyDescent="0.25">
      <c r="J264" s="2"/>
    </row>
    <row r="265" spans="10:10" x14ac:dyDescent="0.25">
      <c r="J265" s="2"/>
    </row>
    <row r="266" spans="10:10" x14ac:dyDescent="0.25">
      <c r="J266" s="2"/>
    </row>
    <row r="267" spans="10:10" x14ac:dyDescent="0.25">
      <c r="J267" s="2"/>
    </row>
    <row r="268" spans="10:10" x14ac:dyDescent="0.25">
      <c r="J268" s="2"/>
    </row>
    <row r="269" spans="10:10" x14ac:dyDescent="0.25">
      <c r="J269" s="2"/>
    </row>
    <row r="270" spans="10:10" x14ac:dyDescent="0.25">
      <c r="J270" s="2"/>
    </row>
    <row r="271" spans="10:10" x14ac:dyDescent="0.25">
      <c r="J271" s="2"/>
    </row>
    <row r="272" spans="10:10" x14ac:dyDescent="0.25">
      <c r="J272" s="2"/>
    </row>
    <row r="273" spans="10:10" x14ac:dyDescent="0.25">
      <c r="J273" s="2"/>
    </row>
    <row r="274" spans="10:10" x14ac:dyDescent="0.25">
      <c r="J274" s="2"/>
    </row>
    <row r="275" spans="10:10" x14ac:dyDescent="0.25">
      <c r="J275" s="2"/>
    </row>
    <row r="276" spans="10:10" x14ac:dyDescent="0.25">
      <c r="J276" s="2"/>
    </row>
    <row r="277" spans="10:10" x14ac:dyDescent="0.25">
      <c r="J277" s="2"/>
    </row>
    <row r="278" spans="10:10" x14ac:dyDescent="0.25">
      <c r="J278" s="2"/>
    </row>
    <row r="279" spans="10:10" x14ac:dyDescent="0.25">
      <c r="J279" s="2"/>
    </row>
    <row r="280" spans="10:10" x14ac:dyDescent="0.25">
      <c r="J280" s="2"/>
    </row>
    <row r="281" spans="10:10" x14ac:dyDescent="0.25">
      <c r="J281" s="2"/>
    </row>
    <row r="282" spans="10:10" x14ac:dyDescent="0.25">
      <c r="J282" s="2"/>
    </row>
    <row r="283" spans="10:10" x14ac:dyDescent="0.25">
      <c r="J283" s="2"/>
    </row>
    <row r="284" spans="10:10" x14ac:dyDescent="0.25">
      <c r="J284" s="2"/>
    </row>
    <row r="285" spans="10:10" x14ac:dyDescent="0.25">
      <c r="J285" s="2"/>
    </row>
    <row r="286" spans="10:10" x14ac:dyDescent="0.25">
      <c r="J286" s="2"/>
    </row>
    <row r="287" spans="10:10" x14ac:dyDescent="0.25">
      <c r="J287" s="2"/>
    </row>
    <row r="288" spans="10:10" x14ac:dyDescent="0.25">
      <c r="J288" s="2"/>
    </row>
    <row r="289" spans="10:10" x14ac:dyDescent="0.25">
      <c r="J289" s="2"/>
    </row>
    <row r="290" spans="10:10" x14ac:dyDescent="0.25">
      <c r="J290" s="2"/>
    </row>
    <row r="291" spans="10:10" x14ac:dyDescent="0.25">
      <c r="J291" s="2"/>
    </row>
    <row r="292" spans="10:10" x14ac:dyDescent="0.25">
      <c r="J292" s="2"/>
    </row>
  </sheetData>
  <dataConsolidate/>
  <printOptions horizontalCentered="1"/>
  <pageMargins left="0.5" right="0.5" top="1.25" bottom="0.5" header="0.75" footer="0.5"/>
  <pageSetup scale="77" orientation="portrait" r:id="rId1"/>
  <headerFooter alignWithMargins="0">
    <oddHeader xml:space="preserve">&amp;R&amp;"Times New Roman,Bold"&amp;12KyPSC Case No. 2018-00261
STAFF-DR-01-032 Attachment
Page &amp;P of &amp;N&amp;"-,Regular"&amp;10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>Covington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199D4-26FF-4DE4-8A9A-C112BB690268}">
  <ds:schemaRefs>
    <ds:schemaRef ds:uri="e8140ab9-1a87-4657-a6c4-99cca0129bf1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9d8ba39-ee9f-49d4-886c-5a19d785260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9F0073-5AF6-470E-857B-1412C1DC2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FCB18-F101-4180-87FE-0B8A058885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STAFF-DR-01-032- Cost per MCF</vt:lpstr>
      <vt:lpstr>DR_23</vt:lpstr>
      <vt:lpstr>'STAFF-DR-01-032- Cost per MCF'!Print_Area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Comparative Operating Statistics</dc:title>
  <dc:subject>Comparative Operating Statistics</dc:subject>
  <dc:creator>Dani Weatherston</dc:creator>
  <cp:lastModifiedBy>Allyson Honaker</cp:lastModifiedBy>
  <cp:lastPrinted>2018-09-11T19:31:26Z</cp:lastPrinted>
  <dcterms:created xsi:type="dcterms:W3CDTF">2018-09-07T15:46:22Z</dcterms:created>
  <dcterms:modified xsi:type="dcterms:W3CDTF">2018-09-11T19:33:20Z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