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20730" windowHeight="11025"/>
  </bookViews>
  <sheets>
    <sheet name="Schedule 18_As of Nov 30, 2017" sheetId="1" r:id="rId1"/>
  </sheets>
  <definedNames>
    <definedName name="_xlnm._FilterDatabase" localSheetId="0" hidden="1">'Schedule 18_As of Nov 30, 2017'!$A$7:$I$79</definedName>
    <definedName name="_xlnm.Print_Titles" localSheetId="0">'Schedule 18_As of Nov 30, 2017'!$1:$8</definedName>
  </definedNames>
  <calcPr calcId="171027"/>
</workbook>
</file>

<file path=xl/calcChain.xml><?xml version="1.0" encoding="utf-8"?>
<calcChain xmlns="http://schemas.openxmlformats.org/spreadsheetml/2006/main">
  <c r="H81" i="1" l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10" i="1"/>
  <c r="A11" i="1"/>
  <c r="A12" i="1"/>
  <c r="A13" i="1"/>
  <c r="A14" i="1"/>
  <c r="A9" i="1"/>
  <c r="E7" i="1" l="1"/>
  <c r="C7" i="1"/>
</calcChain>
</file>

<file path=xl/sharedStrings.xml><?xml version="1.0" encoding="utf-8"?>
<sst xmlns="http://schemas.openxmlformats.org/spreadsheetml/2006/main" count="91" uniqueCount="91">
  <si>
    <t>DUKE ENERGY KENTUCKY</t>
  </si>
  <si>
    <t>CONSTRUCTION WORK IN PROGRESS - PERCENT COMPLETE</t>
  </si>
  <si>
    <t>(A)</t>
  </si>
  <si>
    <t>(B)</t>
  </si>
  <si>
    <t>(C)</t>
  </si>
  <si>
    <t>(D)</t>
  </si>
  <si>
    <t>(E)</t>
  </si>
  <si>
    <t>(F)</t>
  </si>
  <si>
    <t>(G)</t>
  </si>
  <si>
    <t>(H)</t>
  </si>
  <si>
    <t xml:space="preserve">Percent of Total
Expenditures </t>
  </si>
  <si>
    <t>(I) = (H/G)</t>
  </si>
  <si>
    <t>Line
No.</t>
  </si>
  <si>
    <t>Project No.</t>
  </si>
  <si>
    <t>Estimated Project
Completion Date</t>
  </si>
  <si>
    <t>Original Budget
Estimate</t>
  </si>
  <si>
    <t>Most Recent
Budget Estimate</t>
  </si>
  <si>
    <t>Total Project
Expenditures</t>
  </si>
  <si>
    <t>AS OF NOVEMBER 30, 2017</t>
  </si>
  <si>
    <t>CASE NO. 2018-00261</t>
  </si>
  <si>
    <t>107GASCK</t>
  </si>
  <si>
    <t>307482</t>
  </si>
  <si>
    <t>315986A</t>
  </si>
  <si>
    <t>315986B</t>
  </si>
  <si>
    <t>315986C</t>
  </si>
  <si>
    <t>315986D</t>
  </si>
  <si>
    <t>315986E</t>
  </si>
  <si>
    <t>315986HW1</t>
  </si>
  <si>
    <t>325480C</t>
  </si>
  <si>
    <t>DUKETCKYG</t>
  </si>
  <si>
    <t>DUKETEKYG</t>
  </si>
  <si>
    <t>ENABLETDG</t>
  </si>
  <si>
    <t>G0224</t>
  </si>
  <si>
    <t>GASKYIND</t>
  </si>
  <si>
    <t>GCTA30062</t>
  </si>
  <si>
    <t>GSMRTLKSV</t>
  </si>
  <si>
    <t>MX1470330</t>
  </si>
  <si>
    <t>MX1605362</t>
  </si>
  <si>
    <t>MX1990005</t>
  </si>
  <si>
    <t>MX1996777</t>
  </si>
  <si>
    <t>MX1998720</t>
  </si>
  <si>
    <t>MX2009109</t>
  </si>
  <si>
    <t>MX2217622</t>
  </si>
  <si>
    <t>MX2217911</t>
  </si>
  <si>
    <t>MX2218039</t>
  </si>
  <si>
    <t>MX2272964</t>
  </si>
  <si>
    <t>MX2335804</t>
  </si>
  <si>
    <t>MX2336558</t>
  </si>
  <si>
    <t>OMGPCVNTN</t>
  </si>
  <si>
    <t>OMGPNWPRT</t>
  </si>
  <si>
    <t>PCTA481AU</t>
  </si>
  <si>
    <t>R2190</t>
  </si>
  <si>
    <t>R2901</t>
  </si>
  <si>
    <t>R5767</t>
  </si>
  <si>
    <t>R8744</t>
  </si>
  <si>
    <t>S1094</t>
  </si>
  <si>
    <t>S2732</t>
  </si>
  <si>
    <t>S8375</t>
  </si>
  <si>
    <t>S8507</t>
  </si>
  <si>
    <t>S8584</t>
  </si>
  <si>
    <t>S8867</t>
  </si>
  <si>
    <t>S9414</t>
  </si>
  <si>
    <t>S9586</t>
  </si>
  <si>
    <t>SG358HW18</t>
  </si>
  <si>
    <t>SG489SVRS</t>
  </si>
  <si>
    <t>SG489SW</t>
  </si>
  <si>
    <t>SG540SW</t>
  </si>
  <si>
    <t>SMARTPH2</t>
  </si>
  <si>
    <t>T0425</t>
  </si>
  <si>
    <t>T0645</t>
  </si>
  <si>
    <t>T0646</t>
  </si>
  <si>
    <t>T0746</t>
  </si>
  <si>
    <t>T0747</t>
  </si>
  <si>
    <t>T0881</t>
  </si>
  <si>
    <t>T1437</t>
  </si>
  <si>
    <t>T1465</t>
  </si>
  <si>
    <t>T1485</t>
  </si>
  <si>
    <t>T1486</t>
  </si>
  <si>
    <t>T1525</t>
  </si>
  <si>
    <t>T1796</t>
  </si>
  <si>
    <t>T2218</t>
  </si>
  <si>
    <t>T4002</t>
  </si>
  <si>
    <t>T4422</t>
  </si>
  <si>
    <t>T4893</t>
  </si>
  <si>
    <t>T5473</t>
  </si>
  <si>
    <t>T7752</t>
  </si>
  <si>
    <t>T7778</t>
  </si>
  <si>
    <t>T7966</t>
  </si>
  <si>
    <t>T8405</t>
  </si>
  <si>
    <t>T9338</t>
  </si>
  <si>
    <t>Blank Project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</si>
</sst>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horizontal="left"/>
    </xf>
    <xf numFmtId="4" fontId="3" fillId="0" borderId="0" applyFont="0" applyFill="0" applyBorder="0" applyAlignment="0" applyProtection="0"/>
    <xf numFmtId="0" fontId="4" fillId="0" borderId="3">
      <alignment horizontal="center"/>
    </xf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37" fontId="0" fillId="0" borderId="0" xfId="0" applyNumberFormat="1"/>
    <xf numFmtId="9" fontId="0" fillId="0" borderId="0" xfId="2" applyFont="1"/>
    <xf numFmtId="37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Fill="1"/>
    <xf numFmtId="14" fontId="0" fillId="0" borderId="0" xfId="0" applyNumberFormat="1" applyFill="1"/>
    <xf numFmtId="164" fontId="0" fillId="0" borderId="0" xfId="1" applyNumberFormat="1" applyFont="1" applyFill="1"/>
    <xf numFmtId="37" fontId="0" fillId="0" borderId="0" xfId="0" applyNumberFormat="1" applyFill="1"/>
    <xf numFmtId="10" fontId="5" fillId="0" borderId="0" xfId="0" applyNumberFormat="1" applyFont="1" applyFill="1"/>
    <xf numFmtId="0" fontId="0" fillId="0" borderId="0" xfId="0" applyAlignment="1">
      <alignment horizontal="center"/>
    </xf>
  </cellXfs>
  <cellStyles count="7">
    <cellStyle name="Comma" xfId="1" builtinId="3"/>
    <cellStyle name="Normal" xfId="0" builtinId="0"/>
    <cellStyle name="Normal 2" xfId="3"/>
    <cellStyle name="Percent" xfId="2" builtinId="5"/>
    <cellStyle name="PSChar" xfId="4"/>
    <cellStyle name="PSDec" xfId="5"/>
    <cellStyle name="PSHeading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6" tint="-0.249977111117893"/>
  </sheetPr>
  <dimension ref="A1:K82"/>
  <sheetViews>
    <sheetView showGridLines="0" tabSelected="1" view="pageLayout" zoomScaleNormal="100" workbookViewId="0">
      <selection activeCell="L6" sqref="I6:L6"/>
    </sheetView>
  </sheetViews>
  <sheetFormatPr defaultRowHeight="15" x14ac:dyDescent="0.25"/>
  <cols>
    <col min="1" max="1" width="7.28515625" bestFit="1" customWidth="1"/>
    <col min="2" max="2" width="15" bestFit="1" customWidth="1"/>
    <col min="3" max="3" width="17" bestFit="1" customWidth="1"/>
    <col min="4" max="4" width="19.42578125" customWidth="1"/>
    <col min="5" max="5" width="16" customWidth="1"/>
    <col min="6" max="6" width="14.85546875" bestFit="1" customWidth="1"/>
    <col min="7" max="7" width="19" bestFit="1" customWidth="1"/>
    <col min="8" max="8" width="16" bestFit="1" customWidth="1"/>
    <col min="9" max="9" width="22.42578125" bestFit="1" customWidth="1"/>
  </cols>
  <sheetData>
    <row r="1" spans="1:11" ht="14.4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1" ht="14.45" x14ac:dyDescent="0.3">
      <c r="A2" s="15" t="s">
        <v>19</v>
      </c>
      <c r="B2" s="15"/>
      <c r="C2" s="15"/>
      <c r="D2" s="15"/>
      <c r="E2" s="15"/>
      <c r="F2" s="15"/>
      <c r="G2" s="15"/>
      <c r="H2" s="15"/>
      <c r="I2" s="15"/>
    </row>
    <row r="3" spans="1:11" ht="14.45" x14ac:dyDescent="0.3">
      <c r="A3" s="15" t="s">
        <v>1</v>
      </c>
      <c r="B3" s="15"/>
      <c r="C3" s="15"/>
      <c r="D3" s="15"/>
      <c r="E3" s="15"/>
      <c r="F3" s="15"/>
      <c r="G3" s="15"/>
      <c r="H3" s="15"/>
      <c r="I3" s="15"/>
    </row>
    <row r="4" spans="1:11" ht="14.45" x14ac:dyDescent="0.3">
      <c r="A4" s="15" t="s">
        <v>18</v>
      </c>
      <c r="B4" s="15"/>
      <c r="C4" s="15"/>
      <c r="D4" s="15"/>
      <c r="E4" s="15"/>
      <c r="F4" s="15"/>
      <c r="G4" s="15"/>
      <c r="H4" s="15"/>
      <c r="I4" s="15"/>
    </row>
    <row r="5" spans="1:11" ht="14.45" x14ac:dyDescent="0.3">
      <c r="I5" s="1"/>
    </row>
    <row r="6" spans="1:11" ht="7.5" customHeight="1" x14ac:dyDescent="0.3"/>
    <row r="7" spans="1:11" s="2" customFormat="1" ht="43.9" customHeight="1" x14ac:dyDescent="0.3">
      <c r="A7" s="7" t="s">
        <v>12</v>
      </c>
      <c r="B7" s="7" t="s">
        <v>13</v>
      </c>
      <c r="C7" s="7" t="str">
        <f>"Date Construction"&amp;CHAR(10)&amp;"Work Began "</f>
        <v xml:space="preserve">Date Construction
Work Began </v>
      </c>
      <c r="D7" s="7" t="s">
        <v>14</v>
      </c>
      <c r="E7" s="7" t="str">
        <f>"Percent of Elapsed Time"</f>
        <v>Percent of Elapsed Time</v>
      </c>
      <c r="F7" s="7" t="s">
        <v>15</v>
      </c>
      <c r="G7" s="7" t="s">
        <v>16</v>
      </c>
      <c r="H7" s="7" t="s">
        <v>17</v>
      </c>
      <c r="I7" s="7" t="s">
        <v>10</v>
      </c>
    </row>
    <row r="8" spans="1:11" s="2" customFormat="1" ht="14.45" x14ac:dyDescent="0.3">
      <c r="A8" s="8" t="s">
        <v>2</v>
      </c>
      <c r="B8" s="8" t="s">
        <v>3</v>
      </c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11</v>
      </c>
    </row>
    <row r="9" spans="1:11" x14ac:dyDescent="0.25">
      <c r="A9" s="6">
        <f>ROW()-ROWS($A$1:$A$8)</f>
        <v>1</v>
      </c>
      <c r="B9" s="10" t="s">
        <v>20</v>
      </c>
      <c r="C9" s="11">
        <v>39630</v>
      </c>
      <c r="D9" s="11">
        <v>55153</v>
      </c>
      <c r="E9" s="14">
        <v>0.22154222766217871</v>
      </c>
      <c r="F9" s="12">
        <v>0</v>
      </c>
      <c r="G9" s="12">
        <v>0</v>
      </c>
      <c r="H9" s="13">
        <v>213514.65099999859</v>
      </c>
      <c r="I9" s="12">
        <v>0</v>
      </c>
      <c r="K9" s="4"/>
    </row>
    <row r="10" spans="1:11" x14ac:dyDescent="0.25">
      <c r="A10" s="9">
        <f t="shared" ref="A10:A73" si="0">ROW()-ROWS($A$1:$A$8)</f>
        <v>2</v>
      </c>
      <c r="B10" s="10" t="s">
        <v>21</v>
      </c>
      <c r="C10" s="11">
        <v>42856</v>
      </c>
      <c r="D10" s="11">
        <v>43496</v>
      </c>
      <c r="E10" s="14">
        <v>0.33281250000000001</v>
      </c>
      <c r="F10" s="12">
        <v>19937</v>
      </c>
      <c r="G10" s="12">
        <v>19937</v>
      </c>
      <c r="H10" s="13">
        <v>6598.3899999999994</v>
      </c>
      <c r="I10" s="4">
        <v>0.33096203039574656</v>
      </c>
      <c r="K10" s="4"/>
    </row>
    <row r="11" spans="1:11" x14ac:dyDescent="0.25">
      <c r="A11" s="9">
        <f t="shared" si="0"/>
        <v>3</v>
      </c>
      <c r="B11" s="10" t="s">
        <v>22</v>
      </c>
      <c r="C11" s="11">
        <v>42948</v>
      </c>
      <c r="D11" s="11">
        <v>44742</v>
      </c>
      <c r="E11" s="14">
        <v>6.7447045707915279E-2</v>
      </c>
      <c r="F11" s="12">
        <v>2325960.2999999998</v>
      </c>
      <c r="G11" s="12">
        <v>2325960.2999999998</v>
      </c>
      <c r="H11" s="13">
        <v>240067.63000000003</v>
      </c>
      <c r="I11" s="4">
        <v>0.10321226462893629</v>
      </c>
      <c r="K11" s="4"/>
    </row>
    <row r="12" spans="1:11" x14ac:dyDescent="0.25">
      <c r="A12" s="9">
        <f t="shared" si="0"/>
        <v>4</v>
      </c>
      <c r="B12" s="10" t="s">
        <v>23</v>
      </c>
      <c r="C12" s="11">
        <v>42948</v>
      </c>
      <c r="D12" s="11">
        <v>43373</v>
      </c>
      <c r="E12" s="14">
        <v>0.2847058823529412</v>
      </c>
      <c r="F12" s="12">
        <v>69801.070000000007</v>
      </c>
      <c r="G12" s="12">
        <v>69801.070000000007</v>
      </c>
      <c r="H12" s="13">
        <v>30578</v>
      </c>
      <c r="I12" s="4">
        <v>0.43807351377278309</v>
      </c>
      <c r="K12" s="4"/>
    </row>
    <row r="13" spans="1:11" x14ac:dyDescent="0.25">
      <c r="A13" s="9">
        <f t="shared" si="0"/>
        <v>5</v>
      </c>
      <c r="B13" s="10" t="s">
        <v>24</v>
      </c>
      <c r="C13" s="11">
        <v>42948</v>
      </c>
      <c r="D13" s="11">
        <v>43524</v>
      </c>
      <c r="E13" s="14">
        <v>0.21006944444444445</v>
      </c>
      <c r="F13" s="12">
        <v>187946.40000000002</v>
      </c>
      <c r="G13" s="12">
        <v>187946.40000000002</v>
      </c>
      <c r="H13" s="13">
        <v>33218.89</v>
      </c>
      <c r="I13" s="4">
        <v>0.1767466149923595</v>
      </c>
      <c r="K13" s="4"/>
    </row>
    <row r="14" spans="1:11" x14ac:dyDescent="0.25">
      <c r="A14" s="9">
        <f t="shared" si="0"/>
        <v>6</v>
      </c>
      <c r="B14" s="10" t="s">
        <v>25</v>
      </c>
      <c r="C14" s="11">
        <v>42948</v>
      </c>
      <c r="D14" s="11">
        <v>43829</v>
      </c>
      <c r="E14" s="14">
        <v>0.13734392735527809</v>
      </c>
      <c r="F14" s="12">
        <v>280416.53999999998</v>
      </c>
      <c r="G14" s="12">
        <v>280416.53999999998</v>
      </c>
      <c r="H14" s="13">
        <v>71367.73000000001</v>
      </c>
      <c r="I14" s="4">
        <v>0.25450613576503017</v>
      </c>
      <c r="K14" s="4"/>
    </row>
    <row r="15" spans="1:11" x14ac:dyDescent="0.25">
      <c r="A15" s="9">
        <f t="shared" si="0"/>
        <v>7</v>
      </c>
      <c r="B15" s="10" t="s">
        <v>26</v>
      </c>
      <c r="C15" s="11">
        <v>42948</v>
      </c>
      <c r="D15" s="11">
        <v>44012</v>
      </c>
      <c r="E15" s="14">
        <v>0.1137218045112782</v>
      </c>
      <c r="F15" s="12">
        <v>117210.08</v>
      </c>
      <c r="G15" s="12">
        <v>117210.08</v>
      </c>
      <c r="H15" s="13">
        <v>51460.39</v>
      </c>
      <c r="I15" s="4">
        <v>0.43904406515207567</v>
      </c>
      <c r="K15" s="4"/>
    </row>
    <row r="16" spans="1:11" x14ac:dyDescent="0.25">
      <c r="A16" s="9">
        <f t="shared" si="0"/>
        <v>8</v>
      </c>
      <c r="B16" s="10" t="s">
        <v>27</v>
      </c>
      <c r="C16" s="11">
        <v>42979</v>
      </c>
      <c r="D16" s="11">
        <v>43374</v>
      </c>
      <c r="E16" s="14">
        <v>0.22784810126582278</v>
      </c>
      <c r="F16" s="12">
        <v>43856</v>
      </c>
      <c r="G16" s="12">
        <v>43856</v>
      </c>
      <c r="H16" s="13">
        <v>1027.1299999999999</v>
      </c>
      <c r="I16" s="4">
        <v>2.3420512586647207E-2</v>
      </c>
      <c r="K16" s="4"/>
    </row>
    <row r="17" spans="1:11" x14ac:dyDescent="0.25">
      <c r="A17" s="9">
        <f t="shared" si="0"/>
        <v>9</v>
      </c>
      <c r="B17" s="10" t="s">
        <v>28</v>
      </c>
      <c r="C17" s="11">
        <v>42705</v>
      </c>
      <c r="D17" s="11">
        <v>43251</v>
      </c>
      <c r="E17" s="14">
        <v>0.66666666666666663</v>
      </c>
      <c r="F17" s="12">
        <v>12926.83</v>
      </c>
      <c r="G17" s="12">
        <v>12926.83</v>
      </c>
      <c r="H17" s="13">
        <v>9070.32</v>
      </c>
      <c r="I17" s="4">
        <v>0.7016662244339873</v>
      </c>
      <c r="K17" s="4"/>
    </row>
    <row r="18" spans="1:11" x14ac:dyDescent="0.25">
      <c r="A18" s="9">
        <f t="shared" si="0"/>
        <v>10</v>
      </c>
      <c r="B18" s="10" t="s">
        <v>29</v>
      </c>
      <c r="C18" s="11">
        <v>40330</v>
      </c>
      <c r="D18" s="11">
        <v>55153</v>
      </c>
      <c r="E18" s="14">
        <v>0.18478040882412466</v>
      </c>
      <c r="F18" s="12">
        <v>40000</v>
      </c>
      <c r="G18" s="12">
        <v>40000</v>
      </c>
      <c r="H18" s="13">
        <v>20774.379999999997</v>
      </c>
      <c r="I18" s="4">
        <v>0.51935949999999997</v>
      </c>
      <c r="K18" s="4"/>
    </row>
    <row r="19" spans="1:11" x14ac:dyDescent="0.25">
      <c r="A19" s="9">
        <f t="shared" si="0"/>
        <v>11</v>
      </c>
      <c r="B19" s="10" t="s">
        <v>30</v>
      </c>
      <c r="C19" s="11">
        <v>40330</v>
      </c>
      <c r="D19" s="11">
        <v>55153</v>
      </c>
      <c r="E19" s="14">
        <v>0.18478040882412466</v>
      </c>
      <c r="F19" s="12">
        <v>20000</v>
      </c>
      <c r="G19" s="12">
        <v>20000</v>
      </c>
      <c r="H19" s="13">
        <v>168272.24</v>
      </c>
      <c r="I19" s="4">
        <v>8.4136119999999988</v>
      </c>
      <c r="K19" s="4"/>
    </row>
    <row r="20" spans="1:11" x14ac:dyDescent="0.25">
      <c r="A20" s="9">
        <f t="shared" si="0"/>
        <v>12</v>
      </c>
      <c r="B20" s="10" t="s">
        <v>31</v>
      </c>
      <c r="C20" s="11">
        <v>42125</v>
      </c>
      <c r="D20" s="11">
        <v>43374</v>
      </c>
      <c r="E20" s="14">
        <v>0.75580464371497202</v>
      </c>
      <c r="F20" s="12">
        <v>511967.66</v>
      </c>
      <c r="G20" s="12">
        <v>511967.66</v>
      </c>
      <c r="H20" s="13">
        <v>56971.22</v>
      </c>
      <c r="I20" s="4">
        <v>0.11127894289260382</v>
      </c>
      <c r="K20" s="4"/>
    </row>
    <row r="21" spans="1:11" x14ac:dyDescent="0.25">
      <c r="A21" s="9">
        <f t="shared" si="0"/>
        <v>13</v>
      </c>
      <c r="B21" s="10" t="s">
        <v>32</v>
      </c>
      <c r="C21" s="11">
        <v>40391</v>
      </c>
      <c r="D21" s="11">
        <v>43374</v>
      </c>
      <c r="E21" s="14">
        <v>0.89775393898759637</v>
      </c>
      <c r="F21" s="12">
        <v>99</v>
      </c>
      <c r="G21" s="12">
        <v>99</v>
      </c>
      <c r="H21" s="13">
        <v>53234.47</v>
      </c>
      <c r="I21" s="4">
        <v>537.72191919191926</v>
      </c>
      <c r="K21" s="4"/>
    </row>
    <row r="22" spans="1:11" x14ac:dyDescent="0.25">
      <c r="A22" s="9">
        <f t="shared" si="0"/>
        <v>14</v>
      </c>
      <c r="B22" s="10" t="s">
        <v>33</v>
      </c>
      <c r="C22" s="11">
        <v>39630</v>
      </c>
      <c r="D22" s="11">
        <v>44196</v>
      </c>
      <c r="E22" s="14">
        <v>0.75317564607971965</v>
      </c>
      <c r="F22" s="12">
        <v>0</v>
      </c>
      <c r="G22" s="12">
        <v>0</v>
      </c>
      <c r="H22" s="13">
        <v>73.540000000000006</v>
      </c>
      <c r="I22" s="12">
        <v>0</v>
      </c>
      <c r="K22" s="4"/>
    </row>
    <row r="23" spans="1:11" x14ac:dyDescent="0.25">
      <c r="A23" s="9">
        <f t="shared" si="0"/>
        <v>15</v>
      </c>
      <c r="B23" s="10" t="s">
        <v>34</v>
      </c>
      <c r="C23" s="11">
        <v>42979</v>
      </c>
      <c r="D23" s="11">
        <v>43768</v>
      </c>
      <c r="E23" s="14">
        <v>0.11406844106463879</v>
      </c>
      <c r="F23" s="12">
        <v>133026</v>
      </c>
      <c r="G23" s="12">
        <v>133026</v>
      </c>
      <c r="H23" s="13">
        <v>71334.929999999993</v>
      </c>
      <c r="I23" s="4">
        <v>0.53624802670154703</v>
      </c>
      <c r="K23" s="4"/>
    </row>
    <row r="24" spans="1:11" x14ac:dyDescent="0.25">
      <c r="A24" s="9">
        <f t="shared" si="0"/>
        <v>16</v>
      </c>
      <c r="B24" s="10" t="s">
        <v>35</v>
      </c>
      <c r="C24" s="11">
        <v>42614</v>
      </c>
      <c r="D24" s="11">
        <v>43190</v>
      </c>
      <c r="E24" s="14">
        <v>0.78993055555555558</v>
      </c>
      <c r="F24" s="12">
        <v>136600</v>
      </c>
      <c r="G24" s="12">
        <v>136600</v>
      </c>
      <c r="H24" s="13">
        <v>182700.21</v>
      </c>
      <c r="I24" s="4">
        <v>1.3374832357247437</v>
      </c>
      <c r="K24" s="4"/>
    </row>
    <row r="25" spans="1:11" x14ac:dyDescent="0.25">
      <c r="A25" s="9">
        <f t="shared" si="0"/>
        <v>17</v>
      </c>
      <c r="B25" s="10" t="s">
        <v>36</v>
      </c>
      <c r="C25" s="11">
        <v>43009</v>
      </c>
      <c r="D25" s="11">
        <v>43248</v>
      </c>
      <c r="E25" s="14">
        <v>0.2510460251046025</v>
      </c>
      <c r="F25" s="12">
        <v>65934.900000000009</v>
      </c>
      <c r="G25" s="12">
        <v>65934.900000000009</v>
      </c>
      <c r="H25" s="13">
        <v>19232.96</v>
      </c>
      <c r="I25" s="4">
        <v>0.2916962033763606</v>
      </c>
      <c r="K25" s="4"/>
    </row>
    <row r="26" spans="1:11" x14ac:dyDescent="0.25">
      <c r="A26" s="9">
        <f t="shared" si="0"/>
        <v>18</v>
      </c>
      <c r="B26" s="10" t="s">
        <v>37</v>
      </c>
      <c r="C26" s="11">
        <v>43009</v>
      </c>
      <c r="D26" s="11">
        <v>43236</v>
      </c>
      <c r="E26" s="14">
        <v>0.26431718061674009</v>
      </c>
      <c r="F26" s="12">
        <v>46919.8</v>
      </c>
      <c r="G26" s="12">
        <v>21108.51</v>
      </c>
      <c r="H26" s="13">
        <v>2366.5700000000002</v>
      </c>
      <c r="I26" s="4">
        <v>0.11211449789681983</v>
      </c>
      <c r="K26" s="4"/>
    </row>
    <row r="27" spans="1:11" x14ac:dyDescent="0.25">
      <c r="A27" s="9">
        <f t="shared" si="0"/>
        <v>19</v>
      </c>
      <c r="B27" s="10" t="s">
        <v>38</v>
      </c>
      <c r="C27" s="11">
        <v>43040</v>
      </c>
      <c r="D27" s="11">
        <v>43218</v>
      </c>
      <c r="E27" s="14">
        <v>0.16292134831460675</v>
      </c>
      <c r="F27" s="12">
        <v>7192.7199999999993</v>
      </c>
      <c r="G27" s="12">
        <v>7192.7199999999993</v>
      </c>
      <c r="H27" s="13">
        <v>1097.5999999999999</v>
      </c>
      <c r="I27" s="4">
        <v>0.15259873872471055</v>
      </c>
      <c r="K27" s="4"/>
    </row>
    <row r="28" spans="1:11" x14ac:dyDescent="0.25">
      <c r="A28" s="9">
        <f t="shared" si="0"/>
        <v>20</v>
      </c>
      <c r="B28" s="10" t="s">
        <v>39</v>
      </c>
      <c r="C28" s="11">
        <v>43009</v>
      </c>
      <c r="D28" s="11">
        <v>43329</v>
      </c>
      <c r="E28" s="14">
        <v>0.1875</v>
      </c>
      <c r="F28" s="12">
        <v>436474.83</v>
      </c>
      <c r="G28" s="12">
        <v>436474.83</v>
      </c>
      <c r="H28" s="13">
        <v>12057.92</v>
      </c>
      <c r="I28" s="4">
        <v>2.7625693788574244E-2</v>
      </c>
      <c r="K28" s="4"/>
    </row>
    <row r="29" spans="1:11" x14ac:dyDescent="0.25">
      <c r="A29" s="9">
        <f t="shared" si="0"/>
        <v>21</v>
      </c>
      <c r="B29" s="10" t="s">
        <v>40</v>
      </c>
      <c r="C29" s="11">
        <v>43040</v>
      </c>
      <c r="D29" s="11">
        <v>43221</v>
      </c>
      <c r="E29" s="14">
        <v>0.16022099447513813</v>
      </c>
      <c r="F29" s="12">
        <v>436546.75</v>
      </c>
      <c r="G29" s="12">
        <v>436546.75</v>
      </c>
      <c r="H29" s="13">
        <v>-393092.74999999994</v>
      </c>
      <c r="I29" s="4">
        <v>-0.90045968730725845</v>
      </c>
      <c r="K29" s="4"/>
    </row>
    <row r="30" spans="1:11" x14ac:dyDescent="0.25">
      <c r="A30" s="9">
        <f t="shared" si="0"/>
        <v>22</v>
      </c>
      <c r="B30" s="10" t="s">
        <v>41</v>
      </c>
      <c r="C30" s="11">
        <v>43040</v>
      </c>
      <c r="D30" s="11">
        <v>43069</v>
      </c>
      <c r="E30" s="14">
        <v>1</v>
      </c>
      <c r="F30" s="12">
        <v>98238.640000000014</v>
      </c>
      <c r="G30" s="12">
        <v>50913.960000000006</v>
      </c>
      <c r="H30" s="13">
        <v>851.86</v>
      </c>
      <c r="I30" s="4">
        <v>1.673136405025262E-2</v>
      </c>
      <c r="K30" s="4"/>
    </row>
    <row r="31" spans="1:11" x14ac:dyDescent="0.25">
      <c r="A31" s="9">
        <f t="shared" si="0"/>
        <v>23</v>
      </c>
      <c r="B31" s="10" t="s">
        <v>42</v>
      </c>
      <c r="C31" s="11">
        <v>43009</v>
      </c>
      <c r="D31" s="11">
        <v>43110</v>
      </c>
      <c r="E31" s="14">
        <v>0.59405940594059403</v>
      </c>
      <c r="F31" s="12">
        <v>87907.040000000008</v>
      </c>
      <c r="G31" s="12">
        <v>87907.040000000008</v>
      </c>
      <c r="H31" s="13">
        <v>3721.16</v>
      </c>
      <c r="I31" s="4">
        <v>4.2330625624523353E-2</v>
      </c>
      <c r="K31" s="4"/>
    </row>
    <row r="32" spans="1:11" x14ac:dyDescent="0.25">
      <c r="A32" s="9">
        <f t="shared" si="0"/>
        <v>24</v>
      </c>
      <c r="B32" s="10" t="s">
        <v>43</v>
      </c>
      <c r="C32" s="11">
        <v>43009</v>
      </c>
      <c r="D32" s="11">
        <v>43555</v>
      </c>
      <c r="E32" s="14">
        <v>0.10989010989010989</v>
      </c>
      <c r="F32" s="12">
        <v>199415.83</v>
      </c>
      <c r="G32" s="12">
        <v>199415.83</v>
      </c>
      <c r="H32" s="13">
        <v>27016</v>
      </c>
      <c r="I32" s="4">
        <v>0.13547570421064367</v>
      </c>
      <c r="K32" s="4"/>
    </row>
    <row r="33" spans="1:11" x14ac:dyDescent="0.25">
      <c r="A33" s="9">
        <f t="shared" si="0"/>
        <v>25</v>
      </c>
      <c r="B33" s="10" t="s">
        <v>44</v>
      </c>
      <c r="C33" s="11">
        <v>43009</v>
      </c>
      <c r="D33" s="11">
        <v>43465</v>
      </c>
      <c r="E33" s="14">
        <v>0.13157894736842105</v>
      </c>
      <c r="F33" s="12">
        <v>43953.52</v>
      </c>
      <c r="G33" s="12">
        <v>43953.52</v>
      </c>
      <c r="H33" s="13">
        <v>82481.19</v>
      </c>
      <c r="I33" s="4">
        <v>1.8765548242780101</v>
      </c>
      <c r="K33" s="4"/>
    </row>
    <row r="34" spans="1:11" x14ac:dyDescent="0.25">
      <c r="A34" s="9">
        <f t="shared" si="0"/>
        <v>26</v>
      </c>
      <c r="B34" s="10" t="s">
        <v>45</v>
      </c>
      <c r="C34" s="11">
        <v>43009</v>
      </c>
      <c r="D34" s="11">
        <v>43101</v>
      </c>
      <c r="E34" s="14">
        <v>0.65217391304347827</v>
      </c>
      <c r="F34" s="12">
        <v>55272.86</v>
      </c>
      <c r="G34" s="12">
        <v>30707.14</v>
      </c>
      <c r="H34" s="13">
        <v>4439.2299999999996</v>
      </c>
      <c r="I34" s="4">
        <v>0.14456670337908381</v>
      </c>
      <c r="K34" s="4"/>
    </row>
    <row r="35" spans="1:11" x14ac:dyDescent="0.25">
      <c r="A35" s="9">
        <f t="shared" si="0"/>
        <v>27</v>
      </c>
      <c r="B35" s="10" t="s">
        <v>46</v>
      </c>
      <c r="C35" s="11">
        <v>43040</v>
      </c>
      <c r="D35" s="11">
        <v>43495</v>
      </c>
      <c r="E35" s="14">
        <v>6.3736263736263732E-2</v>
      </c>
      <c r="F35" s="12">
        <v>175814.08000000002</v>
      </c>
      <c r="G35" s="12">
        <v>4268942.5600000005</v>
      </c>
      <c r="H35" s="13">
        <v>33244.85</v>
      </c>
      <c r="I35" s="4">
        <v>7.787607711451614E-3</v>
      </c>
      <c r="K35" s="4"/>
    </row>
    <row r="36" spans="1:11" x14ac:dyDescent="0.25">
      <c r="A36" s="9">
        <f t="shared" si="0"/>
        <v>28</v>
      </c>
      <c r="B36" s="10" t="s">
        <v>47</v>
      </c>
      <c r="C36" s="11">
        <v>43009</v>
      </c>
      <c r="D36" s="11">
        <v>43388</v>
      </c>
      <c r="E36" s="14">
        <v>0.15831134564643801</v>
      </c>
      <c r="F36" s="12">
        <v>43953.520000000004</v>
      </c>
      <c r="G36" s="12">
        <v>77053.440000000002</v>
      </c>
      <c r="H36" s="13">
        <v>2776.45</v>
      </c>
      <c r="I36" s="4">
        <v>3.6032784519419249E-2</v>
      </c>
      <c r="K36" s="4"/>
    </row>
    <row r="37" spans="1:11" x14ac:dyDescent="0.25">
      <c r="A37" s="9">
        <f t="shared" si="0"/>
        <v>29</v>
      </c>
      <c r="B37" s="10" t="s">
        <v>48</v>
      </c>
      <c r="C37" s="11">
        <v>41122</v>
      </c>
      <c r="D37" s="11">
        <v>55243</v>
      </c>
      <c r="E37" s="14">
        <v>0.13787975355852986</v>
      </c>
      <c r="F37" s="12">
        <v>0</v>
      </c>
      <c r="G37" s="12">
        <v>0</v>
      </c>
      <c r="H37" s="13">
        <v>225</v>
      </c>
      <c r="I37" s="12">
        <v>0</v>
      </c>
      <c r="K37" s="4"/>
    </row>
    <row r="38" spans="1:11" x14ac:dyDescent="0.25">
      <c r="A38" s="9">
        <f t="shared" si="0"/>
        <v>30</v>
      </c>
      <c r="B38" s="10" t="s">
        <v>49</v>
      </c>
      <c r="C38" s="11">
        <v>41122</v>
      </c>
      <c r="D38" s="11">
        <v>55243</v>
      </c>
      <c r="E38" s="14">
        <v>0.13787975355852986</v>
      </c>
      <c r="F38" s="12">
        <v>0</v>
      </c>
      <c r="G38" s="12">
        <v>0</v>
      </c>
      <c r="H38" s="13">
        <v>270</v>
      </c>
      <c r="I38" s="12">
        <v>0</v>
      </c>
      <c r="K38" s="4"/>
    </row>
    <row r="39" spans="1:11" x14ac:dyDescent="0.25">
      <c r="A39" s="9">
        <f t="shared" si="0"/>
        <v>31</v>
      </c>
      <c r="B39" s="10" t="s">
        <v>50</v>
      </c>
      <c r="C39" s="11">
        <v>42430</v>
      </c>
      <c r="D39" s="11">
        <v>43404</v>
      </c>
      <c r="E39" s="14">
        <v>0.65605749486652976</v>
      </c>
      <c r="F39" s="12">
        <v>807214</v>
      </c>
      <c r="G39" s="12">
        <v>807214</v>
      </c>
      <c r="H39" s="13">
        <v>2405094.66</v>
      </c>
      <c r="I39" s="4">
        <v>2.9795006776393871</v>
      </c>
      <c r="K39" s="4"/>
    </row>
    <row r="40" spans="1:11" x14ac:dyDescent="0.25">
      <c r="A40" s="9">
        <f t="shared" si="0"/>
        <v>32</v>
      </c>
      <c r="B40" s="10" t="s">
        <v>51</v>
      </c>
      <c r="C40" s="11">
        <v>42278</v>
      </c>
      <c r="D40" s="11">
        <v>43248</v>
      </c>
      <c r="E40" s="14">
        <v>0.81546391752577319</v>
      </c>
      <c r="F40" s="12">
        <v>8880548.589999998</v>
      </c>
      <c r="G40" s="12">
        <v>25488221</v>
      </c>
      <c r="H40" s="13">
        <v>10443629.189999999</v>
      </c>
      <c r="I40" s="4">
        <v>0.40974335517571037</v>
      </c>
      <c r="K40" s="4"/>
    </row>
    <row r="41" spans="1:11" x14ac:dyDescent="0.25">
      <c r="A41" s="9">
        <f t="shared" si="0"/>
        <v>33</v>
      </c>
      <c r="B41" s="10" t="s">
        <v>52</v>
      </c>
      <c r="C41" s="11">
        <v>42461</v>
      </c>
      <c r="D41" s="11">
        <v>43251</v>
      </c>
      <c r="E41" s="14">
        <v>0.76962025316455696</v>
      </c>
      <c r="F41" s="12">
        <v>209397.6</v>
      </c>
      <c r="G41" s="12">
        <v>209397.6</v>
      </c>
      <c r="H41" s="13">
        <v>139392.99</v>
      </c>
      <c r="I41" s="4">
        <v>0.66568570986486941</v>
      </c>
      <c r="K41" s="4"/>
    </row>
    <row r="42" spans="1:11" x14ac:dyDescent="0.25">
      <c r="A42" s="9">
        <f t="shared" si="0"/>
        <v>34</v>
      </c>
      <c r="B42" s="10" t="s">
        <v>53</v>
      </c>
      <c r="C42" s="11">
        <v>42370</v>
      </c>
      <c r="D42" s="11">
        <v>43252</v>
      </c>
      <c r="E42" s="14">
        <v>0.79251700680272108</v>
      </c>
      <c r="F42" s="12">
        <v>335536.03000000003</v>
      </c>
      <c r="G42" s="12">
        <v>335536.03000000003</v>
      </c>
      <c r="H42" s="13">
        <v>160402.99000000002</v>
      </c>
      <c r="I42" s="4">
        <v>0.4780499727555339</v>
      </c>
      <c r="K42" s="4"/>
    </row>
    <row r="43" spans="1:11" x14ac:dyDescent="0.25">
      <c r="A43" s="9">
        <f t="shared" si="0"/>
        <v>35</v>
      </c>
      <c r="B43" s="10" t="s">
        <v>54</v>
      </c>
      <c r="C43" s="11">
        <v>42767</v>
      </c>
      <c r="D43" s="11">
        <v>42856</v>
      </c>
      <c r="E43" s="14">
        <v>1</v>
      </c>
      <c r="F43" s="12">
        <v>56003.95</v>
      </c>
      <c r="G43" s="12">
        <v>0</v>
      </c>
      <c r="H43" s="13">
        <v>10.01</v>
      </c>
      <c r="I43" s="12">
        <v>0</v>
      </c>
      <c r="K43" s="4"/>
    </row>
    <row r="44" spans="1:11" x14ac:dyDescent="0.25">
      <c r="A44" s="9">
        <f t="shared" si="0"/>
        <v>36</v>
      </c>
      <c r="B44" s="10" t="s">
        <v>55</v>
      </c>
      <c r="C44" s="11">
        <v>42552</v>
      </c>
      <c r="D44" s="11">
        <v>43860</v>
      </c>
      <c r="E44" s="14">
        <v>0.39525993883792049</v>
      </c>
      <c r="F44" s="12">
        <v>197894.45</v>
      </c>
      <c r="G44" s="12">
        <v>197894.45</v>
      </c>
      <c r="H44" s="13">
        <v>331460.05000000005</v>
      </c>
      <c r="I44" s="4">
        <v>1.6749335314861029</v>
      </c>
      <c r="K44" s="4"/>
    </row>
    <row r="45" spans="1:11" x14ac:dyDescent="0.25">
      <c r="A45" s="9">
        <f t="shared" si="0"/>
        <v>37</v>
      </c>
      <c r="B45" s="10" t="s">
        <v>56</v>
      </c>
      <c r="C45" s="11">
        <v>42491</v>
      </c>
      <c r="D45" s="11">
        <v>43445</v>
      </c>
      <c r="E45" s="14">
        <v>0.6058700209643606</v>
      </c>
      <c r="F45" s="12">
        <v>91976.45</v>
      </c>
      <c r="G45" s="12">
        <v>91976.45</v>
      </c>
      <c r="H45" s="13">
        <v>176583.82</v>
      </c>
      <c r="I45" s="4">
        <v>1.9198807955732149</v>
      </c>
      <c r="K45" s="4"/>
    </row>
    <row r="46" spans="1:11" x14ac:dyDescent="0.25">
      <c r="A46" s="9">
        <f t="shared" si="0"/>
        <v>38</v>
      </c>
      <c r="B46" s="10" t="s">
        <v>57</v>
      </c>
      <c r="C46" s="11">
        <v>42948</v>
      </c>
      <c r="D46" s="11">
        <v>43464</v>
      </c>
      <c r="E46" s="14">
        <v>0.23449612403100775</v>
      </c>
      <c r="F46" s="12">
        <v>25054.560000000001</v>
      </c>
      <c r="G46" s="12">
        <v>33588.959999999999</v>
      </c>
      <c r="H46" s="13">
        <v>14359.189999999999</v>
      </c>
      <c r="I46" s="4">
        <v>0.42749730863950536</v>
      </c>
      <c r="K46" s="4"/>
    </row>
    <row r="47" spans="1:11" x14ac:dyDescent="0.25">
      <c r="A47" s="9">
        <f t="shared" si="0"/>
        <v>39</v>
      </c>
      <c r="B47" s="10" t="s">
        <v>58</v>
      </c>
      <c r="C47" s="11">
        <v>42644</v>
      </c>
      <c r="D47" s="11">
        <v>43465</v>
      </c>
      <c r="E47" s="14">
        <v>0.51766138855054811</v>
      </c>
      <c r="F47" s="12">
        <v>11917.68</v>
      </c>
      <c r="G47" s="12">
        <v>11917.68</v>
      </c>
      <c r="H47" s="13">
        <v>1146.68</v>
      </c>
      <c r="I47" s="4">
        <v>9.6216713320042155E-2</v>
      </c>
      <c r="K47" s="4"/>
    </row>
    <row r="48" spans="1:11" x14ac:dyDescent="0.25">
      <c r="A48" s="9">
        <f t="shared" si="0"/>
        <v>40</v>
      </c>
      <c r="B48" s="10" t="s">
        <v>59</v>
      </c>
      <c r="C48" s="11">
        <v>42583</v>
      </c>
      <c r="D48" s="11">
        <v>43585</v>
      </c>
      <c r="E48" s="14">
        <v>0.48502994011976047</v>
      </c>
      <c r="F48" s="12">
        <v>430743.36</v>
      </c>
      <c r="G48" s="12">
        <v>430743.36</v>
      </c>
      <c r="H48" s="13">
        <v>4196.95</v>
      </c>
      <c r="I48" s="4">
        <v>9.7435048099174405E-3</v>
      </c>
      <c r="K48" s="4"/>
    </row>
    <row r="49" spans="1:11" x14ac:dyDescent="0.25">
      <c r="A49" s="9">
        <f t="shared" si="0"/>
        <v>41</v>
      </c>
      <c r="B49" s="10" t="s">
        <v>60</v>
      </c>
      <c r="C49" s="11">
        <v>42736</v>
      </c>
      <c r="D49" s="11">
        <v>43434</v>
      </c>
      <c r="E49" s="14">
        <v>0.47707736389684813</v>
      </c>
      <c r="F49" s="12">
        <v>447690.23999999999</v>
      </c>
      <c r="G49" s="12">
        <v>447690.23999999999</v>
      </c>
      <c r="H49" s="13">
        <v>277635.34999999998</v>
      </c>
      <c r="I49" s="4">
        <v>0.62015055320392953</v>
      </c>
      <c r="K49" s="4"/>
    </row>
    <row r="50" spans="1:11" x14ac:dyDescent="0.25">
      <c r="A50" s="9">
        <f t="shared" si="0"/>
        <v>42</v>
      </c>
      <c r="B50" s="10" t="s">
        <v>61</v>
      </c>
      <c r="C50" s="11">
        <v>42675</v>
      </c>
      <c r="D50" s="11">
        <v>43450</v>
      </c>
      <c r="E50" s="14">
        <v>0.50838709677419358</v>
      </c>
      <c r="F50" s="12">
        <v>1498750.37</v>
      </c>
      <c r="G50" s="12">
        <v>1498750.37</v>
      </c>
      <c r="H50" s="13">
        <v>3535642.33</v>
      </c>
      <c r="I50" s="4">
        <v>2.3590601882553663</v>
      </c>
      <c r="K50" s="4"/>
    </row>
    <row r="51" spans="1:11" x14ac:dyDescent="0.25">
      <c r="A51" s="9">
        <f t="shared" si="0"/>
        <v>43</v>
      </c>
      <c r="B51" s="10" t="s">
        <v>62</v>
      </c>
      <c r="C51" s="11">
        <v>42644</v>
      </c>
      <c r="D51" s="11">
        <v>43465</v>
      </c>
      <c r="E51" s="14">
        <v>0.51766138855054811</v>
      </c>
      <c r="F51" s="12">
        <v>28706.06</v>
      </c>
      <c r="G51" s="12">
        <v>28706.06</v>
      </c>
      <c r="H51" s="13">
        <v>8537.43</v>
      </c>
      <c r="I51" s="4">
        <v>0.29740863079085045</v>
      </c>
      <c r="K51" s="4"/>
    </row>
    <row r="52" spans="1:11" x14ac:dyDescent="0.25">
      <c r="A52" s="9">
        <f t="shared" si="0"/>
        <v>44</v>
      </c>
      <c r="B52" s="10" t="s">
        <v>63</v>
      </c>
      <c r="C52" s="11">
        <v>42887</v>
      </c>
      <c r="D52" s="11">
        <v>43373</v>
      </c>
      <c r="E52" s="14">
        <v>0.37448559670781895</v>
      </c>
      <c r="F52" s="12">
        <v>57585</v>
      </c>
      <c r="G52" s="12">
        <v>57585</v>
      </c>
      <c r="H52" s="13">
        <v>11197.209999999997</v>
      </c>
      <c r="I52" s="4">
        <v>0.19444664409134318</v>
      </c>
      <c r="K52" s="4"/>
    </row>
    <row r="53" spans="1:11" x14ac:dyDescent="0.25">
      <c r="A53" s="9">
        <f t="shared" si="0"/>
        <v>45</v>
      </c>
      <c r="B53" s="10" t="s">
        <v>64</v>
      </c>
      <c r="C53" s="11">
        <v>42856</v>
      </c>
      <c r="D53" s="11">
        <v>43465</v>
      </c>
      <c r="E53" s="14">
        <v>0.34975369458128081</v>
      </c>
      <c r="F53" s="12">
        <v>31329.67</v>
      </c>
      <c r="G53" s="12">
        <v>31329.67</v>
      </c>
      <c r="H53" s="13">
        <v>19933.46</v>
      </c>
      <c r="I53" s="4">
        <v>0.63624864226147293</v>
      </c>
      <c r="K53" s="4"/>
    </row>
    <row r="54" spans="1:11" x14ac:dyDescent="0.25">
      <c r="A54" s="9">
        <f t="shared" si="0"/>
        <v>46</v>
      </c>
      <c r="B54" s="10" t="s">
        <v>65</v>
      </c>
      <c r="C54" s="11">
        <v>42675</v>
      </c>
      <c r="D54" s="11">
        <v>43465</v>
      </c>
      <c r="E54" s="14">
        <v>0.49873417721518987</v>
      </c>
      <c r="F54" s="12">
        <v>16065.37</v>
      </c>
      <c r="G54" s="12">
        <v>16065.37</v>
      </c>
      <c r="H54" s="13">
        <v>13634.1</v>
      </c>
      <c r="I54" s="4">
        <v>0.84866392744144703</v>
      </c>
      <c r="K54" s="4"/>
    </row>
    <row r="55" spans="1:11" x14ac:dyDescent="0.25">
      <c r="A55" s="9">
        <f t="shared" si="0"/>
        <v>47</v>
      </c>
      <c r="B55" s="10" t="s">
        <v>66</v>
      </c>
      <c r="C55" s="11">
        <v>42826</v>
      </c>
      <c r="D55" s="11">
        <v>44182</v>
      </c>
      <c r="E55" s="14">
        <v>0.17920353982300885</v>
      </c>
      <c r="F55" s="12">
        <v>107801</v>
      </c>
      <c r="G55" s="12">
        <v>107801</v>
      </c>
      <c r="H55" s="13">
        <v>-849.78000000000009</v>
      </c>
      <c r="I55" s="4">
        <v>-7.8828582295154964E-3</v>
      </c>
      <c r="K55" s="4"/>
    </row>
    <row r="56" spans="1:11" x14ac:dyDescent="0.25">
      <c r="A56" s="9">
        <f t="shared" si="0"/>
        <v>48</v>
      </c>
      <c r="B56" s="10" t="s">
        <v>67</v>
      </c>
      <c r="C56" s="11">
        <v>42339</v>
      </c>
      <c r="D56" s="11">
        <v>43281</v>
      </c>
      <c r="E56" s="14">
        <v>0.77494692144373678</v>
      </c>
      <c r="F56" s="12">
        <v>0</v>
      </c>
      <c r="G56" s="12">
        <v>0</v>
      </c>
      <c r="H56" s="13">
        <v>1511.73</v>
      </c>
      <c r="I56" s="12">
        <v>0</v>
      </c>
      <c r="K56" s="4"/>
    </row>
    <row r="57" spans="1:11" x14ac:dyDescent="0.25">
      <c r="A57" s="9">
        <f t="shared" si="0"/>
        <v>49</v>
      </c>
      <c r="B57" s="10" t="s">
        <v>68</v>
      </c>
      <c r="C57" s="11">
        <v>42736</v>
      </c>
      <c r="D57" s="11">
        <v>43435</v>
      </c>
      <c r="E57" s="14">
        <v>0.47639484978540775</v>
      </c>
      <c r="F57" s="12">
        <v>55991.76</v>
      </c>
      <c r="G57" s="12">
        <v>55991.76</v>
      </c>
      <c r="H57" s="13">
        <v>23752.55</v>
      </c>
      <c r="I57" s="4">
        <v>0.42421509879310809</v>
      </c>
      <c r="K57" s="4"/>
    </row>
    <row r="58" spans="1:11" x14ac:dyDescent="0.25">
      <c r="A58" s="9">
        <f t="shared" si="0"/>
        <v>50</v>
      </c>
      <c r="B58" s="10" t="s">
        <v>69</v>
      </c>
      <c r="C58" s="11">
        <v>42767</v>
      </c>
      <c r="D58" s="11">
        <v>43462</v>
      </c>
      <c r="E58" s="14">
        <v>0.43453237410071943</v>
      </c>
      <c r="F58" s="12">
        <v>157154.88</v>
      </c>
      <c r="G58" s="12">
        <v>157154.88</v>
      </c>
      <c r="H58" s="13">
        <v>44296.42</v>
      </c>
      <c r="I58" s="4">
        <v>0.28186474387559585</v>
      </c>
      <c r="K58" s="4"/>
    </row>
    <row r="59" spans="1:11" x14ac:dyDescent="0.25">
      <c r="A59" s="9">
        <f t="shared" si="0"/>
        <v>51</v>
      </c>
      <c r="B59" s="10" t="s">
        <v>70</v>
      </c>
      <c r="C59" s="11">
        <v>42826</v>
      </c>
      <c r="D59" s="11">
        <v>43435</v>
      </c>
      <c r="E59" s="14">
        <v>0.39901477832512317</v>
      </c>
      <c r="F59" s="12">
        <v>157154.88</v>
      </c>
      <c r="G59" s="12">
        <v>157154.88</v>
      </c>
      <c r="H59" s="13">
        <v>34260.870000000003</v>
      </c>
      <c r="I59" s="4">
        <v>0.21800703866147841</v>
      </c>
      <c r="K59" s="4"/>
    </row>
    <row r="60" spans="1:11" x14ac:dyDescent="0.25">
      <c r="A60" s="9">
        <f t="shared" si="0"/>
        <v>52</v>
      </c>
      <c r="B60" s="10" t="s">
        <v>71</v>
      </c>
      <c r="C60" s="11">
        <v>42767</v>
      </c>
      <c r="D60" s="11">
        <v>43464</v>
      </c>
      <c r="E60" s="14">
        <v>0.43328550932568149</v>
      </c>
      <c r="F60" s="12">
        <v>123992.64</v>
      </c>
      <c r="G60" s="12">
        <v>380490</v>
      </c>
      <c r="H60" s="13">
        <v>168381.35999999996</v>
      </c>
      <c r="I60" s="4">
        <v>0.44253820074114947</v>
      </c>
      <c r="K60" s="4"/>
    </row>
    <row r="61" spans="1:11" x14ac:dyDescent="0.25">
      <c r="A61" s="9">
        <f t="shared" si="0"/>
        <v>53</v>
      </c>
      <c r="B61" s="10" t="s">
        <v>72</v>
      </c>
      <c r="C61" s="11">
        <v>42705</v>
      </c>
      <c r="D61" s="11">
        <v>43860</v>
      </c>
      <c r="E61" s="14">
        <v>0.31515151515151513</v>
      </c>
      <c r="F61" s="12">
        <v>123992.64</v>
      </c>
      <c r="G61" s="12">
        <v>415030</v>
      </c>
      <c r="H61" s="13">
        <v>143082.62</v>
      </c>
      <c r="I61" s="4">
        <v>0.3447524757246464</v>
      </c>
      <c r="K61" s="4"/>
    </row>
    <row r="62" spans="1:11" x14ac:dyDescent="0.25">
      <c r="A62" s="9">
        <f t="shared" si="0"/>
        <v>54</v>
      </c>
      <c r="B62" s="10" t="s">
        <v>73</v>
      </c>
      <c r="C62" s="11">
        <v>42826</v>
      </c>
      <c r="D62" s="11">
        <v>43435</v>
      </c>
      <c r="E62" s="14">
        <v>0.39901477832512317</v>
      </c>
      <c r="F62" s="12">
        <v>351251.52</v>
      </c>
      <c r="G62" s="12">
        <v>351251.52</v>
      </c>
      <c r="H62" s="13">
        <v>107341.26999999999</v>
      </c>
      <c r="I62" s="4">
        <v>0.30559659926880883</v>
      </c>
      <c r="K62" s="4"/>
    </row>
    <row r="63" spans="1:11" x14ac:dyDescent="0.25">
      <c r="A63" s="9">
        <f t="shared" si="0"/>
        <v>55</v>
      </c>
      <c r="B63" s="10" t="s">
        <v>74</v>
      </c>
      <c r="C63" s="11">
        <v>42736</v>
      </c>
      <c r="D63" s="11">
        <v>43252</v>
      </c>
      <c r="E63" s="14">
        <v>0.64534883720930236</v>
      </c>
      <c r="F63" s="12">
        <v>488958.88</v>
      </c>
      <c r="G63" s="12">
        <v>15406228</v>
      </c>
      <c r="H63" s="13">
        <v>603244.66</v>
      </c>
      <c r="I63" s="4">
        <v>3.9155895914301672E-2</v>
      </c>
      <c r="K63" s="4"/>
    </row>
    <row r="64" spans="1:11" x14ac:dyDescent="0.25">
      <c r="A64" s="9">
        <f t="shared" si="0"/>
        <v>56</v>
      </c>
      <c r="B64" s="10" t="s">
        <v>75</v>
      </c>
      <c r="C64" s="11">
        <v>42795</v>
      </c>
      <c r="D64" s="11">
        <v>43209</v>
      </c>
      <c r="E64" s="14">
        <v>0.66183574879227058</v>
      </c>
      <c r="F64" s="12">
        <v>47402.5</v>
      </c>
      <c r="G64" s="12">
        <v>83246.98</v>
      </c>
      <c r="H64" s="13">
        <v>57974.47</v>
      </c>
      <c r="I64" s="4">
        <v>0.69641529338361585</v>
      </c>
      <c r="K64" s="4"/>
    </row>
    <row r="65" spans="1:11" x14ac:dyDescent="0.25">
      <c r="A65" s="9">
        <f t="shared" si="0"/>
        <v>57</v>
      </c>
      <c r="B65" s="10" t="s">
        <v>76</v>
      </c>
      <c r="C65" s="11">
        <v>42979</v>
      </c>
      <c r="D65" s="11">
        <v>43209</v>
      </c>
      <c r="E65" s="14">
        <v>0.39130434782608697</v>
      </c>
      <c r="F65" s="12">
        <v>8058.91</v>
      </c>
      <c r="G65" s="12">
        <v>23969.47</v>
      </c>
      <c r="H65" s="13">
        <v>6849.3899999999994</v>
      </c>
      <c r="I65" s="4">
        <v>0.28575475385980581</v>
      </c>
      <c r="K65" s="4"/>
    </row>
    <row r="66" spans="1:11" x14ac:dyDescent="0.25">
      <c r="A66" s="9">
        <f t="shared" si="0"/>
        <v>58</v>
      </c>
      <c r="B66" s="10" t="s">
        <v>77</v>
      </c>
      <c r="C66" s="11">
        <v>42979</v>
      </c>
      <c r="D66" s="11">
        <v>43209</v>
      </c>
      <c r="E66" s="14">
        <v>0.39130434782608697</v>
      </c>
      <c r="F66" s="12">
        <v>7449.31</v>
      </c>
      <c r="G66" s="12">
        <v>18239.23</v>
      </c>
      <c r="H66" s="13">
        <v>6939.89</v>
      </c>
      <c r="I66" s="4">
        <v>0.38049248789559648</v>
      </c>
      <c r="K66" s="4"/>
    </row>
    <row r="67" spans="1:11" x14ac:dyDescent="0.25">
      <c r="A67" s="9">
        <f t="shared" si="0"/>
        <v>59</v>
      </c>
      <c r="B67" s="10" t="s">
        <v>78</v>
      </c>
      <c r="C67" s="11">
        <v>42736</v>
      </c>
      <c r="D67" s="11">
        <v>43373</v>
      </c>
      <c r="E67" s="14">
        <v>0.52276295133437989</v>
      </c>
      <c r="F67" s="12">
        <v>79248</v>
      </c>
      <c r="G67" s="12">
        <v>351129.59999999998</v>
      </c>
      <c r="H67" s="13">
        <v>75456.739999999991</v>
      </c>
      <c r="I67" s="4">
        <v>0.21489712060731991</v>
      </c>
      <c r="K67" s="4"/>
    </row>
    <row r="68" spans="1:11" x14ac:dyDescent="0.25">
      <c r="A68" s="9">
        <f t="shared" si="0"/>
        <v>60</v>
      </c>
      <c r="B68" s="10" t="s">
        <v>79</v>
      </c>
      <c r="C68" s="11">
        <v>42736</v>
      </c>
      <c r="D68" s="11">
        <v>43465</v>
      </c>
      <c r="E68" s="14">
        <v>0.4567901234567901</v>
      </c>
      <c r="F68" s="12">
        <v>3379471.9</v>
      </c>
      <c r="G68" s="12">
        <v>3379471.9</v>
      </c>
      <c r="H68" s="13">
        <v>-512820.47000000003</v>
      </c>
      <c r="I68" s="4">
        <v>-0.15174574169413868</v>
      </c>
      <c r="K68" s="4"/>
    </row>
    <row r="69" spans="1:11" x14ac:dyDescent="0.25">
      <c r="A69" s="9">
        <f t="shared" si="0"/>
        <v>61</v>
      </c>
      <c r="B69" s="10" t="s">
        <v>80</v>
      </c>
      <c r="C69" s="11">
        <v>42856</v>
      </c>
      <c r="D69" s="11">
        <v>43343</v>
      </c>
      <c r="E69" s="14">
        <v>0.43737166324435317</v>
      </c>
      <c r="F69" s="12">
        <v>26273.759999999998</v>
      </c>
      <c r="G69" s="12">
        <v>23225.759999999998</v>
      </c>
      <c r="H69" s="13">
        <v>10351.76</v>
      </c>
      <c r="I69" s="4">
        <v>0.4457016691811162</v>
      </c>
      <c r="K69" s="4"/>
    </row>
    <row r="70" spans="1:11" x14ac:dyDescent="0.25">
      <c r="A70" s="9">
        <f t="shared" si="0"/>
        <v>62</v>
      </c>
      <c r="B70" s="10" t="s">
        <v>81</v>
      </c>
      <c r="C70" s="11">
        <v>42948</v>
      </c>
      <c r="D70" s="11">
        <v>43464</v>
      </c>
      <c r="E70" s="14">
        <v>0.23449612403100775</v>
      </c>
      <c r="F70" s="12">
        <v>31943.040000000001</v>
      </c>
      <c r="G70" s="12">
        <v>31943.040000000001</v>
      </c>
      <c r="H70" s="13">
        <v>2379.0599999999995</v>
      </c>
      <c r="I70" s="4">
        <v>7.4478196189216792E-2</v>
      </c>
      <c r="K70" s="4"/>
    </row>
    <row r="71" spans="1:11" x14ac:dyDescent="0.25">
      <c r="A71" s="9">
        <f t="shared" si="0"/>
        <v>63</v>
      </c>
      <c r="B71" s="10" t="s">
        <v>82</v>
      </c>
      <c r="C71" s="11">
        <v>42826</v>
      </c>
      <c r="D71" s="11">
        <v>43921</v>
      </c>
      <c r="E71" s="14">
        <v>0.22191780821917809</v>
      </c>
      <c r="F71" s="12">
        <v>190195.20000000001</v>
      </c>
      <c r="G71" s="12">
        <v>190195.20000000001</v>
      </c>
      <c r="H71" s="13">
        <v>72205.789999999994</v>
      </c>
      <c r="I71" s="4">
        <v>0.37964044308163397</v>
      </c>
      <c r="K71" s="4"/>
    </row>
    <row r="72" spans="1:11" x14ac:dyDescent="0.25">
      <c r="A72" s="9">
        <f t="shared" si="0"/>
        <v>64</v>
      </c>
      <c r="B72" s="10" t="s">
        <v>83</v>
      </c>
      <c r="C72" s="11">
        <v>42856</v>
      </c>
      <c r="D72" s="11">
        <v>43464</v>
      </c>
      <c r="E72" s="14">
        <v>0.35032894736842107</v>
      </c>
      <c r="F72" s="12">
        <v>119176.8</v>
      </c>
      <c r="G72" s="12">
        <v>119176.8</v>
      </c>
      <c r="H72" s="13">
        <v>31153.97</v>
      </c>
      <c r="I72" s="4">
        <v>0.26140968712031198</v>
      </c>
      <c r="K72" s="4"/>
    </row>
    <row r="73" spans="1:11" x14ac:dyDescent="0.25">
      <c r="A73" s="9">
        <f t="shared" si="0"/>
        <v>65</v>
      </c>
      <c r="B73" s="10" t="s">
        <v>84</v>
      </c>
      <c r="C73" s="11">
        <v>42887</v>
      </c>
      <c r="D73" s="11">
        <v>43435</v>
      </c>
      <c r="E73" s="14">
        <v>0.33211678832116787</v>
      </c>
      <c r="F73" s="12">
        <v>91500.96</v>
      </c>
      <c r="G73" s="12">
        <v>91500.96</v>
      </c>
      <c r="H73" s="13">
        <v>47382.039999999994</v>
      </c>
      <c r="I73" s="4">
        <v>0.51783106975052495</v>
      </c>
      <c r="K73" s="4"/>
    </row>
    <row r="74" spans="1:11" x14ac:dyDescent="0.25">
      <c r="A74" s="9">
        <f t="shared" ref="A74:A79" si="1">ROW()-ROWS($A$1:$A$8)</f>
        <v>66</v>
      </c>
      <c r="B74" s="10" t="s">
        <v>85</v>
      </c>
      <c r="C74" s="11">
        <v>42856</v>
      </c>
      <c r="D74" s="11">
        <v>43358</v>
      </c>
      <c r="E74" s="14">
        <v>0.42430278884462153</v>
      </c>
      <c r="F74" s="12">
        <v>183855.35999999999</v>
      </c>
      <c r="G74" s="12">
        <v>183855.35999999999</v>
      </c>
      <c r="H74" s="13">
        <v>66189.55</v>
      </c>
      <c r="I74" s="4">
        <v>0.36000881344987717</v>
      </c>
      <c r="K74" s="4"/>
    </row>
    <row r="75" spans="1:11" x14ac:dyDescent="0.25">
      <c r="A75" s="9">
        <f t="shared" si="1"/>
        <v>67</v>
      </c>
      <c r="B75" s="10" t="s">
        <v>86</v>
      </c>
      <c r="C75" s="11">
        <v>42856</v>
      </c>
      <c r="D75" s="11">
        <v>43280</v>
      </c>
      <c r="E75" s="14">
        <v>0.50235849056603776</v>
      </c>
      <c r="F75" s="12">
        <v>165811.20000000001</v>
      </c>
      <c r="G75" s="12">
        <v>165811.20000000001</v>
      </c>
      <c r="H75" s="13">
        <v>418.94000000000005</v>
      </c>
      <c r="I75" s="4">
        <v>2.5266085765014669E-3</v>
      </c>
      <c r="K75" s="4"/>
    </row>
    <row r="76" spans="1:11" x14ac:dyDescent="0.25">
      <c r="A76" s="9">
        <f t="shared" si="1"/>
        <v>68</v>
      </c>
      <c r="B76" s="10" t="s">
        <v>87</v>
      </c>
      <c r="C76" s="11">
        <v>42979</v>
      </c>
      <c r="D76" s="11">
        <v>43282</v>
      </c>
      <c r="E76" s="14">
        <v>0.29702970297029702</v>
      </c>
      <c r="F76" s="12">
        <v>80040.479999999996</v>
      </c>
      <c r="G76" s="12">
        <v>80040.479999999996</v>
      </c>
      <c r="H76" s="13">
        <v>4292.66</v>
      </c>
      <c r="I76" s="4">
        <v>5.3631112656995564E-2</v>
      </c>
      <c r="K76" s="4"/>
    </row>
    <row r="77" spans="1:11" x14ac:dyDescent="0.25">
      <c r="A77" s="9">
        <f t="shared" si="1"/>
        <v>69</v>
      </c>
      <c r="B77" s="10" t="s">
        <v>88</v>
      </c>
      <c r="C77" s="11">
        <v>42887</v>
      </c>
      <c r="D77" s="11">
        <v>43575</v>
      </c>
      <c r="E77" s="14">
        <v>0.26453488372093026</v>
      </c>
      <c r="F77" s="12">
        <v>200924.16</v>
      </c>
      <c r="G77" s="12">
        <v>200924.16</v>
      </c>
      <c r="H77" s="13">
        <v>511.19999999999993</v>
      </c>
      <c r="I77" s="4">
        <v>2.5442435593609047E-3</v>
      </c>
      <c r="K77" s="4"/>
    </row>
    <row r="78" spans="1:11" x14ac:dyDescent="0.25">
      <c r="A78" s="9">
        <f t="shared" si="1"/>
        <v>70</v>
      </c>
      <c r="B78" s="10" t="s">
        <v>89</v>
      </c>
      <c r="C78" s="11">
        <v>42979</v>
      </c>
      <c r="D78" s="11">
        <v>43344</v>
      </c>
      <c r="E78" s="14">
        <v>0.24657534246575341</v>
      </c>
      <c r="F78" s="12">
        <v>116006.88</v>
      </c>
      <c r="G78" s="12">
        <v>116006.88</v>
      </c>
      <c r="H78" s="13">
        <v>16583.84</v>
      </c>
      <c r="I78" s="4">
        <v>0.14295565918159336</v>
      </c>
      <c r="K78" s="4"/>
    </row>
    <row r="79" spans="1:11" x14ac:dyDescent="0.25">
      <c r="A79" s="9">
        <f t="shared" si="1"/>
        <v>71</v>
      </c>
      <c r="B79" s="10" t="s">
        <v>90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3">
        <v>17430.599999999999</v>
      </c>
      <c r="I79" s="12">
        <v>0</v>
      </c>
      <c r="K79" s="4"/>
    </row>
    <row r="80" spans="1:11" x14ac:dyDescent="0.25">
      <c r="H80" s="3"/>
    </row>
    <row r="81" spans="8:8" ht="15.75" thickBot="1" x14ac:dyDescent="0.3">
      <c r="H81" s="5">
        <f>SUM(H$9:H$80)</f>
        <v>19578129.701000005</v>
      </c>
    </row>
    <row r="82" spans="8:8" ht="15.75" thickTop="1" x14ac:dyDescent="0.25"/>
  </sheetData>
  <mergeCells count="4">
    <mergeCell ref="A1:I1"/>
    <mergeCell ref="A2:I2"/>
    <mergeCell ref="A3:I3"/>
    <mergeCell ref="A4:I4"/>
  </mergeCells>
  <pageMargins left="0.7" right="0.7" top="1" bottom="0.75" header="1" footer="0.3"/>
  <pageSetup scale="70" orientation="landscape" horizontalDpi="1200" verticalDpi="1200" r:id="rId1"/>
  <headerFooter>
    <oddHeader>&amp;LSCHEDULE 18&amp;R&amp;"Times New Roman,Bold"&amp;10KyPSC Case No. 2018-00261 
STAFF-DR-01-018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Lee</Witness>
  </documentManagement>
</p:properties>
</file>

<file path=customXml/itemProps1.xml><?xml version="1.0" encoding="utf-8"?>
<ds:datastoreItem xmlns:ds="http://schemas.openxmlformats.org/officeDocument/2006/customXml" ds:itemID="{2E4BF39E-73B9-42F1-BBAF-995FDF5B6E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430318-1BB2-4FE9-88E5-A98FA24282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8A445E-CA48-406C-B625-F5344A7E3AF9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e8140ab9-1a87-4657-a6c4-99cca0129bf1"/>
    <ds:schemaRef ds:uri="b9d8ba39-ee9f-49d4-886c-5a19d78526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18_As of Nov 30, 2017</vt:lpstr>
      <vt:lpstr>'Schedule 18_As of Nov 30, 2017'!Print_Titles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Randar, Dennis</dc:creator>
  <cp:lastModifiedBy>Allyson Honaker</cp:lastModifiedBy>
  <cp:lastPrinted>2018-09-11T17:48:54Z</cp:lastPrinted>
  <dcterms:created xsi:type="dcterms:W3CDTF">2017-09-08T15:03:13Z</dcterms:created>
  <dcterms:modified xsi:type="dcterms:W3CDTF">2018-09-11T17:49:24Z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0x010100B46AAC2DF297EF4AAAB18C12C14394A6</vt:lpwstr>
  </property>
  <property fmtid="{D5CDD505-2E9C-101B-9397-08002B2CF9AE}" pid="4" name="SV_HIDDEN_GRID_QUERY_LIST_4F35BF76-6C0D-4D9B-82B2-816C12CF3733">
    <vt:lpwstr>empty_477D106A-C0D6-4607-AEBD-E2C9D60EA279</vt:lpwstr>
  </property>
</Properties>
</file>