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AG'S 1st Set Data Requests/"/>
    </mc:Choice>
  </mc:AlternateContent>
  <bookViews>
    <workbookView xWindow="120" yWindow="48" windowWidth="19020" windowHeight="12120" tabRatio="733" activeTab="1"/>
  </bookViews>
  <sheets>
    <sheet name="TABLE 1" sheetId="3" r:id="rId1"/>
    <sheet name="TABLE 2" sheetId="4" r:id="rId2"/>
  </sheets>
  <definedNames>
    <definedName name="_xlnm.Print_Area" localSheetId="0">'TABLE 1'!$A$1:$K$14</definedName>
    <definedName name="_xlnm.Print_Area" localSheetId="1">'TABLE 2'!$A$1:$K$12</definedName>
  </definedNames>
  <calcPr calcId="171027"/>
</workbook>
</file>

<file path=xl/calcChain.xml><?xml version="1.0" encoding="utf-8"?>
<calcChain xmlns="http://schemas.openxmlformats.org/spreadsheetml/2006/main">
  <c r="C14" i="3" l="1"/>
  <c r="E14" i="3" l="1"/>
  <c r="G11" i="3" l="1"/>
  <c r="I11" i="3" l="1"/>
  <c r="K11" i="3"/>
  <c r="G12" i="3" l="1"/>
  <c r="G14" i="3" s="1"/>
  <c r="I14" i="3" l="1"/>
  <c r="C12" i="4" s="1"/>
  <c r="K14" i="3"/>
  <c r="G12" i="4" s="1"/>
  <c r="K12" i="3"/>
  <c r="I12" i="3"/>
  <c r="K12" i="4" l="1"/>
</calcChain>
</file>

<file path=xl/sharedStrings.xml><?xml version="1.0" encoding="utf-8"?>
<sst xmlns="http://schemas.openxmlformats.org/spreadsheetml/2006/main" count="44" uniqueCount="30">
  <si>
    <t>(%)</t>
  </si>
  <si>
    <t>(1)</t>
  </si>
  <si>
    <t>(2)</t>
  </si>
  <si>
    <t>(3)</t>
  </si>
  <si>
    <t>(4)</t>
  </si>
  <si>
    <t>(5)</t>
  </si>
  <si>
    <t>TABLE 1. CALCULATION OF TERMINAL AND INTERIM RETIREMENTS AS A PERCENT OF TOTAL RETIREMENTS</t>
  </si>
  <si>
    <t>TABLE 2. CALCULATION OF WEIGHTED NET SALVAGE PERCENT</t>
  </si>
  <si>
    <t>(6)=(2)*(3)+(4)*(5)</t>
  </si>
  <si>
    <t>TOTAL PRODUCTION</t>
  </si>
  <si>
    <t>(4)=(2)+(3)</t>
  </si>
  <si>
    <t>(5)=(2)/(4)</t>
  </si>
  <si>
    <t>(6)=(3)/(4)</t>
  </si>
  <si>
    <t>LOCATION</t>
  </si>
  <si>
    <t>TERMINAL</t>
  </si>
  <si>
    <t>INTERIM</t>
  </si>
  <si>
    <t>PROJECTED RETIREMENTS</t>
  </si>
  <si>
    <t>TOTAL OF ALL</t>
  </si>
  <si>
    <t>RETIREMENTS</t>
  </si>
  <si>
    <t>RETIREMENT %</t>
  </si>
  <si>
    <t>TERMINAL RETIREMENTS</t>
  </si>
  <si>
    <t>WEIGHTED</t>
  </si>
  <si>
    <t>AVERAGE NET</t>
  </si>
  <si>
    <t>SALVAGE %</t>
  </si>
  <si>
    <t>NET SALVAGE</t>
  </si>
  <si>
    <t>INTERIM RETIREMENTS</t>
  </si>
  <si>
    <t>DUKE ENERGY KENTUCKY</t>
  </si>
  <si>
    <t>GAS PLANT</t>
  </si>
  <si>
    <t>ERLANGER</t>
  </si>
  <si>
    <t>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</si>
</sst>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_);\(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1">
    <xf numFmtId="164" fontId="0" fillId="0" borderId="0"/>
    <xf numFmtId="43" fontId="1" fillId="0" borderId="0" applyFon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3" applyNumberFormat="0" applyFill="0" applyAlignment="0" applyProtection="0"/>
    <xf numFmtId="164" fontId="5" fillId="0" borderId="4" applyNumberFormat="0" applyFill="0" applyAlignment="0" applyProtection="0"/>
    <xf numFmtId="164" fontId="6" fillId="0" borderId="5" applyNumberFormat="0" applyFill="0" applyAlignment="0" applyProtection="0"/>
    <xf numFmtId="164" fontId="6" fillId="0" borderId="0" applyNumberFormat="0" applyFill="0" applyBorder="0" applyAlignment="0" applyProtection="0"/>
    <xf numFmtId="164" fontId="7" fillId="2" borderId="0" applyNumberFormat="0" applyBorder="0" applyAlignment="0" applyProtection="0"/>
    <xf numFmtId="164" fontId="8" fillId="3" borderId="0" applyNumberFormat="0" applyBorder="0" applyAlignment="0" applyProtection="0"/>
    <xf numFmtId="164" fontId="9" fillId="4" borderId="0" applyNumberFormat="0" applyBorder="0" applyAlignment="0" applyProtection="0"/>
    <xf numFmtId="164" fontId="10" fillId="5" borderId="6" applyNumberFormat="0" applyAlignment="0" applyProtection="0"/>
    <xf numFmtId="164" fontId="11" fillId="6" borderId="7" applyNumberFormat="0" applyAlignment="0" applyProtection="0"/>
    <xf numFmtId="164" fontId="12" fillId="6" borderId="6" applyNumberFormat="0" applyAlignment="0" applyProtection="0"/>
    <xf numFmtId="164" fontId="13" fillId="0" borderId="8" applyNumberFormat="0" applyFill="0" applyAlignment="0" applyProtection="0"/>
    <xf numFmtId="164" fontId="14" fillId="7" borderId="9" applyNumberFormat="0" applyAlignment="0" applyProtection="0"/>
    <xf numFmtId="164" fontId="15" fillId="0" borderId="0" applyNumberFormat="0" applyFill="0" applyBorder="0" applyAlignment="0" applyProtection="0"/>
    <xf numFmtId="164" fontId="1" fillId="8" borderId="10" applyNumberFormat="0" applyFont="0" applyAlignment="0" applyProtection="0"/>
    <xf numFmtId="164" fontId="16" fillId="0" borderId="0" applyNumberFormat="0" applyFill="0" applyBorder="0" applyAlignment="0" applyProtection="0"/>
    <xf numFmtId="164" fontId="17" fillId="0" borderId="11" applyNumberFormat="0" applyFill="0" applyAlignment="0" applyProtection="0"/>
    <xf numFmtId="164" fontId="18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8" fillId="12" borderId="0" applyNumberFormat="0" applyBorder="0" applyAlignment="0" applyProtection="0"/>
    <xf numFmtId="164" fontId="18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8" fillId="16" borderId="0" applyNumberFormat="0" applyBorder="0" applyAlignment="0" applyProtection="0"/>
    <xf numFmtId="164" fontId="18" fillId="17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8" fillId="20" borderId="0" applyNumberFormat="0" applyBorder="0" applyAlignment="0" applyProtection="0"/>
    <xf numFmtId="164" fontId="18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8" fillId="24" borderId="0" applyNumberFormat="0" applyBorder="0" applyAlignment="0" applyProtection="0"/>
    <xf numFmtId="164" fontId="18" fillId="25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8" fillId="28" borderId="0" applyNumberFormat="0" applyBorder="0" applyAlignment="0" applyProtection="0"/>
    <xf numFmtId="164" fontId="18" fillId="29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8" fillId="32" borderId="0" applyNumberFormat="0" applyBorder="0" applyAlignment="0" applyProtection="0"/>
    <xf numFmtId="164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/>
    <xf numFmtId="164" fontId="3" fillId="0" borderId="0" applyNumberFormat="0" applyFill="0" applyBorder="0" applyAlignment="0" applyProtection="0"/>
    <xf numFmtId="164" fontId="4" fillId="0" borderId="3" applyNumberFormat="0" applyFill="0" applyAlignment="0" applyProtection="0"/>
    <xf numFmtId="164" fontId="5" fillId="0" borderId="4" applyNumberFormat="0" applyFill="0" applyAlignment="0" applyProtection="0"/>
    <xf numFmtId="164" fontId="6" fillId="0" borderId="5" applyNumberFormat="0" applyFill="0" applyAlignment="0" applyProtection="0"/>
    <xf numFmtId="164" fontId="6" fillId="0" borderId="0" applyNumberFormat="0" applyFill="0" applyBorder="0" applyAlignment="0" applyProtection="0"/>
    <xf numFmtId="164" fontId="7" fillId="2" borderId="0" applyNumberFormat="0" applyBorder="0" applyAlignment="0" applyProtection="0"/>
    <xf numFmtId="164" fontId="8" fillId="3" borderId="0" applyNumberFormat="0" applyBorder="0" applyAlignment="0" applyProtection="0"/>
    <xf numFmtId="164" fontId="9" fillId="4" borderId="0" applyNumberFormat="0" applyBorder="0" applyAlignment="0" applyProtection="0"/>
    <xf numFmtId="164" fontId="10" fillId="5" borderId="6" applyNumberFormat="0" applyAlignment="0" applyProtection="0"/>
    <xf numFmtId="164" fontId="11" fillId="6" borderId="7" applyNumberFormat="0" applyAlignment="0" applyProtection="0"/>
    <xf numFmtId="164" fontId="12" fillId="6" borderId="6" applyNumberFormat="0" applyAlignment="0" applyProtection="0"/>
    <xf numFmtId="164" fontId="13" fillId="0" borderId="8" applyNumberFormat="0" applyFill="0" applyAlignment="0" applyProtection="0"/>
    <xf numFmtId="164" fontId="14" fillId="7" borderId="9" applyNumberFormat="0" applyAlignment="0" applyProtection="0"/>
    <xf numFmtId="164" fontId="15" fillId="0" borderId="0" applyNumberFormat="0" applyFill="0" applyBorder="0" applyAlignment="0" applyProtection="0"/>
    <xf numFmtId="164" fontId="1" fillId="8" borderId="10" applyNumberFormat="0" applyFont="0" applyAlignment="0" applyProtection="0"/>
    <xf numFmtId="164" fontId="16" fillId="0" borderId="0" applyNumberFormat="0" applyFill="0" applyBorder="0" applyAlignment="0" applyProtection="0"/>
    <xf numFmtId="164" fontId="17" fillId="0" borderId="11" applyNumberFormat="0" applyFill="0" applyAlignment="0" applyProtection="0"/>
    <xf numFmtId="164" fontId="18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8" fillId="12" borderId="0" applyNumberFormat="0" applyBorder="0" applyAlignment="0" applyProtection="0"/>
    <xf numFmtId="164" fontId="18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8" fillId="16" borderId="0" applyNumberFormat="0" applyBorder="0" applyAlignment="0" applyProtection="0"/>
    <xf numFmtId="164" fontId="18" fillId="17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8" fillId="20" borderId="0" applyNumberFormat="0" applyBorder="0" applyAlignment="0" applyProtection="0"/>
    <xf numFmtId="164" fontId="18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8" fillId="24" borderId="0" applyNumberFormat="0" applyBorder="0" applyAlignment="0" applyProtection="0"/>
    <xf numFmtId="164" fontId="18" fillId="25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8" fillId="28" borderId="0" applyNumberFormat="0" applyBorder="0" applyAlignment="0" applyProtection="0"/>
    <xf numFmtId="164" fontId="18" fillId="29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8" fillId="32" borderId="0" applyNumberFormat="0" applyBorder="0" applyAlignment="0" applyProtection="0"/>
    <xf numFmtId="164" fontId="19" fillId="0" borderId="0"/>
    <xf numFmtId="0" fontId="21" fillId="0" borderId="0"/>
  </cellStyleXfs>
  <cellXfs count="38">
    <xf numFmtId="164" fontId="0" fillId="0" borderId="0" xfId="0"/>
    <xf numFmtId="164" fontId="2" fillId="0" borderId="0" xfId="0" applyFont="1"/>
    <xf numFmtId="164" fontId="20" fillId="0" borderId="0" xfId="0" applyFont="1" applyAlignment="1">
      <alignment horizontal="centerContinuous"/>
    </xf>
    <xf numFmtId="164" fontId="2" fillId="0" borderId="0" xfId="0" applyFont="1" applyAlignment="1">
      <alignment horizontal="centerContinuous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Continuous"/>
    </xf>
    <xf numFmtId="164" fontId="20" fillId="0" borderId="1" xfId="0" applyFont="1" applyBorder="1" applyAlignment="1">
      <alignment horizontal="centerContinuous"/>
    </xf>
    <xf numFmtId="164" fontId="2" fillId="0" borderId="1" xfId="0" applyFont="1" applyBorder="1" applyAlignment="1">
      <alignment horizontal="centerContinuous"/>
    </xf>
    <xf numFmtId="164" fontId="20" fillId="0" borderId="0" xfId="0" applyFont="1" applyAlignment="1">
      <alignment horizontal="center"/>
    </xf>
    <xf numFmtId="164" fontId="20" fillId="0" borderId="0" xfId="0" applyFont="1" applyBorder="1" applyAlignment="1">
      <alignment horizontal="centerContinuous"/>
    </xf>
    <xf numFmtId="164" fontId="20" fillId="0" borderId="12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1" xfId="0" applyFont="1" applyBorder="1" applyAlignment="1">
      <alignment horizontal="center"/>
    </xf>
    <xf numFmtId="164" fontId="20" fillId="0" borderId="0" xfId="0" applyFont="1"/>
    <xf numFmtId="164" fontId="20" fillId="0" borderId="0" xfId="0" quotePrefix="1" applyFont="1" applyAlignment="1">
      <alignment horizontal="center"/>
    </xf>
    <xf numFmtId="165" fontId="20" fillId="0" borderId="0" xfId="1" applyNumberFormat="1" applyFont="1"/>
    <xf numFmtId="164" fontId="2" fillId="0" borderId="0" xfId="0" applyNumberFormat="1" applyFont="1" applyAlignment="1">
      <alignment horizontal="center"/>
    </xf>
    <xf numFmtId="165" fontId="2" fillId="0" borderId="0" xfId="1" applyNumberFormat="1" applyFont="1"/>
    <xf numFmtId="165" fontId="2" fillId="0" borderId="0" xfId="0" applyNumberFormat="1" applyFont="1" applyFill="1"/>
    <xf numFmtId="2" fontId="2" fillId="0" borderId="0" xfId="0" applyNumberFormat="1" applyFont="1" applyAlignment="1">
      <alignment horizontal="center"/>
    </xf>
    <xf numFmtId="165" fontId="2" fillId="0" borderId="1" xfId="0" applyNumberFormat="1" applyFont="1" applyFill="1" applyBorder="1"/>
    <xf numFmtId="164" fontId="20" fillId="0" borderId="0" xfId="0" applyNumberFormat="1" applyFont="1" applyAlignment="1">
      <alignment horizontal="center"/>
    </xf>
    <xf numFmtId="164" fontId="20" fillId="0" borderId="0" xfId="0" applyFont="1" applyAlignment="1"/>
    <xf numFmtId="164" fontId="20" fillId="0" borderId="2" xfId="0" applyFont="1" applyBorder="1" applyAlignment="1">
      <alignment horizontal="center"/>
    </xf>
    <xf numFmtId="39" fontId="2" fillId="0" borderId="0" xfId="0" applyNumberFormat="1" applyFont="1"/>
    <xf numFmtId="39" fontId="2" fillId="0" borderId="0" xfId="0" applyNumberFormat="1" applyFont="1" applyAlignment="1">
      <alignment horizontal="center"/>
    </xf>
    <xf numFmtId="166" fontId="2" fillId="0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Continuous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0" fillId="0" borderId="1" xfId="0" applyNumberFormat="1" applyFont="1" applyBorder="1" applyAlignment="1">
      <alignment horizontal="centerContinuous"/>
    </xf>
    <xf numFmtId="0" fontId="20" fillId="0" borderId="0" xfId="0" quotePrefix="1" applyNumberFormat="1" applyFont="1" applyAlignment="1">
      <alignment horizontal="centerContinuous"/>
    </xf>
    <xf numFmtId="0" fontId="2" fillId="0" borderId="0" xfId="0" quotePrefix="1" applyNumberFormat="1" applyFont="1" applyFill="1" applyAlignment="1">
      <alignment horizontal="center"/>
    </xf>
    <xf numFmtId="0" fontId="20" fillId="0" borderId="0" xfId="0" applyNumberFormat="1" applyFont="1" applyAlignment="1">
      <alignment horizontal="right"/>
    </xf>
    <xf numFmtId="165" fontId="2" fillId="0" borderId="0" xfId="1" applyNumberFormat="1" applyFont="1" applyFill="1"/>
    <xf numFmtId="165" fontId="2" fillId="0" borderId="1" xfId="1" applyNumberFormat="1" applyFont="1" applyFill="1" applyBorder="1"/>
  </cellXfs>
  <cellStyles count="9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" xfId="1" builtinId="3"/>
    <cellStyle name="Comma 2" xfId="45"/>
    <cellStyle name="Currency 2" xfId="44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ormal" xfId="0" builtinId="0"/>
    <cellStyle name="Normal 2" xfId="43"/>
    <cellStyle name="Normal 3" xfId="47"/>
    <cellStyle name="Normal 4" xfId="89"/>
    <cellStyle name="Normal 5" xfId="90"/>
    <cellStyle name="Note" xfId="16" builtinId="10" customBuiltin="1"/>
    <cellStyle name="Note 2" xfId="62"/>
    <cellStyle name="Output" xfId="11" builtinId="21" customBuiltin="1"/>
    <cellStyle name="Output 2" xfId="57"/>
    <cellStyle name="Percent 2" xfId="46"/>
    <cellStyle name="Title" xfId="2" builtinId="15" customBuiltin="1"/>
    <cellStyle name="Title 2" xfId="48"/>
    <cellStyle name="Total" xfId="18" builtinId="25" customBuiltin="1"/>
    <cellStyle name="Total 2" xfId="64"/>
    <cellStyle name="Warning Text" xfId="15" builtinId="11" customBuiltin="1"/>
    <cellStyle name="Warning Text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view="pageLayout" zoomScaleNormal="90" workbookViewId="0">
      <selection activeCell="A9" sqref="A9"/>
    </sheetView>
  </sheetViews>
  <sheetFormatPr defaultColWidth="9.109375" defaultRowHeight="13.2" x14ac:dyDescent="0.25"/>
  <cols>
    <col min="1" max="1" width="30.6640625" style="30" customWidth="1"/>
    <col min="2" max="2" width="3.6640625" style="1" customWidth="1"/>
    <col min="3" max="3" width="16.6640625" style="1" customWidth="1"/>
    <col min="4" max="4" width="2.33203125" style="1" customWidth="1"/>
    <col min="5" max="5" width="16.6640625" style="1" customWidth="1"/>
    <col min="6" max="6" width="3.6640625" style="1" customWidth="1"/>
    <col min="7" max="7" width="16.6640625" style="1" customWidth="1"/>
    <col min="8" max="8" width="3.6640625" style="1" customWidth="1"/>
    <col min="9" max="9" width="14.6640625" style="1" customWidth="1"/>
    <col min="10" max="10" width="3.6640625" style="1" customWidth="1"/>
    <col min="11" max="11" width="14.6640625" style="1" customWidth="1"/>
    <col min="12" max="12" width="9.109375" style="1" customWidth="1"/>
    <col min="13" max="16384" width="9.109375" style="1"/>
  </cols>
  <sheetData>
    <row r="1" spans="1:11" x14ac:dyDescent="0.25">
      <c r="A1" s="29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9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9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29" t="s">
        <v>6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5"/>
      <c r="J5" s="5"/>
      <c r="K5" s="5"/>
    </row>
    <row r="6" spans="1:11" x14ac:dyDescent="0.25">
      <c r="I6" s="5"/>
      <c r="J6" s="5"/>
      <c r="K6" s="5"/>
    </row>
    <row r="7" spans="1:11" x14ac:dyDescent="0.25">
      <c r="C7" s="6" t="s">
        <v>16</v>
      </c>
      <c r="D7" s="7"/>
      <c r="E7" s="7"/>
      <c r="G7" s="8" t="s">
        <v>17</v>
      </c>
      <c r="I7" s="9" t="s">
        <v>14</v>
      </c>
      <c r="K7" s="9" t="s">
        <v>15</v>
      </c>
    </row>
    <row r="8" spans="1:11" x14ac:dyDescent="0.25">
      <c r="A8" s="32" t="s">
        <v>29</v>
      </c>
      <c r="B8" s="4"/>
      <c r="C8" s="10" t="s">
        <v>14</v>
      </c>
      <c r="D8" s="11"/>
      <c r="E8" s="10" t="s">
        <v>15</v>
      </c>
      <c r="G8" s="12" t="s">
        <v>18</v>
      </c>
      <c r="I8" s="12" t="s">
        <v>19</v>
      </c>
      <c r="J8" s="4"/>
      <c r="K8" s="12" t="s">
        <v>19</v>
      </c>
    </row>
    <row r="9" spans="1:11" x14ac:dyDescent="0.25">
      <c r="A9" s="33" t="s">
        <v>1</v>
      </c>
      <c r="B9" s="13"/>
      <c r="C9" s="14" t="s">
        <v>2</v>
      </c>
      <c r="D9" s="13"/>
      <c r="E9" s="14" t="s">
        <v>3</v>
      </c>
      <c r="G9" s="14" t="s">
        <v>10</v>
      </c>
      <c r="I9" s="8" t="s">
        <v>11</v>
      </c>
      <c r="K9" s="8" t="s">
        <v>12</v>
      </c>
    </row>
    <row r="10" spans="1:11" x14ac:dyDescent="0.25">
      <c r="A10" s="29"/>
      <c r="B10" s="13"/>
      <c r="C10" s="14"/>
      <c r="D10" s="8"/>
      <c r="E10" s="14"/>
    </row>
    <row r="11" spans="1:11" x14ac:dyDescent="0.25">
      <c r="A11" s="34">
        <v>2050</v>
      </c>
      <c r="C11" s="36">
        <v>-1151865.17</v>
      </c>
      <c r="D11" s="4"/>
      <c r="E11" s="36">
        <v>-570898.49</v>
      </c>
      <c r="G11" s="18">
        <f>SUM(C11:E11)</f>
        <v>-1722763.66</v>
      </c>
      <c r="I11" s="19">
        <f t="shared" ref="I11" si="0">ROUND(C11/G11*100,2)</f>
        <v>66.86</v>
      </c>
      <c r="K11" s="19">
        <f t="shared" ref="K11" si="1">ROUND(E11/G11*100,2)</f>
        <v>33.14</v>
      </c>
    </row>
    <row r="12" spans="1:11" x14ac:dyDescent="0.25">
      <c r="A12" s="34">
        <v>2110</v>
      </c>
      <c r="C12" s="37">
        <v>-5552918.0999999996</v>
      </c>
      <c r="D12" s="4"/>
      <c r="E12" s="37">
        <v>-402280.10000000056</v>
      </c>
      <c r="G12" s="20">
        <f>SUM(C12:E12)</f>
        <v>-5955198.2000000002</v>
      </c>
      <c r="I12" s="19">
        <f t="shared" ref="I12:I14" si="2">ROUND(C12/G12*100,2)</f>
        <v>93.24</v>
      </c>
      <c r="K12" s="19">
        <f t="shared" ref="K12:K14" si="3">ROUND(E12/G12*100,2)</f>
        <v>6.76</v>
      </c>
    </row>
    <row r="13" spans="1:11" x14ac:dyDescent="0.25">
      <c r="I13" s="4"/>
      <c r="K13" s="4"/>
    </row>
    <row r="14" spans="1:11" x14ac:dyDescent="0.25">
      <c r="A14" s="35" t="s">
        <v>9</v>
      </c>
      <c r="B14" s="13"/>
      <c r="C14" s="15">
        <f>SUBTOTAL(9,C11:C12)</f>
        <v>-6704783.2699999996</v>
      </c>
      <c r="D14" s="13"/>
      <c r="E14" s="15">
        <f>SUBTOTAL(9,E11:E12)</f>
        <v>-973178.59000000055</v>
      </c>
      <c r="F14" s="13"/>
      <c r="G14" s="15">
        <f>SUBTOTAL(9,G11:G12)</f>
        <v>-7677961.8600000003</v>
      </c>
      <c r="I14" s="19">
        <f t="shared" si="2"/>
        <v>87.33</v>
      </c>
      <c r="K14" s="19">
        <f t="shared" si="3"/>
        <v>12.67</v>
      </c>
    </row>
    <row r="17" spans="7:7" x14ac:dyDescent="0.25">
      <c r="G17" s="17"/>
    </row>
    <row r="18" spans="7:7" x14ac:dyDescent="0.25">
      <c r="G18" s="17"/>
    </row>
    <row r="19" spans="7:7" x14ac:dyDescent="0.25">
      <c r="G19" s="17"/>
    </row>
  </sheetData>
  <printOptions horizontalCentered="1"/>
  <pageMargins left="0.5" right="0.5" top="0.87656250000000002" bottom="0.75" header="0.3" footer="0.3"/>
  <pageSetup orientation="landscape" r:id="rId1"/>
  <headerFooter>
    <oddHeader>&amp;R&amp;"Times New Roman,Bold"&amp;10KyPSC Case No. 2018-00261
AG-DR-01-002 Attachment 5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view="pageLayout" zoomScaleNormal="90" workbookViewId="0">
      <selection activeCell="A9" sqref="A9"/>
    </sheetView>
  </sheetViews>
  <sheetFormatPr defaultColWidth="9.109375" defaultRowHeight="13.2" x14ac:dyDescent="0.25"/>
  <cols>
    <col min="1" max="1" width="20.6640625" style="30" customWidth="1"/>
    <col min="2" max="2" width="3.6640625" style="1" customWidth="1"/>
    <col min="3" max="3" width="18.6640625" style="1" customWidth="1"/>
    <col min="4" max="4" width="2.33203125" style="1" customWidth="1"/>
    <col min="5" max="5" width="14.6640625" style="1" customWidth="1"/>
    <col min="6" max="6" width="3.6640625" style="1" customWidth="1"/>
    <col min="7" max="7" width="18.6640625" style="1" customWidth="1"/>
    <col min="8" max="8" width="2.33203125" style="1" customWidth="1"/>
    <col min="9" max="9" width="14.6640625" style="1" customWidth="1"/>
    <col min="10" max="10" width="3.6640625" style="1" customWidth="1"/>
    <col min="11" max="11" width="18.6640625" style="1" customWidth="1"/>
    <col min="12" max="12" width="16.109375" style="16" bestFit="1" customWidth="1"/>
    <col min="13" max="16384" width="9.109375" style="1"/>
  </cols>
  <sheetData>
    <row r="1" spans="1:18" x14ac:dyDescent="0.25">
      <c r="A1" s="29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1"/>
      <c r="M1" s="22"/>
      <c r="N1" s="22"/>
      <c r="O1" s="22"/>
      <c r="P1" s="22"/>
      <c r="Q1" s="22"/>
      <c r="R1" s="22"/>
    </row>
    <row r="2" spans="1:18" x14ac:dyDescent="0.25">
      <c r="A2" s="29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1"/>
      <c r="M2" s="22"/>
      <c r="N2" s="22"/>
      <c r="O2" s="22"/>
      <c r="P2" s="22"/>
      <c r="Q2" s="22"/>
      <c r="R2" s="22"/>
    </row>
    <row r="3" spans="1:18" x14ac:dyDescent="0.25">
      <c r="A3" s="29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8" x14ac:dyDescent="0.25">
      <c r="A4" s="29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7" spans="1:18" x14ac:dyDescent="0.25">
      <c r="C7" s="6" t="s">
        <v>20</v>
      </c>
      <c r="D7" s="6"/>
      <c r="E7" s="6"/>
      <c r="G7" s="6" t="s">
        <v>25</v>
      </c>
      <c r="H7" s="6"/>
      <c r="I7" s="6"/>
      <c r="K7" s="8" t="s">
        <v>21</v>
      </c>
    </row>
    <row r="8" spans="1:18" x14ac:dyDescent="0.25">
      <c r="A8" s="31"/>
      <c r="B8" s="4"/>
      <c r="C8" s="23" t="s">
        <v>18</v>
      </c>
      <c r="D8" s="8"/>
      <c r="E8" s="23" t="s">
        <v>24</v>
      </c>
      <c r="F8" s="4"/>
      <c r="G8" s="23" t="s">
        <v>18</v>
      </c>
      <c r="H8" s="8"/>
      <c r="I8" s="23" t="s">
        <v>24</v>
      </c>
      <c r="J8" s="4"/>
      <c r="K8" s="8" t="s">
        <v>22</v>
      </c>
    </row>
    <row r="9" spans="1:18" x14ac:dyDescent="0.25">
      <c r="A9" s="32" t="s">
        <v>13</v>
      </c>
      <c r="B9" s="4"/>
      <c r="C9" s="12" t="s">
        <v>0</v>
      </c>
      <c r="D9" s="11"/>
      <c r="E9" s="12" t="s">
        <v>0</v>
      </c>
      <c r="F9" s="4"/>
      <c r="G9" s="12" t="s">
        <v>0</v>
      </c>
      <c r="H9" s="11"/>
      <c r="I9" s="12" t="s">
        <v>0</v>
      </c>
      <c r="J9" s="4"/>
      <c r="K9" s="12" t="s">
        <v>23</v>
      </c>
    </row>
    <row r="10" spans="1:18" x14ac:dyDescent="0.25">
      <c r="A10" s="33" t="s">
        <v>1</v>
      </c>
      <c r="B10" s="13"/>
      <c r="C10" s="14" t="s">
        <v>2</v>
      </c>
      <c r="D10" s="8"/>
      <c r="E10" s="14" t="s">
        <v>3</v>
      </c>
      <c r="F10" s="8"/>
      <c r="G10" s="14" t="s">
        <v>4</v>
      </c>
      <c r="H10" s="8"/>
      <c r="I10" s="14" t="s">
        <v>5</v>
      </c>
      <c r="J10" s="8"/>
      <c r="K10" s="14" t="s">
        <v>8</v>
      </c>
    </row>
    <row r="12" spans="1:18" x14ac:dyDescent="0.25">
      <c r="A12" s="34" t="s">
        <v>28</v>
      </c>
      <c r="B12" s="24"/>
      <c r="C12" s="25">
        <f>'TABLE 1'!I14</f>
        <v>87.33</v>
      </c>
      <c r="E12" s="26">
        <v>-10</v>
      </c>
      <c r="G12" s="25">
        <f>'TABLE 1'!K14</f>
        <v>12.67</v>
      </c>
      <c r="I12" s="26">
        <v>-9</v>
      </c>
      <c r="K12" s="27">
        <f>ROUND((G12*I12/100)+(C12*E12/100),0)</f>
        <v>-10</v>
      </c>
    </row>
    <row r="13" spans="1:18" x14ac:dyDescent="0.25">
      <c r="B13" s="24"/>
      <c r="C13" s="25"/>
      <c r="E13" s="28"/>
      <c r="G13" s="25"/>
      <c r="I13" s="28"/>
    </row>
    <row r="14" spans="1:18" x14ac:dyDescent="0.25">
      <c r="B14" s="24"/>
      <c r="C14" s="25"/>
      <c r="E14" s="28"/>
      <c r="G14" s="25"/>
      <c r="I14" s="28"/>
    </row>
    <row r="15" spans="1:18" x14ac:dyDescent="0.25">
      <c r="B15" s="24"/>
      <c r="C15" s="25"/>
      <c r="E15" s="28"/>
      <c r="G15" s="25"/>
      <c r="I15" s="28"/>
    </row>
    <row r="16" spans="1:18" x14ac:dyDescent="0.25">
      <c r="B16" s="24"/>
      <c r="C16" s="25"/>
      <c r="E16" s="28"/>
      <c r="G16" s="25"/>
      <c r="I16" s="28"/>
    </row>
    <row r="17" spans="2:9" x14ac:dyDescent="0.25">
      <c r="B17" s="24"/>
      <c r="C17" s="25"/>
      <c r="E17" s="28"/>
      <c r="G17" s="25"/>
      <c r="I17" s="28"/>
    </row>
    <row r="18" spans="2:9" x14ac:dyDescent="0.25">
      <c r="B18" s="24"/>
      <c r="C18" s="25"/>
      <c r="E18" s="28"/>
      <c r="G18" s="25"/>
      <c r="I18" s="28"/>
    </row>
    <row r="19" spans="2:9" x14ac:dyDescent="0.25">
      <c r="B19" s="24"/>
      <c r="C19" s="25"/>
      <c r="E19" s="28"/>
      <c r="G19" s="25"/>
      <c r="I19" s="28"/>
    </row>
    <row r="20" spans="2:9" x14ac:dyDescent="0.25">
      <c r="B20" s="24"/>
      <c r="C20" s="25"/>
      <c r="E20" s="28"/>
      <c r="G20" s="25"/>
      <c r="I20" s="28"/>
    </row>
    <row r="21" spans="2:9" x14ac:dyDescent="0.25">
      <c r="B21" s="24"/>
      <c r="C21" s="25"/>
      <c r="E21" s="28"/>
      <c r="G21" s="25"/>
      <c r="I21" s="28"/>
    </row>
    <row r="22" spans="2:9" x14ac:dyDescent="0.25">
      <c r="B22" s="24"/>
      <c r="C22" s="25"/>
      <c r="E22" s="28"/>
      <c r="G22" s="25"/>
      <c r="I22" s="28"/>
    </row>
    <row r="23" spans="2:9" x14ac:dyDescent="0.25">
      <c r="B23" s="24"/>
      <c r="C23" s="25"/>
      <c r="E23" s="28"/>
      <c r="G23" s="25"/>
      <c r="I23" s="28"/>
    </row>
    <row r="24" spans="2:9" x14ac:dyDescent="0.25">
      <c r="B24" s="24"/>
      <c r="C24" s="25"/>
      <c r="E24" s="28"/>
      <c r="G24" s="25"/>
      <c r="I24" s="28"/>
    </row>
    <row r="25" spans="2:9" x14ac:dyDescent="0.25">
      <c r="B25" s="24"/>
      <c r="C25" s="25"/>
      <c r="E25" s="28"/>
      <c r="G25" s="25"/>
      <c r="I25" s="28"/>
    </row>
    <row r="26" spans="2:9" x14ac:dyDescent="0.25">
      <c r="B26" s="24"/>
      <c r="C26" s="25"/>
      <c r="E26" s="28"/>
      <c r="G26" s="25"/>
      <c r="I26" s="28"/>
    </row>
    <row r="27" spans="2:9" x14ac:dyDescent="0.25">
      <c r="B27" s="24"/>
      <c r="C27" s="25"/>
      <c r="E27" s="28"/>
      <c r="G27" s="25"/>
      <c r="I27" s="28"/>
    </row>
    <row r="28" spans="2:9" x14ac:dyDescent="0.25">
      <c r="B28" s="24"/>
      <c r="C28" s="25"/>
      <c r="E28" s="28"/>
      <c r="G28" s="25"/>
      <c r="I28" s="28"/>
    </row>
    <row r="29" spans="2:9" x14ac:dyDescent="0.25">
      <c r="B29" s="24"/>
      <c r="C29" s="25"/>
      <c r="E29" s="28"/>
      <c r="G29" s="25"/>
      <c r="I29" s="28"/>
    </row>
    <row r="30" spans="2:9" x14ac:dyDescent="0.25">
      <c r="B30" s="24"/>
      <c r="C30" s="25"/>
      <c r="E30" s="28"/>
      <c r="G30" s="25"/>
      <c r="I30" s="28"/>
    </row>
    <row r="31" spans="2:9" x14ac:dyDescent="0.25">
      <c r="B31" s="24"/>
      <c r="C31" s="25"/>
      <c r="E31" s="28"/>
      <c r="G31" s="25"/>
      <c r="I31" s="28"/>
    </row>
    <row r="32" spans="2:9" x14ac:dyDescent="0.25">
      <c r="B32" s="24"/>
      <c r="C32" s="25"/>
      <c r="E32" s="28"/>
      <c r="G32" s="25"/>
      <c r="I32" s="28"/>
    </row>
    <row r="33" spans="2:9" x14ac:dyDescent="0.25">
      <c r="B33" s="24"/>
      <c r="C33" s="25"/>
      <c r="E33" s="28"/>
      <c r="G33" s="25"/>
      <c r="I33" s="28"/>
    </row>
    <row r="34" spans="2:9" x14ac:dyDescent="0.25">
      <c r="B34" s="24"/>
      <c r="C34" s="25"/>
      <c r="E34" s="28"/>
      <c r="G34" s="25"/>
      <c r="I34" s="28"/>
    </row>
    <row r="35" spans="2:9" x14ac:dyDescent="0.25">
      <c r="B35" s="24"/>
      <c r="C35" s="25"/>
      <c r="E35" s="28"/>
      <c r="G35" s="25"/>
      <c r="I35" s="28"/>
    </row>
    <row r="36" spans="2:9" x14ac:dyDescent="0.25">
      <c r="B36" s="24"/>
      <c r="C36" s="25"/>
      <c r="G36" s="25"/>
    </row>
    <row r="37" spans="2:9" x14ac:dyDescent="0.25">
      <c r="B37" s="24"/>
      <c r="C37" s="25"/>
      <c r="G37" s="25"/>
    </row>
    <row r="38" spans="2:9" x14ac:dyDescent="0.25">
      <c r="C38" s="25"/>
      <c r="G38" s="25"/>
    </row>
    <row r="39" spans="2:9" x14ac:dyDescent="0.25">
      <c r="C39" s="25"/>
      <c r="G39" s="25"/>
    </row>
  </sheetData>
  <printOptions horizontalCentered="1"/>
  <pageMargins left="0.5" right="0.5" top="0.87656250000000002" bottom="0.75" header="0.3" footer="0.3"/>
  <pageSetup scale="99" orientation="landscape" r:id="rId1"/>
  <headerFooter>
    <oddHeader>&amp;R&amp;"Times New Roman,Bold"&amp;10KyPSC Case No. 2018-00261
AG-DR-01-002 Attachment 5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E9AD1A-651E-456D-8AEA-B3A5110588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17B556-38E2-42A5-B02B-A51391704BF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8140ab9-1a87-4657-a6c4-99cca0129bf1"/>
    <ds:schemaRef ds:uri="b9d8ba39-ee9f-49d4-886c-5a19d78526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069068-06CE-41D9-8B10-402BAB36D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TABLE 2</vt:lpstr>
      <vt:lpstr>'TABLE 1'!Print_Area</vt:lpstr>
      <vt:lpstr>'TABLE 2'!Print_Area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Part VIII. Tables 1 and 2</dc:subject>
  <dc:creator>Joanna Richard</dc:creator>
  <cp:lastModifiedBy>Frisch, Adele M</cp:lastModifiedBy>
  <cp:lastPrinted>2018-10-19T15:23:04Z</cp:lastPrinted>
  <dcterms:created xsi:type="dcterms:W3CDTF">2011-01-28T19:16:00Z</dcterms:created>
  <dcterms:modified xsi:type="dcterms:W3CDTF">2018-10-19T15:23:05Z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