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18 WSCKY Rate Case\Data Requests\Staff Set 3\"/>
    </mc:Choice>
  </mc:AlternateContent>
  <xr:revisionPtr revIDLastSave="0" documentId="10_ncr:100000_{0E6E4E4D-84B0-4233-8078-210700739325}" xr6:coauthVersionLast="31" xr6:coauthVersionMax="31" xr10:uidLastSave="{00000000-0000-0000-0000-000000000000}"/>
  <bookViews>
    <workbookView xWindow="0" yWindow="0" windowWidth="28800" windowHeight="12195" xr2:uid="{90A879FE-B2E9-40C5-8215-C01FAAEBE3FA}"/>
  </bookViews>
  <sheets>
    <sheet name="PSC DR 7 and 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I">#REF!</definedName>
    <definedName name="\P">#REF!</definedName>
    <definedName name="\S">#REF!</definedName>
    <definedName name="__pg1">#REF!</definedName>
    <definedName name="__pg2">#REF!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>#REF!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[1]A!$B$1:$T$36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>#REF!</definedName>
    <definedName name="_4SERIES_T">#REF!</definedName>
    <definedName name="_bdm.02BC9EC907394BFAAC45F5B8DE6B5A0A.edm" hidden="1">[2]Sheet1!$A:$IV</definedName>
    <definedName name="_bdm.7C8DADF76681415C9B5BE1091E1E82E9.edm" hidden="1">'[2]Financing Outputs'!$A:$IV</definedName>
    <definedName name="_div1">#REF!</definedName>
    <definedName name="_div2">#REF!</definedName>
    <definedName name="_div3">#REF!</definedName>
    <definedName name="_div4">#REF!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pg1">#REF!</definedName>
    <definedName name="_pg2">#REF!</definedName>
    <definedName name="_R">'[3]Schedule RAM-2'!#REF!</definedName>
    <definedName name="_RMA1">#REF!</definedName>
    <definedName name="_RMA2">#REF!</definedName>
    <definedName name="_Sort" hidden="1">#REF!</definedName>
    <definedName name="_xlcn.WorksheetConnection_T9A2C161" hidden="1">#REF!</definedName>
    <definedName name="A">'[4]CUST.EQUIV'!#REF!</definedName>
    <definedName name="Account_and_Adjustment_Information">OFFSET(#REF!,0,0,COUNTA(#REF!),COUNTA(#REF!))</definedName>
    <definedName name="Acct1580Mainframe_depr">'[5]wp-p3-alloc of State computers'!$P$8</definedName>
    <definedName name="Acct1585MiniComputers_depr">'[5]wp-p3-alloc of State computers'!$P$9</definedName>
    <definedName name="Acct1590CompSysCost_depr">'[5]wp-p3-alloc of State computers'!$P$10</definedName>
    <definedName name="Acct1595MicrosSysCost_depr">'[5]wp-p3-alloc of State computers'!$P$11</definedName>
    <definedName name="AccumDepr">[6]Data!$I$13:$J$131</definedName>
    <definedName name="Actual_AsOf_Date">'[7]Input Schedule'!$C$8</definedName>
    <definedName name="AIAC">[6]Data!$O$13:$P$131</definedName>
    <definedName name="ALL">[8]A!$P$10:$Q$117</definedName>
    <definedName name="allocation_data">OFFSET(#REF!,1,0,COUNTA(#REF!)-1,COUNTA(#REF!))</definedName>
    <definedName name="ALLOCATION_TABLE">'[9]Linked TB'!$B$705:$H$712</definedName>
    <definedName name="AMORT">#REF!</definedName>
    <definedName name="applist">INDEX(('[10]INDEX MATCH'!$A$37:$A$51,'[10]INDEX MATCH'!$B$37:$B$51,'[10]INDEX MATCH'!$C$37:$C$51),,,'[10]INDEX MATCH'!$I$36)</definedName>
    <definedName name="BACKUP">'[11]CAPM Backup (Sc 12 - p. 2)'!$A$18:$K$79</definedName>
    <definedName name="base_year_end_date">'[12]Input Schedule'!$C$8</definedName>
    <definedName name="bb_MDMyNTU0NDRBODY1NDVEQz" hidden="1">#REF!</definedName>
    <definedName name="BETA">#REF!</definedName>
    <definedName name="BETA_CURR_SELECTED">[13]Data!$K$8</definedName>
    <definedName name="BETA_OVERRIDE_FIELDS">[13]Data!$J$4:$J$7</definedName>
    <definedName name="BETA_OVERRIDE_VALUES">[13]Data!$K$4:$K$7</definedName>
    <definedName name="betaadj">#REF!</definedName>
    <definedName name="CIAC">[6]Data!$R$13:$S$131</definedName>
    <definedName name="CNC2.CE">'[4]CUST.EQUIV'!#REF!</definedName>
    <definedName name="CNC3.CE">'[14]Cust Eq Input'!#REF!</definedName>
    <definedName name="CO__02">#REF!</definedName>
    <definedName name="Company_Name">'[9]Input Schedule'!$G$6</definedName>
    <definedName name="company_title">'[5]Input Schedule'!$C$4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osite">#REF!</definedName>
    <definedName name="Computers_rate">'[9]Input Schedule'!#REF!</definedName>
    <definedName name="COST">#REF!</definedName>
    <definedName name="CustomerDeposits">[6]Data!$AA$13:$AB$131</definedName>
    <definedName name="customers">'[5]Input Schedule'!$C$15</definedName>
    <definedName name="CWIP">[6]Data!$F$13:$G$131</definedName>
    <definedName name="CWS.CE">'[4]CUST.EQUIV'!#REF!</definedName>
    <definedName name="DATE">#REF!</definedName>
    <definedName name="DEBT">#REF!</definedName>
    <definedName name="DEBTCOST">#REF!</definedName>
    <definedName name="DeferredCharges">[6]Data!$U$13:$V$131</definedName>
    <definedName name="DeferredIncomeTaxes">[6]Data!$X$13:$Y$131</definedName>
    <definedName name="DisallowedPAA">[6]Data!$CF$13:$CG$131</definedName>
    <definedName name="div1a">#REF!</definedName>
    <definedName name="div2a">#REF!</definedName>
    <definedName name="Docket">'[9]Input Schedule'!$G$4</definedName>
    <definedName name="dsfsd">'[15]Credit Ratings-DO Not'!$E$5:$F$23</definedName>
    <definedName name="end_balance">OFFSET('[16]tb 2007 reformat'!$H$1,1,0,COUNTA('[16]tb 2007 reformat'!$A$1:$A$65536),1)</definedName>
    <definedName name="esdateno.21">#REF!</definedName>
    <definedName name="exdate">#REF!</definedName>
    <definedName name="EXECCOMP">#REF!</definedName>
    <definedName name="exp.div.a">[17]Calculate!$B$15:$B$180</definedName>
    <definedName name="exp.div.b">[17]Calculate!$F$15:$F$180</definedName>
    <definedName name="fact">#REF!</definedName>
    <definedName name="Factors">'[18]COS 1'!$K$195:$Z$230</definedName>
    <definedName name="feb2017_">#REF!</definedName>
    <definedName name="Finance__WSC.Work.Papers.WSC.Other.Prepayments">#REF!</definedName>
    <definedName name="FL.1">#REF!</definedName>
    <definedName name="FL.3">#REF!</definedName>
    <definedName name="FL.5">#REF!</definedName>
    <definedName name="FTYE">'[5]Input Schedule'!$C$10</definedName>
    <definedName name="func">'[18]COS 1'!$AH$199:$AY$219</definedName>
    <definedName name="GA.1">#REF!</definedName>
    <definedName name="GA.3">#REF!</definedName>
    <definedName name="GA.5">#REF!</definedName>
    <definedName name="GROWTH">#REF!</definedName>
    <definedName name="growthnum21">#REF!</definedName>
    <definedName name="HB_ILConsol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ldgpd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INPUT">#REF!</definedName>
    <definedName name="INTSYNCH">'[19]summary:proforma int'!$A$2:$AB$414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40779.9033680556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2017_">#REF!</definedName>
    <definedName name="k.1">[20]Calculate!$C$11</definedName>
    <definedName name="k.10">[20]Calculate!$G$83</definedName>
    <definedName name="k.11">[20]Calculate!$C$101</definedName>
    <definedName name="k.12">[20]Calculate!$G$101</definedName>
    <definedName name="k.13">[20]Calculate!$C$119</definedName>
    <definedName name="k.15">[20]Calculate!$C$137</definedName>
    <definedName name="k.16">[20]Calculate!$G$137</definedName>
    <definedName name="k.17">[20]Calculate!$C$155</definedName>
    <definedName name="k.18">[20]Calculate!$G$155</definedName>
    <definedName name="k.19">[20]Calculate!$C$173</definedName>
    <definedName name="k.2">[20]Calculate!$G$11</definedName>
    <definedName name="k.20">[20]Calculate!$G$173</definedName>
    <definedName name="k.21">[20]Calculate!$C$191</definedName>
    <definedName name="k.22">[20]Calculate!$G$191</definedName>
    <definedName name="k.23">[20]Calculate!$C$209</definedName>
    <definedName name="k.24">[20]Calculate!$G$209</definedName>
    <definedName name="k.25">[20]Calculate!$C$227</definedName>
    <definedName name="k.26">[20]Calculate!$G$227</definedName>
    <definedName name="k.27">[20]Calculate!$C$245</definedName>
    <definedName name="k.28">[20]Calculate!$G$245</definedName>
    <definedName name="k.29">[20]Calculate!$C$263</definedName>
    <definedName name="k.3">[20]Calculate!$C$29</definedName>
    <definedName name="k.30">[20]Calculate!$G$263</definedName>
    <definedName name="k.31">[20]Calculate!$C$281</definedName>
    <definedName name="k.32">[20]Calculate!$G$281</definedName>
    <definedName name="k.33">[20]Calculate!$C$299</definedName>
    <definedName name="k.4">[20]Calculate!$G$29</definedName>
    <definedName name="k.5">[20]Calculate!$C$47</definedName>
    <definedName name="k.6">[20]Calculate!$G$47</definedName>
    <definedName name="k.7">[20]Calculate!$C$65</definedName>
    <definedName name="k.8">[20]Calculate!$G$65</definedName>
    <definedName name="k.9">[20]Calculate!$C$83</definedName>
    <definedName name="l">#REF!</definedName>
    <definedName name="LA.1">#REF!</definedName>
    <definedName name="LA.3">#REF!</definedName>
    <definedName name="LA.5">#REF!</definedName>
    <definedName name="LEX">#REF!</definedName>
    <definedName name="LEXINGTON">#REF!</definedName>
    <definedName name="LEXINGTON2">#REF!</definedName>
    <definedName name="m">'[21]Credit Ratings-DO Not'!$E$5:$F$23</definedName>
    <definedName name="mar_1">#REF!</definedName>
    <definedName name="MB">[8]A!$I$125:$HH$180</definedName>
    <definedName name="MD.1">#REF!</definedName>
    <definedName name="MD.3">#REF!</definedName>
    <definedName name="MD.5">#REF!</definedName>
    <definedName name="Moodys">#REF!</definedName>
    <definedName name="MS.1">#REF!</definedName>
    <definedName name="MS.3">#REF!</definedName>
    <definedName name="MS.5">#REF!</definedName>
    <definedName name="MWR_1">#REF!</definedName>
    <definedName name="NC.1">#REF!</definedName>
    <definedName name="NC.3">#REF!</definedName>
    <definedName name="NC.5">#REF!</definedName>
    <definedName name="NEST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OCC.CE">'[14]Cust Eq Input'!#REF!</definedName>
    <definedName name="OH.1">#REF!</definedName>
    <definedName name="OH.3">#REF!</definedName>
    <definedName name="OH.5">#REF!</definedName>
    <definedName name="OH.CE">'[4]CUST.EQUIV'!#REF!</definedName>
    <definedName name="OH.CEP">'[4]CUST.EQUIV'!#REF!</definedName>
    <definedName name="OUTPUT">[22]A!$C$11:$Z$98</definedName>
    <definedName name="P1_">#REF!</definedName>
    <definedName name="P2_">#REF!</definedName>
    <definedName name="PAA">[6]Data!$L$13:$M$131</definedName>
    <definedName name="paydate">#REF!</definedName>
    <definedName name="paydateno.7">#REF!</definedName>
    <definedName name="Plant">[6]Data!$C$13:$D$131</definedName>
    <definedName name="price">#REF!</definedName>
    <definedName name="_xlnm.Print_Area" localSheetId="0">'PSC DR 7 and 9'!$A$1:$G$43</definedName>
    <definedName name="_xlnm.Print_Area">[22]A!$A$11:$N$51</definedName>
    <definedName name="_xlnm.Print_Titles">#N/A</definedName>
    <definedName name="PRN">[8]A!$S$11</definedName>
    <definedName name="PRNGROWTH">[8]A!$S$11</definedName>
    <definedName name="qtr.a1">[17]Calculate!$A$15:$G$15</definedName>
    <definedName name="qtr.a2">[17]Calculate!$A$16:$G$16</definedName>
    <definedName name="qtr.a3">[17]Calculate!$A$17:$G$17</definedName>
    <definedName name="qtr.a4">[17]Calculate!$A$18:$G$18</definedName>
    <definedName name="qtr.b1">[17]Calculate!$A$33:$G$33</definedName>
    <definedName name="qtr.b2">[17]Calculate!$A$34:$G$34</definedName>
    <definedName name="qtr.b3">[17]Calculate!$A$35:$G$35</definedName>
    <definedName name="qtr.b4">[17]Calculate!$A$36:$G$36</definedName>
    <definedName name="qtr.c1">[17]Calculate!$A$51:$G$51</definedName>
    <definedName name="qtr.c2">[17]Calculate!$A$52:$G$52</definedName>
    <definedName name="qtr.c3">[17]Calculate!$A$53:$G$53</definedName>
    <definedName name="qtr.c4">[17]Calculate!$A$54:$G$54</definedName>
    <definedName name="qtr.d1">[17]Calculate!$A$69:$G$69</definedName>
    <definedName name="qtr.d2">[17]Calculate!$A$70:$G$70</definedName>
    <definedName name="qtr.d3">[17]Calculate!$A$71:$G$71</definedName>
    <definedName name="qtr.d4">[17]Calculate!$A$72:$G$72</definedName>
    <definedName name="qtr.e1">[23]Calculate!$A$87:$G$87</definedName>
    <definedName name="qtr.e2">[23]Calculate!$A$88:$G$88</definedName>
    <definedName name="qtr.e3">[23]Calculate!$A$89:$G$89</definedName>
    <definedName name="qtr.e4">[23]Calculate!$A$90:$G$90</definedName>
    <definedName name="qtr.f1">[23]Calculate!$A$105:$G$105</definedName>
    <definedName name="qtr.f2">[23]Calculate!$A$106:$G$106</definedName>
    <definedName name="qtr.f3">[23]Calculate!$A$107:$G$107</definedName>
    <definedName name="qtr.f4">[23]Calculate!$A$108:$G$108</definedName>
    <definedName name="Rankings">#REF!</definedName>
    <definedName name="Reduced_acct">OFFSET('[16]tb 2007 reformat'!$A$1,1,0,COUNTA('[16]tb 2007 reformat'!$A$1:$A$65536),1)</definedName>
    <definedName name="REPORT">#REF!</definedName>
    <definedName name="Report_Pages">#REF!</definedName>
    <definedName name="RETURN">[8]A!$M$129:$M$143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s">'[24]Credit Ratings-DO Not'!$B$5:$C$26</definedName>
    <definedName name="SAP">#REF!</definedName>
    <definedName name="SC.1">#REF!</definedName>
    <definedName name="SC.3">#REF!</definedName>
    <definedName name="SC.5">#REF!</definedName>
    <definedName name="sch">#REF!</definedName>
    <definedName name="SCU.CE">'[4]CUST.EQUIV'!#REF!</definedName>
    <definedName name="se">#REF!</definedName>
    <definedName name="SE.SE60D.ALLOC.">#REF!</definedName>
    <definedName name="sewer_customers">'[5]Input Schedule'!$C$14</definedName>
    <definedName name="SPWS_WBID">"5C3BEB3C-3631-11D4-B07C-00104BC5D17F"</definedName>
    <definedName name="SUMMARY">[22]A!$A$1:$J$52</definedName>
    <definedName name="support">#REF!</definedName>
    <definedName name="swr_comp_dep">'[7]Input Schedule'!#REF!</definedName>
    <definedName name="swr_cust_per">'[5]Input Schedule'!$D$14</definedName>
    <definedName name="swr_plt_dep">'[7]Input Schedule'!#REF!</definedName>
    <definedName name="swr_vhle_dep">'[7]Input Schedule'!#REF!</definedName>
    <definedName name="t">'[14]Cust Eq Input'!#REF!</definedName>
    <definedName name="tar10high">[20]Calculate!#REF!</definedName>
    <definedName name="tar10low">[20]Calculate!#REF!</definedName>
    <definedName name="tar11high">[20]Calculate!#REF!</definedName>
    <definedName name="tar11low">[20]Calculate!#REF!</definedName>
    <definedName name="tar12high">[20]Calculate!#REF!</definedName>
    <definedName name="tar12low">[20]Calculate!#REF!</definedName>
    <definedName name="tar13high">[20]Calculate!#REF!</definedName>
    <definedName name="tar13low">[20]Calculate!#REF!</definedName>
    <definedName name="tar14high">[20]Calculate!#REF!</definedName>
    <definedName name="tar14low">[20]Calculate!#REF!</definedName>
    <definedName name="tar15high">[20]Calculate!#REF!</definedName>
    <definedName name="tar15low">[20]Calculate!#REF!</definedName>
    <definedName name="tar16high">[20]Calculate!#REF!</definedName>
    <definedName name="tar16low">[20]Calculate!#REF!</definedName>
    <definedName name="tar17high">[20]Calculate!#REF!</definedName>
    <definedName name="tar17low">[20]Calculate!#REF!</definedName>
    <definedName name="tar18high">[20]Calculate!#REF!</definedName>
    <definedName name="tar18low">[20]Calculate!#REF!</definedName>
    <definedName name="tar19high">[20]Calculate!#REF!</definedName>
    <definedName name="tar19low">[20]Calculate!#REF!</definedName>
    <definedName name="tar1high">[20]Calculate!#REF!</definedName>
    <definedName name="tar20high">[20]Calculate!#REF!</definedName>
    <definedName name="tar20low">[20]Calculate!#REF!</definedName>
    <definedName name="tar2high">[20]Calculate!#REF!</definedName>
    <definedName name="tar3high">[20]Calculate!#REF!</definedName>
    <definedName name="tar4high">[20]Calculate!#REF!</definedName>
    <definedName name="tar5high">[20]Calculate!#REF!</definedName>
    <definedName name="tar6high">[20]Calculate!#REF!</definedName>
    <definedName name="tar7high">[20]Calculate!#REF!</definedName>
    <definedName name="tar8high">[20]Calculate!#REF!</definedName>
    <definedName name="tar9high">[20]Calculate!#REF!</definedName>
    <definedName name="tar9low">[20]Calculate!#REF!</definedName>
    <definedName name="TAXCALC2">[19]summary:fit!$A$1:$V$287</definedName>
    <definedName name="test_year_end_date">'[5]Input Schedule'!$C$8</definedName>
    <definedName name="TestYearEnded">'[9]Input Schedule'!$G$9</definedName>
    <definedName name="Ticker">""</definedName>
    <definedName name="TN.1">#REF!</definedName>
    <definedName name="TN.3">#REF!</definedName>
    <definedName name="TN.5">#REF!</definedName>
    <definedName name="TOT">'[14]Cust Eq Input'!#REF!</definedName>
    <definedName name="TOT.CNC.CE">'[4]CUST.EQUIV'!#REF!</definedName>
    <definedName name="total_UI_ERC">'[25]Input Schedule'!$C$16</definedName>
    <definedName name="v">'[14]Cust Eq Input'!#REF!</definedName>
    <definedName name="VA.1">#REF!</definedName>
    <definedName name="VA.3">#REF!</definedName>
    <definedName name="VA.5">#REF!</definedName>
    <definedName name="Vehicles_rate">'[7]Input Schedule'!#REF!</definedName>
    <definedName name="vlapp">'[11]CAPM VL Appr Pot. (Sc 12 - WP)'!$A$1:$J$51</definedName>
    <definedName name="water_customer">'[5]Input Schedule'!$C$13</definedName>
    <definedName name="water_customers">'[25]Input Schedule'!$C$11</definedName>
    <definedName name="WD.CE">'[4]CUST.EQUIV'!#REF!</definedName>
    <definedName name="work">'[26]CAPM Backup (Sc 12 - p. 2)'!$A$18:$K$79</definedName>
    <definedName name="WP">#REF!</definedName>
    <definedName name="WProjectBudget">'[27]Approved Budget'!$A$5:$AJ$163</definedName>
    <definedName name="WSCBSAllocation">[6]Data!$BE$13:$BF$131</definedName>
    <definedName name="wtr_comp_dep">'[7]Input Schedule'!#REF!</definedName>
    <definedName name="wtr_cust_per">'[5]Input Schedule'!$D$13</definedName>
    <definedName name="wtr_plt_dep">'[7]Input Schedule'!#REF!</definedName>
    <definedName name="wtr_vhle_dep">'[7]Input Schedule'!#REF!</definedName>
    <definedName name="x">#REF!</definedName>
    <definedName name="Year_End_Results_for_1997__1996____1995">#REF!</definedName>
    <definedName name="YIELDS">#REF!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8" i="1" s="1"/>
  <c r="C16" i="1" l="1"/>
  <c r="C20" i="1" s="1"/>
  <c r="G41" i="1"/>
  <c r="G39" i="1"/>
  <c r="G8" i="1"/>
  <c r="G9" i="1"/>
  <c r="G10" i="1"/>
  <c r="G11" i="1"/>
  <c r="G12" i="1"/>
  <c r="G7" i="1"/>
  <c r="E14" i="1"/>
  <c r="E16" i="1" l="1"/>
  <c r="E20" i="1" s="1"/>
  <c r="C22" i="1"/>
  <c r="C25" i="1" s="1"/>
  <c r="G5" i="1"/>
  <c r="E18" i="1"/>
  <c r="G14" i="1" l="1"/>
  <c r="G16" i="1" s="1"/>
  <c r="G20" i="1" s="1"/>
  <c r="C27" i="1"/>
  <c r="C43" i="1" s="1"/>
  <c r="C30" i="1"/>
  <c r="C29" i="1"/>
  <c r="C32" i="1" s="1"/>
  <c r="C35" i="1" s="1"/>
  <c r="C37" i="1" s="1"/>
  <c r="G18" i="1" l="1"/>
  <c r="G22" i="1" s="1"/>
  <c r="G25" i="1" s="1"/>
  <c r="E22" i="1"/>
  <c r="E25" i="1" s="1"/>
  <c r="E30" i="1" s="1"/>
  <c r="E27" i="1" l="1"/>
  <c r="G30" i="1"/>
  <c r="G27" i="1"/>
  <c r="G29" i="1"/>
  <c r="E29" i="1"/>
  <c r="E32" i="1" s="1"/>
  <c r="E43" i="1" l="1"/>
  <c r="G32" i="1"/>
  <c r="G43" i="1"/>
  <c r="E35" i="1"/>
  <c r="E37" i="1" s="1"/>
  <c r="G35" i="1" l="1"/>
  <c r="G37" i="1" s="1"/>
</calcChain>
</file>

<file path=xl/sharedStrings.xml><?xml version="1.0" encoding="utf-8"?>
<sst xmlns="http://schemas.openxmlformats.org/spreadsheetml/2006/main" count="28" uniqueCount="28">
  <si>
    <t>Net Income</t>
  </si>
  <si>
    <t>Line No.</t>
  </si>
  <si>
    <t>Description</t>
  </si>
  <si>
    <t>Total Revenue</t>
  </si>
  <si>
    <t>Maintenance Expense</t>
  </si>
  <si>
    <t>General Expense</t>
  </si>
  <si>
    <t>Depreciation &amp; Amortization</t>
  </si>
  <si>
    <t>Taxes Other Than Income</t>
  </si>
  <si>
    <t>Income from Management Services</t>
  </si>
  <si>
    <t>Interest Expense</t>
  </si>
  <si>
    <t>Taxable Income</t>
  </si>
  <si>
    <t xml:space="preserve">  Total State Income Taxes</t>
  </si>
  <si>
    <t>Taxable Income before taxes</t>
  </si>
  <si>
    <t>Less:  State I/T</t>
  </si>
  <si>
    <t>Federal Taxable Income</t>
  </si>
  <si>
    <t xml:space="preserve">    Federal Tax Rate</t>
  </si>
  <si>
    <t>Total Federal Taxes</t>
  </si>
  <si>
    <t>Rate Base</t>
  </si>
  <si>
    <t>Equity Thickness</t>
  </si>
  <si>
    <t>Return on Equity</t>
  </si>
  <si>
    <t>Total Operating Expenses</t>
  </si>
  <si>
    <t>Less: Federal &amp; State Income Taxes</t>
  </si>
  <si>
    <t>Operating Expenses Net of Income Taxes</t>
  </si>
  <si>
    <t>Divide by: Operating Ratio</t>
  </si>
  <si>
    <t>Revenue to Cover Operating Ratio</t>
  </si>
  <si>
    <t xml:space="preserve">    State Tax Rate</t>
  </si>
  <si>
    <t>Revenue (Deficiency) or Excess</t>
  </si>
  <si>
    <t>Response to Commission Staff's Third Information Request, Questions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</si>
</sst>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#,##0&quot; &quot;;\(#,##0\)"/>
    <numFmt numFmtId="167" formatCode="#."/>
    <numFmt numFmtId="168" formatCode="_(&quot;$&quot;* #,##0_);_(&quot;$&quot;* \(#,##0\);_(&quot;$&quot;* &quot;-&quot;??_);_(@_)"/>
    <numFmt numFmtId="169" formatCode="_([$€-2]* #,##0.00_);_([$€-2]* \(#,##0.00\);_([$€-2]* &quot;-&quot;??_)"/>
    <numFmt numFmtId="170" formatCode="[$-409]mmm\-yy;@"/>
    <numFmt numFmtId="171" formatCode="##"/>
    <numFmt numFmtId="172" formatCode="mm/dd/yy"/>
    <numFmt numFmtId="173" formatCode="mm/yy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2"/>
    </font>
    <font>
      <sz val="10"/>
      <name val="Arial"/>
      <family val="2"/>
    </font>
    <font>
      <sz val="9"/>
      <name val="Geneva"/>
      <family val="2"/>
    </font>
    <font>
      <sz val="9"/>
      <name val="Geneva"/>
    </font>
    <font>
      <sz val="10"/>
      <name val="Bookman Old Styl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9"/>
      <name val="Courier"/>
      <family val="3"/>
    </font>
    <font>
      <sz val="10"/>
      <name val="Bookman"/>
      <family val="1"/>
    </font>
    <font>
      <sz val="10"/>
      <name val="Geneva"/>
    </font>
    <font>
      <b/>
      <sz val="11"/>
      <color indexed="63"/>
      <name val="Calibri"/>
      <family val="2"/>
    </font>
    <font>
      <sz val="12"/>
      <color theme="1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theme="4" tint="-0.49998474074526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4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0" fillId="4" borderId="0" applyNumberFormat="0" applyBorder="0" applyAlignment="0" applyProtection="0"/>
    <xf numFmtId="0" fontId="10" fillId="5" borderId="0" applyNumberFormat="0" applyBorder="0" applyAlignment="0" applyProtection="0"/>
    <xf numFmtId="170" fontId="10" fillId="4" borderId="0" applyNumberFormat="0" applyBorder="0" applyAlignment="0" applyProtection="0"/>
    <xf numFmtId="0" fontId="10" fillId="5" borderId="0" applyNumberFormat="0" applyBorder="0" applyAlignment="0" applyProtection="0"/>
    <xf numFmtId="170" fontId="10" fillId="4" borderId="0" applyNumberFormat="0" applyBorder="0" applyAlignment="0" applyProtection="0"/>
    <xf numFmtId="170" fontId="10" fillId="6" borderId="0" applyNumberFormat="0" applyBorder="0" applyAlignment="0" applyProtection="0"/>
    <xf numFmtId="0" fontId="10" fillId="7" borderId="0" applyNumberFormat="0" applyBorder="0" applyAlignment="0" applyProtection="0"/>
    <xf numFmtId="170" fontId="10" fillId="6" borderId="0" applyNumberFormat="0" applyBorder="0" applyAlignment="0" applyProtection="0"/>
    <xf numFmtId="0" fontId="10" fillId="7" borderId="0" applyNumberFormat="0" applyBorder="0" applyAlignment="0" applyProtection="0"/>
    <xf numFmtId="170" fontId="10" fillId="6" borderId="0" applyNumberFormat="0" applyBorder="0" applyAlignment="0" applyProtection="0"/>
    <xf numFmtId="170" fontId="10" fillId="8" borderId="0" applyNumberFormat="0" applyBorder="0" applyAlignment="0" applyProtection="0"/>
    <xf numFmtId="0" fontId="10" fillId="9" borderId="0" applyNumberFormat="0" applyBorder="0" applyAlignment="0" applyProtection="0"/>
    <xf numFmtId="170" fontId="10" fillId="8" borderId="0" applyNumberFormat="0" applyBorder="0" applyAlignment="0" applyProtection="0"/>
    <xf numFmtId="0" fontId="10" fillId="9" borderId="0" applyNumberFormat="0" applyBorder="0" applyAlignment="0" applyProtection="0"/>
    <xf numFmtId="170" fontId="10" fillId="8" borderId="0" applyNumberFormat="0" applyBorder="0" applyAlignment="0" applyProtection="0"/>
    <xf numFmtId="170" fontId="10" fillId="10" borderId="0" applyNumberFormat="0" applyBorder="0" applyAlignment="0" applyProtection="0"/>
    <xf numFmtId="0" fontId="10" fillId="11" borderId="0" applyNumberFormat="0" applyBorder="0" applyAlignment="0" applyProtection="0"/>
    <xf numFmtId="170" fontId="10" fillId="10" borderId="0" applyNumberFormat="0" applyBorder="0" applyAlignment="0" applyProtection="0"/>
    <xf numFmtId="0" fontId="10" fillId="11" borderId="0" applyNumberFormat="0" applyBorder="0" applyAlignment="0" applyProtection="0"/>
    <xf numFmtId="170" fontId="10" fillId="10" borderId="0" applyNumberFormat="0" applyBorder="0" applyAlignment="0" applyProtection="0"/>
    <xf numFmtId="170" fontId="10" fillId="12" borderId="0" applyNumberFormat="0" applyBorder="0" applyAlignment="0" applyProtection="0"/>
    <xf numFmtId="0" fontId="10" fillId="12" borderId="0" applyNumberFormat="0" applyBorder="0" applyAlignment="0" applyProtection="0"/>
    <xf numFmtId="170" fontId="10" fillId="12" borderId="0" applyNumberFormat="0" applyBorder="0" applyAlignment="0" applyProtection="0"/>
    <xf numFmtId="0" fontId="10" fillId="12" borderId="0" applyNumberFormat="0" applyBorder="0" applyAlignment="0" applyProtection="0"/>
    <xf numFmtId="170" fontId="10" fillId="12" borderId="0" applyNumberFormat="0" applyBorder="0" applyAlignment="0" applyProtection="0"/>
    <xf numFmtId="170" fontId="10" fillId="11" borderId="0" applyNumberFormat="0" applyBorder="0" applyAlignment="0" applyProtection="0"/>
    <xf numFmtId="0" fontId="10" fillId="9" borderId="0" applyNumberFormat="0" applyBorder="0" applyAlignment="0" applyProtection="0"/>
    <xf numFmtId="170" fontId="10" fillId="11" borderId="0" applyNumberFormat="0" applyBorder="0" applyAlignment="0" applyProtection="0"/>
    <xf numFmtId="0" fontId="10" fillId="9" borderId="0" applyNumberFormat="0" applyBorder="0" applyAlignment="0" applyProtection="0"/>
    <xf numFmtId="170" fontId="10" fillId="11" borderId="0" applyNumberFormat="0" applyBorder="0" applyAlignment="0" applyProtection="0"/>
    <xf numFmtId="170" fontId="10" fillId="5" borderId="0" applyNumberFormat="0" applyBorder="0" applyAlignment="0" applyProtection="0"/>
    <xf numFmtId="0" fontId="10" fillId="12" borderId="0" applyNumberFormat="0" applyBorder="0" applyAlignment="0" applyProtection="0"/>
    <xf numFmtId="170" fontId="10" fillId="5" borderId="0" applyNumberFormat="0" applyBorder="0" applyAlignment="0" applyProtection="0"/>
    <xf numFmtId="0" fontId="10" fillId="12" borderId="0" applyNumberFormat="0" applyBorder="0" applyAlignment="0" applyProtection="0"/>
    <xf numFmtId="170" fontId="10" fillId="5" borderId="0" applyNumberFormat="0" applyBorder="0" applyAlignment="0" applyProtection="0"/>
    <xf numFmtId="170" fontId="10" fillId="7" borderId="0" applyNumberFormat="0" applyBorder="0" applyAlignment="0" applyProtection="0"/>
    <xf numFmtId="0" fontId="10" fillId="7" borderId="0" applyNumberFormat="0" applyBorder="0" applyAlignment="0" applyProtection="0"/>
    <xf numFmtId="170" fontId="10" fillId="7" borderId="0" applyNumberFormat="0" applyBorder="0" applyAlignment="0" applyProtection="0"/>
    <xf numFmtId="0" fontId="10" fillId="7" borderId="0" applyNumberFormat="0" applyBorder="0" applyAlignment="0" applyProtection="0"/>
    <xf numFmtId="170" fontId="10" fillId="7" borderId="0" applyNumberFormat="0" applyBorder="0" applyAlignment="0" applyProtection="0"/>
    <xf numFmtId="170" fontId="10" fillId="13" borderId="0" applyNumberFormat="0" applyBorder="0" applyAlignment="0" applyProtection="0"/>
    <xf numFmtId="0" fontId="10" fillId="14" borderId="0" applyNumberFormat="0" applyBorder="0" applyAlignment="0" applyProtection="0"/>
    <xf numFmtId="170" fontId="10" fillId="13" borderId="0" applyNumberFormat="0" applyBorder="0" applyAlignment="0" applyProtection="0"/>
    <xf numFmtId="0" fontId="10" fillId="14" borderId="0" applyNumberFormat="0" applyBorder="0" applyAlignment="0" applyProtection="0"/>
    <xf numFmtId="170" fontId="10" fillId="13" borderId="0" applyNumberFormat="0" applyBorder="0" applyAlignment="0" applyProtection="0"/>
    <xf numFmtId="170" fontId="10" fillId="10" borderId="0" applyNumberFormat="0" applyBorder="0" applyAlignment="0" applyProtection="0"/>
    <xf numFmtId="0" fontId="10" fillId="6" borderId="0" applyNumberFormat="0" applyBorder="0" applyAlignment="0" applyProtection="0"/>
    <xf numFmtId="170" fontId="10" fillId="10" borderId="0" applyNumberFormat="0" applyBorder="0" applyAlignment="0" applyProtection="0"/>
    <xf numFmtId="0" fontId="10" fillId="6" borderId="0" applyNumberFormat="0" applyBorder="0" applyAlignment="0" applyProtection="0"/>
    <xf numFmtId="170" fontId="10" fillId="10" borderId="0" applyNumberFormat="0" applyBorder="0" applyAlignment="0" applyProtection="0"/>
    <xf numFmtId="170" fontId="10" fillId="5" borderId="0" applyNumberFormat="0" applyBorder="0" applyAlignment="0" applyProtection="0"/>
    <xf numFmtId="0" fontId="10" fillId="12" borderId="0" applyNumberFormat="0" applyBorder="0" applyAlignment="0" applyProtection="0"/>
    <xf numFmtId="170" fontId="10" fillId="5" borderId="0" applyNumberFormat="0" applyBorder="0" applyAlignment="0" applyProtection="0"/>
    <xf numFmtId="0" fontId="10" fillId="12" borderId="0" applyNumberFormat="0" applyBorder="0" applyAlignment="0" applyProtection="0"/>
    <xf numFmtId="170" fontId="10" fillId="5" borderId="0" applyNumberFormat="0" applyBorder="0" applyAlignment="0" applyProtection="0"/>
    <xf numFmtId="170" fontId="10" fillId="15" borderId="0" applyNumberFormat="0" applyBorder="0" applyAlignment="0" applyProtection="0"/>
    <xf numFmtId="0" fontId="10" fillId="9" borderId="0" applyNumberFormat="0" applyBorder="0" applyAlignment="0" applyProtection="0"/>
    <xf numFmtId="170" fontId="10" fillId="15" borderId="0" applyNumberFormat="0" applyBorder="0" applyAlignment="0" applyProtection="0"/>
    <xf numFmtId="0" fontId="10" fillId="9" borderId="0" applyNumberFormat="0" applyBorder="0" applyAlignment="0" applyProtection="0"/>
    <xf numFmtId="170" fontId="10" fillId="15" borderId="0" applyNumberFormat="0" applyBorder="0" applyAlignment="0" applyProtection="0"/>
    <xf numFmtId="170" fontId="12" fillId="16" borderId="0" applyNumberFormat="0" applyBorder="0" applyAlignment="0" applyProtection="0"/>
    <xf numFmtId="0" fontId="12" fillId="12" borderId="0" applyNumberFormat="0" applyBorder="0" applyAlignment="0" applyProtection="0"/>
    <xf numFmtId="170" fontId="12" fillId="16" borderId="0" applyNumberFormat="0" applyBorder="0" applyAlignment="0" applyProtection="0"/>
    <xf numFmtId="0" fontId="12" fillId="12" borderId="0" applyNumberFormat="0" applyBorder="0" applyAlignment="0" applyProtection="0"/>
    <xf numFmtId="170" fontId="12" fillId="16" borderId="0" applyNumberFormat="0" applyBorder="0" applyAlignment="0" applyProtection="0"/>
    <xf numFmtId="170" fontId="12" fillId="7" borderId="0" applyNumberFormat="0" applyBorder="0" applyAlignment="0" applyProtection="0"/>
    <xf numFmtId="0" fontId="12" fillId="17" borderId="0" applyNumberFormat="0" applyBorder="0" applyAlignment="0" applyProtection="0"/>
    <xf numFmtId="170" fontId="12" fillId="7" borderId="0" applyNumberFormat="0" applyBorder="0" applyAlignment="0" applyProtection="0"/>
    <xf numFmtId="0" fontId="12" fillId="17" borderId="0" applyNumberFormat="0" applyBorder="0" applyAlignment="0" applyProtection="0"/>
    <xf numFmtId="170" fontId="12" fillId="7" borderId="0" applyNumberFormat="0" applyBorder="0" applyAlignment="0" applyProtection="0"/>
    <xf numFmtId="170" fontId="12" fillId="13" borderId="0" applyNumberFormat="0" applyBorder="0" applyAlignment="0" applyProtection="0"/>
    <xf numFmtId="0" fontId="12" fillId="15" borderId="0" applyNumberFormat="0" applyBorder="0" applyAlignment="0" applyProtection="0"/>
    <xf numFmtId="170" fontId="12" fillId="13" borderId="0" applyNumberFormat="0" applyBorder="0" applyAlignment="0" applyProtection="0"/>
    <xf numFmtId="0" fontId="12" fillId="15" borderId="0" applyNumberFormat="0" applyBorder="0" applyAlignment="0" applyProtection="0"/>
    <xf numFmtId="170" fontId="12" fillId="13" borderId="0" applyNumberFormat="0" applyBorder="0" applyAlignment="0" applyProtection="0"/>
    <xf numFmtId="170" fontId="12" fillId="18" borderId="0" applyNumberFormat="0" applyBorder="0" applyAlignment="0" applyProtection="0"/>
    <xf numFmtId="0" fontId="12" fillId="6" borderId="0" applyNumberFormat="0" applyBorder="0" applyAlignment="0" applyProtection="0"/>
    <xf numFmtId="170" fontId="12" fillId="18" borderId="0" applyNumberFormat="0" applyBorder="0" applyAlignment="0" applyProtection="0"/>
    <xf numFmtId="0" fontId="12" fillId="6" borderId="0" applyNumberFormat="0" applyBorder="0" applyAlignment="0" applyProtection="0"/>
    <xf numFmtId="170" fontId="12" fillId="18" borderId="0" applyNumberFormat="0" applyBorder="0" applyAlignment="0" applyProtection="0"/>
    <xf numFmtId="170" fontId="12" fillId="19" borderId="0" applyNumberFormat="0" applyBorder="0" applyAlignment="0" applyProtection="0"/>
    <xf numFmtId="0" fontId="12" fillId="12" borderId="0" applyNumberFormat="0" applyBorder="0" applyAlignment="0" applyProtection="0"/>
    <xf numFmtId="170" fontId="12" fillId="19" borderId="0" applyNumberFormat="0" applyBorder="0" applyAlignment="0" applyProtection="0"/>
    <xf numFmtId="0" fontId="12" fillId="12" borderId="0" applyNumberFormat="0" applyBorder="0" applyAlignment="0" applyProtection="0"/>
    <xf numFmtId="170" fontId="12" fillId="19" borderId="0" applyNumberFormat="0" applyBorder="0" applyAlignment="0" applyProtection="0"/>
    <xf numFmtId="170" fontId="12" fillId="20" borderId="0" applyNumberFormat="0" applyBorder="0" applyAlignment="0" applyProtection="0"/>
    <xf numFmtId="0" fontId="12" fillId="7" borderId="0" applyNumberFormat="0" applyBorder="0" applyAlignment="0" applyProtection="0"/>
    <xf numFmtId="170" fontId="12" fillId="20" borderId="0" applyNumberFormat="0" applyBorder="0" applyAlignment="0" applyProtection="0"/>
    <xf numFmtId="0" fontId="12" fillId="7" borderId="0" applyNumberFormat="0" applyBorder="0" applyAlignment="0" applyProtection="0"/>
    <xf numFmtId="170" fontId="12" fillId="20" borderId="0" applyNumberFormat="0" applyBorder="0" applyAlignment="0" applyProtection="0"/>
    <xf numFmtId="0" fontId="9" fillId="3" borderId="0" applyNumberFormat="0" applyBorder="0" applyAlignment="0" applyProtection="0"/>
    <xf numFmtId="0" fontId="12" fillId="21" borderId="0" applyNumberFormat="0" applyBorder="0" applyAlignment="0" applyProtection="0"/>
    <xf numFmtId="0" fontId="9" fillId="3" borderId="0" applyNumberFormat="0" applyBorder="0" applyAlignment="0" applyProtection="0"/>
    <xf numFmtId="0" fontId="12" fillId="21" borderId="0" applyNumberFormat="0" applyBorder="0" applyAlignment="0" applyProtection="0"/>
    <xf numFmtId="0" fontId="9" fillId="3" borderId="0" applyNumberFormat="0" applyBorder="0" applyAlignment="0" applyProtection="0"/>
    <xf numFmtId="170" fontId="12" fillId="22" borderId="0" applyNumberFormat="0" applyBorder="0" applyAlignment="0" applyProtection="0"/>
    <xf numFmtId="0" fontId="12" fillId="17" borderId="0" applyNumberFormat="0" applyBorder="0" applyAlignment="0" applyProtection="0"/>
    <xf numFmtId="170" fontId="12" fillId="22" borderId="0" applyNumberFormat="0" applyBorder="0" applyAlignment="0" applyProtection="0"/>
    <xf numFmtId="0" fontId="12" fillId="17" borderId="0" applyNumberFormat="0" applyBorder="0" applyAlignment="0" applyProtection="0"/>
    <xf numFmtId="170" fontId="12" fillId="22" borderId="0" applyNumberFormat="0" applyBorder="0" applyAlignment="0" applyProtection="0"/>
    <xf numFmtId="170" fontId="12" fillId="23" borderId="0" applyNumberFormat="0" applyBorder="0" applyAlignment="0" applyProtection="0"/>
    <xf numFmtId="0" fontId="12" fillId="15" borderId="0" applyNumberFormat="0" applyBorder="0" applyAlignment="0" applyProtection="0"/>
    <xf numFmtId="170" fontId="12" fillId="23" borderId="0" applyNumberFormat="0" applyBorder="0" applyAlignment="0" applyProtection="0"/>
    <xf numFmtId="0" fontId="12" fillId="15" borderId="0" applyNumberFormat="0" applyBorder="0" applyAlignment="0" applyProtection="0"/>
    <xf numFmtId="170" fontId="12" fillId="23" borderId="0" applyNumberFormat="0" applyBorder="0" applyAlignment="0" applyProtection="0"/>
    <xf numFmtId="170" fontId="12" fillId="18" borderId="0" applyNumberFormat="0" applyBorder="0" applyAlignment="0" applyProtection="0"/>
    <xf numFmtId="0" fontId="12" fillId="24" borderId="0" applyNumberFormat="0" applyBorder="0" applyAlignment="0" applyProtection="0"/>
    <xf numFmtId="170" fontId="12" fillId="18" borderId="0" applyNumberFormat="0" applyBorder="0" applyAlignment="0" applyProtection="0"/>
    <xf numFmtId="0" fontId="12" fillId="24" borderId="0" applyNumberFormat="0" applyBorder="0" applyAlignment="0" applyProtection="0"/>
    <xf numFmtId="170" fontId="12" fillId="18" borderId="0" applyNumberFormat="0" applyBorder="0" applyAlignment="0" applyProtection="0"/>
    <xf numFmtId="170" fontId="12" fillId="19" borderId="0" applyNumberFormat="0" applyBorder="0" applyAlignment="0" applyProtection="0"/>
    <xf numFmtId="0" fontId="12" fillId="19" borderId="0" applyNumberFormat="0" applyBorder="0" applyAlignment="0" applyProtection="0"/>
    <xf numFmtId="170" fontId="12" fillId="19" borderId="0" applyNumberFormat="0" applyBorder="0" applyAlignment="0" applyProtection="0"/>
    <xf numFmtId="0" fontId="12" fillId="19" borderId="0" applyNumberFormat="0" applyBorder="0" applyAlignment="0" applyProtection="0"/>
    <xf numFmtId="170" fontId="12" fillId="19" borderId="0" applyNumberFormat="0" applyBorder="0" applyAlignment="0" applyProtection="0"/>
    <xf numFmtId="170" fontId="12" fillId="17" borderId="0" applyNumberFormat="0" applyBorder="0" applyAlignment="0" applyProtection="0"/>
    <xf numFmtId="0" fontId="12" fillId="25" borderId="0" applyNumberFormat="0" applyBorder="0" applyAlignment="0" applyProtection="0"/>
    <xf numFmtId="170" fontId="12" fillId="17" borderId="0" applyNumberFormat="0" applyBorder="0" applyAlignment="0" applyProtection="0"/>
    <xf numFmtId="0" fontId="12" fillId="25" borderId="0" applyNumberFormat="0" applyBorder="0" applyAlignment="0" applyProtection="0"/>
    <xf numFmtId="170" fontId="12" fillId="17" borderId="0" applyNumberFormat="0" applyBorder="0" applyAlignment="0" applyProtection="0"/>
    <xf numFmtId="170" fontId="13" fillId="6" borderId="0" applyNumberFormat="0" applyBorder="0" applyAlignment="0" applyProtection="0"/>
    <xf numFmtId="0" fontId="14" fillId="10" borderId="0" applyNumberFormat="0" applyBorder="0" applyAlignment="0" applyProtection="0"/>
    <xf numFmtId="170" fontId="13" fillId="6" borderId="0" applyNumberFormat="0" applyBorder="0" applyAlignment="0" applyProtection="0"/>
    <xf numFmtId="0" fontId="14" fillId="10" borderId="0" applyNumberFormat="0" applyBorder="0" applyAlignment="0" applyProtection="0"/>
    <xf numFmtId="170" fontId="13" fillId="6" borderId="0" applyNumberFormat="0" applyBorder="0" applyAlignment="0" applyProtection="0"/>
    <xf numFmtId="170" fontId="15" fillId="26" borderId="7" applyNumberFormat="0" applyAlignment="0" applyProtection="0"/>
    <xf numFmtId="0" fontId="16" fillId="27" borderId="7" applyNumberFormat="0" applyAlignment="0" applyProtection="0"/>
    <xf numFmtId="170" fontId="15" fillId="26" borderId="7" applyNumberFormat="0" applyAlignment="0" applyProtection="0"/>
    <xf numFmtId="0" fontId="16" fillId="27" borderId="7" applyNumberFormat="0" applyAlignment="0" applyProtection="0"/>
    <xf numFmtId="170" fontId="15" fillId="26" borderId="7" applyNumberFormat="0" applyAlignment="0" applyProtection="0"/>
    <xf numFmtId="170" fontId="17" fillId="28" borderId="8" applyNumberFormat="0" applyAlignment="0" applyProtection="0"/>
    <xf numFmtId="0" fontId="17" fillId="28" borderId="8" applyNumberFormat="0" applyAlignment="0" applyProtection="0"/>
    <xf numFmtId="170" fontId="17" fillId="28" borderId="8" applyNumberFormat="0" applyAlignment="0" applyProtection="0"/>
    <xf numFmtId="0" fontId="17" fillId="28" borderId="8" applyNumberFormat="0" applyAlignment="0" applyProtection="0"/>
    <xf numFmtId="170" fontId="17" fillId="28" borderId="8" applyNumberFormat="0" applyAlignment="0" applyProtection="0"/>
    <xf numFmtId="171" fontId="18" fillId="0" borderId="0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4" fontId="18" fillId="0" borderId="0"/>
    <xf numFmtId="173" fontId="22" fillId="0" borderId="0" applyFont="0" applyAlignment="0"/>
    <xf numFmtId="173" fontId="22" fillId="0" borderId="0" applyFont="0" applyAlignment="0"/>
    <xf numFmtId="173" fontId="22" fillId="0" borderId="0" applyFont="0" applyAlignment="0"/>
    <xf numFmtId="173" fontId="22" fillId="0" borderId="0" applyFont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4" fillId="8" borderId="0" applyNumberFormat="0" applyBorder="0" applyAlignment="0" applyProtection="0"/>
    <xf numFmtId="0" fontId="24" fillId="12" borderId="0" applyNumberFormat="0" applyBorder="0" applyAlignment="0" applyProtection="0"/>
    <xf numFmtId="170" fontId="24" fillId="8" borderId="0" applyNumberFormat="0" applyBorder="0" applyAlignment="0" applyProtection="0"/>
    <xf numFmtId="0" fontId="24" fillId="12" borderId="0" applyNumberFormat="0" applyBorder="0" applyAlignment="0" applyProtection="0"/>
    <xf numFmtId="170" fontId="24" fillId="8" borderId="0" applyNumberFormat="0" applyBorder="0" applyAlignment="0" applyProtection="0"/>
    <xf numFmtId="170" fontId="25" fillId="0" borderId="9" applyNumberFormat="0" applyFill="0" applyAlignment="0" applyProtection="0"/>
    <xf numFmtId="0" fontId="26" fillId="0" borderId="10" applyNumberFormat="0" applyFill="0" applyAlignment="0" applyProtection="0"/>
    <xf numFmtId="170" fontId="25" fillId="0" borderId="9" applyNumberFormat="0" applyFill="0" applyAlignment="0" applyProtection="0"/>
    <xf numFmtId="0" fontId="26" fillId="0" borderId="10" applyNumberFormat="0" applyFill="0" applyAlignment="0" applyProtection="0"/>
    <xf numFmtId="170" fontId="25" fillId="0" borderId="9" applyNumberFormat="0" applyFill="0" applyAlignment="0" applyProtection="0"/>
    <xf numFmtId="170" fontId="27" fillId="0" borderId="11" applyNumberFormat="0" applyFill="0" applyAlignment="0" applyProtection="0"/>
    <xf numFmtId="0" fontId="28" fillId="0" borderId="12" applyNumberFormat="0" applyFill="0" applyAlignment="0" applyProtection="0"/>
    <xf numFmtId="170" fontId="27" fillId="0" borderId="11" applyNumberFormat="0" applyFill="0" applyAlignment="0" applyProtection="0"/>
    <xf numFmtId="0" fontId="28" fillId="0" borderId="12" applyNumberFormat="0" applyFill="0" applyAlignment="0" applyProtection="0"/>
    <xf numFmtId="170" fontId="27" fillId="0" borderId="11" applyNumberFormat="0" applyFill="0" applyAlignment="0" applyProtection="0"/>
    <xf numFmtId="170" fontId="29" fillId="0" borderId="13" applyNumberFormat="0" applyFill="0" applyAlignment="0" applyProtection="0"/>
    <xf numFmtId="0" fontId="30" fillId="0" borderId="14" applyNumberFormat="0" applyFill="0" applyAlignment="0" applyProtection="0"/>
    <xf numFmtId="170" fontId="29" fillId="0" borderId="13" applyNumberFormat="0" applyFill="0" applyAlignment="0" applyProtection="0"/>
    <xf numFmtId="0" fontId="30" fillId="0" borderId="14" applyNumberFormat="0" applyFill="0" applyAlignment="0" applyProtection="0"/>
    <xf numFmtId="170" fontId="29" fillId="0" borderId="13" applyNumberFormat="0" applyFill="0" applyAlignment="0" applyProtection="0"/>
    <xf numFmtId="17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31" fillId="11" borderId="7" applyNumberFormat="0" applyAlignment="0" applyProtection="0"/>
    <xf numFmtId="0" fontId="31" fillId="14" borderId="7" applyNumberFormat="0" applyAlignment="0" applyProtection="0"/>
    <xf numFmtId="170" fontId="31" fillId="11" borderId="7" applyNumberFormat="0" applyAlignment="0" applyProtection="0"/>
    <xf numFmtId="0" fontId="31" fillId="14" borderId="7" applyNumberFormat="0" applyAlignment="0" applyProtection="0"/>
    <xf numFmtId="170" fontId="31" fillId="11" borderId="7" applyNumberFormat="0" applyAlignment="0" applyProtection="0"/>
    <xf numFmtId="170" fontId="32" fillId="0" borderId="15" applyNumberFormat="0" applyFill="0" applyAlignment="0" applyProtection="0"/>
    <xf numFmtId="0" fontId="33" fillId="0" borderId="16" applyNumberFormat="0" applyFill="0" applyAlignment="0" applyProtection="0"/>
    <xf numFmtId="170" fontId="32" fillId="0" borderId="15" applyNumberFormat="0" applyFill="0" applyAlignment="0" applyProtection="0"/>
    <xf numFmtId="0" fontId="33" fillId="0" borderId="16" applyNumberFormat="0" applyFill="0" applyAlignment="0" applyProtection="0"/>
    <xf numFmtId="170" fontId="32" fillId="0" borderId="15" applyNumberFormat="0" applyFill="0" applyAlignment="0" applyProtection="0"/>
    <xf numFmtId="170" fontId="34" fillId="14" borderId="0" applyNumberFormat="0" applyBorder="0" applyAlignment="0" applyProtection="0"/>
    <xf numFmtId="0" fontId="34" fillId="14" borderId="0" applyNumberFormat="0" applyBorder="0" applyAlignment="0" applyProtection="0"/>
    <xf numFmtId="170" fontId="34" fillId="14" borderId="0" applyNumberFormat="0" applyBorder="0" applyAlignment="0" applyProtection="0"/>
    <xf numFmtId="0" fontId="34" fillId="14" borderId="0" applyNumberFormat="0" applyBorder="0" applyAlignment="0" applyProtection="0"/>
    <xf numFmtId="170" fontId="34" fillId="14" borderId="0" applyNumberFormat="0" applyBorder="0" applyAlignment="0" applyProtection="0"/>
    <xf numFmtId="0" fontId="35" fillId="0" borderId="0"/>
    <xf numFmtId="0" fontId="35" fillId="0" borderId="0"/>
    <xf numFmtId="17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170" fontId="3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170" fontId="2" fillId="0" borderId="0"/>
    <xf numFmtId="0" fontId="19" fillId="0" borderId="0"/>
    <xf numFmtId="170" fontId="2" fillId="0" borderId="0"/>
    <xf numFmtId="0" fontId="18" fillId="0" borderId="0"/>
    <xf numFmtId="0" fontId="37" fillId="0" borderId="0"/>
    <xf numFmtId="0" fontId="18" fillId="0" borderId="0"/>
    <xf numFmtId="170" fontId="2" fillId="0" borderId="0"/>
    <xf numFmtId="170" fontId="2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9" borderId="17" applyNumberFormat="0" applyFont="0" applyAlignment="0" applyProtection="0"/>
    <xf numFmtId="0" fontId="2" fillId="9" borderId="17" applyNumberFormat="0" applyFont="0" applyAlignment="0" applyProtection="0"/>
    <xf numFmtId="0" fontId="10" fillId="9" borderId="17" applyNumberFormat="0" applyFont="0" applyAlignment="0" applyProtection="0"/>
    <xf numFmtId="0" fontId="2" fillId="9" borderId="17" applyNumberFormat="0" applyFont="0" applyAlignment="0" applyProtection="0"/>
    <xf numFmtId="0" fontId="10" fillId="9" borderId="17" applyNumberFormat="0" applyFont="0" applyAlignment="0" applyProtection="0"/>
    <xf numFmtId="0" fontId="10" fillId="9" borderId="17" applyNumberFormat="0" applyFont="0" applyAlignment="0" applyProtection="0"/>
    <xf numFmtId="170" fontId="38" fillId="26" borderId="18" applyNumberFormat="0" applyAlignment="0" applyProtection="0"/>
    <xf numFmtId="0" fontId="38" fillId="27" borderId="18" applyNumberFormat="0" applyAlignment="0" applyProtection="0"/>
    <xf numFmtId="170" fontId="38" fillId="26" borderId="18" applyNumberFormat="0" applyAlignment="0" applyProtection="0"/>
    <xf numFmtId="0" fontId="38" fillId="27" borderId="18" applyNumberFormat="0" applyAlignment="0" applyProtection="0"/>
    <xf numFmtId="170" fontId="38" fillId="26" borderId="18" applyNumberFormat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42" fillId="0" borderId="19" applyNumberFormat="0" applyFill="0" applyAlignment="0" applyProtection="0"/>
    <xf numFmtId="0" fontId="8" fillId="0" borderId="6" applyNumberFormat="0" applyFill="0" applyAlignment="0" applyProtection="0"/>
    <xf numFmtId="0" fontId="42" fillId="0" borderId="19" applyNumberFormat="0" applyFill="0" applyAlignment="0" applyProtection="0"/>
    <xf numFmtId="0" fontId="8" fillId="0" borderId="6" applyNumberFormat="0" applyFill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0" fillId="2" borderId="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2" borderId="5" applyNumberFormat="0" applyFont="0" applyAlignment="0" applyProtection="0"/>
    <xf numFmtId="0" fontId="44" fillId="29" borderId="20" applyNumberFormat="0" applyAlignment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6" fontId="3" fillId="0" borderId="1" xfId="4" applyNumberFormat="1" applyFont="1" applyFill="1" applyBorder="1" applyProtection="1">
      <protection locked="0"/>
    </xf>
    <xf numFmtId="165" fontId="3" fillId="0" borderId="1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37" fontId="5" fillId="0" borderId="0" xfId="0" applyNumberFormat="1" applyFont="1" applyFill="1"/>
    <xf numFmtId="37" fontId="5" fillId="0" borderId="0" xfId="0" applyNumberFormat="1" applyFont="1" applyFill="1" applyBorder="1"/>
    <xf numFmtId="37" fontId="5" fillId="0" borderId="1" xfId="0" applyNumberFormat="1" applyFont="1" applyFill="1" applyBorder="1"/>
    <xf numFmtId="37" fontId="5" fillId="0" borderId="2" xfId="0" applyNumberFormat="1" applyFont="1" applyFill="1" applyBorder="1"/>
    <xf numFmtId="9" fontId="5" fillId="0" borderId="0" xfId="0" applyNumberFormat="1" applyFont="1" applyFill="1"/>
    <xf numFmtId="0" fontId="0" fillId="0" borderId="0" xfId="0" applyFont="1" applyFill="1"/>
    <xf numFmtId="0" fontId="4" fillId="0" borderId="0" xfId="0" applyFont="1" applyFill="1"/>
    <xf numFmtId="37" fontId="4" fillId="0" borderId="0" xfId="0" applyNumberFormat="1" applyFont="1" applyFill="1"/>
    <xf numFmtId="0" fontId="3" fillId="0" borderId="1" xfId="0" applyFont="1" applyFill="1" applyBorder="1" applyAlignment="1">
      <alignment horizontal="center" wrapText="1"/>
    </xf>
    <xf numFmtId="167" fontId="3" fillId="0" borderId="0" xfId="0" applyNumberFormat="1" applyFont="1" applyFill="1" applyAlignment="1">
      <alignment horizontal="center"/>
    </xf>
    <xf numFmtId="9" fontId="5" fillId="0" borderId="1" xfId="3" applyFont="1" applyFill="1" applyBorder="1"/>
    <xf numFmtId="42" fontId="5" fillId="0" borderId="3" xfId="0" applyNumberFormat="1" applyFont="1" applyFill="1" applyBorder="1"/>
    <xf numFmtId="42" fontId="5" fillId="0" borderId="4" xfId="0" applyNumberFormat="1" applyFont="1" applyFill="1" applyBorder="1"/>
    <xf numFmtId="42" fontId="0" fillId="0" borderId="0" xfId="0" applyNumberFormat="1" applyFont="1" applyFill="1"/>
    <xf numFmtId="168" fontId="5" fillId="0" borderId="0" xfId="2" applyNumberFormat="1" applyFont="1" applyFill="1"/>
    <xf numFmtId="164" fontId="5" fillId="0" borderId="1" xfId="1" applyNumberFormat="1" applyFont="1" applyFill="1" applyBorder="1"/>
    <xf numFmtId="0" fontId="5" fillId="0" borderId="0" xfId="0" applyFont="1" applyFill="1"/>
    <xf numFmtId="168" fontId="5" fillId="0" borderId="0" xfId="0" applyNumberFormat="1" applyFont="1" applyFill="1"/>
    <xf numFmtId="10" fontId="0" fillId="0" borderId="0" xfId="0" applyNumberFormat="1" applyFont="1" applyFill="1"/>
    <xf numFmtId="10" fontId="0" fillId="0" borderId="0" xfId="3" applyNumberFormat="1" applyFont="1" applyFill="1"/>
    <xf numFmtId="0" fontId="8" fillId="0" borderId="0" xfId="0" applyFont="1" applyFill="1"/>
  </cellXfs>
  <cellStyles count="434">
    <cellStyle name="20% - Accent1 2" xfId="15" xr:uid="{00000000-0005-0000-0000-000000000000}"/>
    <cellStyle name="20% - Accent1 2 2" xfId="16" xr:uid="{00000000-0005-0000-0000-000001000000}"/>
    <cellStyle name="20% - Accent1 2 2 2" xfId="17" xr:uid="{00000000-0005-0000-0000-000002000000}"/>
    <cellStyle name="20% - Accent1 2 2 3" xfId="18" xr:uid="{00000000-0005-0000-0000-000003000000}"/>
    <cellStyle name="20% - Accent1 2 3" xfId="19" xr:uid="{00000000-0005-0000-0000-000004000000}"/>
    <cellStyle name="20% - Accent2 2" xfId="20" xr:uid="{00000000-0005-0000-0000-000005000000}"/>
    <cellStyle name="20% - Accent2 2 2" xfId="21" xr:uid="{00000000-0005-0000-0000-000006000000}"/>
    <cellStyle name="20% - Accent2 2 2 2" xfId="22" xr:uid="{00000000-0005-0000-0000-000007000000}"/>
    <cellStyle name="20% - Accent2 2 2 3" xfId="23" xr:uid="{00000000-0005-0000-0000-000008000000}"/>
    <cellStyle name="20% - Accent2 2 3" xfId="24" xr:uid="{00000000-0005-0000-0000-000009000000}"/>
    <cellStyle name="20% - Accent3 2" xfId="25" xr:uid="{00000000-0005-0000-0000-00000A000000}"/>
    <cellStyle name="20% - Accent3 2 2" xfId="26" xr:uid="{00000000-0005-0000-0000-00000B000000}"/>
    <cellStyle name="20% - Accent3 2 2 2" xfId="27" xr:uid="{00000000-0005-0000-0000-00000C000000}"/>
    <cellStyle name="20% - Accent3 2 2 3" xfId="28" xr:uid="{00000000-0005-0000-0000-00000D000000}"/>
    <cellStyle name="20% - Accent3 2 3" xfId="29" xr:uid="{00000000-0005-0000-0000-00000E000000}"/>
    <cellStyle name="20% - Accent4 2" xfId="30" xr:uid="{00000000-0005-0000-0000-00000F000000}"/>
    <cellStyle name="20% - Accent4 2 2" xfId="31" xr:uid="{00000000-0005-0000-0000-000010000000}"/>
    <cellStyle name="20% - Accent4 2 2 2" xfId="32" xr:uid="{00000000-0005-0000-0000-000011000000}"/>
    <cellStyle name="20% - Accent4 2 2 3" xfId="33" xr:uid="{00000000-0005-0000-0000-000012000000}"/>
    <cellStyle name="20% - Accent4 2 3" xfId="34" xr:uid="{00000000-0005-0000-0000-000013000000}"/>
    <cellStyle name="20% - Accent5 2" xfId="35" xr:uid="{00000000-0005-0000-0000-000014000000}"/>
    <cellStyle name="20% - Accent5 2 2" xfId="36" xr:uid="{00000000-0005-0000-0000-000015000000}"/>
    <cellStyle name="20% - Accent5 2 2 2" xfId="37" xr:uid="{00000000-0005-0000-0000-000016000000}"/>
    <cellStyle name="20% - Accent5 2 2 3" xfId="38" xr:uid="{00000000-0005-0000-0000-000017000000}"/>
    <cellStyle name="20% - Accent5 2 3" xfId="39" xr:uid="{00000000-0005-0000-0000-000018000000}"/>
    <cellStyle name="20% - Accent6 2" xfId="40" xr:uid="{00000000-0005-0000-0000-000019000000}"/>
    <cellStyle name="20% - Accent6 2 2" xfId="41" xr:uid="{00000000-0005-0000-0000-00001A000000}"/>
    <cellStyle name="20% - Accent6 2 2 2" xfId="42" xr:uid="{00000000-0005-0000-0000-00001B000000}"/>
    <cellStyle name="20% - Accent6 2 2 3" xfId="43" xr:uid="{00000000-0005-0000-0000-00001C000000}"/>
    <cellStyle name="20% - Accent6 2 3" xfId="44" xr:uid="{00000000-0005-0000-0000-00001D000000}"/>
    <cellStyle name="40% - Accent1 2" xfId="45" xr:uid="{00000000-0005-0000-0000-00001E000000}"/>
    <cellStyle name="40% - Accent1 2 2" xfId="46" xr:uid="{00000000-0005-0000-0000-00001F000000}"/>
    <cellStyle name="40% - Accent1 2 2 2" xfId="47" xr:uid="{00000000-0005-0000-0000-000020000000}"/>
    <cellStyle name="40% - Accent1 2 2 3" xfId="48" xr:uid="{00000000-0005-0000-0000-000021000000}"/>
    <cellStyle name="40% - Accent1 2 3" xfId="49" xr:uid="{00000000-0005-0000-0000-000022000000}"/>
    <cellStyle name="40% - Accent2 2" xfId="50" xr:uid="{00000000-0005-0000-0000-000023000000}"/>
    <cellStyle name="40% - Accent2 2 2" xfId="51" xr:uid="{00000000-0005-0000-0000-000024000000}"/>
    <cellStyle name="40% - Accent2 2 2 2" xfId="52" xr:uid="{00000000-0005-0000-0000-000025000000}"/>
    <cellStyle name="40% - Accent2 2 2 3" xfId="53" xr:uid="{00000000-0005-0000-0000-000026000000}"/>
    <cellStyle name="40% - Accent2 2 3" xfId="54" xr:uid="{00000000-0005-0000-0000-000027000000}"/>
    <cellStyle name="40% - Accent3 2" xfId="55" xr:uid="{00000000-0005-0000-0000-000028000000}"/>
    <cellStyle name="40% - Accent3 2 2" xfId="56" xr:uid="{00000000-0005-0000-0000-000029000000}"/>
    <cellStyle name="40% - Accent3 2 2 2" xfId="57" xr:uid="{00000000-0005-0000-0000-00002A000000}"/>
    <cellStyle name="40% - Accent3 2 2 3" xfId="58" xr:uid="{00000000-0005-0000-0000-00002B000000}"/>
    <cellStyle name="40% - Accent3 2 3" xfId="59" xr:uid="{00000000-0005-0000-0000-00002C000000}"/>
    <cellStyle name="40% - Accent4 2" xfId="60" xr:uid="{00000000-0005-0000-0000-00002D000000}"/>
    <cellStyle name="40% - Accent4 2 2" xfId="61" xr:uid="{00000000-0005-0000-0000-00002E000000}"/>
    <cellStyle name="40% - Accent4 2 2 2" xfId="62" xr:uid="{00000000-0005-0000-0000-00002F000000}"/>
    <cellStyle name="40% - Accent4 2 2 3" xfId="63" xr:uid="{00000000-0005-0000-0000-000030000000}"/>
    <cellStyle name="40% - Accent4 2 3" xfId="64" xr:uid="{00000000-0005-0000-0000-000031000000}"/>
    <cellStyle name="40% - Accent5 2" xfId="65" xr:uid="{00000000-0005-0000-0000-000032000000}"/>
    <cellStyle name="40% - Accent5 2 2" xfId="66" xr:uid="{00000000-0005-0000-0000-000033000000}"/>
    <cellStyle name="40% - Accent5 2 2 2" xfId="67" xr:uid="{00000000-0005-0000-0000-000034000000}"/>
    <cellStyle name="40% - Accent5 2 2 3" xfId="68" xr:uid="{00000000-0005-0000-0000-000035000000}"/>
    <cellStyle name="40% - Accent5 2 3" xfId="69" xr:uid="{00000000-0005-0000-0000-000036000000}"/>
    <cellStyle name="40% - Accent6 2" xfId="70" xr:uid="{00000000-0005-0000-0000-000038000000}"/>
    <cellStyle name="40% - Accent6 2 2" xfId="71" xr:uid="{00000000-0005-0000-0000-000039000000}"/>
    <cellStyle name="40% - Accent6 2 2 2" xfId="72" xr:uid="{00000000-0005-0000-0000-00003A000000}"/>
    <cellStyle name="40% - Accent6 2 2 3" xfId="73" xr:uid="{00000000-0005-0000-0000-00003B000000}"/>
    <cellStyle name="40% - Accent6 2 3" xfId="74" xr:uid="{00000000-0005-0000-0000-00003C000000}"/>
    <cellStyle name="60% - Accent1 2" xfId="75" xr:uid="{00000000-0005-0000-0000-00003D000000}"/>
    <cellStyle name="60% - Accent1 2 2" xfId="76" xr:uid="{00000000-0005-0000-0000-00003E000000}"/>
    <cellStyle name="60% - Accent1 2 2 2" xfId="77" xr:uid="{00000000-0005-0000-0000-00003F000000}"/>
    <cellStyle name="60% - Accent1 2 2 3" xfId="78" xr:uid="{00000000-0005-0000-0000-000040000000}"/>
    <cellStyle name="60% - Accent1 2 3" xfId="79" xr:uid="{00000000-0005-0000-0000-000041000000}"/>
    <cellStyle name="60% - Accent2 2" xfId="80" xr:uid="{00000000-0005-0000-0000-000042000000}"/>
    <cellStyle name="60% - Accent2 2 2" xfId="81" xr:uid="{00000000-0005-0000-0000-000043000000}"/>
    <cellStyle name="60% - Accent2 2 2 2" xfId="82" xr:uid="{00000000-0005-0000-0000-000044000000}"/>
    <cellStyle name="60% - Accent2 2 2 3" xfId="83" xr:uid="{00000000-0005-0000-0000-000045000000}"/>
    <cellStyle name="60% - Accent2 2 3" xfId="84" xr:uid="{00000000-0005-0000-0000-000046000000}"/>
    <cellStyle name="60% - Accent3 2" xfId="85" xr:uid="{00000000-0005-0000-0000-000047000000}"/>
    <cellStyle name="60% - Accent3 2 2" xfId="86" xr:uid="{00000000-0005-0000-0000-000048000000}"/>
    <cellStyle name="60% - Accent3 2 2 2" xfId="87" xr:uid="{00000000-0005-0000-0000-000049000000}"/>
    <cellStyle name="60% - Accent3 2 2 3" xfId="88" xr:uid="{00000000-0005-0000-0000-00004A000000}"/>
    <cellStyle name="60% - Accent3 2 3" xfId="89" xr:uid="{00000000-0005-0000-0000-00004B000000}"/>
    <cellStyle name="60% - Accent4 2" xfId="90" xr:uid="{00000000-0005-0000-0000-00004C000000}"/>
    <cellStyle name="60% - Accent4 2 2" xfId="91" xr:uid="{00000000-0005-0000-0000-00004D000000}"/>
    <cellStyle name="60% - Accent4 2 2 2" xfId="92" xr:uid="{00000000-0005-0000-0000-00004E000000}"/>
    <cellStyle name="60% - Accent4 2 2 3" xfId="93" xr:uid="{00000000-0005-0000-0000-00004F000000}"/>
    <cellStyle name="60% - Accent4 2 3" xfId="94" xr:uid="{00000000-0005-0000-0000-000050000000}"/>
    <cellStyle name="60% - Accent5 2" xfId="95" xr:uid="{00000000-0005-0000-0000-000051000000}"/>
    <cellStyle name="60% - Accent5 2 2" xfId="96" xr:uid="{00000000-0005-0000-0000-000052000000}"/>
    <cellStyle name="60% - Accent5 2 2 2" xfId="97" xr:uid="{00000000-0005-0000-0000-000053000000}"/>
    <cellStyle name="60% - Accent5 2 2 3" xfId="98" xr:uid="{00000000-0005-0000-0000-000054000000}"/>
    <cellStyle name="60% - Accent5 2 3" xfId="99" xr:uid="{00000000-0005-0000-0000-000055000000}"/>
    <cellStyle name="60% - Accent6 2" xfId="100" xr:uid="{00000000-0005-0000-0000-000056000000}"/>
    <cellStyle name="60% - Accent6 2 2" xfId="101" xr:uid="{00000000-0005-0000-0000-000057000000}"/>
    <cellStyle name="60% - Accent6 2 2 2" xfId="102" xr:uid="{00000000-0005-0000-0000-000058000000}"/>
    <cellStyle name="60% - Accent6 2 2 3" xfId="103" xr:uid="{00000000-0005-0000-0000-000059000000}"/>
    <cellStyle name="60% - Accent6 2 3" xfId="104" xr:uid="{00000000-0005-0000-0000-00005A000000}"/>
    <cellStyle name="Accent1 2" xfId="105" xr:uid="{00000000-0005-0000-0000-00005B000000}"/>
    <cellStyle name="Accent1 2 2" xfId="106" xr:uid="{00000000-0005-0000-0000-00005C000000}"/>
    <cellStyle name="Accent1 2 2 2" xfId="107" xr:uid="{00000000-0005-0000-0000-00005D000000}"/>
    <cellStyle name="Accent1 2 2 3" xfId="108" xr:uid="{00000000-0005-0000-0000-00005E000000}"/>
    <cellStyle name="Accent1 2 3" xfId="109" xr:uid="{00000000-0005-0000-0000-00005F000000}"/>
    <cellStyle name="Accent2 2" xfId="110" xr:uid="{00000000-0005-0000-0000-000060000000}"/>
    <cellStyle name="Accent2 2 2" xfId="111" xr:uid="{00000000-0005-0000-0000-000061000000}"/>
    <cellStyle name="Accent2 2 2 2" xfId="112" xr:uid="{00000000-0005-0000-0000-000062000000}"/>
    <cellStyle name="Accent2 2 2 3" xfId="113" xr:uid="{00000000-0005-0000-0000-000063000000}"/>
    <cellStyle name="Accent2 2 3" xfId="114" xr:uid="{00000000-0005-0000-0000-000064000000}"/>
    <cellStyle name="Accent3 2" xfId="115" xr:uid="{00000000-0005-0000-0000-000065000000}"/>
    <cellStyle name="Accent3 2 2" xfId="116" xr:uid="{00000000-0005-0000-0000-000066000000}"/>
    <cellStyle name="Accent3 2 2 2" xfId="117" xr:uid="{00000000-0005-0000-0000-000067000000}"/>
    <cellStyle name="Accent3 2 2 3" xfId="118" xr:uid="{00000000-0005-0000-0000-000068000000}"/>
    <cellStyle name="Accent3 2 3" xfId="119" xr:uid="{00000000-0005-0000-0000-000069000000}"/>
    <cellStyle name="Accent4 2" xfId="120" xr:uid="{00000000-0005-0000-0000-00006A000000}"/>
    <cellStyle name="Accent4 2 2" xfId="121" xr:uid="{00000000-0005-0000-0000-00006B000000}"/>
    <cellStyle name="Accent4 2 2 2" xfId="122" xr:uid="{00000000-0005-0000-0000-00006C000000}"/>
    <cellStyle name="Accent4 2 2 3" xfId="123" xr:uid="{00000000-0005-0000-0000-00006D000000}"/>
    <cellStyle name="Accent4 2 3" xfId="124" xr:uid="{00000000-0005-0000-0000-00006E000000}"/>
    <cellStyle name="Accent5 2" xfId="125" xr:uid="{00000000-0005-0000-0000-00006F000000}"/>
    <cellStyle name="Accent5 2 2" xfId="126" xr:uid="{00000000-0005-0000-0000-000070000000}"/>
    <cellStyle name="Accent5 2 2 2" xfId="127" xr:uid="{00000000-0005-0000-0000-000071000000}"/>
    <cellStyle name="Accent5 2 2 3" xfId="128" xr:uid="{00000000-0005-0000-0000-000072000000}"/>
    <cellStyle name="Accent5 2 3" xfId="129" xr:uid="{00000000-0005-0000-0000-000073000000}"/>
    <cellStyle name="Accent6 2" xfId="130" xr:uid="{00000000-0005-0000-0000-000074000000}"/>
    <cellStyle name="Accent6 2 2" xfId="131" xr:uid="{00000000-0005-0000-0000-000075000000}"/>
    <cellStyle name="Accent6 2 2 2" xfId="132" xr:uid="{00000000-0005-0000-0000-000076000000}"/>
    <cellStyle name="Accent6 2 2 3" xfId="133" xr:uid="{00000000-0005-0000-0000-000077000000}"/>
    <cellStyle name="Accent6 2 3" xfId="134" xr:uid="{00000000-0005-0000-0000-000078000000}"/>
    <cellStyle name="Bad 2" xfId="135" xr:uid="{00000000-0005-0000-0000-000079000000}"/>
    <cellStyle name="Bad 2 2" xfId="136" xr:uid="{00000000-0005-0000-0000-00007A000000}"/>
    <cellStyle name="Bad 2 2 2" xfId="137" xr:uid="{00000000-0005-0000-0000-00007B000000}"/>
    <cellStyle name="Bad 2 2 3" xfId="138" xr:uid="{00000000-0005-0000-0000-00007C000000}"/>
    <cellStyle name="Bad 2 3" xfId="139" xr:uid="{00000000-0005-0000-0000-00007D000000}"/>
    <cellStyle name="Calculation 2" xfId="140" xr:uid="{00000000-0005-0000-0000-00007F000000}"/>
    <cellStyle name="Calculation 2 2" xfId="141" xr:uid="{00000000-0005-0000-0000-000080000000}"/>
    <cellStyle name="Calculation 2 2 2" xfId="142" xr:uid="{00000000-0005-0000-0000-000081000000}"/>
    <cellStyle name="Calculation 2 2 3" xfId="143" xr:uid="{00000000-0005-0000-0000-000082000000}"/>
    <cellStyle name="Calculation 2 3" xfId="144" xr:uid="{00000000-0005-0000-0000-000083000000}"/>
    <cellStyle name="Check Cell 2" xfId="145" xr:uid="{00000000-0005-0000-0000-000084000000}"/>
    <cellStyle name="Check Cell 2 2" xfId="146" xr:uid="{00000000-0005-0000-0000-000085000000}"/>
    <cellStyle name="Check Cell 2 2 2" xfId="147" xr:uid="{00000000-0005-0000-0000-000086000000}"/>
    <cellStyle name="Check Cell 2 2 3" xfId="148" xr:uid="{00000000-0005-0000-0000-000087000000}"/>
    <cellStyle name="Check Cell 2 3" xfId="149" xr:uid="{00000000-0005-0000-0000-000088000000}"/>
    <cellStyle name="Co #" xfId="150" xr:uid="{00000000-0005-0000-0000-000089000000}"/>
    <cellStyle name="Comma" xfId="1" builtinId="3"/>
    <cellStyle name="Comma 10" xfId="151" xr:uid="{00000000-0005-0000-0000-00008B000000}"/>
    <cellStyle name="Comma 10 2" xfId="152" xr:uid="{00000000-0005-0000-0000-00008C000000}"/>
    <cellStyle name="Comma 11" xfId="153" xr:uid="{00000000-0005-0000-0000-00008D000000}"/>
    <cellStyle name="Comma 12" xfId="154" xr:uid="{00000000-0005-0000-0000-00008E000000}"/>
    <cellStyle name="Comma 12 2" xfId="155" xr:uid="{00000000-0005-0000-0000-00008F000000}"/>
    <cellStyle name="Comma 12 3" xfId="156" xr:uid="{00000000-0005-0000-0000-000090000000}"/>
    <cellStyle name="Comma 13" xfId="157" xr:uid="{00000000-0005-0000-0000-000091000000}"/>
    <cellStyle name="Comma 14" xfId="409" xr:uid="{00000000-0005-0000-0000-000092000000}"/>
    <cellStyle name="Comma 15" xfId="414" xr:uid="{00000000-0005-0000-0000-000093000000}"/>
    <cellStyle name="Comma 16" xfId="419" xr:uid="{00000000-0005-0000-0000-000094000000}"/>
    <cellStyle name="Comma 17" xfId="423" xr:uid="{00000000-0005-0000-0000-000095000000}"/>
    <cellStyle name="Comma 18" xfId="432" xr:uid="{00000000-0005-0000-0000-000096000000}"/>
    <cellStyle name="Comma 19" xfId="11" xr:uid="{00000000-0005-0000-0000-0000BD000000}"/>
    <cellStyle name="Comma 2" xfId="9" xr:uid="{B28A3BAD-EAEB-4D86-9550-E83E128D67A0}"/>
    <cellStyle name="Comma 2 2" xfId="159" xr:uid="{00000000-0005-0000-0000-000098000000}"/>
    <cellStyle name="Comma 2 2 2" xfId="160" xr:uid="{00000000-0005-0000-0000-000099000000}"/>
    <cellStyle name="Comma 2 2 2 2" xfId="161" xr:uid="{00000000-0005-0000-0000-00009A000000}"/>
    <cellStyle name="Comma 2 2 3" xfId="162" xr:uid="{00000000-0005-0000-0000-00009B000000}"/>
    <cellStyle name="Comma 2 2 4" xfId="163" xr:uid="{00000000-0005-0000-0000-00009C000000}"/>
    <cellStyle name="Comma 2 3" xfId="164" xr:uid="{00000000-0005-0000-0000-00009D000000}"/>
    <cellStyle name="Comma 2 4" xfId="165" xr:uid="{00000000-0005-0000-0000-00009E000000}"/>
    <cellStyle name="Comma 2 5" xfId="166" xr:uid="{00000000-0005-0000-0000-00009F000000}"/>
    <cellStyle name="Comma 2 6" xfId="167" xr:uid="{00000000-0005-0000-0000-0000A0000000}"/>
    <cellStyle name="Comma 2 7" xfId="407" xr:uid="{00000000-0005-0000-0000-0000A1000000}"/>
    <cellStyle name="Comma 2 8" xfId="158" xr:uid="{00000000-0005-0000-0000-000097000000}"/>
    <cellStyle name="Comma 3" xfId="168" xr:uid="{00000000-0005-0000-0000-0000A2000000}"/>
    <cellStyle name="Comma 3 2" xfId="169" xr:uid="{00000000-0005-0000-0000-0000A3000000}"/>
    <cellStyle name="Comma 3 2 2" xfId="170" xr:uid="{00000000-0005-0000-0000-0000A4000000}"/>
    <cellStyle name="Comma 3 2 2 2" xfId="171" xr:uid="{00000000-0005-0000-0000-0000A5000000}"/>
    <cellStyle name="Comma 3 3" xfId="172" xr:uid="{00000000-0005-0000-0000-0000A6000000}"/>
    <cellStyle name="Comma 3 3 2" xfId="173" xr:uid="{00000000-0005-0000-0000-0000A7000000}"/>
    <cellStyle name="Comma 3 4" xfId="174" xr:uid="{00000000-0005-0000-0000-0000A8000000}"/>
    <cellStyle name="Comma 4" xfId="175" xr:uid="{00000000-0005-0000-0000-0000A9000000}"/>
    <cellStyle name="Comma 4 2" xfId="176" xr:uid="{00000000-0005-0000-0000-0000AA000000}"/>
    <cellStyle name="Comma 5" xfId="177" xr:uid="{00000000-0005-0000-0000-0000AB000000}"/>
    <cellStyle name="Comma 5 2" xfId="178" xr:uid="{00000000-0005-0000-0000-0000AC000000}"/>
    <cellStyle name="Comma 6" xfId="179" xr:uid="{00000000-0005-0000-0000-0000AD000000}"/>
    <cellStyle name="Comma 7" xfId="180" xr:uid="{00000000-0005-0000-0000-0000AE000000}"/>
    <cellStyle name="Comma 8" xfId="181" xr:uid="{00000000-0005-0000-0000-0000AF000000}"/>
    <cellStyle name="Comma 9" xfId="182" xr:uid="{00000000-0005-0000-0000-0000B0000000}"/>
    <cellStyle name="Currency" xfId="2" builtinId="4"/>
    <cellStyle name="Currency 10" xfId="417" xr:uid="{00000000-0005-0000-0000-0000B2000000}"/>
    <cellStyle name="Currency 11" xfId="426" xr:uid="{00000000-0005-0000-0000-0000B3000000}"/>
    <cellStyle name="Currency 12" xfId="429" xr:uid="{00000000-0005-0000-0000-0000B4000000}"/>
    <cellStyle name="Currency 13" xfId="431" xr:uid="{00000000-0005-0000-0000-0000B5000000}"/>
    <cellStyle name="Currency 14" xfId="12" xr:uid="{00000000-0005-0000-0000-0000E4000000}"/>
    <cellStyle name="Currency 2" xfId="8" xr:uid="{0D17856C-C4CC-4816-A125-31F568330E55}"/>
    <cellStyle name="Currency 2 2" xfId="184" xr:uid="{00000000-0005-0000-0000-0000B7000000}"/>
    <cellStyle name="Currency 2 3" xfId="185" xr:uid="{00000000-0005-0000-0000-0000B8000000}"/>
    <cellStyle name="Currency 2 4" xfId="186" xr:uid="{00000000-0005-0000-0000-0000B9000000}"/>
    <cellStyle name="Currency 2 5" xfId="183" xr:uid="{00000000-0005-0000-0000-0000B6000000}"/>
    <cellStyle name="Currency 3" xfId="187" xr:uid="{00000000-0005-0000-0000-0000BA000000}"/>
    <cellStyle name="Currency 3 2" xfId="188" xr:uid="{00000000-0005-0000-0000-0000BB000000}"/>
    <cellStyle name="Currency 4" xfId="189" xr:uid="{00000000-0005-0000-0000-0000BC000000}"/>
    <cellStyle name="Currency 4 2" xfId="190" xr:uid="{00000000-0005-0000-0000-0000BD000000}"/>
    <cellStyle name="Currency 4 2 2" xfId="191" xr:uid="{00000000-0005-0000-0000-0000BE000000}"/>
    <cellStyle name="Currency 4 3" xfId="192" xr:uid="{00000000-0005-0000-0000-0000BF000000}"/>
    <cellStyle name="Currency 4 4" xfId="193" xr:uid="{00000000-0005-0000-0000-0000C0000000}"/>
    <cellStyle name="Currency 5" xfId="194" xr:uid="{00000000-0005-0000-0000-0000C1000000}"/>
    <cellStyle name="Currency 5 2" xfId="195" xr:uid="{00000000-0005-0000-0000-0000C2000000}"/>
    <cellStyle name="Currency 5 2 2" xfId="196" xr:uid="{00000000-0005-0000-0000-0000C3000000}"/>
    <cellStyle name="Currency 5 3" xfId="197" xr:uid="{00000000-0005-0000-0000-0000C4000000}"/>
    <cellStyle name="Currency 5 4" xfId="198" xr:uid="{00000000-0005-0000-0000-0000C5000000}"/>
    <cellStyle name="Currency 6" xfId="199" xr:uid="{00000000-0005-0000-0000-0000C6000000}"/>
    <cellStyle name="Currency 7" xfId="200" xr:uid="{00000000-0005-0000-0000-0000C7000000}"/>
    <cellStyle name="Currency 7 2" xfId="201" xr:uid="{00000000-0005-0000-0000-0000C8000000}"/>
    <cellStyle name="Currency 7 3" xfId="202" xr:uid="{00000000-0005-0000-0000-0000C9000000}"/>
    <cellStyle name="Currency 8" xfId="203" xr:uid="{00000000-0005-0000-0000-0000CA000000}"/>
    <cellStyle name="Currency 8 2" xfId="204" xr:uid="{00000000-0005-0000-0000-0000CB000000}"/>
    <cellStyle name="Currency 8 2 2" xfId="205" xr:uid="{00000000-0005-0000-0000-0000CC000000}"/>
    <cellStyle name="Currency 8 2 2 2" xfId="206" xr:uid="{00000000-0005-0000-0000-0000CD000000}"/>
    <cellStyle name="Currency 8 3" xfId="207" xr:uid="{00000000-0005-0000-0000-0000CE000000}"/>
    <cellStyle name="Currency 9" xfId="208" xr:uid="{00000000-0005-0000-0000-0000CF000000}"/>
    <cellStyle name="Date" xfId="209" xr:uid="{00000000-0005-0000-0000-0000D0000000}"/>
    <cellStyle name="Date 2" xfId="210" xr:uid="{00000000-0005-0000-0000-0000D1000000}"/>
    <cellStyle name="Date 3" xfId="211" xr:uid="{00000000-0005-0000-0000-0000D2000000}"/>
    <cellStyle name="Date 4" xfId="212" xr:uid="{00000000-0005-0000-0000-0000D3000000}"/>
    <cellStyle name="Date 5" xfId="213" xr:uid="{00000000-0005-0000-0000-0000D4000000}"/>
    <cellStyle name="Date_Rate Case Plan 063009 (Per JH - 0709)" xfId="214" xr:uid="{00000000-0005-0000-0000-0000D5000000}"/>
    <cellStyle name="Date-Regulatory" xfId="215" xr:uid="{00000000-0005-0000-0000-0000D6000000}"/>
    <cellStyle name="Date-Regulatory 2" xfId="216" xr:uid="{00000000-0005-0000-0000-0000D7000000}"/>
    <cellStyle name="Date-Regulatory 3" xfId="217" xr:uid="{00000000-0005-0000-0000-0000D8000000}"/>
    <cellStyle name="Date-Regulatory 4" xfId="218" xr:uid="{00000000-0005-0000-0000-0000D9000000}"/>
    <cellStyle name="Euro" xfId="219" xr:uid="{00000000-0005-0000-0000-0000DA000000}"/>
    <cellStyle name="Euro 2" xfId="220" xr:uid="{00000000-0005-0000-0000-0000DB000000}"/>
    <cellStyle name="Euro 3" xfId="221" xr:uid="{00000000-0005-0000-0000-0000DC000000}"/>
    <cellStyle name="Euro 4" xfId="222" xr:uid="{00000000-0005-0000-0000-0000DD000000}"/>
    <cellStyle name="Euro_Rate Case Plan 063009 (Per JH - 0709)" xfId="223" xr:uid="{00000000-0005-0000-0000-0000DE000000}"/>
    <cellStyle name="Explanatory Text 2" xfId="224" xr:uid="{00000000-0005-0000-0000-0000DF000000}"/>
    <cellStyle name="Explanatory Text 2 2" xfId="225" xr:uid="{00000000-0005-0000-0000-0000E0000000}"/>
    <cellStyle name="Explanatory Text 2 2 2" xfId="226" xr:uid="{00000000-0005-0000-0000-0000E1000000}"/>
    <cellStyle name="Explanatory Text 2 2 3" xfId="227" xr:uid="{00000000-0005-0000-0000-0000E2000000}"/>
    <cellStyle name="Explanatory Text 2 3" xfId="228" xr:uid="{00000000-0005-0000-0000-0000E3000000}"/>
    <cellStyle name="Good 2" xfId="229" xr:uid="{00000000-0005-0000-0000-0000E4000000}"/>
    <cellStyle name="Good 2 2" xfId="230" xr:uid="{00000000-0005-0000-0000-0000E5000000}"/>
    <cellStyle name="Good 2 2 2" xfId="231" xr:uid="{00000000-0005-0000-0000-0000E6000000}"/>
    <cellStyle name="Good 2 2 3" xfId="232" xr:uid="{00000000-0005-0000-0000-0000E7000000}"/>
    <cellStyle name="Good 2 3" xfId="233" xr:uid="{00000000-0005-0000-0000-0000E8000000}"/>
    <cellStyle name="Heading 1 2" xfId="234" xr:uid="{00000000-0005-0000-0000-0000E9000000}"/>
    <cellStyle name="Heading 1 2 2" xfId="235" xr:uid="{00000000-0005-0000-0000-0000EA000000}"/>
    <cellStyle name="Heading 1 2 2 2" xfId="236" xr:uid="{00000000-0005-0000-0000-0000EB000000}"/>
    <cellStyle name="Heading 1 2 2 3" xfId="237" xr:uid="{00000000-0005-0000-0000-0000EC000000}"/>
    <cellStyle name="Heading 1 2 3" xfId="238" xr:uid="{00000000-0005-0000-0000-0000ED000000}"/>
    <cellStyle name="Heading 2 2" xfId="239" xr:uid="{00000000-0005-0000-0000-0000EF000000}"/>
    <cellStyle name="Heading 2 2 2" xfId="240" xr:uid="{00000000-0005-0000-0000-0000F0000000}"/>
    <cellStyle name="Heading 2 2 2 2" xfId="241" xr:uid="{00000000-0005-0000-0000-0000F1000000}"/>
    <cellStyle name="Heading 2 2 2 3" xfId="242" xr:uid="{00000000-0005-0000-0000-0000F2000000}"/>
    <cellStyle name="Heading 2 2 3" xfId="243" xr:uid="{00000000-0005-0000-0000-0000F3000000}"/>
    <cellStyle name="Heading 3 2" xfId="244" xr:uid="{00000000-0005-0000-0000-0000F5000000}"/>
    <cellStyle name="Heading 3 2 2" xfId="245" xr:uid="{00000000-0005-0000-0000-0000F6000000}"/>
    <cellStyle name="Heading 3 2 2 2" xfId="246" xr:uid="{00000000-0005-0000-0000-0000F7000000}"/>
    <cellStyle name="Heading 3 2 2 3" xfId="247" xr:uid="{00000000-0005-0000-0000-0000F8000000}"/>
    <cellStyle name="Heading 3 2 3" xfId="248" xr:uid="{00000000-0005-0000-0000-0000F9000000}"/>
    <cellStyle name="Heading 4 2" xfId="249" xr:uid="{00000000-0005-0000-0000-0000FB000000}"/>
    <cellStyle name="Heading 4 2 2" xfId="250" xr:uid="{00000000-0005-0000-0000-0000FC000000}"/>
    <cellStyle name="Heading 4 2 2 2" xfId="251" xr:uid="{00000000-0005-0000-0000-0000FD000000}"/>
    <cellStyle name="Heading 4 2 2 3" xfId="252" xr:uid="{00000000-0005-0000-0000-0000FE000000}"/>
    <cellStyle name="Heading 4 2 3" xfId="253" xr:uid="{00000000-0005-0000-0000-0000FF000000}"/>
    <cellStyle name="Input 2" xfId="254" xr:uid="{00000000-0005-0000-0000-000001010000}"/>
    <cellStyle name="Input 2 2" xfId="255" xr:uid="{00000000-0005-0000-0000-000002010000}"/>
    <cellStyle name="Input 2 2 2" xfId="256" xr:uid="{00000000-0005-0000-0000-000003010000}"/>
    <cellStyle name="Input 2 2 3" xfId="257" xr:uid="{00000000-0005-0000-0000-000004010000}"/>
    <cellStyle name="Input 2 3" xfId="258" xr:uid="{00000000-0005-0000-0000-000005010000}"/>
    <cellStyle name="Linked Cell 2" xfId="259" xr:uid="{00000000-0005-0000-0000-000006010000}"/>
    <cellStyle name="Linked Cell 2 2" xfId="260" xr:uid="{00000000-0005-0000-0000-000007010000}"/>
    <cellStyle name="Linked Cell 2 2 2" xfId="261" xr:uid="{00000000-0005-0000-0000-000008010000}"/>
    <cellStyle name="Linked Cell 2 2 3" xfId="262" xr:uid="{00000000-0005-0000-0000-000009010000}"/>
    <cellStyle name="Linked Cell 2 3" xfId="263" xr:uid="{00000000-0005-0000-0000-00000A010000}"/>
    <cellStyle name="Neutral 2" xfId="264" xr:uid="{00000000-0005-0000-0000-00000B010000}"/>
    <cellStyle name="Neutral 2 2" xfId="265" xr:uid="{00000000-0005-0000-0000-00000C010000}"/>
    <cellStyle name="Neutral 2 2 2" xfId="266" xr:uid="{00000000-0005-0000-0000-00000D010000}"/>
    <cellStyle name="Neutral 2 2 3" xfId="267" xr:uid="{00000000-0005-0000-0000-00000E010000}"/>
    <cellStyle name="Neutral 2 3" xfId="268" xr:uid="{00000000-0005-0000-0000-00000F010000}"/>
    <cellStyle name="Normal" xfId="0" builtinId="0"/>
    <cellStyle name="Normal 10" xfId="269" xr:uid="{00000000-0005-0000-0000-000011010000}"/>
    <cellStyle name="Normal 11" xfId="270" xr:uid="{00000000-0005-0000-0000-000012010000}"/>
    <cellStyle name="Normal 12" xfId="271" xr:uid="{00000000-0005-0000-0000-000013010000}"/>
    <cellStyle name="Normal 12 2" xfId="272" xr:uid="{00000000-0005-0000-0000-000014010000}"/>
    <cellStyle name="Normal 12 2 2" xfId="273" xr:uid="{00000000-0005-0000-0000-000015010000}"/>
    <cellStyle name="Normal 12 2 2 2" xfId="274" xr:uid="{00000000-0005-0000-0000-000016010000}"/>
    <cellStyle name="Normal 12 2 2 3" xfId="275" xr:uid="{00000000-0005-0000-0000-000017010000}"/>
    <cellStyle name="Normal 12 2 3" xfId="276" xr:uid="{00000000-0005-0000-0000-000018010000}"/>
    <cellStyle name="Normal 12 3" xfId="277" xr:uid="{00000000-0005-0000-0000-000019010000}"/>
    <cellStyle name="Normal 12 3 2" xfId="278" xr:uid="{00000000-0005-0000-0000-00001A010000}"/>
    <cellStyle name="Normal 12 3 3" xfId="279" xr:uid="{00000000-0005-0000-0000-00001B010000}"/>
    <cellStyle name="Normal 12 4" xfId="280" xr:uid="{00000000-0005-0000-0000-00001C010000}"/>
    <cellStyle name="Normal 13" xfId="281" xr:uid="{00000000-0005-0000-0000-00001D010000}"/>
    <cellStyle name="Normal 13 2" xfId="282" xr:uid="{00000000-0005-0000-0000-00001E010000}"/>
    <cellStyle name="Normal 14" xfId="283" xr:uid="{00000000-0005-0000-0000-00001F010000}"/>
    <cellStyle name="Normal 14 2" xfId="284" xr:uid="{00000000-0005-0000-0000-000020010000}"/>
    <cellStyle name="Normal 14 2 2" xfId="285" xr:uid="{00000000-0005-0000-0000-000021010000}"/>
    <cellStyle name="Normal 14 2 2 2" xfId="286" xr:uid="{00000000-0005-0000-0000-000022010000}"/>
    <cellStyle name="Normal 15" xfId="287" xr:uid="{00000000-0005-0000-0000-000023010000}"/>
    <cellStyle name="Normal 15 2" xfId="288" xr:uid="{00000000-0005-0000-0000-000024010000}"/>
    <cellStyle name="Normal 15 3" xfId="289" xr:uid="{00000000-0005-0000-0000-000025010000}"/>
    <cellStyle name="Normal 16" xfId="290" xr:uid="{00000000-0005-0000-0000-000026010000}"/>
    <cellStyle name="Normal 16 2" xfId="291" xr:uid="{00000000-0005-0000-0000-000027010000}"/>
    <cellStyle name="Normal 16 3" xfId="292" xr:uid="{00000000-0005-0000-0000-000028010000}"/>
    <cellStyle name="Normal 17" xfId="293" xr:uid="{00000000-0005-0000-0000-000029010000}"/>
    <cellStyle name="Normal 18" xfId="410" xr:uid="{00000000-0005-0000-0000-00002A010000}"/>
    <cellStyle name="Normal 19" xfId="413" xr:uid="{00000000-0005-0000-0000-00002B010000}"/>
    <cellStyle name="Normal 2" xfId="5" xr:uid="{6FCA35CB-C559-49B6-8889-0667C945463E}"/>
    <cellStyle name="Normal 2 10" xfId="422" xr:uid="{00000000-0005-0000-0000-00002D010000}"/>
    <cellStyle name="Normal 2 11" xfId="294" xr:uid="{00000000-0005-0000-0000-00002C010000}"/>
    <cellStyle name="Normal 2 2" xfId="295" xr:uid="{00000000-0005-0000-0000-00002E010000}"/>
    <cellStyle name="Normal 2 2 2" xfId="296" xr:uid="{00000000-0005-0000-0000-00002F010000}"/>
    <cellStyle name="Normal 2 3" xfId="297" xr:uid="{00000000-0005-0000-0000-000030010000}"/>
    <cellStyle name="Normal 2 3 30" xfId="298" xr:uid="{00000000-0005-0000-0000-000031010000}"/>
    <cellStyle name="Normal 2 3 30 2" xfId="299" xr:uid="{00000000-0005-0000-0000-000032010000}"/>
    <cellStyle name="Normal 2 3 30 3" xfId="300" xr:uid="{00000000-0005-0000-0000-000033010000}"/>
    <cellStyle name="Normal 2 4" xfId="301" xr:uid="{00000000-0005-0000-0000-000034010000}"/>
    <cellStyle name="Normal 2 5" xfId="302" xr:uid="{00000000-0005-0000-0000-000035010000}"/>
    <cellStyle name="Normal 2 6" xfId="303" xr:uid="{00000000-0005-0000-0000-000036010000}"/>
    <cellStyle name="Normal 2 7" xfId="304" xr:uid="{00000000-0005-0000-0000-000037010000}"/>
    <cellStyle name="Normal 2 8" xfId="305" xr:uid="{00000000-0005-0000-0000-000038010000}"/>
    <cellStyle name="Normal 2 9" xfId="406" xr:uid="{00000000-0005-0000-0000-000039010000}"/>
    <cellStyle name="Normal 2 9 2" xfId="425" xr:uid="{00000000-0005-0000-0000-00003A010000}"/>
    <cellStyle name="Normal 20" xfId="415" xr:uid="{00000000-0005-0000-0000-00003B010000}"/>
    <cellStyle name="Normal 21" xfId="420" xr:uid="{00000000-0005-0000-0000-00003C010000}"/>
    <cellStyle name="Normal 22" xfId="421" xr:uid="{00000000-0005-0000-0000-00003D010000}"/>
    <cellStyle name="Normal 23" xfId="427" xr:uid="{00000000-0005-0000-0000-00003E010000}"/>
    <cellStyle name="Normal 24" xfId="430" xr:uid="{00000000-0005-0000-0000-00003F010000}"/>
    <cellStyle name="Normal 25" xfId="10" xr:uid="{00000000-0005-0000-0000-00003F010000}"/>
    <cellStyle name="Normal 3" xfId="7" xr:uid="{4BCE219C-5630-4C54-A05A-D406FC5C47F9}"/>
    <cellStyle name="Normal 3 2" xfId="307" xr:uid="{00000000-0005-0000-0000-000041010000}"/>
    <cellStyle name="Normal 3 2 2" xfId="308" xr:uid="{00000000-0005-0000-0000-000042010000}"/>
    <cellStyle name="Normal 3 2 2 2" xfId="309" xr:uid="{00000000-0005-0000-0000-000043010000}"/>
    <cellStyle name="Normal 3 3" xfId="310" xr:uid="{00000000-0005-0000-0000-000044010000}"/>
    <cellStyle name="Normal 3 3 2" xfId="311" xr:uid="{00000000-0005-0000-0000-000045010000}"/>
    <cellStyle name="Normal 3 39" xfId="312" xr:uid="{00000000-0005-0000-0000-000046010000}"/>
    <cellStyle name="Normal 3 39 2" xfId="313" xr:uid="{00000000-0005-0000-0000-000047010000}"/>
    <cellStyle name="Normal 3 39 3" xfId="314" xr:uid="{00000000-0005-0000-0000-000048010000}"/>
    <cellStyle name="Normal 3 4" xfId="315" xr:uid="{00000000-0005-0000-0000-000049010000}"/>
    <cellStyle name="Normal 3 4 2" xfId="316" xr:uid="{00000000-0005-0000-0000-00004A010000}"/>
    <cellStyle name="Normal 3 4 3" xfId="317" xr:uid="{00000000-0005-0000-0000-00004B010000}"/>
    <cellStyle name="Normal 3 5" xfId="318" xr:uid="{00000000-0005-0000-0000-00004C010000}"/>
    <cellStyle name="Normal 3 6" xfId="306" xr:uid="{00000000-0005-0000-0000-000040010000}"/>
    <cellStyle name="Normal 4" xfId="319" xr:uid="{00000000-0005-0000-0000-00004D010000}"/>
    <cellStyle name="Normal 4 2" xfId="320" xr:uid="{00000000-0005-0000-0000-00004E010000}"/>
    <cellStyle name="Normal 4 2 2" xfId="321" xr:uid="{00000000-0005-0000-0000-00004F010000}"/>
    <cellStyle name="Normal 4 3" xfId="322" xr:uid="{00000000-0005-0000-0000-000050010000}"/>
    <cellStyle name="Normal 4 3 2" xfId="323" xr:uid="{00000000-0005-0000-0000-000051010000}"/>
    <cellStyle name="Normal 4 3 3" xfId="324" xr:uid="{00000000-0005-0000-0000-000052010000}"/>
    <cellStyle name="Normal 4 3 4" xfId="325" xr:uid="{00000000-0005-0000-0000-000053010000}"/>
    <cellStyle name="Normal 4 4" xfId="326" xr:uid="{00000000-0005-0000-0000-000054010000}"/>
    <cellStyle name="Normal 5" xfId="327" xr:uid="{00000000-0005-0000-0000-000055010000}"/>
    <cellStyle name="Normal 5 14" xfId="328" xr:uid="{00000000-0005-0000-0000-000056010000}"/>
    <cellStyle name="Normal 5 2" xfId="329" xr:uid="{00000000-0005-0000-0000-000057010000}"/>
    <cellStyle name="Normal 5 2 2" xfId="330" xr:uid="{00000000-0005-0000-0000-000058010000}"/>
    <cellStyle name="Normal 5 2 3" xfId="331" xr:uid="{00000000-0005-0000-0000-000059010000}"/>
    <cellStyle name="Normal 5 3" xfId="332" xr:uid="{00000000-0005-0000-0000-00005A010000}"/>
    <cellStyle name="Normal 5 3 2" xfId="333" xr:uid="{00000000-0005-0000-0000-00005B010000}"/>
    <cellStyle name="Normal 5 3 3" xfId="334" xr:uid="{00000000-0005-0000-0000-00005C010000}"/>
    <cellStyle name="Normal 5 3 4" xfId="335" xr:uid="{00000000-0005-0000-0000-00005D010000}"/>
    <cellStyle name="Normal 5 4" xfId="336" xr:uid="{00000000-0005-0000-0000-00005E010000}"/>
    <cellStyle name="Normal 6" xfId="337" xr:uid="{00000000-0005-0000-0000-00005F010000}"/>
    <cellStyle name="Normal 6 2" xfId="338" xr:uid="{00000000-0005-0000-0000-000060010000}"/>
    <cellStyle name="Normal 6 2 2" xfId="339" xr:uid="{00000000-0005-0000-0000-000061010000}"/>
    <cellStyle name="Normal 6 2 3" xfId="340" xr:uid="{00000000-0005-0000-0000-000062010000}"/>
    <cellStyle name="Normal 6 2 4" xfId="341" xr:uid="{00000000-0005-0000-0000-000063010000}"/>
    <cellStyle name="Normal 6 3" xfId="342" xr:uid="{00000000-0005-0000-0000-000064010000}"/>
    <cellStyle name="Normal 6 3 2" xfId="343" xr:uid="{00000000-0005-0000-0000-000065010000}"/>
    <cellStyle name="Normal 6 4" xfId="344" xr:uid="{00000000-0005-0000-0000-000066010000}"/>
    <cellStyle name="Normal 7" xfId="345" xr:uid="{00000000-0005-0000-0000-000067010000}"/>
    <cellStyle name="Normal 7 2" xfId="346" xr:uid="{00000000-0005-0000-0000-000068010000}"/>
    <cellStyle name="Normal 7 2 2" xfId="347" xr:uid="{00000000-0005-0000-0000-000069010000}"/>
    <cellStyle name="Normal 7 2 3" xfId="348" xr:uid="{00000000-0005-0000-0000-00006A010000}"/>
    <cellStyle name="Normal 7 2 4" xfId="349" xr:uid="{00000000-0005-0000-0000-00006B010000}"/>
    <cellStyle name="Normal 7 3" xfId="350" xr:uid="{00000000-0005-0000-0000-00006C010000}"/>
    <cellStyle name="Normal 8" xfId="351" xr:uid="{00000000-0005-0000-0000-00006D010000}"/>
    <cellStyle name="Normal 8 2" xfId="352" xr:uid="{00000000-0005-0000-0000-00006E010000}"/>
    <cellStyle name="Normal 8 3" xfId="353" xr:uid="{00000000-0005-0000-0000-00006F010000}"/>
    <cellStyle name="Normal 8 3 2" xfId="354" xr:uid="{00000000-0005-0000-0000-000070010000}"/>
    <cellStyle name="Normal 8 3 3" xfId="355" xr:uid="{00000000-0005-0000-0000-000071010000}"/>
    <cellStyle name="Normal 8 4" xfId="356" xr:uid="{00000000-0005-0000-0000-000072010000}"/>
    <cellStyle name="Normal 9" xfId="357" xr:uid="{00000000-0005-0000-0000-000073010000}"/>
    <cellStyle name="Normal 9 2" xfId="358" xr:uid="{00000000-0005-0000-0000-000074010000}"/>
    <cellStyle name="Normal 9 2 2" xfId="359" xr:uid="{00000000-0005-0000-0000-000075010000}"/>
    <cellStyle name="Normal 9 2 3" xfId="360" xr:uid="{00000000-0005-0000-0000-000076010000}"/>
    <cellStyle name="Normal 9 3" xfId="361" xr:uid="{00000000-0005-0000-0000-000077010000}"/>
    <cellStyle name="Normal_Cap Structure" xfId="4" xr:uid="{88DC8D23-DB94-4C09-96DA-B69A46B2AF24}"/>
    <cellStyle name="Note 2" xfId="362" xr:uid="{00000000-0005-0000-0000-000079010000}"/>
    <cellStyle name="Note 2 2" xfId="363" xr:uid="{00000000-0005-0000-0000-00007A010000}"/>
    <cellStyle name="Note 2 2 2" xfId="364" xr:uid="{00000000-0005-0000-0000-00007B010000}"/>
    <cellStyle name="Note 2 2 3" xfId="365" xr:uid="{00000000-0005-0000-0000-00007C010000}"/>
    <cellStyle name="Note 2 3" xfId="366" xr:uid="{00000000-0005-0000-0000-00007D010000}"/>
    <cellStyle name="Note 3" xfId="367" xr:uid="{00000000-0005-0000-0000-00007E010000}"/>
    <cellStyle name="Note 4" xfId="411" xr:uid="{00000000-0005-0000-0000-00007F010000}"/>
    <cellStyle name="Note 5" xfId="405" xr:uid="{00000000-0005-0000-0000-0000A7010000}"/>
    <cellStyle name="Output 2" xfId="368" xr:uid="{00000000-0005-0000-0000-000081010000}"/>
    <cellStyle name="Output 2 2" xfId="369" xr:uid="{00000000-0005-0000-0000-000082010000}"/>
    <cellStyle name="Output 2 2 2" xfId="370" xr:uid="{00000000-0005-0000-0000-000083010000}"/>
    <cellStyle name="Output 2 2 3" xfId="371" xr:uid="{00000000-0005-0000-0000-000084010000}"/>
    <cellStyle name="Output 2 3" xfId="372" xr:uid="{00000000-0005-0000-0000-000085010000}"/>
    <cellStyle name="Percent" xfId="3" builtinId="5"/>
    <cellStyle name="Percent 10" xfId="428" xr:uid="{00000000-0005-0000-0000-000087010000}"/>
    <cellStyle name="Percent 11" xfId="433" xr:uid="{00000000-0005-0000-0000-000088010000}"/>
    <cellStyle name="Percent 12" xfId="13" xr:uid="{00000000-0005-0000-0000-0000B4010000}"/>
    <cellStyle name="Percent 2" xfId="6" xr:uid="{D4C52E96-85B3-4A84-9C04-38FC5EAFE842}"/>
    <cellStyle name="Percent 2 2" xfId="373" xr:uid="{00000000-0005-0000-0000-00008A010000}"/>
    <cellStyle name="Percent 2 2 2" xfId="374" xr:uid="{00000000-0005-0000-0000-00008B010000}"/>
    <cellStyle name="Percent 2 2 3" xfId="375" xr:uid="{00000000-0005-0000-0000-00008C010000}"/>
    <cellStyle name="Percent 2 3" xfId="376" xr:uid="{00000000-0005-0000-0000-00008D010000}"/>
    <cellStyle name="Percent 2 4" xfId="408" xr:uid="{00000000-0005-0000-0000-00008E010000}"/>
    <cellStyle name="Percent 2 5" xfId="14" xr:uid="{00000000-0005-0000-0000-000089010000}"/>
    <cellStyle name="Percent 3" xfId="377" xr:uid="{00000000-0005-0000-0000-00008F010000}"/>
    <cellStyle name="Percent 3 2" xfId="378" xr:uid="{00000000-0005-0000-0000-000090010000}"/>
    <cellStyle name="Percent 3 2 2" xfId="379" xr:uid="{00000000-0005-0000-0000-000091010000}"/>
    <cellStyle name="Percent 3 3" xfId="380" xr:uid="{00000000-0005-0000-0000-000092010000}"/>
    <cellStyle name="Percent 3 4" xfId="381" xr:uid="{00000000-0005-0000-0000-000093010000}"/>
    <cellStyle name="Percent 4" xfId="382" xr:uid="{00000000-0005-0000-0000-000094010000}"/>
    <cellStyle name="Percent 4 2" xfId="383" xr:uid="{00000000-0005-0000-0000-000095010000}"/>
    <cellStyle name="Percent 4 3" xfId="384" xr:uid="{00000000-0005-0000-0000-000096010000}"/>
    <cellStyle name="Percent 5" xfId="385" xr:uid="{00000000-0005-0000-0000-000097010000}"/>
    <cellStyle name="Percent 6" xfId="386" xr:uid="{00000000-0005-0000-0000-000098010000}"/>
    <cellStyle name="Percent 6 2" xfId="387" xr:uid="{00000000-0005-0000-0000-000099010000}"/>
    <cellStyle name="Percent 6 3" xfId="388" xr:uid="{00000000-0005-0000-0000-00009A010000}"/>
    <cellStyle name="Percent 7" xfId="389" xr:uid="{00000000-0005-0000-0000-00009B010000}"/>
    <cellStyle name="Percent 8" xfId="418" xr:uid="{00000000-0005-0000-0000-00009C010000}"/>
    <cellStyle name="Percent 9" xfId="424" xr:uid="{00000000-0005-0000-0000-00009D010000}"/>
    <cellStyle name="Section header 1" xfId="412" xr:uid="{00000000-0005-0000-0000-00009E010000}"/>
    <cellStyle name="Title 2" xfId="390" xr:uid="{00000000-0005-0000-0000-0000A0010000}"/>
    <cellStyle name="Title 2 2" xfId="391" xr:uid="{00000000-0005-0000-0000-0000A1010000}"/>
    <cellStyle name="Title 2 2 2" xfId="392" xr:uid="{00000000-0005-0000-0000-0000A2010000}"/>
    <cellStyle name="Title 2 2 3" xfId="393" xr:uid="{00000000-0005-0000-0000-0000A3010000}"/>
    <cellStyle name="Title 2 3" xfId="394" xr:uid="{00000000-0005-0000-0000-0000A4010000}"/>
    <cellStyle name="Title 2 4" xfId="416" xr:uid="{00000000-0005-0000-0000-0000A5010000}"/>
    <cellStyle name="Total 2" xfId="395" xr:uid="{00000000-0005-0000-0000-0000A7010000}"/>
    <cellStyle name="Total 2 2" xfId="396" xr:uid="{00000000-0005-0000-0000-0000A8010000}"/>
    <cellStyle name="Total 2 2 2" xfId="397" xr:uid="{00000000-0005-0000-0000-0000A9010000}"/>
    <cellStyle name="Total 2 2 3" xfId="398" xr:uid="{00000000-0005-0000-0000-0000AA010000}"/>
    <cellStyle name="Total 2 3" xfId="399" xr:uid="{00000000-0005-0000-0000-0000AB010000}"/>
    <cellStyle name="Warning Text 2" xfId="400" xr:uid="{00000000-0005-0000-0000-0000AC010000}"/>
    <cellStyle name="Warning Text 2 2" xfId="401" xr:uid="{00000000-0005-0000-0000-0000AD010000}"/>
    <cellStyle name="Warning Text 2 2 2" xfId="402" xr:uid="{00000000-0005-0000-0000-0000AE010000}"/>
    <cellStyle name="Warning Text 2 2 3" xfId="403" xr:uid="{00000000-0005-0000-0000-0000AF010000}"/>
    <cellStyle name="Warning Text 2 3" xfId="404" xr:uid="{00000000-0005-0000-0000-0000B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.uiwater.com/files.uiwater.com/files.uiwater.com/files.uiwater.com/files.uiwater.com/files.uiwater.com/accounting/Documents%20and%20Settings/jqmischik/Desktop/Allocation/Upload%20Files/Dec%202007%20WSC%20Alloc%20For%20Up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7%20IL%20Consolidated%20Rate%20Case/Filing%20Template/USI%20IL%20Consol%20RC%20Filing%20Template%202017.11.30%20CONFIDENTIAL_ICC%20FILI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1-Filing/WSC%20Kentucky%20-%202018%20Historical%20TYE%202017%20Analysis%20-%20FINAL%20V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C4" t="str">
            <v>Penn Estates Utilities, Inc.</v>
          </cell>
        </row>
        <row r="8">
          <cell r="C8">
            <v>42369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38">
          <cell r="D838" t="str">
            <v>CUSTOMERS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/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/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/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/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/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/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/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/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>
        <row r="3">
          <cell r="F3">
            <v>750</v>
          </cell>
        </row>
        <row r="8">
          <cell r="C8">
            <v>42947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L34">
            <v>-2.2692650546074833E-2</v>
          </cell>
        </row>
      </sheetData>
      <sheetData sheetId="11"/>
      <sheetData sheetId="12"/>
      <sheetData sheetId="13"/>
      <sheetData sheetId="14"/>
      <sheetData sheetId="15">
        <row r="20">
          <cell r="E20">
            <v>6.1492921690132259E-3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F40">
            <v>0.47848706559764664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24">
          <cell r="D824" t="str">
            <v>CUSTOMERS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J1" t="str">
            <v>Net Posting 07</v>
          </cell>
        </row>
      </sheetData>
      <sheetData sheetId="84"/>
      <sheetData sheetId="85">
        <row r="1">
          <cell r="B1" t="str">
            <v>UTILITIES, INC. LIST OF COMPANIES</v>
          </cell>
        </row>
      </sheetData>
      <sheetData sheetId="8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/>
      <sheetData sheetId="3"/>
      <sheetData sheetId="4">
        <row r="11">
          <cell r="J11">
            <v>2416580.1100001005</v>
          </cell>
        </row>
      </sheetData>
      <sheetData sheetId="5">
        <row r="23">
          <cell r="E23">
            <v>6278120.5600000015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C11">
            <v>2477391.4600000004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05">
          <cell r="B705" t="str">
            <v>CUSTOMERS</v>
          </cell>
          <cell r="C705">
            <v>7107.0999999999995</v>
          </cell>
          <cell r="D705">
            <v>0</v>
          </cell>
          <cell r="E705">
            <v>7107.0999999999995</v>
          </cell>
          <cell r="F705">
            <v>1</v>
          </cell>
          <cell r="G705">
            <v>0</v>
          </cell>
          <cell r="H705">
            <v>1</v>
          </cell>
        </row>
        <row r="706">
          <cell r="B706" t="str">
            <v>REVENUES</v>
          </cell>
          <cell r="C706">
            <v>-2655132.1600000006</v>
          </cell>
          <cell r="D706">
            <v>0</v>
          </cell>
          <cell r="E706">
            <v>-2655132.1600000006</v>
          </cell>
          <cell r="F706">
            <v>1</v>
          </cell>
          <cell r="G706">
            <v>0</v>
          </cell>
          <cell r="H706">
            <v>1</v>
          </cell>
        </row>
        <row r="707">
          <cell r="B707" t="str">
            <v>PLANT IN SERVICE</v>
          </cell>
          <cell r="C707">
            <v>12723289.330000002</v>
          </cell>
          <cell r="D707">
            <v>0</v>
          </cell>
          <cell r="E707">
            <v>12723289.330000002</v>
          </cell>
          <cell r="F707">
            <v>1</v>
          </cell>
          <cell r="G707">
            <v>0</v>
          </cell>
          <cell r="H707">
            <v>1</v>
          </cell>
        </row>
        <row r="708">
          <cell r="B708" t="str">
            <v>NET PLANT</v>
          </cell>
          <cell r="C708">
            <v>7020686.9900000021</v>
          </cell>
          <cell r="D708">
            <v>0</v>
          </cell>
          <cell r="E708">
            <v>7020686.9900000021</v>
          </cell>
          <cell r="F708">
            <v>1</v>
          </cell>
          <cell r="G708">
            <v>0</v>
          </cell>
          <cell r="H708">
            <v>1</v>
          </cell>
        </row>
        <row r="709">
          <cell r="B709" t="str">
            <v>DEFERRED MAINTENANCE</v>
          </cell>
          <cell r="C709">
            <v>207391.05</v>
          </cell>
          <cell r="D709">
            <v>0</v>
          </cell>
          <cell r="E709">
            <v>207391.05</v>
          </cell>
          <cell r="F709">
            <v>1</v>
          </cell>
          <cell r="G709">
            <v>0</v>
          </cell>
          <cell r="H709">
            <v>1</v>
          </cell>
        </row>
        <row r="710">
          <cell r="B710" t="str">
            <v>CIAC</v>
          </cell>
          <cell r="C710">
            <v>-268212.19</v>
          </cell>
          <cell r="D710">
            <v>0</v>
          </cell>
          <cell r="E710">
            <v>-268212.19</v>
          </cell>
          <cell r="F710">
            <v>1</v>
          </cell>
          <cell r="G710">
            <v>0</v>
          </cell>
          <cell r="H710">
            <v>1</v>
          </cell>
        </row>
        <row r="711">
          <cell r="B711" t="str">
            <v>CAP STRUCTURE</v>
          </cell>
          <cell r="C711">
            <v>33123.9845027626</v>
          </cell>
          <cell r="D711">
            <v>562518.17549723748</v>
          </cell>
          <cell r="E711">
            <v>595642.16</v>
          </cell>
          <cell r="F711">
            <v>5.5610543925840639E-2</v>
          </cell>
          <cell r="G711">
            <v>0.94438945607415947</v>
          </cell>
          <cell r="H711">
            <v>1</v>
          </cell>
        </row>
        <row r="712">
          <cell r="B712"/>
          <cell r="C712"/>
          <cell r="D712"/>
          <cell r="E712"/>
          <cell r="F712"/>
          <cell r="G712"/>
          <cell r="H712"/>
        </row>
      </sheetData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DBFE1-7374-4C02-B984-04537D9B71E2}">
  <dimension ref="A1:G43"/>
  <sheetViews>
    <sheetView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35" sqref="J35"/>
    </sheetView>
  </sheetViews>
  <sheetFormatPr defaultColWidth="9.28515625" defaultRowHeight="15"/>
  <cols>
    <col min="1" max="1" width="7.85546875" style="9" bestFit="1" customWidth="1"/>
    <col min="2" max="2" width="43.42578125" style="9" bestFit="1" customWidth="1"/>
    <col min="3" max="3" width="14.28515625" style="9" bestFit="1" customWidth="1"/>
    <col min="4" max="4" width="1.7109375" style="9" customWidth="1"/>
    <col min="5" max="5" width="14.28515625" style="9" bestFit="1" customWidth="1"/>
    <col min="6" max="6" width="1.7109375" style="9" customWidth="1"/>
    <col min="7" max="7" width="14.28515625" style="9" bestFit="1" customWidth="1"/>
    <col min="8" max="16384" width="9.28515625" style="9"/>
  </cols>
  <sheetData>
    <row r="1" spans="1:7">
      <c r="A1" s="24" t="s">
        <v>27</v>
      </c>
    </row>
    <row r="3" spans="1:7">
      <c r="A3" s="10"/>
      <c r="B3" s="11"/>
    </row>
    <row r="4" spans="1:7" ht="30">
      <c r="A4" s="12" t="s">
        <v>1</v>
      </c>
      <c r="B4" s="1" t="s">
        <v>2</v>
      </c>
      <c r="C4" s="2">
        <v>43008</v>
      </c>
      <c r="E4" s="2">
        <v>43100</v>
      </c>
      <c r="G4" s="2">
        <v>43100</v>
      </c>
    </row>
    <row r="5" spans="1:7">
      <c r="A5" s="13">
        <v>1</v>
      </c>
      <c r="B5" s="5" t="s">
        <v>3</v>
      </c>
      <c r="C5" s="3">
        <v>2472699.42</v>
      </c>
      <c r="E5" s="3">
        <v>2477391.4600000004</v>
      </c>
      <c r="G5" s="3">
        <f>E5</f>
        <v>2477391.4600000004</v>
      </c>
    </row>
    <row r="6" spans="1:7">
      <c r="A6" s="13">
        <v>2</v>
      </c>
      <c r="B6" s="5"/>
      <c r="C6" s="4"/>
      <c r="E6" s="4"/>
      <c r="G6" s="4"/>
    </row>
    <row r="7" spans="1:7">
      <c r="A7" s="13">
        <v>3</v>
      </c>
      <c r="B7" s="4" t="s">
        <v>4</v>
      </c>
      <c r="C7" s="4">
        <v>991801.42999999993</v>
      </c>
      <c r="E7" s="4">
        <v>1114972.5499999998</v>
      </c>
      <c r="G7" s="4">
        <f>E7</f>
        <v>1114972.5499999998</v>
      </c>
    </row>
    <row r="8" spans="1:7">
      <c r="A8" s="13">
        <v>4</v>
      </c>
      <c r="B8" s="4" t="s">
        <v>5</v>
      </c>
      <c r="C8" s="4">
        <v>787980.16</v>
      </c>
      <c r="E8" s="4">
        <v>670827.51000000013</v>
      </c>
      <c r="G8" s="4">
        <f t="shared" ref="G8:G12" si="0">E8</f>
        <v>670827.51000000013</v>
      </c>
    </row>
    <row r="9" spans="1:7">
      <c r="A9" s="13">
        <v>5</v>
      </c>
      <c r="B9" s="4" t="s">
        <v>6</v>
      </c>
      <c r="C9" s="4">
        <v>278843.42</v>
      </c>
      <c r="E9" s="4">
        <v>278883.77999999997</v>
      </c>
      <c r="G9" s="4">
        <f t="shared" si="0"/>
        <v>278883.77999999997</v>
      </c>
    </row>
    <row r="10" spans="1:7">
      <c r="A10" s="13">
        <v>6</v>
      </c>
      <c r="B10" s="4" t="s">
        <v>7</v>
      </c>
      <c r="C10" s="5">
        <v>136283.45000000001</v>
      </c>
      <c r="E10" s="5">
        <v>156798.81999999998</v>
      </c>
      <c r="G10" s="4">
        <f t="shared" si="0"/>
        <v>156798.81999999998</v>
      </c>
    </row>
    <row r="11" spans="1:7">
      <c r="A11" s="13">
        <v>7</v>
      </c>
      <c r="B11" s="4" t="s">
        <v>8</v>
      </c>
      <c r="C11" s="5">
        <v>-177248.3</v>
      </c>
      <c r="E11" s="5">
        <v>-177740.7</v>
      </c>
      <c r="G11" s="4">
        <f t="shared" si="0"/>
        <v>-177740.7</v>
      </c>
    </row>
    <row r="12" spans="1:7">
      <c r="A12" s="13">
        <v>8</v>
      </c>
      <c r="B12" s="4" t="s">
        <v>9</v>
      </c>
      <c r="C12" s="5">
        <v>162864.45000000001</v>
      </c>
      <c r="E12" s="5">
        <v>156983.07999999999</v>
      </c>
      <c r="G12" s="6">
        <f t="shared" si="0"/>
        <v>156983.07999999999</v>
      </c>
    </row>
    <row r="13" spans="1:7">
      <c r="A13" s="13">
        <v>9</v>
      </c>
      <c r="B13" s="4"/>
      <c r="C13" s="7"/>
      <c r="E13" s="7"/>
      <c r="G13" s="7"/>
    </row>
    <row r="14" spans="1:7">
      <c r="A14" s="13">
        <v>10</v>
      </c>
      <c r="B14" s="4" t="s">
        <v>10</v>
      </c>
      <c r="C14" s="3">
        <f>C5-C7-C8-C9-C10-C11-C12</f>
        <v>292174.80999999994</v>
      </c>
      <c r="E14" s="3">
        <f>E5-E7-E8-E9-E10-E11-E12</f>
        <v>276666.42000000062</v>
      </c>
      <c r="G14" s="3">
        <f>G5-G7-G8-G9-G10-G11-G12</f>
        <v>276666.42000000062</v>
      </c>
    </row>
    <row r="15" spans="1:7">
      <c r="A15" s="13">
        <v>11</v>
      </c>
      <c r="B15" s="4" t="s">
        <v>25</v>
      </c>
      <c r="C15" s="8">
        <v>0.06</v>
      </c>
      <c r="E15" s="8">
        <v>0.06</v>
      </c>
      <c r="G15" s="8">
        <v>0.05</v>
      </c>
    </row>
    <row r="16" spans="1:7">
      <c r="A16" s="13">
        <v>12</v>
      </c>
      <c r="B16" s="4" t="s">
        <v>11</v>
      </c>
      <c r="C16" s="6">
        <f>C14*6%</f>
        <v>17530.488599999997</v>
      </c>
      <c r="E16" s="6">
        <f>E14*6%</f>
        <v>16599.985200000036</v>
      </c>
      <c r="G16" s="6">
        <f>G14*5%</f>
        <v>13833.321000000033</v>
      </c>
    </row>
    <row r="17" spans="1:7">
      <c r="A17" s="13">
        <v>13</v>
      </c>
      <c r="B17" s="4"/>
      <c r="C17" s="5"/>
      <c r="E17" s="5"/>
      <c r="G17" s="5"/>
    </row>
    <row r="18" spans="1:7">
      <c r="A18" s="13">
        <v>14</v>
      </c>
      <c r="B18" s="4" t="s">
        <v>12</v>
      </c>
      <c r="C18" s="3">
        <f>C14</f>
        <v>292174.80999999994</v>
      </c>
      <c r="E18" s="3">
        <f>E14</f>
        <v>276666.42000000062</v>
      </c>
      <c r="G18" s="3">
        <f>G14</f>
        <v>276666.42000000062</v>
      </c>
    </row>
    <row r="19" spans="1:7">
      <c r="A19" s="13">
        <v>15</v>
      </c>
      <c r="B19" s="4"/>
      <c r="C19" s="4"/>
      <c r="E19" s="4"/>
      <c r="G19" s="4"/>
    </row>
    <row r="20" spans="1:7">
      <c r="A20" s="13">
        <v>16</v>
      </c>
      <c r="B20" s="4" t="s">
        <v>13</v>
      </c>
      <c r="C20" s="6">
        <f>C16</f>
        <v>17530.488599999997</v>
      </c>
      <c r="E20" s="6">
        <f>E16</f>
        <v>16599.985200000036</v>
      </c>
      <c r="G20" s="6">
        <f>G16</f>
        <v>13833.321000000033</v>
      </c>
    </row>
    <row r="21" spans="1:7">
      <c r="A21" s="13">
        <v>17</v>
      </c>
      <c r="B21" s="4"/>
      <c r="C21" s="4"/>
      <c r="E21" s="4"/>
      <c r="G21" s="4"/>
    </row>
    <row r="22" spans="1:7">
      <c r="A22" s="13">
        <v>18</v>
      </c>
      <c r="B22" s="4" t="s">
        <v>14</v>
      </c>
      <c r="C22" s="5">
        <f>C18-C20</f>
        <v>274644.32139999996</v>
      </c>
      <c r="E22" s="5">
        <f>E18-E20</f>
        <v>260066.4348000006</v>
      </c>
      <c r="G22" s="5">
        <f>G18-G20</f>
        <v>262833.09900000057</v>
      </c>
    </row>
    <row r="23" spans="1:7">
      <c r="A23" s="13">
        <v>19</v>
      </c>
      <c r="B23" s="4" t="s">
        <v>15</v>
      </c>
      <c r="C23" s="14">
        <v>0.35</v>
      </c>
      <c r="E23" s="14">
        <v>0.35</v>
      </c>
      <c r="G23" s="14">
        <v>0.21</v>
      </c>
    </row>
    <row r="24" spans="1:7">
      <c r="A24" s="13">
        <v>20</v>
      </c>
      <c r="B24" s="4"/>
      <c r="C24" s="5"/>
      <c r="E24" s="5"/>
      <c r="G24" s="5"/>
    </row>
    <row r="25" spans="1:7" ht="15.75" thickBot="1">
      <c r="A25" s="13">
        <v>21</v>
      </c>
      <c r="B25" s="4" t="s">
        <v>16</v>
      </c>
      <c r="C25" s="15">
        <f>C22*C23</f>
        <v>96125.512489999979</v>
      </c>
      <c r="E25" s="15">
        <f>E22*E23</f>
        <v>91023.2521800002</v>
      </c>
      <c r="G25" s="15">
        <f>G22*G23</f>
        <v>55194.950790000119</v>
      </c>
    </row>
    <row r="26" spans="1:7" ht="15.75" thickTop="1">
      <c r="A26" s="13">
        <v>22</v>
      </c>
    </row>
    <row r="27" spans="1:7" ht="15.75" thickBot="1">
      <c r="A27" s="13">
        <v>23</v>
      </c>
      <c r="B27" s="4" t="s">
        <v>0</v>
      </c>
      <c r="C27" s="16">
        <f>C14-C20-C25</f>
        <v>178518.80890999996</v>
      </c>
      <c r="E27" s="16">
        <f>E14-E20-E25</f>
        <v>169043.18262000039</v>
      </c>
      <c r="G27" s="16">
        <f>G14-G20-G25</f>
        <v>207638.14821000045</v>
      </c>
    </row>
    <row r="28" spans="1:7" ht="15.75" thickTop="1">
      <c r="A28" s="13">
        <v>24</v>
      </c>
    </row>
    <row r="29" spans="1:7">
      <c r="A29" s="13">
        <v>25</v>
      </c>
      <c r="B29" s="9" t="s">
        <v>20</v>
      </c>
      <c r="C29" s="18">
        <f>SUM(C7:C12,C20,C25)</f>
        <v>2294180.6110899998</v>
      </c>
      <c r="E29" s="18">
        <f>SUM(E7:E12,E20,E25)</f>
        <v>2308348.2773800003</v>
      </c>
      <c r="G29" s="18">
        <f>SUM(G7:G12,G20,G25)</f>
        <v>2269753.3117900002</v>
      </c>
    </row>
    <row r="30" spans="1:7">
      <c r="A30" s="13">
        <v>26</v>
      </c>
      <c r="B30" s="9" t="s">
        <v>21</v>
      </c>
      <c r="C30" s="19">
        <f>C25+C20</f>
        <v>113656.00108999998</v>
      </c>
      <c r="E30" s="19">
        <f>E25+E20</f>
        <v>107623.23738000024</v>
      </c>
      <c r="G30" s="19">
        <f>G25+G20</f>
        <v>69028.271790000144</v>
      </c>
    </row>
    <row r="31" spans="1:7">
      <c r="A31" s="13">
        <v>27</v>
      </c>
      <c r="C31" s="20"/>
      <c r="E31" s="20"/>
    </row>
    <row r="32" spans="1:7">
      <c r="A32" s="13">
        <v>28</v>
      </c>
      <c r="B32" s="9" t="s">
        <v>22</v>
      </c>
      <c r="C32" s="21">
        <f>C29-C30</f>
        <v>2180524.61</v>
      </c>
      <c r="E32" s="21">
        <f>E29-E30</f>
        <v>2200725.04</v>
      </c>
      <c r="G32" s="21">
        <f>G29-G30</f>
        <v>2200725.04</v>
      </c>
    </row>
    <row r="33" spans="1:7">
      <c r="A33" s="13">
        <v>29</v>
      </c>
      <c r="B33" s="9" t="s">
        <v>23</v>
      </c>
      <c r="C33" s="14">
        <v>0.88</v>
      </c>
      <c r="E33" s="14">
        <v>0.88</v>
      </c>
      <c r="G33" s="14">
        <v>0.88</v>
      </c>
    </row>
    <row r="34" spans="1:7">
      <c r="A34" s="13">
        <v>30</v>
      </c>
      <c r="C34" s="20"/>
      <c r="E34" s="20"/>
      <c r="G34" s="20"/>
    </row>
    <row r="35" spans="1:7">
      <c r="A35" s="13">
        <v>31</v>
      </c>
      <c r="B35" s="9" t="s">
        <v>24</v>
      </c>
      <c r="C35" s="21">
        <f>C32/C33</f>
        <v>2477868.875</v>
      </c>
      <c r="E35" s="21">
        <f>E32/E33</f>
        <v>2500823.9090909092</v>
      </c>
      <c r="G35" s="21">
        <f>G32/G33</f>
        <v>2500823.9090909092</v>
      </c>
    </row>
    <row r="36" spans="1:7">
      <c r="A36" s="13">
        <v>32</v>
      </c>
    </row>
    <row r="37" spans="1:7">
      <c r="A37" s="13">
        <v>33</v>
      </c>
      <c r="B37" s="9" t="s">
        <v>26</v>
      </c>
      <c r="C37" s="17">
        <f>C5-C35</f>
        <v>-5169.4550000000745</v>
      </c>
      <c r="E37" s="17">
        <f>E5-E35</f>
        <v>-23432.449090908747</v>
      </c>
      <c r="G37" s="17">
        <f>G5-G35</f>
        <v>-23432.449090908747</v>
      </c>
    </row>
    <row r="38" spans="1:7">
      <c r="A38" s="13">
        <v>34</v>
      </c>
    </row>
    <row r="39" spans="1:7">
      <c r="A39" s="13">
        <v>35</v>
      </c>
      <c r="B39" s="9" t="s">
        <v>17</v>
      </c>
      <c r="C39" s="3">
        <v>5816009</v>
      </c>
      <c r="E39" s="3">
        <v>6278120.5600000015</v>
      </c>
      <c r="G39" s="3">
        <f>E39</f>
        <v>6278120.5600000015</v>
      </c>
    </row>
    <row r="40" spans="1:7">
      <c r="A40" s="13">
        <v>36</v>
      </c>
      <c r="B40" s="4"/>
      <c r="C40" s="5"/>
      <c r="E40" s="5"/>
    </row>
    <row r="41" spans="1:7">
      <c r="A41" s="13">
        <v>37</v>
      </c>
      <c r="B41" s="9" t="s">
        <v>18</v>
      </c>
      <c r="C41" s="22">
        <v>0.51851441283265554</v>
      </c>
      <c r="E41" s="22">
        <v>0.51851441283265554</v>
      </c>
      <c r="G41" s="22">
        <f>E41</f>
        <v>0.51851441283265554</v>
      </c>
    </row>
    <row r="42" spans="1:7">
      <c r="A42" s="13">
        <v>38</v>
      </c>
    </row>
    <row r="43" spans="1:7">
      <c r="A43" s="13">
        <v>39</v>
      </c>
      <c r="B43" s="9" t="s">
        <v>19</v>
      </c>
      <c r="C43" s="23">
        <f>C27/(C39*C41)</f>
        <v>5.9196779173497187E-2</v>
      </c>
      <c r="E43" s="23">
        <f>E27/(E39*E41)</f>
        <v>5.1928667265567226E-2</v>
      </c>
      <c r="G43" s="23">
        <f>G27/(G39*G41)</f>
        <v>6.3784721412124712E-2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 7 and 9</vt:lpstr>
      <vt:lpstr>'PSC DR 7 and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Lubertozzi</dc:creator>
  <cp:lastModifiedBy>Robert A. Guttormsen</cp:lastModifiedBy>
  <cp:lastPrinted>2018-09-20T16:23:52Z</cp:lastPrinted>
  <dcterms:created xsi:type="dcterms:W3CDTF">2018-09-11T19:42:32Z</dcterms:created>
  <dcterms:modified xsi:type="dcterms:W3CDTF">2018-09-20T20:13:14Z</dcterms:modified>
</cp:coreProperties>
</file>