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\Documents\Office - 1\Laptop - Current\CUII Depreciation Indiana\Draft testimony and exhibits 10=2-15\"/>
    </mc:Choice>
  </mc:AlternateContent>
  <bookViews>
    <workbookView xWindow="0" yWindow="0" windowWidth="25200" windowHeight="11985"/>
  </bookViews>
  <sheets>
    <sheet name="JFG-3 Water Cost Increase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C">#REF!</definedName>
    <definedName name="\PC">#REF!</definedName>
    <definedName name="_Key1" hidden="1">#REF!</definedName>
    <definedName name="_Order1" hidden="1">255</definedName>
    <definedName name="_Sort" hidden="1">#REF!</definedName>
    <definedName name="a" localSheetId="0">[3]F_12!#REF!</definedName>
    <definedName name="a">[3]F_12!#REF!</definedName>
    <definedName name="ALLOCATION_TABLE">'[4]Linked TB'!$C$789:$I$796</definedName>
    <definedName name="company_title">'[4]Input Schedule'!$C$3</definedName>
    <definedName name="Computers_rate">'[4]Input Schedule'!$C$23</definedName>
    <definedName name="COPY" localSheetId="0">[3]W_2_W_3!#REF!</definedName>
    <definedName name="COPY">[3]W_2_W_3!#REF!</definedName>
    <definedName name="customers">'[4]Input Schedule'!$C$13</definedName>
    <definedName name="PRINTF12" localSheetId="0">[3]F_12!#REF!</definedName>
    <definedName name="PRINTF12">[3]F_12!#REF!</definedName>
    <definedName name="PRINTF13" localSheetId="0">[3]F_13!#REF!</definedName>
    <definedName name="PRINTF13">[3]F_13!#REF!</definedName>
    <definedName name="PRINTF1415" localSheetId="0">[3]F_14_F_15!#REF!</definedName>
    <definedName name="PRINTF1415">[3]F_14_F_15!#REF!</definedName>
    <definedName name="PRINTF37">#REF!</definedName>
    <definedName name="PRINTG0405" localSheetId="0">[3]W_4_W_5!#REF!</definedName>
    <definedName name="PRINTG0405">[3]W_4_W_5!#REF!</definedName>
    <definedName name="PRINTG18" localSheetId="0">[3]W_11!#REF!</definedName>
    <definedName name="PRINTG18">[3]W_11!#REF!</definedName>
    <definedName name="PRINTW6" localSheetId="0">[3]W_6!#REF!</definedName>
    <definedName name="PRINTW6">[3]W_6!#REF!</definedName>
    <definedName name="sewer_customers">'[4]Input Schedule'!$C$12</definedName>
    <definedName name="swr_comp_dep">'[4]Input Schedule'!$D$23</definedName>
    <definedName name="swr_cust_per">'[4]Input Schedule'!$D$12</definedName>
    <definedName name="swr_plt_dep">'[4]Input Schedule'!$D$22</definedName>
    <definedName name="swr_vhle_dep">'[4]Input Schedule'!$D$24</definedName>
    <definedName name="test_year_end_date">'[4]Input Schedule'!$C$7</definedName>
    <definedName name="TOTAL">#REF!</definedName>
    <definedName name="Vehicles_rate">'[4]Input Schedule'!$C$24</definedName>
    <definedName name="water_customer">'[4]Input Schedule'!$C$11</definedName>
    <definedName name="witness2">[5]titlepage!$B$8</definedName>
    <definedName name="wtr_comp_dep">'[4]Input Schedule'!$C$23</definedName>
    <definedName name="wtr_cust_per">'[4]Input Schedule'!$D$11</definedName>
    <definedName name="wtr_plt_dep">'[4]Input Schedule'!$C$22</definedName>
    <definedName name="wtr_vhle_dep">'[4]Input Schedule'!$C$24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3" i="1" l="1"/>
  <c r="A73" i="1"/>
  <c r="B72" i="1"/>
  <c r="A72" i="1"/>
  <c r="B71" i="1"/>
  <c r="A71" i="1"/>
  <c r="B70" i="1"/>
  <c r="A70" i="1"/>
  <c r="B64" i="1"/>
  <c r="A64" i="1"/>
  <c r="B63" i="1"/>
  <c r="A63" i="1"/>
  <c r="B62" i="1"/>
  <c r="A62" i="1"/>
  <c r="B61" i="1"/>
  <c r="A61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F51" i="1"/>
  <c r="F50" i="1"/>
  <c r="F49" i="1"/>
  <c r="H48" i="1"/>
  <c r="G48" i="1"/>
  <c r="G49" i="1" s="1"/>
  <c r="F48" i="1"/>
  <c r="A48" i="1"/>
  <c r="H47" i="1"/>
  <c r="F47" i="1"/>
  <c r="H45" i="1"/>
  <c r="F45" i="1"/>
  <c r="H44" i="1"/>
  <c r="F44" i="1"/>
  <c r="H43" i="1"/>
  <c r="F43" i="1"/>
  <c r="B43" i="1"/>
  <c r="A43" i="1"/>
  <c r="H42" i="1"/>
  <c r="F42" i="1"/>
  <c r="B42" i="1"/>
  <c r="A42" i="1"/>
  <c r="H41" i="1"/>
  <c r="F41" i="1"/>
  <c r="H40" i="1"/>
  <c r="F40" i="1"/>
  <c r="H39" i="1"/>
  <c r="F39" i="1"/>
  <c r="H38" i="1"/>
  <c r="F38" i="1"/>
  <c r="B38" i="1"/>
  <c r="A38" i="1"/>
  <c r="H37" i="1"/>
  <c r="F37" i="1"/>
  <c r="B37" i="1"/>
  <c r="A37" i="1"/>
  <c r="H36" i="1"/>
  <c r="F36" i="1"/>
  <c r="B36" i="1"/>
  <c r="A36" i="1"/>
  <c r="H35" i="1"/>
  <c r="F35" i="1"/>
  <c r="B35" i="1"/>
  <c r="A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B28" i="1"/>
  <c r="A28" i="1"/>
  <c r="H27" i="1"/>
  <c r="G27" i="1"/>
  <c r="F27" i="1"/>
  <c r="H25" i="1"/>
  <c r="F25" i="1"/>
  <c r="H24" i="1"/>
  <c r="F24" i="1"/>
  <c r="H23" i="1"/>
  <c r="F23" i="1"/>
  <c r="H22" i="1"/>
  <c r="G22" i="1"/>
  <c r="F22" i="1"/>
  <c r="H20" i="1"/>
  <c r="F20" i="1"/>
  <c r="H19" i="1"/>
  <c r="F19" i="1"/>
  <c r="B19" i="1"/>
  <c r="A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A1" i="1"/>
  <c r="H49" i="1" l="1"/>
  <c r="G50" i="1"/>
  <c r="H50" i="1" l="1"/>
  <c r="G51" i="1"/>
  <c r="H51" i="1" s="1"/>
</calcChain>
</file>

<file path=xl/sharedStrings.xml><?xml version="1.0" encoding="utf-8"?>
<sst xmlns="http://schemas.openxmlformats.org/spreadsheetml/2006/main" count="55" uniqueCount="51">
  <si>
    <t>Schedule JFG-3</t>
  </si>
  <si>
    <t>Construction Cost Increase</t>
  </si>
  <si>
    <t>Water</t>
  </si>
  <si>
    <t>A/C No.</t>
  </si>
  <si>
    <t>Description</t>
  </si>
  <si>
    <t>Average Service Lives</t>
  </si>
  <si>
    <t>H-W NARUC Acct.</t>
  </si>
  <si>
    <t>2015 Cost Index</t>
  </si>
  <si>
    <t>Vintage Year</t>
  </si>
  <si>
    <t>Vintage Cost Index</t>
  </si>
  <si>
    <t>Current Cost Multiple of Original Cost</t>
  </si>
  <si>
    <t>Source of Supply &amp; Pumping:</t>
  </si>
  <si>
    <t>Structures &amp; Improvements</t>
  </si>
  <si>
    <t>Coll. &amp; Impdg. Reservoirs</t>
  </si>
  <si>
    <t>Lake &amp; River Intakes</t>
  </si>
  <si>
    <t>Wells &amp; Springs</t>
  </si>
  <si>
    <t>Infiltration Galleries</t>
  </si>
  <si>
    <t>Supply Mains</t>
  </si>
  <si>
    <t>Power Generation Equipment</t>
  </si>
  <si>
    <t>Electric Pumping Equipment</t>
  </si>
  <si>
    <t>Diesel Pumping Equipment</t>
  </si>
  <si>
    <t>Other Pumping Equipment</t>
  </si>
  <si>
    <t>Water Treatment Equipment:</t>
  </si>
  <si>
    <t>Purification System Equipment</t>
  </si>
  <si>
    <t>Water Treatment Equipment Non-Media</t>
  </si>
  <si>
    <t>Water Treatment Equipment Filter Media</t>
  </si>
  <si>
    <t>Transmission &amp; Distribution Plant:</t>
  </si>
  <si>
    <t>Distr. Reserv. &amp; Standpipes</t>
  </si>
  <si>
    <t>Elevated Tanks &amp; Standpipes</t>
  </si>
  <si>
    <t>Ground Level Tanks</t>
  </si>
  <si>
    <t>Below Ground Tanks</t>
  </si>
  <si>
    <t>Clearwell</t>
  </si>
  <si>
    <t>Transmission and Distribution Mains</t>
  </si>
  <si>
    <t>Fire Mains</t>
  </si>
  <si>
    <t>Services</t>
  </si>
  <si>
    <t>Meters &amp; Installations</t>
  </si>
  <si>
    <t>Hydrants</t>
  </si>
  <si>
    <t>Other Plant &amp; Misc. Equipment</t>
  </si>
  <si>
    <t>General Plant:</t>
  </si>
  <si>
    <t>Structures &amp; Improvements Offices</t>
  </si>
  <si>
    <t>Structures &amp; Improvements Leasehold</t>
  </si>
  <si>
    <t>Structures &amp; Improvements Store, Shop &amp; Garage</t>
  </si>
  <si>
    <t>Structures &amp; Improvements Misc.</t>
  </si>
  <si>
    <t>Office Furn. &amp; Equipment</t>
  </si>
  <si>
    <t>Transportation Equipment</t>
  </si>
  <si>
    <t>Stores Equipment</t>
  </si>
  <si>
    <t>Tools, Shop &amp; Garage Equipment</t>
  </si>
  <si>
    <t>Laboratory Equipment</t>
  </si>
  <si>
    <t>Power Operated Equipment</t>
  </si>
  <si>
    <t>Communications Equipment</t>
  </si>
  <si>
    <t>Other Miscellaneous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</si>
</sst>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2" applyFont="1" applyFill="1"/>
    <xf numFmtId="43" fontId="3" fillId="0" borderId="0" xfId="2" applyNumberFormat="1" applyFont="1" applyFill="1"/>
    <xf numFmtId="0" fontId="4" fillId="0" borderId="0" xfId="2" applyFont="1" applyFill="1"/>
    <xf numFmtId="0" fontId="5" fillId="0" borderId="0" xfId="2" applyFont="1" applyFill="1"/>
    <xf numFmtId="0" fontId="4" fillId="0" borderId="0" xfId="2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4" fillId="0" borderId="2" xfId="3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3" xfId="2" applyFont="1" applyFill="1" applyBorder="1" applyAlignment="1">
      <alignment horizontal="center" wrapText="1"/>
    </xf>
    <xf numFmtId="0" fontId="4" fillId="0" borderId="4" xfId="3" applyFont="1" applyFill="1" applyBorder="1" applyAlignment="1">
      <alignment horizontal="center"/>
    </xf>
    <xf numFmtId="0" fontId="4" fillId="0" borderId="5" xfId="3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 wrapText="1"/>
    </xf>
    <xf numFmtId="0" fontId="4" fillId="0" borderId="4" xfId="2" applyFont="1" applyFill="1" applyBorder="1" applyAlignment="1">
      <alignment horizontal="center" wrapText="1"/>
    </xf>
    <xf numFmtId="0" fontId="4" fillId="0" borderId="6" xfId="2" applyFont="1" applyFill="1" applyBorder="1" applyAlignment="1">
      <alignment horizontal="center" wrapText="1"/>
    </xf>
    <xf numFmtId="0" fontId="4" fillId="0" borderId="7" xfId="3" applyFont="1" applyFill="1" applyBorder="1" applyAlignment="1">
      <alignment horizontal="center"/>
    </xf>
    <xf numFmtId="0" fontId="4" fillId="0" borderId="8" xfId="3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 wrapText="1"/>
    </xf>
    <xf numFmtId="0" fontId="4" fillId="0" borderId="7" xfId="2" applyFont="1" applyFill="1" applyBorder="1" applyAlignment="1">
      <alignment horizontal="center" wrapText="1"/>
    </xf>
    <xf numFmtId="0" fontId="4" fillId="0" borderId="9" xfId="2" applyFont="1" applyFill="1" applyBorder="1" applyAlignment="1">
      <alignment horizontal="center" wrapText="1"/>
    </xf>
    <xf numFmtId="0" fontId="5" fillId="0" borderId="0" xfId="3" applyFont="1" applyFill="1" applyBorder="1" applyAlignment="1">
      <alignment horizontal="right"/>
    </xf>
    <xf numFmtId="0" fontId="4" fillId="0" borderId="0" xfId="3" applyFont="1" applyFill="1" applyBorder="1"/>
    <xf numFmtId="0" fontId="5" fillId="0" borderId="0" xfId="3" applyFont="1" applyFill="1" applyAlignment="1">
      <alignment horizontal="right"/>
    </xf>
    <xf numFmtId="0" fontId="5" fillId="0" borderId="0" xfId="3" applyFont="1" applyFill="1"/>
    <xf numFmtId="1" fontId="5" fillId="0" borderId="0" xfId="2" applyNumberFormat="1" applyFont="1" applyFill="1" applyAlignment="1">
      <alignment horizontal="center"/>
    </xf>
    <xf numFmtId="1" fontId="5" fillId="0" borderId="0" xfId="2" applyNumberFormat="1" applyFont="1" applyFill="1"/>
    <xf numFmtId="43" fontId="5" fillId="0" borderId="0" xfId="4" applyNumberFormat="1" applyFont="1" applyFill="1"/>
    <xf numFmtId="165" fontId="5" fillId="0" borderId="0" xfId="3" applyNumberFormat="1" applyFont="1" applyFill="1" applyAlignment="1">
      <alignment horizontal="right"/>
    </xf>
    <xf numFmtId="1" fontId="5" fillId="0" borderId="0" xfId="2" applyNumberFormat="1" applyFont="1" applyFill="1" applyBorder="1" applyAlignment="1">
      <alignment horizontal="center"/>
    </xf>
    <xf numFmtId="0" fontId="4" fillId="0" borderId="0" xfId="3" applyFont="1" applyFill="1"/>
    <xf numFmtId="9" fontId="5" fillId="0" borderId="0" xfId="5" applyFont="1" applyFill="1"/>
    <xf numFmtId="165" fontId="5" fillId="0" borderId="0" xfId="2" applyNumberFormat="1" applyFont="1" applyFill="1" applyAlignment="1">
      <alignment horizontal="center"/>
    </xf>
    <xf numFmtId="0" fontId="5" fillId="0" borderId="0" xfId="3" applyFont="1" applyFill="1" applyAlignment="1">
      <alignment horizontal="left"/>
    </xf>
    <xf numFmtId="165" fontId="5" fillId="0" borderId="0" xfId="3" applyNumberFormat="1" applyFont="1" applyFill="1" applyAlignment="1">
      <alignment horizontal="left"/>
    </xf>
    <xf numFmtId="2" fontId="5" fillId="0" borderId="0" xfId="3" applyNumberFormat="1" applyFont="1" applyFill="1" applyAlignment="1">
      <alignment horizontal="right"/>
    </xf>
    <xf numFmtId="166" fontId="5" fillId="0" borderId="0" xfId="3" applyNumberFormat="1" applyFont="1" applyFill="1" applyAlignment="1">
      <alignment horizontal="right"/>
    </xf>
    <xf numFmtId="10" fontId="5" fillId="0" borderId="0" xfId="2" applyNumberFormat="1" applyFont="1" applyFill="1" applyAlignment="1">
      <alignment horizontal="center"/>
    </xf>
    <xf numFmtId="164" fontId="4" fillId="0" borderId="0" xfId="1" applyNumberFormat="1" applyFont="1" applyAlignment="1">
      <alignment horizontal="right"/>
    </xf>
  </cellXfs>
  <cellStyles count="6">
    <cellStyle name="Comma" xfId="1" builtinId="3"/>
    <cellStyle name="Comma 4" xfId="4"/>
    <cellStyle name="Normal" xfId="0" builtinId="0"/>
    <cellStyle name="Normal 3" xfId="2"/>
    <cellStyle name="Normal_Sheet1" xfId="3"/>
    <cellStyle name="Percent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Community%20Utilities%20of%20Indiana-Depreciation%20Study%202014%20v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AquaMidwest-Illinios/AZ%20American%20Depreciation-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ission%20Report/2008%20Commission%20Reports/Process%20improvement/TN/TNAM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wnloads/Templates/IL%202014%20RC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tes\Rate%20Cases\10%20AZ\10%20Agua%20Fria%20Water\Schedules\2010%20Agua%20Fria%20Water%20Sch.%20A-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FG-1 Water Deprec Rates"/>
      <sheetName val="JFG-2 Sewer Deprec Rates"/>
      <sheetName val="JFG-3 Water Cost Increase"/>
      <sheetName val="JFG-4 Sewer Cost Increase"/>
      <sheetName val="Water Plant"/>
      <sheetName val="Water Deprec"/>
      <sheetName val="Sewer Plant"/>
      <sheetName val="Sewer Deprec"/>
      <sheetName val="Sheet1"/>
      <sheetName val="Corp 7.1"/>
      <sheetName val="Corp 7.2"/>
      <sheetName val="WBS 7.1"/>
      <sheetName val="WBS 7.2"/>
    </sheetNames>
    <sheetDataSet>
      <sheetData sheetId="0"/>
      <sheetData sheetId="1"/>
      <sheetData sheetId="2"/>
      <sheetData sheetId="3"/>
      <sheetData sheetId="4">
        <row r="1">
          <cell r="A1" t="str">
            <v>COMMUNITY UTILITIES OF INDIANA, INC.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 A"/>
      <sheetName val="Ann Depr Rates - Water"/>
      <sheetName val="Ann Depr Rates - Sewer"/>
      <sheetName val="Sec B"/>
      <sheetName val="ASL - Water"/>
      <sheetName val="ASL - Sewer"/>
      <sheetName val="ASL Comp NE"/>
      <sheetName val="ASL Comp MW"/>
      <sheetName val="ASL Comp Am Water"/>
      <sheetName val="ASL Comp FL"/>
      <sheetName val="ASL Comp CA"/>
      <sheetName val="ASL Comp NARUC"/>
      <sheetName val="Sec C"/>
      <sheetName val="Salvage"/>
      <sheetName val="Water Cost Increase"/>
      <sheetName val="Sewer Cost Increase"/>
      <sheetName val="Sec D"/>
      <sheetName val="Depr Rates - Water"/>
      <sheetName val="Dep Rates - Sewer"/>
      <sheetName val="Dep Rates Comp NE"/>
      <sheetName val="Dep Rates Comp MW"/>
      <sheetName val="Dep Rates Comp Am Water"/>
      <sheetName val="Dep Rates Comp FL"/>
      <sheetName val="Dep Rates Comp CA"/>
      <sheetName val="Dep Rates NARUC"/>
      <sheetName val="Sec E"/>
      <sheetName val="Revised Depr Exp - AF (W)"/>
      <sheetName val="Depr Exp Comp - AF (W)"/>
      <sheetName val="Revised Depr Exp - Havasu (W)"/>
      <sheetName val="Depr Exp Comp - Havasu (W)"/>
      <sheetName val="Revised Depr Exp - Mohave (W)"/>
      <sheetName val="Depr Exp Comp - Mohave (W)"/>
      <sheetName val="Depr Exp Comp - Paradise (W)"/>
      <sheetName val="Depr Exp Comp - Anthem (W)"/>
      <sheetName val="Depr Exp Comp - SunCityWest (W)"/>
      <sheetName val="Depr Exp Comp - SunCity (W)"/>
      <sheetName val="Depr Exp Comp - Tubac (W)"/>
      <sheetName val="Depr Exp Comp - AF (S)"/>
      <sheetName val="Depr Exp Comp - Mohave (S)"/>
      <sheetName val="Depr Exp Comp - Anthem (S)"/>
      <sheetName val="Depr Exp Comp - SunCityWest (S)"/>
      <sheetName val="Depr Exp Comp - SunCity (S)"/>
      <sheetName val="Depr Exp Comp - Northwest (S)"/>
      <sheetName val="Data"/>
      <sheetName val="AF"/>
      <sheetName val="Plant at June 2010_Northwest Va"/>
      <sheetName val="Plant at June 2010_Agua Fria"/>
      <sheetName val="Plant at June 2010_Anthem"/>
      <sheetName val="Plant at June 2010_Corp"/>
      <sheetName val="Havasu"/>
      <sheetName val="Plant at June 2010_havasu"/>
      <sheetName val="Mohave"/>
      <sheetName val="Plant at June 2010_Mohave"/>
      <sheetName val="Paradise Valley"/>
      <sheetName val="Plant at June 2010_Paradise Val"/>
      <sheetName val="Plant at June 2010_Tubac"/>
      <sheetName val="Plant at June 2010_Sun City Wes"/>
      <sheetName val="Plant at June 2010_Sun City Wat"/>
      <sheetName val="Database"/>
      <sheetName val="FL PSC"/>
      <sheetName val="ASL database"/>
      <sheetName val="AMWater Summary"/>
      <sheetName val="AS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8">
          <cell r="A18">
            <v>311.39999999999998</v>
          </cell>
          <cell r="B18" t="str">
            <v>Pumping Equipment-Hydraulic</v>
          </cell>
        </row>
        <row r="28">
          <cell r="A28">
            <v>311.54000000000002</v>
          </cell>
          <cell r="B28" t="str">
            <v>Pumping Equipment-TD</v>
          </cell>
        </row>
        <row r="36">
          <cell r="A36">
            <v>331.1</v>
          </cell>
          <cell r="B36" t="str">
            <v>Transmission and Distribution Mains 4" &lt;</v>
          </cell>
        </row>
        <row r="37">
          <cell r="A37">
            <v>331.2</v>
          </cell>
          <cell r="B37" t="str">
            <v>Transmission and Distribution Mains 6" - 8"</v>
          </cell>
        </row>
        <row r="38">
          <cell r="A38">
            <v>331.3</v>
          </cell>
          <cell r="B38" t="str">
            <v>Transmission and Distribution Mains 10" - 16"</v>
          </cell>
        </row>
        <row r="39">
          <cell r="A39">
            <v>331.4</v>
          </cell>
          <cell r="B39" t="str">
            <v>Transmission and Distribution Mains &gt;16"</v>
          </cell>
        </row>
        <row r="44">
          <cell r="A44">
            <v>334.2</v>
          </cell>
          <cell r="B44" t="str">
            <v>Meter Installations</v>
          </cell>
        </row>
        <row r="45">
          <cell r="A45">
            <v>334.3</v>
          </cell>
          <cell r="B45" t="str">
            <v>Meter Vaults</v>
          </cell>
        </row>
        <row r="49">
          <cell r="A49">
            <v>304.60000000000002</v>
          </cell>
        </row>
        <row r="51">
          <cell r="A51">
            <v>340.2</v>
          </cell>
          <cell r="B51" t="str">
            <v>Comp &amp; Periph Equipment</v>
          </cell>
        </row>
        <row r="52">
          <cell r="A52">
            <v>340.3</v>
          </cell>
          <cell r="B52" t="str">
            <v>Computer Software</v>
          </cell>
        </row>
        <row r="53">
          <cell r="A53">
            <v>340.31</v>
          </cell>
          <cell r="B53" t="str">
            <v>Computer Software</v>
          </cell>
        </row>
        <row r="54">
          <cell r="A54">
            <v>340.32499999999999</v>
          </cell>
          <cell r="B54" t="str">
            <v>Computer Software</v>
          </cell>
        </row>
        <row r="55">
          <cell r="A55">
            <v>340.33</v>
          </cell>
          <cell r="B55" t="str">
            <v>Computer Software</v>
          </cell>
        </row>
        <row r="56">
          <cell r="A56">
            <v>340.4</v>
          </cell>
          <cell r="B56" t="str">
            <v>Date Handling Equipment</v>
          </cell>
        </row>
        <row r="57">
          <cell r="A57">
            <v>340.5</v>
          </cell>
          <cell r="B57" t="str">
            <v>Other Office Equipment</v>
          </cell>
        </row>
        <row r="59">
          <cell r="A59">
            <v>341.1</v>
          </cell>
          <cell r="B59" t="str">
            <v>Trans Equip Lt Duty Trucks</v>
          </cell>
        </row>
        <row r="60">
          <cell r="A60">
            <v>341.2</v>
          </cell>
          <cell r="B60" t="str">
            <v>Trans Equip Hvy Duty Trucks</v>
          </cell>
        </row>
        <row r="61">
          <cell r="A61">
            <v>341.3</v>
          </cell>
          <cell r="B61" t="str">
            <v>TransEquip Autos</v>
          </cell>
        </row>
        <row r="62">
          <cell r="A62">
            <v>341.4</v>
          </cell>
          <cell r="B62" t="str">
            <v>Trans Equip Other</v>
          </cell>
        </row>
        <row r="68">
          <cell r="A68">
            <v>346.1</v>
          </cell>
          <cell r="B68" t="str">
            <v>Comm Equipment - Non Telephone</v>
          </cell>
        </row>
        <row r="69">
          <cell r="A69">
            <v>346.19</v>
          </cell>
          <cell r="B69" t="str">
            <v>Remote Control &amp; Instrument</v>
          </cell>
        </row>
        <row r="70">
          <cell r="A70">
            <v>346.2</v>
          </cell>
          <cell r="B70" t="str">
            <v>Comm Equipment - Telephone</v>
          </cell>
        </row>
        <row r="71">
          <cell r="A71">
            <v>346.3</v>
          </cell>
          <cell r="B71" t="str">
            <v>Comm Equip other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AFFIDAVIT"/>
      <sheetName val="F_1"/>
      <sheetName val="F_2"/>
      <sheetName val="F_3"/>
      <sheetName val="F_4"/>
      <sheetName val="F_5"/>
      <sheetName val="Instructions"/>
      <sheetName val="TB"/>
      <sheetName val="JDE TB"/>
      <sheetName val="Pivot"/>
      <sheetName val="F_8_F_9"/>
      <sheetName val="F_6"/>
      <sheetName val="F_7"/>
      <sheetName val="F_10"/>
      <sheetName val="F_11"/>
      <sheetName val="F_12"/>
      <sheetName val="F_13"/>
      <sheetName val="F_14_F_15"/>
      <sheetName val="F_16"/>
      <sheetName val="F_17"/>
      <sheetName val="F_18"/>
      <sheetName val="F_19"/>
      <sheetName val="F_20"/>
      <sheetName val="F_22"/>
      <sheetName val="F_21"/>
      <sheetName val="F_23"/>
      <sheetName val="F_25"/>
      <sheetName val="F_24"/>
      <sheetName val="F_26"/>
      <sheetName val="F_27"/>
      <sheetName val="F_28"/>
      <sheetName val="F_29"/>
      <sheetName val="F_30"/>
      <sheetName val="F_31"/>
      <sheetName val="F_32"/>
      <sheetName val="F_33"/>
      <sheetName val="F_34"/>
      <sheetName val="F_35_F_35B"/>
      <sheetName val="F_36"/>
      <sheetName val="F_37"/>
      <sheetName val="F_38_F_39"/>
      <sheetName val="F_40"/>
      <sheetName val="F_41"/>
      <sheetName val="F_42"/>
      <sheetName val="W_1"/>
      <sheetName val="W_2_W_3"/>
      <sheetName val="W_4_W_5"/>
      <sheetName val="W_6"/>
      <sheetName val="W_7"/>
      <sheetName val="W_8"/>
      <sheetName val="W_9"/>
      <sheetName val="W_10"/>
      <sheetName val="W_11"/>
      <sheetName val="W_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C 2013"/>
      <sheetName val="ERC %"/>
      <sheetName val="Input Schedule"/>
      <sheetName val="Control Panel"/>
      <sheetName val="TB Clean"/>
      <sheetName val="Sheet1"/>
      <sheetName val="COPY ELECTRONIC TB HERE"/>
      <sheetName val="Linked TB"/>
      <sheetName val="NARUC ACCs "/>
      <sheetName val="Sch.A-B.S"/>
      <sheetName val="Sch.B-I.S"/>
      <sheetName val="Sch.C-R.B"/>
      <sheetName val="Sch.D - Rev 1"/>
      <sheetName val="Sch.E-2 Average Bill"/>
      <sheetName val="wp-appendix"/>
      <sheetName val="wp-j-pf.plant"/>
      <sheetName val="Sch.F-growth"/>
      <sheetName val="Sch D-Rev 2"/>
      <sheetName val="Sch D-Rev 3"/>
      <sheetName val="Sch D-Rev 4"/>
      <sheetName val="Sch.E-1 Proposed Rates"/>
      <sheetName val="xxxRate-Rev Comp"/>
      <sheetName val="wp.a-uncoll"/>
      <sheetName val="wp-b-salary"/>
      <sheetName val="wp-b1 - Allocation of Staff"/>
      <sheetName val="Wp-b2 Salary Captime"/>
      <sheetName val="wp-b3 Calc of Health and Other"/>
      <sheetName val="wp-b4 office salaries"/>
      <sheetName val="wp-d-rc.exp"/>
      <sheetName val="wp-e-toi"/>
      <sheetName val="wp-f-depr"/>
      <sheetName val="wp-g-inc.tx"/>
      <sheetName val="wp.h-cap.struc"/>
      <sheetName val="wp-i-wc"/>
      <sheetName val="wp-l-GL additions - GN  New"/>
      <sheetName val="wp-n-CPI"/>
      <sheetName val="wp P - Allocations "/>
      <sheetName val="wp-p2 Allocation of Vehicles"/>
      <sheetName val="wp-p2a Allocation of Trans Exp"/>
      <sheetName val="WHWC COA"/>
      <sheetName val="wp-k-Purchased Wtr."/>
      <sheetName val="wp-m-penalties"/>
      <sheetName val="wp-o-Purchased Power - WG"/>
      <sheetName val="wp-s-COA"/>
      <sheetName val="wp - r7 w"/>
      <sheetName val="wp - r7 s"/>
      <sheetName val="Consumption Data"/>
      <sheetName val="WSC salaries"/>
      <sheetName val="Mapping (2)"/>
      <sheetName val="For Testimony"/>
      <sheetName val="Outside Serv"/>
      <sheetName val="JDE CO"/>
    </sheetNames>
    <sheetDataSet>
      <sheetData sheetId="0"/>
      <sheetData sheetId="1"/>
      <sheetData sheetId="2">
        <row r="3">
          <cell r="C3" t="str">
            <v>IL Consolidated</v>
          </cell>
        </row>
        <row r="7">
          <cell r="C7">
            <v>41639</v>
          </cell>
        </row>
        <row r="11">
          <cell r="C11">
            <v>14722.4</v>
          </cell>
          <cell r="D11">
            <v>0.83310603960003837</v>
          </cell>
        </row>
        <row r="12">
          <cell r="C12">
            <v>2949.3</v>
          </cell>
          <cell r="D12">
            <v>0.16689396039996152</v>
          </cell>
        </row>
        <row r="13">
          <cell r="C13">
            <v>17671.7</v>
          </cell>
        </row>
        <row r="22">
          <cell r="C22">
            <v>2.7997683909589881E-2</v>
          </cell>
          <cell r="D22">
            <v>2.8438115464621504E-2</v>
          </cell>
        </row>
        <row r="23">
          <cell r="C23">
            <v>0.14285714285714299</v>
          </cell>
          <cell r="D23">
            <v>0.14285714285714299</v>
          </cell>
        </row>
        <row r="24">
          <cell r="C24">
            <v>0.25</v>
          </cell>
          <cell r="D24">
            <v>0.25</v>
          </cell>
        </row>
      </sheetData>
      <sheetData sheetId="3"/>
      <sheetData sheetId="4"/>
      <sheetData sheetId="5"/>
      <sheetData sheetId="6"/>
      <sheetData sheetId="7">
        <row r="789">
          <cell r="C789" t="str">
            <v>CUSTOMERS</v>
          </cell>
          <cell r="D789">
            <v>14722.4</v>
          </cell>
          <cell r="E789">
            <v>2949.3</v>
          </cell>
          <cell r="F789">
            <v>17671.7</v>
          </cell>
          <cell r="G789">
            <v>0.83310603960003837</v>
          </cell>
          <cell r="H789">
            <v>0.16689396039996152</v>
          </cell>
          <cell r="I789">
            <v>0.99999999999999989</v>
          </cell>
        </row>
        <row r="790">
          <cell r="C790" t="str">
            <v>REVENUES</v>
          </cell>
          <cell r="D790">
            <v>-5195649.7399999993</v>
          </cell>
          <cell r="E790">
            <v>-1357444.74</v>
          </cell>
          <cell r="F790">
            <v>-6553094.4799999995</v>
          </cell>
          <cell r="G790">
            <v>0.79285439205204311</v>
          </cell>
          <cell r="H790">
            <v>0.20714560794795683</v>
          </cell>
          <cell r="I790">
            <v>1</v>
          </cell>
        </row>
        <row r="791">
          <cell r="C791" t="str">
            <v>PLANT IN SERVICE</v>
          </cell>
          <cell r="D791">
            <v>35181405.609999999</v>
          </cell>
          <cell r="E791">
            <v>11130692.25</v>
          </cell>
          <cell r="F791">
            <v>46312097.859999999</v>
          </cell>
          <cell r="G791">
            <v>0.75965907906725083</v>
          </cell>
          <cell r="H791">
            <v>0.24034092093274914</v>
          </cell>
          <cell r="I791">
            <v>1</v>
          </cell>
        </row>
        <row r="792">
          <cell r="C792" t="str">
            <v>NET PLANT</v>
          </cell>
          <cell r="D792">
            <v>23931541.810000002</v>
          </cell>
          <cell r="E792">
            <v>7415906.0500000007</v>
          </cell>
          <cell r="F792">
            <v>31347447.860000003</v>
          </cell>
          <cell r="G792">
            <v>0.76342871409755653</v>
          </cell>
          <cell r="H792">
            <v>0.23657128590244347</v>
          </cell>
          <cell r="I792">
            <v>1</v>
          </cell>
        </row>
        <row r="793">
          <cell r="C793" t="str">
            <v>DEFERRED MAINTENANCE</v>
          </cell>
          <cell r="D793">
            <v>1342926.6017430695</v>
          </cell>
          <cell r="E793">
            <v>112868.79825693078</v>
          </cell>
          <cell r="F793">
            <v>1455795.4000000004</v>
          </cell>
          <cell r="G793">
            <v>0.92246932621374478</v>
          </cell>
          <cell r="H793">
            <v>7.7530673786255097E-2</v>
          </cell>
          <cell r="I793">
            <v>0.99999999999999989</v>
          </cell>
        </row>
        <row r="794">
          <cell r="C794" t="str">
            <v>CIAC</v>
          </cell>
          <cell r="D794">
            <v>-4639817.05</v>
          </cell>
          <cell r="E794">
            <v>-2827798.3099999996</v>
          </cell>
          <cell r="F794">
            <v>-7467615.3599999994</v>
          </cell>
          <cell r="G794">
            <v>0.62132512540120977</v>
          </cell>
          <cell r="H794">
            <v>0.37867487459879023</v>
          </cell>
          <cell r="I794">
            <v>1</v>
          </cell>
        </row>
        <row r="795">
          <cell r="C795" t="str">
            <v>CAP STRUCTURE</v>
          </cell>
          <cell r="D795">
            <v>20144453.185083043</v>
          </cell>
          <cell r="E795">
            <v>4306123.6049169311</v>
          </cell>
          <cell r="F795">
            <v>24450576.789999973</v>
          </cell>
          <cell r="G795">
            <v>0.82388457982397822</v>
          </cell>
          <cell r="H795">
            <v>0.17611542017602178</v>
          </cell>
          <cell r="I795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page"/>
      <sheetName val="todolist"/>
      <sheetName val="Index"/>
      <sheetName val="scha1"/>
      <sheetName val="scha2"/>
      <sheetName val="scha3"/>
      <sheetName val="scha4"/>
      <sheetName val="scha5"/>
      <sheetName val="schb1"/>
      <sheetName val="schb2"/>
      <sheetName val="ADJ SLM-1"/>
      <sheetName val="ADJ SLM-2"/>
      <sheetName val="rbAdjstmnts"/>
      <sheetName val="schb3"/>
      <sheetName val="Schb4 Plant"/>
      <sheetName val="schb5"/>
      <sheetName val="schc1"/>
      <sheetName val="schc2"/>
      <sheetName val="AdjSummary"/>
      <sheetName val="c3"/>
      <sheetName val="d1"/>
      <sheetName val="d2"/>
      <sheetName val="d3"/>
      <sheetName val="d4"/>
      <sheetName val="sche1"/>
      <sheetName val="sche2"/>
      <sheetName val="sche3"/>
      <sheetName val="sche4"/>
      <sheetName val="sche5"/>
      <sheetName val="sche6"/>
      <sheetName val="sche6a"/>
      <sheetName val="sche7"/>
      <sheetName val="sche8"/>
      <sheetName val="sche9"/>
      <sheetName val="schf1"/>
      <sheetName val="schf2"/>
      <sheetName val="schf3"/>
      <sheetName val="schf4"/>
      <sheetName val="schg1-g7"/>
    </sheetNames>
    <sheetDataSet>
      <sheetData sheetId="0">
        <row r="8">
          <cell r="B8" t="str">
            <v>Witness:  Murrey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75"/>
  <sheetViews>
    <sheetView tabSelected="1" zoomScale="85" zoomScaleNormal="85" workbookViewId="0">
      <selection activeCell="L18" sqref="L18"/>
    </sheetView>
  </sheetViews>
  <sheetFormatPr defaultRowHeight="15" x14ac:dyDescent="0.2"/>
  <cols>
    <col min="1" max="1" width="10.7109375" style="1" customWidth="1"/>
    <col min="2" max="2" width="55.7109375" style="1" bestFit="1" customWidth="1"/>
    <col min="3" max="7" width="11.28515625" style="1" customWidth="1"/>
    <col min="8" max="8" width="16.5703125" style="1" customWidth="1"/>
    <col min="9" max="10" width="9.140625" style="1"/>
    <col min="11" max="11" width="15.140625" style="1" bestFit="1" customWidth="1"/>
    <col min="12" max="256" width="9.140625" style="1"/>
    <col min="257" max="257" width="10.7109375" style="1" customWidth="1"/>
    <col min="258" max="258" width="55.7109375" style="1" bestFit="1" customWidth="1"/>
    <col min="259" max="263" width="11.28515625" style="1" customWidth="1"/>
    <col min="264" max="264" width="16.5703125" style="1" customWidth="1"/>
    <col min="265" max="266" width="9.140625" style="1"/>
    <col min="267" max="267" width="15.140625" style="1" bestFit="1" customWidth="1"/>
    <col min="268" max="512" width="9.140625" style="1"/>
    <col min="513" max="513" width="10.7109375" style="1" customWidth="1"/>
    <col min="514" max="514" width="55.7109375" style="1" bestFit="1" customWidth="1"/>
    <col min="515" max="519" width="11.28515625" style="1" customWidth="1"/>
    <col min="520" max="520" width="16.5703125" style="1" customWidth="1"/>
    <col min="521" max="522" width="9.140625" style="1"/>
    <col min="523" max="523" width="15.140625" style="1" bestFit="1" customWidth="1"/>
    <col min="524" max="768" width="9.140625" style="1"/>
    <col min="769" max="769" width="10.7109375" style="1" customWidth="1"/>
    <col min="770" max="770" width="55.7109375" style="1" bestFit="1" customWidth="1"/>
    <col min="771" max="775" width="11.28515625" style="1" customWidth="1"/>
    <col min="776" max="776" width="16.5703125" style="1" customWidth="1"/>
    <col min="777" max="778" width="9.140625" style="1"/>
    <col min="779" max="779" width="15.140625" style="1" bestFit="1" customWidth="1"/>
    <col min="780" max="1024" width="9.140625" style="1"/>
    <col min="1025" max="1025" width="10.7109375" style="1" customWidth="1"/>
    <col min="1026" max="1026" width="55.7109375" style="1" bestFit="1" customWidth="1"/>
    <col min="1027" max="1031" width="11.28515625" style="1" customWidth="1"/>
    <col min="1032" max="1032" width="16.5703125" style="1" customWidth="1"/>
    <col min="1033" max="1034" width="9.140625" style="1"/>
    <col min="1035" max="1035" width="15.140625" style="1" bestFit="1" customWidth="1"/>
    <col min="1036" max="1280" width="9.140625" style="1"/>
    <col min="1281" max="1281" width="10.7109375" style="1" customWidth="1"/>
    <col min="1282" max="1282" width="55.7109375" style="1" bestFit="1" customWidth="1"/>
    <col min="1283" max="1287" width="11.28515625" style="1" customWidth="1"/>
    <col min="1288" max="1288" width="16.5703125" style="1" customWidth="1"/>
    <col min="1289" max="1290" width="9.140625" style="1"/>
    <col min="1291" max="1291" width="15.140625" style="1" bestFit="1" customWidth="1"/>
    <col min="1292" max="1536" width="9.140625" style="1"/>
    <col min="1537" max="1537" width="10.7109375" style="1" customWidth="1"/>
    <col min="1538" max="1538" width="55.7109375" style="1" bestFit="1" customWidth="1"/>
    <col min="1539" max="1543" width="11.28515625" style="1" customWidth="1"/>
    <col min="1544" max="1544" width="16.5703125" style="1" customWidth="1"/>
    <col min="1545" max="1546" width="9.140625" style="1"/>
    <col min="1547" max="1547" width="15.140625" style="1" bestFit="1" customWidth="1"/>
    <col min="1548" max="1792" width="9.140625" style="1"/>
    <col min="1793" max="1793" width="10.7109375" style="1" customWidth="1"/>
    <col min="1794" max="1794" width="55.7109375" style="1" bestFit="1" customWidth="1"/>
    <col min="1795" max="1799" width="11.28515625" style="1" customWidth="1"/>
    <col min="1800" max="1800" width="16.5703125" style="1" customWidth="1"/>
    <col min="1801" max="1802" width="9.140625" style="1"/>
    <col min="1803" max="1803" width="15.140625" style="1" bestFit="1" customWidth="1"/>
    <col min="1804" max="2048" width="9.140625" style="1"/>
    <col min="2049" max="2049" width="10.7109375" style="1" customWidth="1"/>
    <col min="2050" max="2050" width="55.7109375" style="1" bestFit="1" customWidth="1"/>
    <col min="2051" max="2055" width="11.28515625" style="1" customWidth="1"/>
    <col min="2056" max="2056" width="16.5703125" style="1" customWidth="1"/>
    <col min="2057" max="2058" width="9.140625" style="1"/>
    <col min="2059" max="2059" width="15.140625" style="1" bestFit="1" customWidth="1"/>
    <col min="2060" max="2304" width="9.140625" style="1"/>
    <col min="2305" max="2305" width="10.7109375" style="1" customWidth="1"/>
    <col min="2306" max="2306" width="55.7109375" style="1" bestFit="1" customWidth="1"/>
    <col min="2307" max="2311" width="11.28515625" style="1" customWidth="1"/>
    <col min="2312" max="2312" width="16.5703125" style="1" customWidth="1"/>
    <col min="2313" max="2314" width="9.140625" style="1"/>
    <col min="2315" max="2315" width="15.140625" style="1" bestFit="1" customWidth="1"/>
    <col min="2316" max="2560" width="9.140625" style="1"/>
    <col min="2561" max="2561" width="10.7109375" style="1" customWidth="1"/>
    <col min="2562" max="2562" width="55.7109375" style="1" bestFit="1" customWidth="1"/>
    <col min="2563" max="2567" width="11.28515625" style="1" customWidth="1"/>
    <col min="2568" max="2568" width="16.5703125" style="1" customWidth="1"/>
    <col min="2569" max="2570" width="9.140625" style="1"/>
    <col min="2571" max="2571" width="15.140625" style="1" bestFit="1" customWidth="1"/>
    <col min="2572" max="2816" width="9.140625" style="1"/>
    <col min="2817" max="2817" width="10.7109375" style="1" customWidth="1"/>
    <col min="2818" max="2818" width="55.7109375" style="1" bestFit="1" customWidth="1"/>
    <col min="2819" max="2823" width="11.28515625" style="1" customWidth="1"/>
    <col min="2824" max="2824" width="16.5703125" style="1" customWidth="1"/>
    <col min="2825" max="2826" width="9.140625" style="1"/>
    <col min="2827" max="2827" width="15.140625" style="1" bestFit="1" customWidth="1"/>
    <col min="2828" max="3072" width="9.140625" style="1"/>
    <col min="3073" max="3073" width="10.7109375" style="1" customWidth="1"/>
    <col min="3074" max="3074" width="55.7109375" style="1" bestFit="1" customWidth="1"/>
    <col min="3075" max="3079" width="11.28515625" style="1" customWidth="1"/>
    <col min="3080" max="3080" width="16.5703125" style="1" customWidth="1"/>
    <col min="3081" max="3082" width="9.140625" style="1"/>
    <col min="3083" max="3083" width="15.140625" style="1" bestFit="1" customWidth="1"/>
    <col min="3084" max="3328" width="9.140625" style="1"/>
    <col min="3329" max="3329" width="10.7109375" style="1" customWidth="1"/>
    <col min="3330" max="3330" width="55.7109375" style="1" bestFit="1" customWidth="1"/>
    <col min="3331" max="3335" width="11.28515625" style="1" customWidth="1"/>
    <col min="3336" max="3336" width="16.5703125" style="1" customWidth="1"/>
    <col min="3337" max="3338" width="9.140625" style="1"/>
    <col min="3339" max="3339" width="15.140625" style="1" bestFit="1" customWidth="1"/>
    <col min="3340" max="3584" width="9.140625" style="1"/>
    <col min="3585" max="3585" width="10.7109375" style="1" customWidth="1"/>
    <col min="3586" max="3586" width="55.7109375" style="1" bestFit="1" customWidth="1"/>
    <col min="3587" max="3591" width="11.28515625" style="1" customWidth="1"/>
    <col min="3592" max="3592" width="16.5703125" style="1" customWidth="1"/>
    <col min="3593" max="3594" width="9.140625" style="1"/>
    <col min="3595" max="3595" width="15.140625" style="1" bestFit="1" customWidth="1"/>
    <col min="3596" max="3840" width="9.140625" style="1"/>
    <col min="3841" max="3841" width="10.7109375" style="1" customWidth="1"/>
    <col min="3842" max="3842" width="55.7109375" style="1" bestFit="1" customWidth="1"/>
    <col min="3843" max="3847" width="11.28515625" style="1" customWidth="1"/>
    <col min="3848" max="3848" width="16.5703125" style="1" customWidth="1"/>
    <col min="3849" max="3850" width="9.140625" style="1"/>
    <col min="3851" max="3851" width="15.140625" style="1" bestFit="1" customWidth="1"/>
    <col min="3852" max="4096" width="9.140625" style="1"/>
    <col min="4097" max="4097" width="10.7109375" style="1" customWidth="1"/>
    <col min="4098" max="4098" width="55.7109375" style="1" bestFit="1" customWidth="1"/>
    <col min="4099" max="4103" width="11.28515625" style="1" customWidth="1"/>
    <col min="4104" max="4104" width="16.5703125" style="1" customWidth="1"/>
    <col min="4105" max="4106" width="9.140625" style="1"/>
    <col min="4107" max="4107" width="15.140625" style="1" bestFit="1" customWidth="1"/>
    <col min="4108" max="4352" width="9.140625" style="1"/>
    <col min="4353" max="4353" width="10.7109375" style="1" customWidth="1"/>
    <col min="4354" max="4354" width="55.7109375" style="1" bestFit="1" customWidth="1"/>
    <col min="4355" max="4359" width="11.28515625" style="1" customWidth="1"/>
    <col min="4360" max="4360" width="16.5703125" style="1" customWidth="1"/>
    <col min="4361" max="4362" width="9.140625" style="1"/>
    <col min="4363" max="4363" width="15.140625" style="1" bestFit="1" customWidth="1"/>
    <col min="4364" max="4608" width="9.140625" style="1"/>
    <col min="4609" max="4609" width="10.7109375" style="1" customWidth="1"/>
    <col min="4610" max="4610" width="55.7109375" style="1" bestFit="1" customWidth="1"/>
    <col min="4611" max="4615" width="11.28515625" style="1" customWidth="1"/>
    <col min="4616" max="4616" width="16.5703125" style="1" customWidth="1"/>
    <col min="4617" max="4618" width="9.140625" style="1"/>
    <col min="4619" max="4619" width="15.140625" style="1" bestFit="1" customWidth="1"/>
    <col min="4620" max="4864" width="9.140625" style="1"/>
    <col min="4865" max="4865" width="10.7109375" style="1" customWidth="1"/>
    <col min="4866" max="4866" width="55.7109375" style="1" bestFit="1" customWidth="1"/>
    <col min="4867" max="4871" width="11.28515625" style="1" customWidth="1"/>
    <col min="4872" max="4872" width="16.5703125" style="1" customWidth="1"/>
    <col min="4873" max="4874" width="9.140625" style="1"/>
    <col min="4875" max="4875" width="15.140625" style="1" bestFit="1" customWidth="1"/>
    <col min="4876" max="5120" width="9.140625" style="1"/>
    <col min="5121" max="5121" width="10.7109375" style="1" customWidth="1"/>
    <col min="5122" max="5122" width="55.7109375" style="1" bestFit="1" customWidth="1"/>
    <col min="5123" max="5127" width="11.28515625" style="1" customWidth="1"/>
    <col min="5128" max="5128" width="16.5703125" style="1" customWidth="1"/>
    <col min="5129" max="5130" width="9.140625" style="1"/>
    <col min="5131" max="5131" width="15.140625" style="1" bestFit="1" customWidth="1"/>
    <col min="5132" max="5376" width="9.140625" style="1"/>
    <col min="5377" max="5377" width="10.7109375" style="1" customWidth="1"/>
    <col min="5378" max="5378" width="55.7109375" style="1" bestFit="1" customWidth="1"/>
    <col min="5379" max="5383" width="11.28515625" style="1" customWidth="1"/>
    <col min="5384" max="5384" width="16.5703125" style="1" customWidth="1"/>
    <col min="5385" max="5386" width="9.140625" style="1"/>
    <col min="5387" max="5387" width="15.140625" style="1" bestFit="1" customWidth="1"/>
    <col min="5388" max="5632" width="9.140625" style="1"/>
    <col min="5633" max="5633" width="10.7109375" style="1" customWidth="1"/>
    <col min="5634" max="5634" width="55.7109375" style="1" bestFit="1" customWidth="1"/>
    <col min="5635" max="5639" width="11.28515625" style="1" customWidth="1"/>
    <col min="5640" max="5640" width="16.5703125" style="1" customWidth="1"/>
    <col min="5641" max="5642" width="9.140625" style="1"/>
    <col min="5643" max="5643" width="15.140625" style="1" bestFit="1" customWidth="1"/>
    <col min="5644" max="5888" width="9.140625" style="1"/>
    <col min="5889" max="5889" width="10.7109375" style="1" customWidth="1"/>
    <col min="5890" max="5890" width="55.7109375" style="1" bestFit="1" customWidth="1"/>
    <col min="5891" max="5895" width="11.28515625" style="1" customWidth="1"/>
    <col min="5896" max="5896" width="16.5703125" style="1" customWidth="1"/>
    <col min="5897" max="5898" width="9.140625" style="1"/>
    <col min="5899" max="5899" width="15.140625" style="1" bestFit="1" customWidth="1"/>
    <col min="5900" max="6144" width="9.140625" style="1"/>
    <col min="6145" max="6145" width="10.7109375" style="1" customWidth="1"/>
    <col min="6146" max="6146" width="55.7109375" style="1" bestFit="1" customWidth="1"/>
    <col min="6147" max="6151" width="11.28515625" style="1" customWidth="1"/>
    <col min="6152" max="6152" width="16.5703125" style="1" customWidth="1"/>
    <col min="6153" max="6154" width="9.140625" style="1"/>
    <col min="6155" max="6155" width="15.140625" style="1" bestFit="1" customWidth="1"/>
    <col min="6156" max="6400" width="9.140625" style="1"/>
    <col min="6401" max="6401" width="10.7109375" style="1" customWidth="1"/>
    <col min="6402" max="6402" width="55.7109375" style="1" bestFit="1" customWidth="1"/>
    <col min="6403" max="6407" width="11.28515625" style="1" customWidth="1"/>
    <col min="6408" max="6408" width="16.5703125" style="1" customWidth="1"/>
    <col min="6409" max="6410" width="9.140625" style="1"/>
    <col min="6411" max="6411" width="15.140625" style="1" bestFit="1" customWidth="1"/>
    <col min="6412" max="6656" width="9.140625" style="1"/>
    <col min="6657" max="6657" width="10.7109375" style="1" customWidth="1"/>
    <col min="6658" max="6658" width="55.7109375" style="1" bestFit="1" customWidth="1"/>
    <col min="6659" max="6663" width="11.28515625" style="1" customWidth="1"/>
    <col min="6664" max="6664" width="16.5703125" style="1" customWidth="1"/>
    <col min="6665" max="6666" width="9.140625" style="1"/>
    <col min="6667" max="6667" width="15.140625" style="1" bestFit="1" customWidth="1"/>
    <col min="6668" max="6912" width="9.140625" style="1"/>
    <col min="6913" max="6913" width="10.7109375" style="1" customWidth="1"/>
    <col min="6914" max="6914" width="55.7109375" style="1" bestFit="1" customWidth="1"/>
    <col min="6915" max="6919" width="11.28515625" style="1" customWidth="1"/>
    <col min="6920" max="6920" width="16.5703125" style="1" customWidth="1"/>
    <col min="6921" max="6922" width="9.140625" style="1"/>
    <col min="6923" max="6923" width="15.140625" style="1" bestFit="1" customWidth="1"/>
    <col min="6924" max="7168" width="9.140625" style="1"/>
    <col min="7169" max="7169" width="10.7109375" style="1" customWidth="1"/>
    <col min="7170" max="7170" width="55.7109375" style="1" bestFit="1" customWidth="1"/>
    <col min="7171" max="7175" width="11.28515625" style="1" customWidth="1"/>
    <col min="7176" max="7176" width="16.5703125" style="1" customWidth="1"/>
    <col min="7177" max="7178" width="9.140625" style="1"/>
    <col min="7179" max="7179" width="15.140625" style="1" bestFit="1" customWidth="1"/>
    <col min="7180" max="7424" width="9.140625" style="1"/>
    <col min="7425" max="7425" width="10.7109375" style="1" customWidth="1"/>
    <col min="7426" max="7426" width="55.7109375" style="1" bestFit="1" customWidth="1"/>
    <col min="7427" max="7431" width="11.28515625" style="1" customWidth="1"/>
    <col min="7432" max="7432" width="16.5703125" style="1" customWidth="1"/>
    <col min="7433" max="7434" width="9.140625" style="1"/>
    <col min="7435" max="7435" width="15.140625" style="1" bestFit="1" customWidth="1"/>
    <col min="7436" max="7680" width="9.140625" style="1"/>
    <col min="7681" max="7681" width="10.7109375" style="1" customWidth="1"/>
    <col min="7682" max="7682" width="55.7109375" style="1" bestFit="1" customWidth="1"/>
    <col min="7683" max="7687" width="11.28515625" style="1" customWidth="1"/>
    <col min="7688" max="7688" width="16.5703125" style="1" customWidth="1"/>
    <col min="7689" max="7690" width="9.140625" style="1"/>
    <col min="7691" max="7691" width="15.140625" style="1" bestFit="1" customWidth="1"/>
    <col min="7692" max="7936" width="9.140625" style="1"/>
    <col min="7937" max="7937" width="10.7109375" style="1" customWidth="1"/>
    <col min="7938" max="7938" width="55.7109375" style="1" bestFit="1" customWidth="1"/>
    <col min="7939" max="7943" width="11.28515625" style="1" customWidth="1"/>
    <col min="7944" max="7944" width="16.5703125" style="1" customWidth="1"/>
    <col min="7945" max="7946" width="9.140625" style="1"/>
    <col min="7947" max="7947" width="15.140625" style="1" bestFit="1" customWidth="1"/>
    <col min="7948" max="8192" width="9.140625" style="1"/>
    <col min="8193" max="8193" width="10.7109375" style="1" customWidth="1"/>
    <col min="8194" max="8194" width="55.7109375" style="1" bestFit="1" customWidth="1"/>
    <col min="8195" max="8199" width="11.28515625" style="1" customWidth="1"/>
    <col min="8200" max="8200" width="16.5703125" style="1" customWidth="1"/>
    <col min="8201" max="8202" width="9.140625" style="1"/>
    <col min="8203" max="8203" width="15.140625" style="1" bestFit="1" customWidth="1"/>
    <col min="8204" max="8448" width="9.140625" style="1"/>
    <col min="8449" max="8449" width="10.7109375" style="1" customWidth="1"/>
    <col min="8450" max="8450" width="55.7109375" style="1" bestFit="1" customWidth="1"/>
    <col min="8451" max="8455" width="11.28515625" style="1" customWidth="1"/>
    <col min="8456" max="8456" width="16.5703125" style="1" customWidth="1"/>
    <col min="8457" max="8458" width="9.140625" style="1"/>
    <col min="8459" max="8459" width="15.140625" style="1" bestFit="1" customWidth="1"/>
    <col min="8460" max="8704" width="9.140625" style="1"/>
    <col min="8705" max="8705" width="10.7109375" style="1" customWidth="1"/>
    <col min="8706" max="8706" width="55.7109375" style="1" bestFit="1" customWidth="1"/>
    <col min="8707" max="8711" width="11.28515625" style="1" customWidth="1"/>
    <col min="8712" max="8712" width="16.5703125" style="1" customWidth="1"/>
    <col min="8713" max="8714" width="9.140625" style="1"/>
    <col min="8715" max="8715" width="15.140625" style="1" bestFit="1" customWidth="1"/>
    <col min="8716" max="8960" width="9.140625" style="1"/>
    <col min="8961" max="8961" width="10.7109375" style="1" customWidth="1"/>
    <col min="8962" max="8962" width="55.7109375" style="1" bestFit="1" customWidth="1"/>
    <col min="8963" max="8967" width="11.28515625" style="1" customWidth="1"/>
    <col min="8968" max="8968" width="16.5703125" style="1" customWidth="1"/>
    <col min="8969" max="8970" width="9.140625" style="1"/>
    <col min="8971" max="8971" width="15.140625" style="1" bestFit="1" customWidth="1"/>
    <col min="8972" max="9216" width="9.140625" style="1"/>
    <col min="9217" max="9217" width="10.7109375" style="1" customWidth="1"/>
    <col min="9218" max="9218" width="55.7109375" style="1" bestFit="1" customWidth="1"/>
    <col min="9219" max="9223" width="11.28515625" style="1" customWidth="1"/>
    <col min="9224" max="9224" width="16.5703125" style="1" customWidth="1"/>
    <col min="9225" max="9226" width="9.140625" style="1"/>
    <col min="9227" max="9227" width="15.140625" style="1" bestFit="1" customWidth="1"/>
    <col min="9228" max="9472" width="9.140625" style="1"/>
    <col min="9473" max="9473" width="10.7109375" style="1" customWidth="1"/>
    <col min="9474" max="9474" width="55.7109375" style="1" bestFit="1" customWidth="1"/>
    <col min="9475" max="9479" width="11.28515625" style="1" customWidth="1"/>
    <col min="9480" max="9480" width="16.5703125" style="1" customWidth="1"/>
    <col min="9481" max="9482" width="9.140625" style="1"/>
    <col min="9483" max="9483" width="15.140625" style="1" bestFit="1" customWidth="1"/>
    <col min="9484" max="9728" width="9.140625" style="1"/>
    <col min="9729" max="9729" width="10.7109375" style="1" customWidth="1"/>
    <col min="9730" max="9730" width="55.7109375" style="1" bestFit="1" customWidth="1"/>
    <col min="9731" max="9735" width="11.28515625" style="1" customWidth="1"/>
    <col min="9736" max="9736" width="16.5703125" style="1" customWidth="1"/>
    <col min="9737" max="9738" width="9.140625" style="1"/>
    <col min="9739" max="9739" width="15.140625" style="1" bestFit="1" customWidth="1"/>
    <col min="9740" max="9984" width="9.140625" style="1"/>
    <col min="9985" max="9985" width="10.7109375" style="1" customWidth="1"/>
    <col min="9986" max="9986" width="55.7109375" style="1" bestFit="1" customWidth="1"/>
    <col min="9987" max="9991" width="11.28515625" style="1" customWidth="1"/>
    <col min="9992" max="9992" width="16.5703125" style="1" customWidth="1"/>
    <col min="9993" max="9994" width="9.140625" style="1"/>
    <col min="9995" max="9995" width="15.140625" style="1" bestFit="1" customWidth="1"/>
    <col min="9996" max="10240" width="9.140625" style="1"/>
    <col min="10241" max="10241" width="10.7109375" style="1" customWidth="1"/>
    <col min="10242" max="10242" width="55.7109375" style="1" bestFit="1" customWidth="1"/>
    <col min="10243" max="10247" width="11.28515625" style="1" customWidth="1"/>
    <col min="10248" max="10248" width="16.5703125" style="1" customWidth="1"/>
    <col min="10249" max="10250" width="9.140625" style="1"/>
    <col min="10251" max="10251" width="15.140625" style="1" bestFit="1" customWidth="1"/>
    <col min="10252" max="10496" width="9.140625" style="1"/>
    <col min="10497" max="10497" width="10.7109375" style="1" customWidth="1"/>
    <col min="10498" max="10498" width="55.7109375" style="1" bestFit="1" customWidth="1"/>
    <col min="10499" max="10503" width="11.28515625" style="1" customWidth="1"/>
    <col min="10504" max="10504" width="16.5703125" style="1" customWidth="1"/>
    <col min="10505" max="10506" width="9.140625" style="1"/>
    <col min="10507" max="10507" width="15.140625" style="1" bestFit="1" customWidth="1"/>
    <col min="10508" max="10752" width="9.140625" style="1"/>
    <col min="10753" max="10753" width="10.7109375" style="1" customWidth="1"/>
    <col min="10754" max="10754" width="55.7109375" style="1" bestFit="1" customWidth="1"/>
    <col min="10755" max="10759" width="11.28515625" style="1" customWidth="1"/>
    <col min="10760" max="10760" width="16.5703125" style="1" customWidth="1"/>
    <col min="10761" max="10762" width="9.140625" style="1"/>
    <col min="10763" max="10763" width="15.140625" style="1" bestFit="1" customWidth="1"/>
    <col min="10764" max="11008" width="9.140625" style="1"/>
    <col min="11009" max="11009" width="10.7109375" style="1" customWidth="1"/>
    <col min="11010" max="11010" width="55.7109375" style="1" bestFit="1" customWidth="1"/>
    <col min="11011" max="11015" width="11.28515625" style="1" customWidth="1"/>
    <col min="11016" max="11016" width="16.5703125" style="1" customWidth="1"/>
    <col min="11017" max="11018" width="9.140625" style="1"/>
    <col min="11019" max="11019" width="15.140625" style="1" bestFit="1" customWidth="1"/>
    <col min="11020" max="11264" width="9.140625" style="1"/>
    <col min="11265" max="11265" width="10.7109375" style="1" customWidth="1"/>
    <col min="11266" max="11266" width="55.7109375" style="1" bestFit="1" customWidth="1"/>
    <col min="11267" max="11271" width="11.28515625" style="1" customWidth="1"/>
    <col min="11272" max="11272" width="16.5703125" style="1" customWidth="1"/>
    <col min="11273" max="11274" width="9.140625" style="1"/>
    <col min="11275" max="11275" width="15.140625" style="1" bestFit="1" customWidth="1"/>
    <col min="11276" max="11520" width="9.140625" style="1"/>
    <col min="11521" max="11521" width="10.7109375" style="1" customWidth="1"/>
    <col min="11522" max="11522" width="55.7109375" style="1" bestFit="1" customWidth="1"/>
    <col min="11523" max="11527" width="11.28515625" style="1" customWidth="1"/>
    <col min="11528" max="11528" width="16.5703125" style="1" customWidth="1"/>
    <col min="11529" max="11530" width="9.140625" style="1"/>
    <col min="11531" max="11531" width="15.140625" style="1" bestFit="1" customWidth="1"/>
    <col min="11532" max="11776" width="9.140625" style="1"/>
    <col min="11777" max="11777" width="10.7109375" style="1" customWidth="1"/>
    <col min="11778" max="11778" width="55.7109375" style="1" bestFit="1" customWidth="1"/>
    <col min="11779" max="11783" width="11.28515625" style="1" customWidth="1"/>
    <col min="11784" max="11784" width="16.5703125" style="1" customWidth="1"/>
    <col min="11785" max="11786" width="9.140625" style="1"/>
    <col min="11787" max="11787" width="15.140625" style="1" bestFit="1" customWidth="1"/>
    <col min="11788" max="12032" width="9.140625" style="1"/>
    <col min="12033" max="12033" width="10.7109375" style="1" customWidth="1"/>
    <col min="12034" max="12034" width="55.7109375" style="1" bestFit="1" customWidth="1"/>
    <col min="12035" max="12039" width="11.28515625" style="1" customWidth="1"/>
    <col min="12040" max="12040" width="16.5703125" style="1" customWidth="1"/>
    <col min="12041" max="12042" width="9.140625" style="1"/>
    <col min="12043" max="12043" width="15.140625" style="1" bestFit="1" customWidth="1"/>
    <col min="12044" max="12288" width="9.140625" style="1"/>
    <col min="12289" max="12289" width="10.7109375" style="1" customWidth="1"/>
    <col min="12290" max="12290" width="55.7109375" style="1" bestFit="1" customWidth="1"/>
    <col min="12291" max="12295" width="11.28515625" style="1" customWidth="1"/>
    <col min="12296" max="12296" width="16.5703125" style="1" customWidth="1"/>
    <col min="12297" max="12298" width="9.140625" style="1"/>
    <col min="12299" max="12299" width="15.140625" style="1" bestFit="1" customWidth="1"/>
    <col min="12300" max="12544" width="9.140625" style="1"/>
    <col min="12545" max="12545" width="10.7109375" style="1" customWidth="1"/>
    <col min="12546" max="12546" width="55.7109375" style="1" bestFit="1" customWidth="1"/>
    <col min="12547" max="12551" width="11.28515625" style="1" customWidth="1"/>
    <col min="12552" max="12552" width="16.5703125" style="1" customWidth="1"/>
    <col min="12553" max="12554" width="9.140625" style="1"/>
    <col min="12555" max="12555" width="15.140625" style="1" bestFit="1" customWidth="1"/>
    <col min="12556" max="12800" width="9.140625" style="1"/>
    <col min="12801" max="12801" width="10.7109375" style="1" customWidth="1"/>
    <col min="12802" max="12802" width="55.7109375" style="1" bestFit="1" customWidth="1"/>
    <col min="12803" max="12807" width="11.28515625" style="1" customWidth="1"/>
    <col min="12808" max="12808" width="16.5703125" style="1" customWidth="1"/>
    <col min="12809" max="12810" width="9.140625" style="1"/>
    <col min="12811" max="12811" width="15.140625" style="1" bestFit="1" customWidth="1"/>
    <col min="12812" max="13056" width="9.140625" style="1"/>
    <col min="13057" max="13057" width="10.7109375" style="1" customWidth="1"/>
    <col min="13058" max="13058" width="55.7109375" style="1" bestFit="1" customWidth="1"/>
    <col min="13059" max="13063" width="11.28515625" style="1" customWidth="1"/>
    <col min="13064" max="13064" width="16.5703125" style="1" customWidth="1"/>
    <col min="13065" max="13066" width="9.140625" style="1"/>
    <col min="13067" max="13067" width="15.140625" style="1" bestFit="1" customWidth="1"/>
    <col min="13068" max="13312" width="9.140625" style="1"/>
    <col min="13313" max="13313" width="10.7109375" style="1" customWidth="1"/>
    <col min="13314" max="13314" width="55.7109375" style="1" bestFit="1" customWidth="1"/>
    <col min="13315" max="13319" width="11.28515625" style="1" customWidth="1"/>
    <col min="13320" max="13320" width="16.5703125" style="1" customWidth="1"/>
    <col min="13321" max="13322" width="9.140625" style="1"/>
    <col min="13323" max="13323" width="15.140625" style="1" bestFit="1" customWidth="1"/>
    <col min="13324" max="13568" width="9.140625" style="1"/>
    <col min="13569" max="13569" width="10.7109375" style="1" customWidth="1"/>
    <col min="13570" max="13570" width="55.7109375" style="1" bestFit="1" customWidth="1"/>
    <col min="13571" max="13575" width="11.28515625" style="1" customWidth="1"/>
    <col min="13576" max="13576" width="16.5703125" style="1" customWidth="1"/>
    <col min="13577" max="13578" width="9.140625" style="1"/>
    <col min="13579" max="13579" width="15.140625" style="1" bestFit="1" customWidth="1"/>
    <col min="13580" max="13824" width="9.140625" style="1"/>
    <col min="13825" max="13825" width="10.7109375" style="1" customWidth="1"/>
    <col min="13826" max="13826" width="55.7109375" style="1" bestFit="1" customWidth="1"/>
    <col min="13827" max="13831" width="11.28515625" style="1" customWidth="1"/>
    <col min="13832" max="13832" width="16.5703125" style="1" customWidth="1"/>
    <col min="13833" max="13834" width="9.140625" style="1"/>
    <col min="13835" max="13835" width="15.140625" style="1" bestFit="1" customWidth="1"/>
    <col min="13836" max="14080" width="9.140625" style="1"/>
    <col min="14081" max="14081" width="10.7109375" style="1" customWidth="1"/>
    <col min="14082" max="14082" width="55.7109375" style="1" bestFit="1" customWidth="1"/>
    <col min="14083" max="14087" width="11.28515625" style="1" customWidth="1"/>
    <col min="14088" max="14088" width="16.5703125" style="1" customWidth="1"/>
    <col min="14089" max="14090" width="9.140625" style="1"/>
    <col min="14091" max="14091" width="15.140625" style="1" bestFit="1" customWidth="1"/>
    <col min="14092" max="14336" width="9.140625" style="1"/>
    <col min="14337" max="14337" width="10.7109375" style="1" customWidth="1"/>
    <col min="14338" max="14338" width="55.7109375" style="1" bestFit="1" customWidth="1"/>
    <col min="14339" max="14343" width="11.28515625" style="1" customWidth="1"/>
    <col min="14344" max="14344" width="16.5703125" style="1" customWidth="1"/>
    <col min="14345" max="14346" width="9.140625" style="1"/>
    <col min="14347" max="14347" width="15.140625" style="1" bestFit="1" customWidth="1"/>
    <col min="14348" max="14592" width="9.140625" style="1"/>
    <col min="14593" max="14593" width="10.7109375" style="1" customWidth="1"/>
    <col min="14594" max="14594" width="55.7109375" style="1" bestFit="1" customWidth="1"/>
    <col min="14595" max="14599" width="11.28515625" style="1" customWidth="1"/>
    <col min="14600" max="14600" width="16.5703125" style="1" customWidth="1"/>
    <col min="14601" max="14602" width="9.140625" style="1"/>
    <col min="14603" max="14603" width="15.140625" style="1" bestFit="1" customWidth="1"/>
    <col min="14604" max="14848" width="9.140625" style="1"/>
    <col min="14849" max="14849" width="10.7109375" style="1" customWidth="1"/>
    <col min="14850" max="14850" width="55.7109375" style="1" bestFit="1" customWidth="1"/>
    <col min="14851" max="14855" width="11.28515625" style="1" customWidth="1"/>
    <col min="14856" max="14856" width="16.5703125" style="1" customWidth="1"/>
    <col min="14857" max="14858" width="9.140625" style="1"/>
    <col min="14859" max="14859" width="15.140625" style="1" bestFit="1" customWidth="1"/>
    <col min="14860" max="15104" width="9.140625" style="1"/>
    <col min="15105" max="15105" width="10.7109375" style="1" customWidth="1"/>
    <col min="15106" max="15106" width="55.7109375" style="1" bestFit="1" customWidth="1"/>
    <col min="15107" max="15111" width="11.28515625" style="1" customWidth="1"/>
    <col min="15112" max="15112" width="16.5703125" style="1" customWidth="1"/>
    <col min="15113" max="15114" width="9.140625" style="1"/>
    <col min="15115" max="15115" width="15.140625" style="1" bestFit="1" customWidth="1"/>
    <col min="15116" max="15360" width="9.140625" style="1"/>
    <col min="15361" max="15361" width="10.7109375" style="1" customWidth="1"/>
    <col min="15362" max="15362" width="55.7109375" style="1" bestFit="1" customWidth="1"/>
    <col min="15363" max="15367" width="11.28515625" style="1" customWidth="1"/>
    <col min="15368" max="15368" width="16.5703125" style="1" customWidth="1"/>
    <col min="15369" max="15370" width="9.140625" style="1"/>
    <col min="15371" max="15371" width="15.140625" style="1" bestFit="1" customWidth="1"/>
    <col min="15372" max="15616" width="9.140625" style="1"/>
    <col min="15617" max="15617" width="10.7109375" style="1" customWidth="1"/>
    <col min="15618" max="15618" width="55.7109375" style="1" bestFit="1" customWidth="1"/>
    <col min="15619" max="15623" width="11.28515625" style="1" customWidth="1"/>
    <col min="15624" max="15624" width="16.5703125" style="1" customWidth="1"/>
    <col min="15625" max="15626" width="9.140625" style="1"/>
    <col min="15627" max="15627" width="15.140625" style="1" bestFit="1" customWidth="1"/>
    <col min="15628" max="15872" width="9.140625" style="1"/>
    <col min="15873" max="15873" width="10.7109375" style="1" customWidth="1"/>
    <col min="15874" max="15874" width="55.7109375" style="1" bestFit="1" customWidth="1"/>
    <col min="15875" max="15879" width="11.28515625" style="1" customWidth="1"/>
    <col min="15880" max="15880" width="16.5703125" style="1" customWidth="1"/>
    <col min="15881" max="15882" width="9.140625" style="1"/>
    <col min="15883" max="15883" width="15.140625" style="1" bestFit="1" customWidth="1"/>
    <col min="15884" max="16128" width="9.140625" style="1"/>
    <col min="16129" max="16129" width="10.7109375" style="1" customWidth="1"/>
    <col min="16130" max="16130" width="55.7109375" style="1" bestFit="1" customWidth="1"/>
    <col min="16131" max="16135" width="11.28515625" style="1" customWidth="1"/>
    <col min="16136" max="16136" width="16.5703125" style="1" customWidth="1"/>
    <col min="16137" max="16138" width="9.140625" style="1"/>
    <col min="16139" max="16139" width="15.140625" style="1" bestFit="1" customWidth="1"/>
    <col min="16140" max="16384" width="9.140625" style="1"/>
  </cols>
  <sheetData>
    <row r="1" spans="1:8" ht="15.75" x14ac:dyDescent="0.25">
      <c r="A1" s="3" t="str">
        <f>+'[1]Water Plant'!A1</f>
        <v>COMMUNITY UTILITIES OF INDIANA, INC.</v>
      </c>
      <c r="B1" s="4"/>
      <c r="C1" s="4"/>
      <c r="D1" s="5"/>
      <c r="E1" s="4"/>
      <c r="F1" s="4"/>
      <c r="G1" s="4"/>
      <c r="H1" s="40" t="s">
        <v>0</v>
      </c>
    </row>
    <row r="2" spans="1:8" ht="15" customHeight="1" x14ac:dyDescent="0.25">
      <c r="A2" s="6" t="s">
        <v>1</v>
      </c>
      <c r="B2" s="6"/>
      <c r="C2" s="6"/>
      <c r="D2" s="6"/>
      <c r="E2" s="6"/>
      <c r="F2" s="6"/>
      <c r="G2" s="6"/>
      <c r="H2" s="6"/>
    </row>
    <row r="3" spans="1:8" ht="15" customHeight="1" x14ac:dyDescent="0.25">
      <c r="A3" s="6" t="s">
        <v>2</v>
      </c>
      <c r="B3" s="6"/>
      <c r="C3" s="6"/>
      <c r="D3" s="6"/>
      <c r="E3" s="6"/>
      <c r="F3" s="6"/>
      <c r="G3" s="6"/>
      <c r="H3" s="6"/>
    </row>
    <row r="4" spans="1:8" ht="15.75" x14ac:dyDescent="0.25">
      <c r="A4" s="4"/>
      <c r="B4" s="4"/>
      <c r="C4" s="4"/>
      <c r="D4" s="4"/>
      <c r="E4" s="4"/>
      <c r="F4" s="4"/>
      <c r="G4" s="4"/>
      <c r="H4" s="7"/>
    </row>
    <row r="5" spans="1:8" ht="15.75" customHeight="1" x14ac:dyDescent="0.2">
      <c r="A5" s="8" t="s">
        <v>3</v>
      </c>
      <c r="B5" s="9" t="s">
        <v>4</v>
      </c>
      <c r="C5" s="10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2" t="s">
        <v>10</v>
      </c>
    </row>
    <row r="6" spans="1:8" x14ac:dyDescent="0.2">
      <c r="A6" s="13"/>
      <c r="B6" s="14"/>
      <c r="C6" s="15"/>
      <c r="D6" s="16"/>
      <c r="E6" s="16"/>
      <c r="F6" s="16"/>
      <c r="G6" s="16"/>
      <c r="H6" s="17"/>
    </row>
    <row r="7" spans="1:8" ht="27" customHeight="1" x14ac:dyDescent="0.2">
      <c r="A7" s="18"/>
      <c r="B7" s="19"/>
      <c r="C7" s="20"/>
      <c r="D7" s="21"/>
      <c r="E7" s="21"/>
      <c r="F7" s="21"/>
      <c r="G7" s="21"/>
      <c r="H7" s="22"/>
    </row>
    <row r="8" spans="1:8" ht="15.75" x14ac:dyDescent="0.25">
      <c r="A8" s="23"/>
      <c r="B8" s="24" t="s">
        <v>11</v>
      </c>
      <c r="C8" s="4"/>
      <c r="D8" s="4"/>
      <c r="E8" s="4"/>
      <c r="F8" s="4"/>
      <c r="G8" s="4"/>
      <c r="H8" s="4"/>
    </row>
    <row r="9" spans="1:8" ht="15.75" x14ac:dyDescent="0.25">
      <c r="A9" s="25">
        <v>304.10000000000002</v>
      </c>
      <c r="B9" s="26" t="s">
        <v>12</v>
      </c>
      <c r="C9" s="27">
        <v>40</v>
      </c>
      <c r="D9" s="27">
        <v>304</v>
      </c>
      <c r="E9" s="4">
        <v>591</v>
      </c>
      <c r="F9" s="28">
        <f>2015-C9</f>
        <v>1975</v>
      </c>
      <c r="G9" s="4">
        <v>129</v>
      </c>
      <c r="H9" s="29">
        <f t="shared" ref="H9:H20" si="0">+E9/G9-1</f>
        <v>3.5813953488372094</v>
      </c>
    </row>
    <row r="10" spans="1:8" ht="15.75" x14ac:dyDescent="0.25">
      <c r="A10" s="30">
        <v>305</v>
      </c>
      <c r="B10" s="26" t="s">
        <v>13</v>
      </c>
      <c r="C10" s="27">
        <v>60</v>
      </c>
      <c r="D10" s="27">
        <v>305</v>
      </c>
      <c r="E10" s="4">
        <v>495</v>
      </c>
      <c r="F10" s="28">
        <f t="shared" ref="F10:F20" si="1">2015-C10</f>
        <v>1955</v>
      </c>
      <c r="G10" s="4">
        <v>45</v>
      </c>
      <c r="H10" s="29">
        <f t="shared" si="0"/>
        <v>10</v>
      </c>
    </row>
    <row r="11" spans="1:8" ht="15.75" x14ac:dyDescent="0.25">
      <c r="A11" s="30">
        <v>306</v>
      </c>
      <c r="B11" s="26" t="s">
        <v>14</v>
      </c>
      <c r="C11" s="31">
        <v>60</v>
      </c>
      <c r="D11" s="27">
        <v>305</v>
      </c>
      <c r="E11" s="4">
        <v>495</v>
      </c>
      <c r="F11" s="28">
        <f t="shared" si="1"/>
        <v>1955</v>
      </c>
      <c r="G11" s="4">
        <v>45</v>
      </c>
      <c r="H11" s="29">
        <f t="shared" si="0"/>
        <v>10</v>
      </c>
    </row>
    <row r="12" spans="1:8" ht="15.75" x14ac:dyDescent="0.25">
      <c r="A12" s="30">
        <v>307</v>
      </c>
      <c r="B12" s="26" t="s">
        <v>15</v>
      </c>
      <c r="C12" s="27">
        <v>40</v>
      </c>
      <c r="D12" s="27">
        <v>305</v>
      </c>
      <c r="E12" s="4">
        <v>495</v>
      </c>
      <c r="F12" s="28">
        <f t="shared" si="1"/>
        <v>1975</v>
      </c>
      <c r="G12" s="4">
        <v>129</v>
      </c>
      <c r="H12" s="29">
        <f t="shared" si="0"/>
        <v>2.8372093023255816</v>
      </c>
    </row>
    <row r="13" spans="1:8" ht="15.75" x14ac:dyDescent="0.25">
      <c r="A13" s="30">
        <v>308</v>
      </c>
      <c r="B13" s="26" t="s">
        <v>16</v>
      </c>
      <c r="C13" s="31">
        <v>40</v>
      </c>
      <c r="D13" s="27">
        <v>305</v>
      </c>
      <c r="E13" s="4">
        <v>495</v>
      </c>
      <c r="F13" s="28">
        <f t="shared" si="1"/>
        <v>1975</v>
      </c>
      <c r="G13" s="4">
        <v>129</v>
      </c>
      <c r="H13" s="29">
        <f t="shared" si="0"/>
        <v>2.8372093023255816</v>
      </c>
    </row>
    <row r="14" spans="1:8" ht="15.75" x14ac:dyDescent="0.25">
      <c r="A14" s="30">
        <v>309</v>
      </c>
      <c r="B14" s="26" t="s">
        <v>17</v>
      </c>
      <c r="C14" s="31">
        <v>60</v>
      </c>
      <c r="D14" s="27">
        <v>305</v>
      </c>
      <c r="E14" s="4">
        <v>495</v>
      </c>
      <c r="F14" s="28">
        <f t="shared" si="1"/>
        <v>1955</v>
      </c>
      <c r="G14" s="4">
        <v>45</v>
      </c>
      <c r="H14" s="29">
        <f t="shared" si="0"/>
        <v>10</v>
      </c>
    </row>
    <row r="15" spans="1:8" ht="15.75" x14ac:dyDescent="0.25">
      <c r="A15" s="25">
        <v>304.2</v>
      </c>
      <c r="B15" s="26" t="s">
        <v>12</v>
      </c>
      <c r="C15" s="27">
        <v>50</v>
      </c>
      <c r="D15" s="27">
        <v>304</v>
      </c>
      <c r="E15" s="4">
        <v>591</v>
      </c>
      <c r="F15" s="28">
        <f t="shared" si="1"/>
        <v>1965</v>
      </c>
      <c r="G15" s="4">
        <v>56</v>
      </c>
      <c r="H15" s="29">
        <f t="shared" si="0"/>
        <v>9.5535714285714288</v>
      </c>
    </row>
    <row r="16" spans="1:8" ht="15.75" x14ac:dyDescent="0.25">
      <c r="A16" s="30">
        <v>310</v>
      </c>
      <c r="B16" s="26" t="s">
        <v>18</v>
      </c>
      <c r="C16" s="27">
        <v>30</v>
      </c>
      <c r="D16" s="27">
        <v>311</v>
      </c>
      <c r="E16" s="4">
        <v>856</v>
      </c>
      <c r="F16" s="28">
        <f t="shared" si="1"/>
        <v>1985</v>
      </c>
      <c r="G16" s="4">
        <v>282</v>
      </c>
      <c r="H16" s="29">
        <f t="shared" si="0"/>
        <v>2.0354609929078014</v>
      </c>
    </row>
    <row r="17" spans="1:11" ht="15.75" x14ac:dyDescent="0.25">
      <c r="A17" s="25">
        <v>311.2</v>
      </c>
      <c r="B17" s="26" t="s">
        <v>19</v>
      </c>
      <c r="C17" s="27">
        <v>25</v>
      </c>
      <c r="D17" s="27">
        <v>311</v>
      </c>
      <c r="E17" s="4">
        <v>856</v>
      </c>
      <c r="F17" s="28">
        <f t="shared" si="1"/>
        <v>1990</v>
      </c>
      <c r="G17" s="4">
        <v>349</v>
      </c>
      <c r="H17" s="29">
        <f t="shared" si="0"/>
        <v>1.4527220630372493</v>
      </c>
    </row>
    <row r="18" spans="1:11" ht="15.75" x14ac:dyDescent="0.25">
      <c r="A18" s="25">
        <v>311.3</v>
      </c>
      <c r="B18" s="26" t="s">
        <v>20</v>
      </c>
      <c r="C18" s="27">
        <v>25</v>
      </c>
      <c r="D18" s="27">
        <v>311</v>
      </c>
      <c r="E18" s="4">
        <v>856</v>
      </c>
      <c r="F18" s="28">
        <f t="shared" si="1"/>
        <v>1990</v>
      </c>
      <c r="G18" s="4">
        <v>349</v>
      </c>
      <c r="H18" s="29">
        <f t="shared" si="0"/>
        <v>1.4527220630372493</v>
      </c>
    </row>
    <row r="19" spans="1:11" ht="15.75" x14ac:dyDescent="0.25">
      <c r="A19" s="25">
        <f>+[2]ASL!A18</f>
        <v>311.39999999999998</v>
      </c>
      <c r="B19" s="26" t="str">
        <f>+[2]ASL!B18</f>
        <v>Pumping Equipment-Hydraulic</v>
      </c>
      <c r="C19" s="27">
        <v>25</v>
      </c>
      <c r="D19" s="27">
        <v>311</v>
      </c>
      <c r="E19" s="4">
        <v>856</v>
      </c>
      <c r="F19" s="28">
        <f t="shared" si="1"/>
        <v>1990</v>
      </c>
      <c r="G19" s="4">
        <v>349</v>
      </c>
      <c r="H19" s="29">
        <f t="shared" si="0"/>
        <v>1.4527220630372493</v>
      </c>
    </row>
    <row r="20" spans="1:11" ht="15.75" x14ac:dyDescent="0.25">
      <c r="A20" s="25">
        <v>311.60000000000002</v>
      </c>
      <c r="B20" s="26" t="s">
        <v>21</v>
      </c>
      <c r="C20" s="27">
        <v>25</v>
      </c>
      <c r="D20" s="27">
        <v>311</v>
      </c>
      <c r="E20" s="4">
        <v>856</v>
      </c>
      <c r="F20" s="28">
        <f t="shared" si="1"/>
        <v>1990</v>
      </c>
      <c r="G20" s="4">
        <v>349</v>
      </c>
      <c r="H20" s="29">
        <f t="shared" si="0"/>
        <v>1.4527220630372493</v>
      </c>
    </row>
    <row r="21" spans="1:11" ht="15.75" x14ac:dyDescent="0.25">
      <c r="A21" s="4"/>
      <c r="B21" s="32" t="s">
        <v>22</v>
      </c>
      <c r="C21" s="7"/>
      <c r="D21" s="27"/>
      <c r="E21" s="4"/>
      <c r="F21" s="28"/>
      <c r="G21" s="4"/>
      <c r="H21" s="33"/>
    </row>
    <row r="22" spans="1:11" ht="15.75" x14ac:dyDescent="0.25">
      <c r="A22" s="25">
        <v>304.3</v>
      </c>
      <c r="B22" s="26" t="s">
        <v>12</v>
      </c>
      <c r="C22" s="27">
        <v>50</v>
      </c>
      <c r="D22" s="27">
        <v>304</v>
      </c>
      <c r="E22" s="4">
        <v>591</v>
      </c>
      <c r="F22" s="28">
        <f t="shared" ref="F22:F25" si="2">2015-C22</f>
        <v>1965</v>
      </c>
      <c r="G22" s="4">
        <f>+G15</f>
        <v>56</v>
      </c>
      <c r="H22" s="29">
        <f>+E22/G22-1</f>
        <v>9.5535714285714288</v>
      </c>
    </row>
    <row r="23" spans="1:11" ht="15.75" x14ac:dyDescent="0.25">
      <c r="A23" s="30">
        <v>320</v>
      </c>
      <c r="B23" s="26" t="s">
        <v>23</v>
      </c>
      <c r="C23" s="27">
        <v>20</v>
      </c>
      <c r="D23" s="27">
        <v>320</v>
      </c>
      <c r="E23" s="4">
        <v>687</v>
      </c>
      <c r="F23" s="28">
        <f t="shared" si="2"/>
        <v>1995</v>
      </c>
      <c r="G23" s="4">
        <v>337</v>
      </c>
      <c r="H23" s="29">
        <f>+E23/G23-1</f>
        <v>1.0385756676557865</v>
      </c>
    </row>
    <row r="24" spans="1:11" ht="15.75" x14ac:dyDescent="0.25">
      <c r="A24" s="30">
        <v>320.10000000000002</v>
      </c>
      <c r="B24" s="26" t="s">
        <v>24</v>
      </c>
      <c r="C24" s="27">
        <v>20</v>
      </c>
      <c r="D24" s="27">
        <v>320</v>
      </c>
      <c r="E24" s="4">
        <v>687</v>
      </c>
      <c r="F24" s="28">
        <f t="shared" si="2"/>
        <v>1995</v>
      </c>
      <c r="G24" s="4">
        <v>337</v>
      </c>
      <c r="H24" s="29">
        <f>+E24/G24-1</f>
        <v>1.0385756676557865</v>
      </c>
    </row>
    <row r="25" spans="1:11" ht="15.75" x14ac:dyDescent="0.25">
      <c r="A25" s="25">
        <v>320.2</v>
      </c>
      <c r="B25" s="26" t="s">
        <v>25</v>
      </c>
      <c r="C25" s="27">
        <v>10</v>
      </c>
      <c r="D25" s="27">
        <v>320</v>
      </c>
      <c r="E25" s="4">
        <v>687</v>
      </c>
      <c r="F25" s="28">
        <f t="shared" si="2"/>
        <v>2005</v>
      </c>
      <c r="G25" s="4">
        <v>337</v>
      </c>
      <c r="H25" s="29">
        <f>+E25/G25-1</f>
        <v>1.0385756676557865</v>
      </c>
    </row>
    <row r="26" spans="1:11" ht="15.75" x14ac:dyDescent="0.25">
      <c r="A26" s="25"/>
      <c r="B26" s="32" t="s">
        <v>26</v>
      </c>
      <c r="C26" s="27"/>
      <c r="D26" s="27"/>
      <c r="E26" s="4"/>
      <c r="F26" s="28"/>
      <c r="G26" s="4"/>
      <c r="H26" s="33"/>
    </row>
    <row r="27" spans="1:11" ht="15.75" x14ac:dyDescent="0.25">
      <c r="A27" s="25">
        <v>304.39999999999998</v>
      </c>
      <c r="B27" s="26" t="s">
        <v>12</v>
      </c>
      <c r="C27" s="27">
        <v>50</v>
      </c>
      <c r="D27" s="27">
        <v>304</v>
      </c>
      <c r="E27" s="4">
        <v>591</v>
      </c>
      <c r="F27" s="28">
        <f t="shared" ref="F27:F45" si="3">2015-C27</f>
        <v>1965</v>
      </c>
      <c r="G27" s="4">
        <f>+G22</f>
        <v>56</v>
      </c>
      <c r="H27" s="29">
        <f t="shared" ref="H27:H45" si="4">+E27/G27-1</f>
        <v>9.5535714285714288</v>
      </c>
    </row>
    <row r="28" spans="1:11" ht="15.75" x14ac:dyDescent="0.25">
      <c r="A28" s="25">
        <f>+[2]ASL!A28</f>
        <v>311.54000000000002</v>
      </c>
      <c r="B28" s="26" t="str">
        <f>+[2]ASL!B28</f>
        <v>Pumping Equipment-TD</v>
      </c>
      <c r="C28" s="27">
        <v>25</v>
      </c>
      <c r="D28" s="27">
        <v>311</v>
      </c>
      <c r="E28" s="4">
        <v>856</v>
      </c>
      <c r="F28" s="28">
        <f t="shared" si="3"/>
        <v>1990</v>
      </c>
      <c r="G28" s="4">
        <v>349</v>
      </c>
      <c r="H28" s="29">
        <f t="shared" si="4"/>
        <v>1.4527220630372493</v>
      </c>
    </row>
    <row r="29" spans="1:11" ht="15.75" x14ac:dyDescent="0.25">
      <c r="A29" s="30">
        <v>330</v>
      </c>
      <c r="B29" s="26" t="s">
        <v>27</v>
      </c>
      <c r="C29" s="27">
        <v>65</v>
      </c>
      <c r="D29" s="27">
        <v>330</v>
      </c>
      <c r="E29" s="4">
        <v>715</v>
      </c>
      <c r="F29" s="28">
        <f t="shared" si="3"/>
        <v>1950</v>
      </c>
      <c r="G29" s="4">
        <v>28</v>
      </c>
      <c r="H29" s="29">
        <f t="shared" si="4"/>
        <v>24.535714285714285</v>
      </c>
    </row>
    <row r="30" spans="1:11" ht="15.75" x14ac:dyDescent="0.25">
      <c r="A30" s="30">
        <v>330.1</v>
      </c>
      <c r="B30" s="26" t="s">
        <v>28</v>
      </c>
      <c r="C30" s="27">
        <v>65</v>
      </c>
      <c r="D30" s="34">
        <v>330.1</v>
      </c>
      <c r="E30" s="4">
        <v>1131</v>
      </c>
      <c r="F30" s="28">
        <f t="shared" si="3"/>
        <v>1950</v>
      </c>
      <c r="G30" s="4">
        <v>26</v>
      </c>
      <c r="H30" s="29">
        <f t="shared" si="4"/>
        <v>42.5</v>
      </c>
    </row>
    <row r="31" spans="1:11" ht="15.75" x14ac:dyDescent="0.25">
      <c r="A31" s="30">
        <v>330.2</v>
      </c>
      <c r="B31" s="26" t="s">
        <v>29</v>
      </c>
      <c r="C31" s="27">
        <v>65</v>
      </c>
      <c r="D31" s="27">
        <v>330</v>
      </c>
      <c r="E31" s="4">
        <v>715</v>
      </c>
      <c r="F31" s="28">
        <f t="shared" si="3"/>
        <v>1950</v>
      </c>
      <c r="G31" s="4">
        <v>28</v>
      </c>
      <c r="H31" s="29">
        <f t="shared" si="4"/>
        <v>24.535714285714285</v>
      </c>
    </row>
    <row r="32" spans="1:11" ht="15.75" x14ac:dyDescent="0.25">
      <c r="A32" s="30">
        <v>330.3</v>
      </c>
      <c r="B32" s="26" t="s">
        <v>30</v>
      </c>
      <c r="C32" s="27">
        <v>65</v>
      </c>
      <c r="D32" s="27">
        <v>330</v>
      </c>
      <c r="E32" s="4">
        <v>715</v>
      </c>
      <c r="F32" s="28">
        <f t="shared" si="3"/>
        <v>1950</v>
      </c>
      <c r="G32" s="4">
        <v>28</v>
      </c>
      <c r="H32" s="29">
        <f t="shared" si="4"/>
        <v>24.535714285714285</v>
      </c>
      <c r="K32" s="2"/>
    </row>
    <row r="33" spans="1:8" ht="15.75" x14ac:dyDescent="0.25">
      <c r="A33" s="30">
        <v>330.4</v>
      </c>
      <c r="B33" s="26" t="s">
        <v>31</v>
      </c>
      <c r="C33" s="27">
        <v>50</v>
      </c>
      <c r="D33" s="27">
        <v>330</v>
      </c>
      <c r="E33" s="4">
        <v>715</v>
      </c>
      <c r="F33" s="28">
        <f t="shared" si="3"/>
        <v>1965</v>
      </c>
      <c r="G33" s="4">
        <v>45</v>
      </c>
      <c r="H33" s="29">
        <f t="shared" si="4"/>
        <v>14.888888888888889</v>
      </c>
    </row>
    <row r="34" spans="1:8" ht="15.75" x14ac:dyDescent="0.25">
      <c r="A34" s="30">
        <v>331</v>
      </c>
      <c r="B34" s="26" t="s">
        <v>32</v>
      </c>
      <c r="C34" s="27">
        <v>70</v>
      </c>
      <c r="D34" s="27">
        <v>331</v>
      </c>
      <c r="E34" s="4">
        <v>701</v>
      </c>
      <c r="F34" s="28">
        <f t="shared" si="3"/>
        <v>1945</v>
      </c>
      <c r="G34" s="4">
        <v>26</v>
      </c>
      <c r="H34" s="29">
        <f t="shared" si="4"/>
        <v>25.96153846153846</v>
      </c>
    </row>
    <row r="35" spans="1:8" ht="15.75" x14ac:dyDescent="0.25">
      <c r="A35" s="25">
        <f>+[2]ASL!A36</f>
        <v>331.1</v>
      </c>
      <c r="B35" s="35" t="str">
        <f>+[2]ASL!B36</f>
        <v>Transmission and Distribution Mains 4" &lt;</v>
      </c>
      <c r="C35" s="27">
        <v>50</v>
      </c>
      <c r="D35" s="27">
        <v>331</v>
      </c>
      <c r="E35" s="4">
        <v>701</v>
      </c>
      <c r="F35" s="28">
        <f t="shared" si="3"/>
        <v>1965</v>
      </c>
      <c r="G35" s="4">
        <v>74</v>
      </c>
      <c r="H35" s="29">
        <f t="shared" si="4"/>
        <v>8.4729729729729737</v>
      </c>
    </row>
    <row r="36" spans="1:8" ht="15.75" x14ac:dyDescent="0.25">
      <c r="A36" s="25">
        <f>+[2]ASL!A37</f>
        <v>331.2</v>
      </c>
      <c r="B36" s="35" t="str">
        <f>+[2]ASL!B37</f>
        <v>Transmission and Distribution Mains 6" - 8"</v>
      </c>
      <c r="C36" s="27">
        <v>70</v>
      </c>
      <c r="D36" s="27">
        <v>331</v>
      </c>
      <c r="E36" s="4">
        <v>701</v>
      </c>
      <c r="F36" s="28">
        <f t="shared" si="3"/>
        <v>1945</v>
      </c>
      <c r="G36" s="4">
        <v>26</v>
      </c>
      <c r="H36" s="29">
        <f t="shared" si="4"/>
        <v>25.96153846153846</v>
      </c>
    </row>
    <row r="37" spans="1:8" ht="15.75" x14ac:dyDescent="0.25">
      <c r="A37" s="25">
        <f>+[2]ASL!A38</f>
        <v>331.3</v>
      </c>
      <c r="B37" s="35" t="str">
        <f>+[2]ASL!B38</f>
        <v>Transmission and Distribution Mains 10" - 16"</v>
      </c>
      <c r="C37" s="27">
        <v>70</v>
      </c>
      <c r="D37" s="27">
        <v>331</v>
      </c>
      <c r="E37" s="4">
        <v>701</v>
      </c>
      <c r="F37" s="28">
        <f t="shared" si="3"/>
        <v>1945</v>
      </c>
      <c r="G37" s="4">
        <v>26</v>
      </c>
      <c r="H37" s="29">
        <f t="shared" si="4"/>
        <v>25.96153846153846</v>
      </c>
    </row>
    <row r="38" spans="1:8" ht="15.75" x14ac:dyDescent="0.25">
      <c r="A38" s="25">
        <f>+[2]ASL!A39</f>
        <v>331.4</v>
      </c>
      <c r="B38" s="35" t="str">
        <f>+[2]ASL!B39</f>
        <v>Transmission and Distribution Mains &gt;16"</v>
      </c>
      <c r="C38" s="27">
        <v>70</v>
      </c>
      <c r="D38" s="27">
        <v>331</v>
      </c>
      <c r="E38" s="4">
        <v>701</v>
      </c>
      <c r="F38" s="28">
        <f t="shared" si="3"/>
        <v>1945</v>
      </c>
      <c r="G38" s="4">
        <v>26</v>
      </c>
      <c r="H38" s="29">
        <f t="shared" si="4"/>
        <v>25.96153846153846</v>
      </c>
    </row>
    <row r="39" spans="1:8" ht="15.75" x14ac:dyDescent="0.25">
      <c r="A39" s="30">
        <v>332</v>
      </c>
      <c r="B39" s="35" t="s">
        <v>33</v>
      </c>
      <c r="C39" s="27">
        <v>70</v>
      </c>
      <c r="D39" s="27">
        <v>331</v>
      </c>
      <c r="E39" s="4">
        <v>701</v>
      </c>
      <c r="F39" s="28">
        <f t="shared" si="3"/>
        <v>1945</v>
      </c>
      <c r="G39" s="4">
        <v>26</v>
      </c>
      <c r="H39" s="29">
        <f t="shared" si="4"/>
        <v>25.96153846153846</v>
      </c>
    </row>
    <row r="40" spans="1:8" ht="15.75" x14ac:dyDescent="0.25">
      <c r="A40" s="30">
        <v>333.1</v>
      </c>
      <c r="B40" s="26" t="s">
        <v>34</v>
      </c>
      <c r="C40" s="27">
        <v>40</v>
      </c>
      <c r="D40" s="27">
        <v>333</v>
      </c>
      <c r="E40" s="4">
        <v>576</v>
      </c>
      <c r="F40" s="28">
        <f t="shared" si="3"/>
        <v>1975</v>
      </c>
      <c r="G40" s="4">
        <v>122</v>
      </c>
      <c r="H40" s="29">
        <f t="shared" si="4"/>
        <v>3.721311475409836</v>
      </c>
    </row>
    <row r="41" spans="1:8" ht="15.75" x14ac:dyDescent="0.25">
      <c r="A41" s="30">
        <v>334.1</v>
      </c>
      <c r="B41" s="26" t="s">
        <v>35</v>
      </c>
      <c r="C41" s="27">
        <v>15</v>
      </c>
      <c r="D41" s="34">
        <v>334.1</v>
      </c>
      <c r="E41" s="4">
        <v>381</v>
      </c>
      <c r="F41" s="28">
        <f t="shared" si="3"/>
        <v>2000</v>
      </c>
      <c r="G41" s="4">
        <v>205</v>
      </c>
      <c r="H41" s="29">
        <f t="shared" si="4"/>
        <v>0.85853658536585375</v>
      </c>
    </row>
    <row r="42" spans="1:8" ht="15.75" x14ac:dyDescent="0.25">
      <c r="A42" s="30">
        <f>+[2]ASL!A44</f>
        <v>334.2</v>
      </c>
      <c r="B42" s="36" t="str">
        <f>+[2]ASL!B44</f>
        <v>Meter Installations</v>
      </c>
      <c r="C42" s="27">
        <v>40</v>
      </c>
      <c r="D42" s="34">
        <v>334.2</v>
      </c>
      <c r="E42" s="4">
        <v>652</v>
      </c>
      <c r="F42" s="28">
        <f t="shared" si="3"/>
        <v>1975</v>
      </c>
      <c r="G42" s="4">
        <v>121</v>
      </c>
      <c r="H42" s="29">
        <f t="shared" si="4"/>
        <v>4.3884297520661155</v>
      </c>
    </row>
    <row r="43" spans="1:8" ht="15.75" x14ac:dyDescent="0.25">
      <c r="A43" s="30">
        <f>+[2]ASL!A45</f>
        <v>334.3</v>
      </c>
      <c r="B43" s="36" t="str">
        <f>+[2]ASL!B45</f>
        <v>Meter Vaults</v>
      </c>
      <c r="C43" s="27">
        <v>39.840637450199203</v>
      </c>
      <c r="D43" s="34">
        <v>334.2</v>
      </c>
      <c r="E43" s="4">
        <v>652</v>
      </c>
      <c r="F43" s="28">
        <f t="shared" si="3"/>
        <v>1975.1593625498008</v>
      </c>
      <c r="G43" s="4">
        <v>121</v>
      </c>
      <c r="H43" s="29">
        <f t="shared" si="4"/>
        <v>4.3884297520661155</v>
      </c>
    </row>
    <row r="44" spans="1:8" ht="15.75" x14ac:dyDescent="0.25">
      <c r="A44" s="30">
        <v>335</v>
      </c>
      <c r="B44" s="26" t="s">
        <v>36</v>
      </c>
      <c r="C44" s="27">
        <v>50.125313283208023</v>
      </c>
      <c r="D44" s="27">
        <v>335</v>
      </c>
      <c r="E44" s="4">
        <v>777</v>
      </c>
      <c r="F44" s="28">
        <f t="shared" si="3"/>
        <v>1964.874686716792</v>
      </c>
      <c r="G44" s="4">
        <v>58</v>
      </c>
      <c r="H44" s="29">
        <f t="shared" si="4"/>
        <v>12.396551724137931</v>
      </c>
    </row>
    <row r="45" spans="1:8" ht="15.75" x14ac:dyDescent="0.25">
      <c r="A45" s="30">
        <v>339</v>
      </c>
      <c r="B45" s="26" t="s">
        <v>37</v>
      </c>
      <c r="C45" s="27">
        <v>30</v>
      </c>
      <c r="D45" s="27">
        <v>331</v>
      </c>
      <c r="E45" s="4">
        <v>701</v>
      </c>
      <c r="F45" s="28">
        <f t="shared" si="3"/>
        <v>1985</v>
      </c>
      <c r="G45" s="4">
        <v>248</v>
      </c>
      <c r="H45" s="29">
        <f t="shared" si="4"/>
        <v>1.8266129032258065</v>
      </c>
    </row>
    <row r="46" spans="1:8" ht="15.75" x14ac:dyDescent="0.25">
      <c r="A46" s="30"/>
      <c r="B46" s="32" t="s">
        <v>38</v>
      </c>
      <c r="C46" s="27"/>
      <c r="D46" s="27"/>
      <c r="E46" s="4"/>
      <c r="F46" s="28"/>
      <c r="G46" s="4"/>
      <c r="H46" s="33"/>
    </row>
    <row r="47" spans="1:8" ht="15.75" x14ac:dyDescent="0.25">
      <c r="A47" s="30">
        <v>304.5</v>
      </c>
      <c r="B47" s="26" t="s">
        <v>12</v>
      </c>
      <c r="C47" s="27">
        <v>40</v>
      </c>
      <c r="D47" s="27">
        <v>304</v>
      </c>
      <c r="E47" s="4">
        <v>591</v>
      </c>
      <c r="F47" s="28">
        <f t="shared" ref="F47:F51" si="5">2015-C47</f>
        <v>1975</v>
      </c>
      <c r="G47" s="4">
        <v>129</v>
      </c>
      <c r="H47" s="29">
        <f>+E47/G47-1</f>
        <v>3.5813953488372094</v>
      </c>
    </row>
    <row r="48" spans="1:8" ht="15.75" x14ac:dyDescent="0.25">
      <c r="A48" s="30">
        <f>+[2]ASL!A49</f>
        <v>304.60000000000002</v>
      </c>
      <c r="B48" s="26" t="s">
        <v>39</v>
      </c>
      <c r="C48" s="27">
        <v>40</v>
      </c>
      <c r="D48" s="27">
        <v>304</v>
      </c>
      <c r="E48" s="4">
        <v>591</v>
      </c>
      <c r="F48" s="28">
        <f t="shared" si="5"/>
        <v>1975</v>
      </c>
      <c r="G48" s="4">
        <f>+G47</f>
        <v>129</v>
      </c>
      <c r="H48" s="29">
        <f>+E48/G48-1</f>
        <v>3.5813953488372094</v>
      </c>
    </row>
    <row r="49" spans="1:8" ht="15.75" x14ac:dyDescent="0.25">
      <c r="A49" s="37">
        <v>304.62</v>
      </c>
      <c r="B49" s="26" t="s">
        <v>40</v>
      </c>
      <c r="C49" s="27">
        <v>40</v>
      </c>
      <c r="D49" s="27">
        <v>304</v>
      </c>
      <c r="E49" s="4">
        <v>591</v>
      </c>
      <c r="F49" s="28">
        <f t="shared" si="5"/>
        <v>1975</v>
      </c>
      <c r="G49" s="4">
        <f>+G48</f>
        <v>129</v>
      </c>
      <c r="H49" s="29">
        <f>+E49/G49-1</f>
        <v>3.5813953488372094</v>
      </c>
    </row>
    <row r="50" spans="1:8" ht="15.75" x14ac:dyDescent="0.25">
      <c r="A50" s="30">
        <v>304.7</v>
      </c>
      <c r="B50" s="36" t="s">
        <v>41</v>
      </c>
      <c r="C50" s="27">
        <v>40</v>
      </c>
      <c r="D50" s="27">
        <v>304</v>
      </c>
      <c r="E50" s="4">
        <v>591</v>
      </c>
      <c r="F50" s="28">
        <f t="shared" si="5"/>
        <v>1975</v>
      </c>
      <c r="G50" s="4">
        <f>+G49</f>
        <v>129</v>
      </c>
      <c r="H50" s="29">
        <f>+E50/G50-1</f>
        <v>3.5813953488372094</v>
      </c>
    </row>
    <row r="51" spans="1:8" ht="15.75" x14ac:dyDescent="0.25">
      <c r="A51" s="30">
        <v>304.8</v>
      </c>
      <c r="B51" s="36" t="s">
        <v>42</v>
      </c>
      <c r="C51" s="27">
        <v>40</v>
      </c>
      <c r="D51" s="27">
        <v>304</v>
      </c>
      <c r="E51" s="4">
        <v>591</v>
      </c>
      <c r="F51" s="28">
        <f t="shared" si="5"/>
        <v>1975</v>
      </c>
      <c r="G51" s="4">
        <f>+G50</f>
        <v>129</v>
      </c>
      <c r="H51" s="29">
        <f>+E51/G51-1</f>
        <v>3.5813953488372094</v>
      </c>
    </row>
    <row r="52" spans="1:8" ht="15.75" hidden="1" x14ac:dyDescent="0.25">
      <c r="A52" s="30">
        <v>340</v>
      </c>
      <c r="B52" s="26" t="s">
        <v>43</v>
      </c>
      <c r="C52" s="27">
        <v>20</v>
      </c>
      <c r="D52" s="27"/>
      <c r="E52" s="4"/>
      <c r="F52" s="4"/>
      <c r="G52" s="4"/>
      <c r="H52" s="4"/>
    </row>
    <row r="53" spans="1:8" ht="15.75" hidden="1" x14ac:dyDescent="0.25">
      <c r="A53" s="30">
        <f>+[2]ASL!A51</f>
        <v>340.2</v>
      </c>
      <c r="B53" s="36" t="str">
        <f>+[2]ASL!B51</f>
        <v>Comp &amp; Periph Equipment</v>
      </c>
      <c r="C53" s="27">
        <v>10</v>
      </c>
      <c r="D53" s="27"/>
      <c r="E53" s="4"/>
      <c r="F53" s="4"/>
      <c r="G53" s="4"/>
      <c r="H53" s="4"/>
    </row>
    <row r="54" spans="1:8" ht="15.75" hidden="1" x14ac:dyDescent="0.25">
      <c r="A54" s="30">
        <f>+[2]ASL!A52</f>
        <v>340.3</v>
      </c>
      <c r="B54" s="36" t="str">
        <f>+[2]ASL!B52</f>
        <v>Computer Software</v>
      </c>
      <c r="C54" s="27">
        <v>5</v>
      </c>
      <c r="D54" s="27"/>
      <c r="E54" s="4"/>
      <c r="F54" s="4"/>
      <c r="G54" s="4"/>
      <c r="H54" s="4"/>
    </row>
    <row r="55" spans="1:8" ht="15.75" hidden="1" x14ac:dyDescent="0.25">
      <c r="A55" s="37">
        <f>+[2]ASL!A53</f>
        <v>340.31</v>
      </c>
      <c r="B55" s="36" t="str">
        <f>+[2]ASL!B53</f>
        <v>Computer Software</v>
      </c>
      <c r="C55" s="27">
        <v>5</v>
      </c>
      <c r="D55" s="27"/>
      <c r="E55" s="4"/>
      <c r="F55" s="4"/>
      <c r="G55" s="4"/>
      <c r="H55" s="4"/>
    </row>
    <row r="56" spans="1:8" ht="15.75" hidden="1" x14ac:dyDescent="0.25">
      <c r="A56" s="38">
        <f>+[2]ASL!A54</f>
        <v>340.32499999999999</v>
      </c>
      <c r="B56" s="36" t="str">
        <f>+[2]ASL!B54</f>
        <v>Computer Software</v>
      </c>
      <c r="C56" s="27">
        <v>5</v>
      </c>
      <c r="D56" s="27"/>
      <c r="E56" s="4"/>
      <c r="F56" s="4"/>
      <c r="G56" s="4"/>
      <c r="H56" s="4"/>
    </row>
    <row r="57" spans="1:8" ht="15.75" hidden="1" x14ac:dyDescent="0.25">
      <c r="A57" s="37">
        <f>+[2]ASL!A55</f>
        <v>340.33</v>
      </c>
      <c r="B57" s="36" t="str">
        <f>+[2]ASL!B55</f>
        <v>Computer Software</v>
      </c>
      <c r="C57" s="27">
        <v>5</v>
      </c>
      <c r="D57" s="27"/>
      <c r="E57" s="4"/>
      <c r="F57" s="4"/>
      <c r="G57" s="4"/>
      <c r="H57" s="4"/>
    </row>
    <row r="58" spans="1:8" ht="15.75" hidden="1" x14ac:dyDescent="0.25">
      <c r="A58" s="30">
        <f>+[2]ASL!A56</f>
        <v>340.4</v>
      </c>
      <c r="B58" s="36" t="str">
        <f>+[2]ASL!B56</f>
        <v>Date Handling Equipment</v>
      </c>
      <c r="C58" s="27">
        <v>5</v>
      </c>
      <c r="D58" s="27"/>
      <c r="E58" s="4"/>
      <c r="F58" s="4"/>
      <c r="G58" s="4"/>
      <c r="H58" s="4"/>
    </row>
    <row r="59" spans="1:8" ht="15.75" hidden="1" x14ac:dyDescent="0.25">
      <c r="A59" s="30">
        <f>+[2]ASL!A57</f>
        <v>340.5</v>
      </c>
      <c r="B59" s="36" t="str">
        <f>+[2]ASL!B57</f>
        <v>Other Office Equipment</v>
      </c>
      <c r="C59" s="27">
        <v>15</v>
      </c>
      <c r="D59" s="27"/>
      <c r="E59" s="4"/>
      <c r="F59" s="4"/>
      <c r="G59" s="4"/>
      <c r="H59" s="4"/>
    </row>
    <row r="60" spans="1:8" ht="15.75" hidden="1" x14ac:dyDescent="0.25">
      <c r="A60" s="30">
        <v>341</v>
      </c>
      <c r="B60" s="26" t="s">
        <v>44</v>
      </c>
      <c r="C60" s="27">
        <v>5</v>
      </c>
      <c r="D60" s="27"/>
      <c r="E60" s="4"/>
      <c r="F60" s="4"/>
      <c r="G60" s="4"/>
      <c r="H60" s="4"/>
    </row>
    <row r="61" spans="1:8" ht="15.75" hidden="1" x14ac:dyDescent="0.25">
      <c r="A61" s="30">
        <f>+[2]ASL!A59</f>
        <v>341.1</v>
      </c>
      <c r="B61" s="36" t="str">
        <f>+[2]ASL!B59</f>
        <v>Trans Equip Lt Duty Trucks</v>
      </c>
      <c r="C61" s="27">
        <v>5</v>
      </c>
      <c r="D61" s="27"/>
      <c r="E61" s="4"/>
      <c r="F61" s="4"/>
      <c r="G61" s="4"/>
      <c r="H61" s="4"/>
    </row>
    <row r="62" spans="1:8" ht="15.75" hidden="1" x14ac:dyDescent="0.25">
      <c r="A62" s="30">
        <f>+[2]ASL!A60</f>
        <v>341.2</v>
      </c>
      <c r="B62" s="36" t="str">
        <f>+[2]ASL!B60</f>
        <v>Trans Equip Hvy Duty Trucks</v>
      </c>
      <c r="C62" s="27">
        <v>7</v>
      </c>
      <c r="D62" s="27"/>
      <c r="E62" s="4"/>
      <c r="F62" s="4"/>
      <c r="G62" s="4"/>
      <c r="H62" s="4"/>
    </row>
    <row r="63" spans="1:8" ht="15.75" hidden="1" x14ac:dyDescent="0.25">
      <c r="A63" s="30">
        <f>+[2]ASL!A61</f>
        <v>341.3</v>
      </c>
      <c r="B63" s="36" t="str">
        <f>+[2]ASL!B61</f>
        <v>TransEquip Autos</v>
      </c>
      <c r="C63" s="27">
        <v>6.0975609756097562</v>
      </c>
      <c r="D63" s="27"/>
      <c r="E63" s="4"/>
      <c r="F63" s="4"/>
      <c r="G63" s="4"/>
      <c r="H63" s="4"/>
    </row>
    <row r="64" spans="1:8" ht="15.75" hidden="1" x14ac:dyDescent="0.25">
      <c r="A64" s="30">
        <f>+[2]ASL!A62</f>
        <v>341.4</v>
      </c>
      <c r="B64" s="36" t="str">
        <f>+[2]ASL!B62</f>
        <v>Trans Equip Other</v>
      </c>
      <c r="C64" s="27">
        <v>6</v>
      </c>
      <c r="D64" s="27"/>
      <c r="E64" s="4"/>
      <c r="F64" s="4"/>
      <c r="G64" s="4"/>
      <c r="H64" s="4"/>
    </row>
    <row r="65" spans="1:8" ht="15.75" hidden="1" x14ac:dyDescent="0.25">
      <c r="A65" s="30">
        <v>342</v>
      </c>
      <c r="B65" s="26" t="s">
        <v>45</v>
      </c>
      <c r="C65" s="27">
        <v>25</v>
      </c>
      <c r="D65" s="39"/>
      <c r="E65" s="4"/>
      <c r="F65" s="4"/>
      <c r="G65" s="4"/>
      <c r="H65" s="4"/>
    </row>
    <row r="66" spans="1:8" ht="15.75" hidden="1" x14ac:dyDescent="0.25">
      <c r="A66" s="30">
        <v>343</v>
      </c>
      <c r="B66" s="26" t="s">
        <v>46</v>
      </c>
      <c r="C66" s="27">
        <v>25</v>
      </c>
      <c r="D66" s="39"/>
      <c r="E66" s="4"/>
      <c r="F66" s="4"/>
      <c r="G66" s="4"/>
      <c r="H66" s="4"/>
    </row>
    <row r="67" spans="1:8" ht="15.75" hidden="1" x14ac:dyDescent="0.25">
      <c r="A67" s="30">
        <v>344</v>
      </c>
      <c r="B67" s="26" t="s">
        <v>47</v>
      </c>
      <c r="C67" s="27">
        <v>25</v>
      </c>
      <c r="D67" s="39"/>
      <c r="E67" s="4"/>
      <c r="F67" s="4"/>
      <c r="G67" s="4"/>
      <c r="H67" s="4"/>
    </row>
    <row r="68" spans="1:8" ht="15.75" hidden="1" x14ac:dyDescent="0.25">
      <c r="A68" s="30">
        <v>345</v>
      </c>
      <c r="B68" s="26" t="s">
        <v>48</v>
      </c>
      <c r="C68" s="27">
        <v>20</v>
      </c>
      <c r="D68" s="39"/>
      <c r="E68" s="4"/>
      <c r="F68" s="4"/>
      <c r="G68" s="4"/>
      <c r="H68" s="4"/>
    </row>
    <row r="69" spans="1:8" ht="15.75" hidden="1" x14ac:dyDescent="0.25">
      <c r="A69" s="30">
        <v>346</v>
      </c>
      <c r="B69" s="26" t="s">
        <v>49</v>
      </c>
      <c r="C69" s="27">
        <v>10</v>
      </c>
      <c r="D69" s="39"/>
      <c r="E69" s="4"/>
      <c r="F69" s="4"/>
      <c r="G69" s="4"/>
      <c r="H69" s="4"/>
    </row>
    <row r="70" spans="1:8" ht="15.75" hidden="1" x14ac:dyDescent="0.25">
      <c r="A70" s="30">
        <f>+[2]ASL!A68</f>
        <v>346.1</v>
      </c>
      <c r="B70" s="36" t="str">
        <f>+[2]ASL!B68</f>
        <v>Comm Equipment - Non Telephone</v>
      </c>
      <c r="C70" s="27">
        <v>10</v>
      </c>
      <c r="D70" s="39"/>
      <c r="E70" s="4"/>
      <c r="F70" s="4"/>
      <c r="G70" s="4"/>
      <c r="H70" s="4"/>
    </row>
    <row r="71" spans="1:8" ht="15.75" hidden="1" x14ac:dyDescent="0.25">
      <c r="A71" s="30">
        <f>+[2]ASL!A69</f>
        <v>346.19</v>
      </c>
      <c r="B71" s="36" t="str">
        <f>+[2]ASL!B69</f>
        <v>Remote Control &amp; Instrument</v>
      </c>
      <c r="C71" s="27">
        <v>10</v>
      </c>
      <c r="D71" s="39"/>
      <c r="E71" s="4"/>
      <c r="F71" s="4"/>
      <c r="G71" s="4"/>
      <c r="H71" s="4"/>
    </row>
    <row r="72" spans="1:8" ht="15.75" hidden="1" x14ac:dyDescent="0.25">
      <c r="A72" s="30">
        <f>+[2]ASL!A70</f>
        <v>346.2</v>
      </c>
      <c r="B72" s="36" t="str">
        <f>+[2]ASL!B70</f>
        <v>Comm Equipment - Telephone</v>
      </c>
      <c r="C72" s="27">
        <v>10</v>
      </c>
      <c r="D72" s="39"/>
      <c r="E72" s="4"/>
      <c r="F72" s="4"/>
      <c r="G72" s="4"/>
      <c r="H72" s="4"/>
    </row>
    <row r="73" spans="1:8" ht="15.75" hidden="1" x14ac:dyDescent="0.25">
      <c r="A73" s="30">
        <f>+[2]ASL!A71</f>
        <v>346.3</v>
      </c>
      <c r="B73" s="36" t="str">
        <f>+[2]ASL!B71</f>
        <v>Comm Equip other</v>
      </c>
      <c r="C73" s="27">
        <v>10</v>
      </c>
      <c r="D73" s="39"/>
      <c r="E73" s="4"/>
      <c r="F73" s="4"/>
      <c r="G73" s="4"/>
      <c r="H73" s="4"/>
    </row>
    <row r="74" spans="1:8" ht="15.75" hidden="1" x14ac:dyDescent="0.25">
      <c r="A74" s="30">
        <v>348</v>
      </c>
      <c r="B74" s="26" t="s">
        <v>50</v>
      </c>
      <c r="C74" s="27">
        <v>16</v>
      </c>
      <c r="D74" s="39"/>
      <c r="E74" s="4"/>
      <c r="F74" s="4"/>
      <c r="G74" s="4"/>
      <c r="H74" s="4"/>
    </row>
    <row r="75" spans="1:8" ht="15.75" x14ac:dyDescent="0.25">
      <c r="A75" s="4"/>
      <c r="B75" s="4"/>
      <c r="C75" s="4"/>
      <c r="D75" s="4"/>
      <c r="E75" s="4"/>
      <c r="F75" s="4"/>
      <c r="G75" s="4"/>
      <c r="H75" s="4"/>
    </row>
  </sheetData>
  <mergeCells count="10">
    <mergeCell ref="A2:H2"/>
    <mergeCell ref="A3:H3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7" right="0.7" top="0.75" bottom="0.75" header="0.3" footer="0.3"/>
  <pageSetup scale="6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JFG-3 Water Cost Increase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2015-10-02T19:49:23Z</dcterms:created>
  <dcterms:modified xsi:type="dcterms:W3CDTF">2015-10-02T19:57:10Z</dcterms:modified>
</cp:coreProperties>
</file>