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720"/>
  </bookViews>
  <sheets>
    <sheet name="B-6 Def. Cr. &amp; ADIT (Forecast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>'[1]TRANSPORTS-revised'!#REF!</definedName>
    <definedName name="\C">#REF!</definedName>
    <definedName name="\f">'[2]E-2'!#REF!</definedName>
    <definedName name="\p">#REF!</definedName>
    <definedName name="\s">'[2]E-2'!#REF!</definedName>
    <definedName name="\t">#REF!</definedName>
    <definedName name="__ADJ24">#REF!</definedName>
    <definedName name="__ADJ25">#REF!</definedName>
    <definedName name="__adj4">#REF!</definedName>
    <definedName name="__ADJ44">#REF!</definedName>
    <definedName name="__ADJ48">#REF!</definedName>
    <definedName name="__ADJ49">#REF!</definedName>
    <definedName name="__ADJ51">#REF!</definedName>
    <definedName name="__EMP11">#REF!</definedName>
    <definedName name="__EMP12">#REF!</definedName>
    <definedName name="__EMP14">#REF!</definedName>
    <definedName name="__EMP15">#REF!</definedName>
    <definedName name="__EMP16">#REF!</definedName>
    <definedName name="__EMP17">#REF!</definedName>
    <definedName name="__EMP18">#REF!</definedName>
    <definedName name="__EMP20">#REF!</definedName>
    <definedName name="__EMP22">#REF!</definedName>
    <definedName name="__EMP32">#REF!</definedName>
    <definedName name="__EMP34">#REF!</definedName>
    <definedName name="__EMP35">#REF!</definedName>
    <definedName name="__EMP37">#REF!</definedName>
    <definedName name="__EMP38">#REF!</definedName>
    <definedName name="__EMP43">#REF!</definedName>
    <definedName name="__EMP48">#REF!</definedName>
    <definedName name="__EMP51">#REF!</definedName>
    <definedName name="__EMP52">#REF!</definedName>
    <definedName name="__EMP53">#REF!</definedName>
    <definedName name="__FXD0111">#REF!</definedName>
    <definedName name="__FXD0151">#REF!</definedName>
    <definedName name="__FXD0212">#REF!</definedName>
    <definedName name="__FXD0214">#REF!</definedName>
    <definedName name="__FXD0234">#REF!</definedName>
    <definedName name="__FXD0235">#REF!</definedName>
    <definedName name="__FXD0237">#REF!</definedName>
    <definedName name="__FXD0238">#REF!</definedName>
    <definedName name="__FXD0251">#REF!</definedName>
    <definedName name="__FXD0612">#REF!</definedName>
    <definedName name="__FXD0614">#REF!</definedName>
    <definedName name="__FXD0615">#REF!</definedName>
    <definedName name="__FXD0616">#REF!</definedName>
    <definedName name="__FXD0617">#REF!</definedName>
    <definedName name="__FXD0618">#REF!</definedName>
    <definedName name="__FXD0632">#REF!</definedName>
    <definedName name="__FXD0634">#REF!</definedName>
    <definedName name="__FXD0635">#REF!</definedName>
    <definedName name="__FXD0637">#REF!</definedName>
    <definedName name="__FXD0638">#REF!</definedName>
    <definedName name="__FXD0643">#REF!</definedName>
    <definedName name="__FXD0651">#REF!</definedName>
    <definedName name="__FXD0653">#REF!</definedName>
    <definedName name="__FXD0814">#REF!</definedName>
    <definedName name="__FXD0832">#REF!</definedName>
    <definedName name="__FXD0834">#REF!</definedName>
    <definedName name="__FXD0835">#REF!</definedName>
    <definedName name="__FXD0837">#REF!</definedName>
    <definedName name="__FXD0838">#REF!</definedName>
    <definedName name="__FXD0851">#REF!</definedName>
    <definedName name="__FXD0932">#REF!</definedName>
    <definedName name="__FXD0934">#REF!</definedName>
    <definedName name="__FXD0935">#REF!</definedName>
    <definedName name="__FXD0937">#REF!</definedName>
    <definedName name="__FXD0938">#REF!</definedName>
    <definedName name="__FXD0951">#REF!</definedName>
    <definedName name="__FXD7032">#REF!</definedName>
    <definedName name="__FXD7034">#REF!</definedName>
    <definedName name="__FXD7035">#REF!</definedName>
    <definedName name="__FXD7037">#REF!</definedName>
    <definedName name="__FXD7038">#REF!</definedName>
    <definedName name="__FXD8614">#REF!</definedName>
    <definedName name="__FXD8615">#REF!</definedName>
    <definedName name="__FXD8616">#REF!</definedName>
    <definedName name="__FXD8617">#REF!</definedName>
    <definedName name="__FXD8618">#REF!</definedName>
    <definedName name="__FXD8632">#REF!</definedName>
    <definedName name="__FXD8634">#REF!</definedName>
    <definedName name="__FXD8635">#REF!</definedName>
    <definedName name="__FXD8637">#REF!</definedName>
    <definedName name="__FXD8638">#REF!</definedName>
    <definedName name="__FXD8651">#REF!</definedName>
    <definedName name="__SCH10">'[3]Rev Def Sum'!#REF!</definedName>
    <definedName name="__sch17">#REF!</definedName>
    <definedName name="__SCH33">'[4]SCHEDULE 33 A REV.'!$A$1:$H$67</definedName>
    <definedName name="__SCH6">#N/A</definedName>
    <definedName name="__SUM0111">#REF!</definedName>
    <definedName name="__SUM0113">#REF!</definedName>
    <definedName name="__SUM0210">#REF!</definedName>
    <definedName name="__SUM0213">#REF!</definedName>
    <definedName name="__SUM0401">#REF!</definedName>
    <definedName name="__SUM0402">#REF!</definedName>
    <definedName name="__SUM0408">#REF!</definedName>
    <definedName name="__SUM0409">#REF!</definedName>
    <definedName name="__SUM0411">#REF!</definedName>
    <definedName name="__SUM0501">#REF!</definedName>
    <definedName name="__SUM0502">#REF!</definedName>
    <definedName name="__SUM0508">#REF!</definedName>
    <definedName name="__SUM0509">#REF!</definedName>
    <definedName name="__SUM0510">#REF!</definedName>
    <definedName name="__SUM0511">#REF!</definedName>
    <definedName name="__SUM0613">#REF!</definedName>
    <definedName name="__SUM0701">#REF!</definedName>
    <definedName name="__SUM0702">#REF!</definedName>
    <definedName name="__SUM0708">#REF!</definedName>
    <definedName name="__SUM0709">#REF!</definedName>
    <definedName name="__SUM0813">#REF!</definedName>
    <definedName name="__SUM0901">#REF!</definedName>
    <definedName name="__SUM0902">#REF!</definedName>
    <definedName name="__SUM0908">#REF!</definedName>
    <definedName name="__SUM0911">#REF!</definedName>
    <definedName name="__SUM0913">#REF!</definedName>
    <definedName name="__SUM5701">#REF!</definedName>
    <definedName name="__SUM5702">#REF!</definedName>
    <definedName name="__SUM5708">#REF!</definedName>
    <definedName name="__SUM5709">#REF!</definedName>
    <definedName name="__SUM5711">#REF!</definedName>
    <definedName name="__SUM5801">#REF!</definedName>
    <definedName name="__SUM5802">#REF!</definedName>
    <definedName name="__SUM5811">#REF!</definedName>
    <definedName name="__SUM6001">#REF!</definedName>
    <definedName name="__SUM6002">#REF!</definedName>
    <definedName name="__SUM6008">#REF!</definedName>
    <definedName name="__sum6009">#REF!</definedName>
    <definedName name="__SUM6011">#REF!</definedName>
    <definedName name="__SUM6101">#REF!</definedName>
    <definedName name="__SUM6102">#REF!</definedName>
    <definedName name="__SUM6108">#REF!</definedName>
    <definedName name="__SUM6109">#REF!</definedName>
    <definedName name="__SUM6111">#REF!</definedName>
    <definedName name="__SUM6201">#REF!</definedName>
    <definedName name="__SUM6202">#REF!</definedName>
    <definedName name="__SUM6301">#REF!</definedName>
    <definedName name="__SUM6302">#REF!</definedName>
    <definedName name="__SUM6308">#REF!</definedName>
    <definedName name="__SUM6309">#REF!</definedName>
    <definedName name="__SUM6311">#REF!</definedName>
    <definedName name="__SUM6401">#REF!</definedName>
    <definedName name="__SUM6402">#REF!</definedName>
    <definedName name="__SUM6408">#REF!</definedName>
    <definedName name="__SUM6409">#REF!</definedName>
    <definedName name="__SUM6411">#REF!</definedName>
    <definedName name="__SUM6413">#REF!</definedName>
    <definedName name="__SUM6501">#REF!</definedName>
    <definedName name="__SUM6502">#REF!</definedName>
    <definedName name="__SUM6508">#REF!</definedName>
    <definedName name="__SUM6509">#REF!</definedName>
    <definedName name="__SUM6510">#REF!</definedName>
    <definedName name="__SUM6511">#REF!</definedName>
    <definedName name="__SUM6601">#REF!</definedName>
    <definedName name="__SUM6602">#REF!</definedName>
    <definedName name="__SUM6608">#REF!</definedName>
    <definedName name="__SUM6609">#REF!</definedName>
    <definedName name="__SUM6611">#REF!</definedName>
    <definedName name="__SUM6701">#REF!</definedName>
    <definedName name="__SUM6702">#REF!</definedName>
    <definedName name="__SUM6708">#REF!</definedName>
    <definedName name="__SUM6709">#REF!</definedName>
    <definedName name="__SUM6710">#REF!</definedName>
    <definedName name="__SUM6711">#REF!</definedName>
    <definedName name="__SUM6718">#REF!</definedName>
    <definedName name="__SUM6801">#REF!</definedName>
    <definedName name="__SUM6802">#REF!</definedName>
    <definedName name="__SUM7013">#REF!</definedName>
    <definedName name="__SUM7201">#REF!</definedName>
    <definedName name="__SUM7202">#REF!</definedName>
    <definedName name="__SUM7208">#REF!</definedName>
    <definedName name="__SUM7209">#REF!</definedName>
    <definedName name="__SUM7210">#REF!</definedName>
    <definedName name="__SUM7211">#REF!</definedName>
    <definedName name="__SUM7301">#REF!</definedName>
    <definedName name="__SUM7302">#REF!</definedName>
    <definedName name="__SUM7308">#REF!</definedName>
    <definedName name="__SUM7309">#REF!</definedName>
    <definedName name="__SUM7311">#REF!</definedName>
    <definedName name="__SUM7401">#REF!</definedName>
    <definedName name="__SUM7402">#REF!</definedName>
    <definedName name="__SUM7408">#REF!</definedName>
    <definedName name="__SUM7409">#REF!</definedName>
    <definedName name="__SUM7411">#REF!</definedName>
    <definedName name="__SUM7501">#REF!</definedName>
    <definedName name="__SUM7502">#REF!</definedName>
    <definedName name="__SUM7508">#REF!</definedName>
    <definedName name="__SUM7509">#REF!</definedName>
    <definedName name="__SUM7511">#REF!</definedName>
    <definedName name="__SUM7811">#REF!</definedName>
    <definedName name="__SUM7920">#REF!</definedName>
    <definedName name="__SUM8001">#REF!</definedName>
    <definedName name="__SUM8002">#REF!</definedName>
    <definedName name="__SUM8008">#REF!</definedName>
    <definedName name="__SUM8009">#REF!</definedName>
    <definedName name="__SUM8011">#REF!</definedName>
    <definedName name="__SUM8301">#REF!</definedName>
    <definedName name="__SUM8302">#REF!</definedName>
    <definedName name="__SUM8308">#REF!</definedName>
    <definedName name="__SUM8309">#REF!</definedName>
    <definedName name="__SUM8311">#REF!</definedName>
    <definedName name="__SUM8401">#REF!</definedName>
    <definedName name="__SUM8402">#REF!</definedName>
    <definedName name="__SUM8408">#REF!</definedName>
    <definedName name="__SUM8409">#REF!</definedName>
    <definedName name="__SUM8411">#REF!</definedName>
    <definedName name="__SUM8511">#REF!</definedName>
    <definedName name="__SUM8613">#REF!</definedName>
    <definedName name="__SUM8701">#REF!</definedName>
    <definedName name="__SUM8702">#REF!</definedName>
    <definedName name="__SUM8708">#REF!</definedName>
    <definedName name="__SUM8709">#REF!</definedName>
    <definedName name="__SUM8710">#REF!</definedName>
    <definedName name="__SUM8711">#REF!</definedName>
    <definedName name="__SUM8713">#REF!</definedName>
    <definedName name="__SUM8714">#REF!</definedName>
    <definedName name="__SUM8715">#REF!</definedName>
    <definedName name="__SUM8716">#REF!</definedName>
    <definedName name="__SUM8717">#REF!</definedName>
    <definedName name="__SUM8719">#REF!</definedName>
    <definedName name="_10TAXPROP">#REF!</definedName>
    <definedName name="_11GROSSTAX">#REF!</definedName>
    <definedName name="_12FRANCTAX">#REF!</definedName>
    <definedName name="_13TAXFED">#REF!</definedName>
    <definedName name="_14DEBTINTEREST">#REF!</definedName>
    <definedName name="_1QTR">#REF!</definedName>
    <definedName name="_1QTR_PROPANE">#REF!</definedName>
    <definedName name="_2_SUMMARY">#REF!</definedName>
    <definedName name="_2_SUMMARY10">#REF!</definedName>
    <definedName name="_235">#REF!</definedName>
    <definedName name="_2QTR">#REF!</definedName>
    <definedName name="_2QTR_PROPANE">#REF!</definedName>
    <definedName name="_3_REV_LAG">#REF!</definedName>
    <definedName name="_3A_COLLECTIONS">#REF!</definedName>
    <definedName name="_3B_ACC_REC">#REF!</definedName>
    <definedName name="_3C_ADJ_REV">#REF!</definedName>
    <definedName name="_3QTR">#REF!</definedName>
    <definedName name="_3QTR_PROPANE">#REF!</definedName>
    <definedName name="_4GASPURCHASES">#REF!</definedName>
    <definedName name="_4QTR">#REF!</definedName>
    <definedName name="_4QTR_PROPANE">#REF!</definedName>
    <definedName name="_5A_NON_APP_GAS">#REF!</definedName>
    <definedName name="_5GP_TCO">#REF!</definedName>
    <definedName name="_5GP_TCOINPUT">#REF!</definedName>
    <definedName name="_6_PAYROLL_COST">#REF!</definedName>
    <definedName name="_7BENEFITS">#REF!</definedName>
    <definedName name="_8TAXPSC">#REF!</definedName>
    <definedName name="_9_PAY_TAXES">#REF!</definedName>
    <definedName name="_ADJ24">#REF!</definedName>
    <definedName name="_ADJ25">#REF!</definedName>
    <definedName name="_adj4">#REF!</definedName>
    <definedName name="_ADJ44">#REF!</definedName>
    <definedName name="_ADJ48">#REF!</definedName>
    <definedName name="_ADJ49">#REF!</definedName>
    <definedName name="_ADJ51">#REF!</definedName>
    <definedName name="_Dist_Values" hidden="1">#REF!</definedName>
    <definedName name="_EMP11">#REF!</definedName>
    <definedName name="_EMP12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20">#REF!</definedName>
    <definedName name="_EMP22">#REF!</definedName>
    <definedName name="_EMP32">#REF!</definedName>
    <definedName name="_EMP34">#REF!</definedName>
    <definedName name="_EMP35">#REF!</definedName>
    <definedName name="_EMP37">#REF!</definedName>
    <definedName name="_EMP38">#REF!</definedName>
    <definedName name="_EMP43">#REF!</definedName>
    <definedName name="_EMP48">#REF!</definedName>
    <definedName name="_EMP51">#REF!</definedName>
    <definedName name="_EMP52">#REF!</definedName>
    <definedName name="_EMP53">#REF!</definedName>
    <definedName name="_Fill" hidden="1">#REF!</definedName>
    <definedName name="_FS_ESC_3_X_\TA">'[2]E-2'!#REF!</definedName>
    <definedName name="_FXD0111">#REF!</definedName>
    <definedName name="_FXD0151">#REF!</definedName>
    <definedName name="_FXD0212">#REF!</definedName>
    <definedName name="_FXD0214">#REF!</definedName>
    <definedName name="_FXD0234">#REF!</definedName>
    <definedName name="_FXD0235">#REF!</definedName>
    <definedName name="_FXD0237">#REF!</definedName>
    <definedName name="_FXD0238">#REF!</definedName>
    <definedName name="_FXD0251">#REF!</definedName>
    <definedName name="_FXD0612">#REF!</definedName>
    <definedName name="_FXD0614">#REF!</definedName>
    <definedName name="_FXD0615">#REF!</definedName>
    <definedName name="_FXD0616">#REF!</definedName>
    <definedName name="_FXD0617">#REF!</definedName>
    <definedName name="_FXD0618">#REF!</definedName>
    <definedName name="_FXD0632">#REF!</definedName>
    <definedName name="_FXD0634">#REF!</definedName>
    <definedName name="_FXD0635">#REF!</definedName>
    <definedName name="_FXD0637">#REF!</definedName>
    <definedName name="_FXD0638">#REF!</definedName>
    <definedName name="_FXD0643">#REF!</definedName>
    <definedName name="_FXD0651">#REF!</definedName>
    <definedName name="_FXD0653">#REF!</definedName>
    <definedName name="_FXD0814">#REF!</definedName>
    <definedName name="_FXD0832">#REF!</definedName>
    <definedName name="_FXD0834">#REF!</definedName>
    <definedName name="_FXD0835">#REF!</definedName>
    <definedName name="_FXD0837">#REF!</definedName>
    <definedName name="_FXD0838">#REF!</definedName>
    <definedName name="_FXD0851">#REF!</definedName>
    <definedName name="_FXD0932">#REF!</definedName>
    <definedName name="_FXD0934">#REF!</definedName>
    <definedName name="_FXD0935">#REF!</definedName>
    <definedName name="_FXD0937">#REF!</definedName>
    <definedName name="_FXD0938">#REF!</definedName>
    <definedName name="_FXD0951">#REF!</definedName>
    <definedName name="_FXD7032">#REF!</definedName>
    <definedName name="_FXD7034">#REF!</definedName>
    <definedName name="_FXD7035">#REF!</definedName>
    <definedName name="_FXD7037">#REF!</definedName>
    <definedName name="_FXD7038">#REF!</definedName>
    <definedName name="_FXD8614">#REF!</definedName>
    <definedName name="_FXD8615">#REF!</definedName>
    <definedName name="_FXD8616">#REF!</definedName>
    <definedName name="_FXD8617">#REF!</definedName>
    <definedName name="_FXD8618">#REF!</definedName>
    <definedName name="_FXD8632">#REF!</definedName>
    <definedName name="_FXD8634">#REF!</definedName>
    <definedName name="_FXD8635">#REF!</definedName>
    <definedName name="_FXD8637">#REF!</definedName>
    <definedName name="_FXD8638">#REF!</definedName>
    <definedName name="_FXD8651">#REF!</definedName>
    <definedName name="_HOME__APP1__LP">#REF!</definedName>
    <definedName name="_HOME__APP1__PC">'[2]E-2'!#REF!</definedName>
    <definedName name="_HOME__FS_ESC_3">'[2]E-2'!#REF!</definedName>
    <definedName name="_Order1" hidden="1">255</definedName>
    <definedName name="_Order2" hidden="1">255</definedName>
    <definedName name="_PRCRSA148..O17">'[2]E-2'!#REF!</definedName>
    <definedName name="_PRCRSAC1..AK46">#REF!</definedName>
    <definedName name="_PRCRSO1..Y60_G">#REF!</definedName>
    <definedName name="_PRCRSQ148..AE1">'[2]E-2'!#REF!</definedName>
    <definedName name="_Regression_Int" localSheetId="0" hidden="1">1</definedName>
    <definedName name="_Regression_Int" hidden="1">1</definedName>
    <definedName name="_SCH10">'[5]Rev Def Sum'!#REF!</definedName>
    <definedName name="_sch17">#REF!</definedName>
    <definedName name="_SCH33">'[6]SCHEDULE 33 A REV.'!$A$1:$H$67</definedName>
    <definedName name="_SCH6">#N/A</definedName>
    <definedName name="_Sort" hidden="1">#REF!</definedName>
    <definedName name="_SUM0111">#REF!</definedName>
    <definedName name="_SUM0113">#REF!</definedName>
    <definedName name="_SUM0210">#REF!</definedName>
    <definedName name="_SUM0213">#REF!</definedName>
    <definedName name="_SUM0401">#REF!</definedName>
    <definedName name="_SUM0402">#REF!</definedName>
    <definedName name="_SUM0408">#REF!</definedName>
    <definedName name="_SUM0409">#REF!</definedName>
    <definedName name="_SUM0411">#REF!</definedName>
    <definedName name="_SUM0501">#REF!</definedName>
    <definedName name="_SUM0502">#REF!</definedName>
    <definedName name="_SUM0508">#REF!</definedName>
    <definedName name="_SUM0509">#REF!</definedName>
    <definedName name="_SUM0510">#REF!</definedName>
    <definedName name="_SUM0511">#REF!</definedName>
    <definedName name="_SUM0613">#REF!</definedName>
    <definedName name="_SUM0701">#REF!</definedName>
    <definedName name="_SUM0702">#REF!</definedName>
    <definedName name="_SUM0708">#REF!</definedName>
    <definedName name="_SUM0709">#REF!</definedName>
    <definedName name="_SUM0813">#REF!</definedName>
    <definedName name="_SUM0901">#REF!</definedName>
    <definedName name="_SUM0902">#REF!</definedName>
    <definedName name="_SUM0908">#REF!</definedName>
    <definedName name="_SUM0911">#REF!</definedName>
    <definedName name="_SUM0913">#REF!</definedName>
    <definedName name="_SUM5701">#REF!</definedName>
    <definedName name="_SUM5702">#REF!</definedName>
    <definedName name="_SUM5708">#REF!</definedName>
    <definedName name="_SUM5709">#REF!</definedName>
    <definedName name="_SUM5711">#REF!</definedName>
    <definedName name="_SUM5801">#REF!</definedName>
    <definedName name="_SUM5802">#REF!</definedName>
    <definedName name="_SUM5811">#REF!</definedName>
    <definedName name="_SUM6001">#REF!</definedName>
    <definedName name="_SUM6002">#REF!</definedName>
    <definedName name="_SUM6008">#REF!</definedName>
    <definedName name="_sum6009">#REF!</definedName>
    <definedName name="_SUM6011">#REF!</definedName>
    <definedName name="_SUM6101">#REF!</definedName>
    <definedName name="_SUM6102">#REF!</definedName>
    <definedName name="_SUM6108">#REF!</definedName>
    <definedName name="_SUM6109">#REF!</definedName>
    <definedName name="_SUM6111">#REF!</definedName>
    <definedName name="_SUM6201">#REF!</definedName>
    <definedName name="_SUM6202">#REF!</definedName>
    <definedName name="_SUM6301">#REF!</definedName>
    <definedName name="_SUM6302">#REF!</definedName>
    <definedName name="_SUM6308">#REF!</definedName>
    <definedName name="_SUM6309">#REF!</definedName>
    <definedName name="_SUM6311">#REF!</definedName>
    <definedName name="_SUM6401">#REF!</definedName>
    <definedName name="_SUM6402">#REF!</definedName>
    <definedName name="_SUM6408">#REF!</definedName>
    <definedName name="_SUM6409">#REF!</definedName>
    <definedName name="_SUM6411">#REF!</definedName>
    <definedName name="_SUM6413">#REF!</definedName>
    <definedName name="_SUM6501">#REF!</definedName>
    <definedName name="_SUM6502">#REF!</definedName>
    <definedName name="_SUM6508">#REF!</definedName>
    <definedName name="_SUM6509">#REF!</definedName>
    <definedName name="_SUM6510">#REF!</definedName>
    <definedName name="_SUM6511">#REF!</definedName>
    <definedName name="_SUM6601">#REF!</definedName>
    <definedName name="_SUM6602">#REF!</definedName>
    <definedName name="_SUM6608">#REF!</definedName>
    <definedName name="_SUM6609">#REF!</definedName>
    <definedName name="_SUM6611">#REF!</definedName>
    <definedName name="_SUM6701">#REF!</definedName>
    <definedName name="_SUM6702">#REF!</definedName>
    <definedName name="_SUM6708">#REF!</definedName>
    <definedName name="_SUM6709">#REF!</definedName>
    <definedName name="_SUM6710">#REF!</definedName>
    <definedName name="_SUM6711">#REF!</definedName>
    <definedName name="_SUM6718">#REF!</definedName>
    <definedName name="_SUM6801">#REF!</definedName>
    <definedName name="_SUM6802">#REF!</definedName>
    <definedName name="_SUM7013">#REF!</definedName>
    <definedName name="_SUM7201">#REF!</definedName>
    <definedName name="_SUM7202">#REF!</definedName>
    <definedName name="_SUM7208">#REF!</definedName>
    <definedName name="_SUM7209">#REF!</definedName>
    <definedName name="_SUM7210">#REF!</definedName>
    <definedName name="_SUM7211">#REF!</definedName>
    <definedName name="_SUM7301">#REF!</definedName>
    <definedName name="_SUM7302">#REF!</definedName>
    <definedName name="_SUM7308">#REF!</definedName>
    <definedName name="_SUM7309">#REF!</definedName>
    <definedName name="_SUM7311">#REF!</definedName>
    <definedName name="_SUM7401">#REF!</definedName>
    <definedName name="_SUM7402">#REF!</definedName>
    <definedName name="_SUM7408">#REF!</definedName>
    <definedName name="_SUM7409">#REF!</definedName>
    <definedName name="_SUM7411">#REF!</definedName>
    <definedName name="_SUM7501">#REF!</definedName>
    <definedName name="_SUM7502">#REF!</definedName>
    <definedName name="_SUM7508">#REF!</definedName>
    <definedName name="_SUM7509">#REF!</definedName>
    <definedName name="_SUM7511">#REF!</definedName>
    <definedName name="_SUM7811">#REF!</definedName>
    <definedName name="_SUM7920">#REF!</definedName>
    <definedName name="_SUM8001">#REF!</definedName>
    <definedName name="_SUM8002">#REF!</definedName>
    <definedName name="_SUM8008">#REF!</definedName>
    <definedName name="_SUM8009">#REF!</definedName>
    <definedName name="_SUM8011">#REF!</definedName>
    <definedName name="_SUM8301">#REF!</definedName>
    <definedName name="_SUM8302">#REF!</definedName>
    <definedName name="_SUM8308">#REF!</definedName>
    <definedName name="_SUM8309">#REF!</definedName>
    <definedName name="_SUM8311">#REF!</definedName>
    <definedName name="_SUM8401">#REF!</definedName>
    <definedName name="_SUM8402">#REF!</definedName>
    <definedName name="_SUM8408">#REF!</definedName>
    <definedName name="_SUM8409">#REF!</definedName>
    <definedName name="_SUM8411">#REF!</definedName>
    <definedName name="_SUM8511">#REF!</definedName>
    <definedName name="_SUM8613">#REF!</definedName>
    <definedName name="_SUM8701">#REF!</definedName>
    <definedName name="_SUM8702">#REF!</definedName>
    <definedName name="_SUM8708">#REF!</definedName>
    <definedName name="_SUM8709">#REF!</definedName>
    <definedName name="_SUM8710">#REF!</definedName>
    <definedName name="_SUM8711">#REF!</definedName>
    <definedName name="_SUM8713">#REF!</definedName>
    <definedName name="_SUM8714">#REF!</definedName>
    <definedName name="_SUM8715">#REF!</definedName>
    <definedName name="_SUM8716">#REF!</definedName>
    <definedName name="_SUM8717">#REF!</definedName>
    <definedName name="_SUM8719">#REF!</definedName>
    <definedName name="a" hidden="1">{"'Server Configuration'!$A$1:$DB$281"}</definedName>
    <definedName name="a_1" hidden="1">{"'Server Configuration'!$A$1:$DB$281"}</definedName>
    <definedName name="A_R_CAPCOMP">#REF!</definedName>
    <definedName name="A_R_DAILY">#REF!</definedName>
    <definedName name="A_R_DAILYSUPPOR">#REF!</definedName>
    <definedName name="A_R_WKSHT1">#REF!</definedName>
    <definedName name="A_R_WKST2">#REF!</definedName>
    <definedName name="ACCT106">#REF!</definedName>
    <definedName name="ACCT495">#REF!</definedName>
    <definedName name="ACCT904">#REF!</definedName>
    <definedName name="acctXref">#REF!</definedName>
    <definedName name="Active">[7]Inputs!$B$4</definedName>
    <definedName name="ACTUAL_VOL">#REF!</definedName>
    <definedName name="AddPMA">#REF!</definedName>
    <definedName name="AddUSF">#REF!</definedName>
    <definedName name="adj1to3">#REF!</definedName>
    <definedName name="adj4a">#REF!</definedName>
    <definedName name="adj4b">#REF!</definedName>
    <definedName name="adj4c">#REF!</definedName>
    <definedName name="adj4d">#REF!</definedName>
    <definedName name="adj4e1">#REF!</definedName>
    <definedName name="adj4e3">#REF!</definedName>
    <definedName name="adj4f1">#REF!</definedName>
    <definedName name="adj4f2">#REF!</definedName>
    <definedName name="adj4f3">#REF!</definedName>
    <definedName name="adj4g">#REF!</definedName>
    <definedName name="adj4h">#REF!</definedName>
    <definedName name="ADJ52_1of2">#REF!</definedName>
    <definedName name="ADJ52_2of2">#REF!</definedName>
    <definedName name="ADJMCF">#REF!</definedName>
    <definedName name="ADJMCF2">#REF!</definedName>
    <definedName name="adjno">[8]Sch1!$G$1</definedName>
    <definedName name="ADJSUM">#REF!</definedName>
    <definedName name="AGENCY_GASCOSTS">#REF!</definedName>
    <definedName name="AGENCY_HISTORY">#REF!</definedName>
    <definedName name="AGENCY_TRANSP">#REF!</definedName>
    <definedName name="ahahahahaha" hidden="1">{"'Server Configuration'!$A$1:$DB$281"}</definedName>
    <definedName name="ahahahahaha_1" hidden="1">{"'Server Configuration'!$A$1:$DB$281"}</definedName>
    <definedName name="ahahahahaha_2" hidden="1">{"'Server Configuration'!$A$1:$DB$281"}</definedName>
    <definedName name="Ainput2">'[9]L Graph (Data)'!$A$6:$DS$21</definedName>
    <definedName name="Ainputvol">'[10]L Graph (Data)'!$A$6:$DS$17</definedName>
    <definedName name="ali" hidden="1">{"'Server Configuration'!$A$1:$DB$281"}</definedName>
    <definedName name="AllData">OFFSET('[11]SLCs Due &amp; Recd'!$A$11,0,0,COUNTA('[11]SLCs Due &amp; Recd'!$B$1:$B$65536),COUNTA('[11]SLCs Due &amp; Recd'!$A$11:$IV$11))</definedName>
    <definedName name="ALLOC">[12]VLOOKUP!$A$2:$S$26</definedName>
    <definedName name="ALLPAGES">#REF!</definedName>
    <definedName name="ANGINC">#REF!</definedName>
    <definedName name="ANNPCT">#REF!</definedName>
    <definedName name="ANNPCTANG">#REF!</definedName>
    <definedName name="Application_Fees">[7]Inputs!$B$50</definedName>
    <definedName name="AR">#REF!</definedName>
    <definedName name="AUTO11">#REF!</definedName>
    <definedName name="AUTO12">#REF!</definedName>
    <definedName name="AUTO14">#REF!</definedName>
    <definedName name="AUTO15">#REF!</definedName>
    <definedName name="AUTO16">#REF!</definedName>
    <definedName name="AUTO17">#REF!</definedName>
    <definedName name="AUTO18">#REF!</definedName>
    <definedName name="AUTO20">#REF!</definedName>
    <definedName name="AUTO22">#REF!</definedName>
    <definedName name="AUTO32">#REF!</definedName>
    <definedName name="AUTO34">#REF!</definedName>
    <definedName name="AUTO35">#REF!</definedName>
    <definedName name="AUTO37">#REF!</definedName>
    <definedName name="AUTO38">#REF!</definedName>
    <definedName name="AUTO48">#REF!</definedName>
    <definedName name="AUTO51">#REF!</definedName>
    <definedName name="AUTO52">#REF!</definedName>
    <definedName name="AUTO53">#REF!</definedName>
    <definedName name="AVG_BANK_BAL">[13]EXH10!$A$1:$J$47</definedName>
    <definedName name="Avg_Mo_pmt">[7]Inputs!$B$7</definedName>
    <definedName name="AVGrate">'[14]AVG FXrates'!$B$4:$F$47</definedName>
    <definedName name="b" hidden="1">{"'Server Configuration'!$A$1:$DB$281"}</definedName>
    <definedName name="b_1" hidden="1">{"'Server Configuration'!$A$1:$DB$281"}</definedName>
    <definedName name="Bank">[15]Input!#REF!</definedName>
    <definedName name="base">'[16]Index A'!$C$16</definedName>
    <definedName name="Baseline">#REF!</definedName>
    <definedName name="bdate">'[17]Oper Rev&amp;Exp by Accts C2.1A'!$A$4</definedName>
    <definedName name="BENEFITS">#REF!</definedName>
    <definedName name="Binputrusum">'[9]L Graph (Data)'!$A$97:$DS$109</definedName>
    <definedName name="binputsum">'[10]L Graph (Data)'!$A$19:$DS$29</definedName>
    <definedName name="binputsumru">'[18]L Graph (Data)'!$A$91:$DS$105</definedName>
    <definedName name="binputvol">'[18]L Graph (Data)'!$A$21:$DS$34</definedName>
    <definedName name="blip" hidden="1">{"'Server Configuration'!$A$1:$DB$281"}</definedName>
    <definedName name="blip_1" hidden="1">{"'Server Configuration'!$A$1:$DB$281"}</definedName>
    <definedName name="blip_2" hidden="1">{"'Server Configuration'!$A$1:$DB$281"}</definedName>
    <definedName name="blort">#REF!</definedName>
    <definedName name="BMSGRADE">[19]Assumptions!$J$8:$J$21</definedName>
    <definedName name="BOB">#REF!</definedName>
    <definedName name="BTU">[20]Input!$B$11</definedName>
    <definedName name="ByTower">#REF!</definedName>
    <definedName name="CALDEN">#REF!</definedName>
    <definedName name="Cap_Structure">#REF!</definedName>
    <definedName name="case">'[16]B-1 p.1 Summary (Base)'!$A$2</definedName>
    <definedName name="CCCfeeadj">'[10]L Graph (Data)'!$A$410:$DS$457</definedName>
    <definedName name="CCCvoladj">'[10]L Graph (Data)'!$A$359:$DS$406</definedName>
    <definedName name="Central_Call_Handling_Charge">'[21]Router Configuration'!$S$1</definedName>
    <definedName name="CHART32">#REF!</definedName>
    <definedName name="CHART34">#REF!</definedName>
    <definedName name="CHART35">#REF!</definedName>
    <definedName name="CHART37">#REF!</definedName>
    <definedName name="CHART38">#REF!</definedName>
    <definedName name="CInputChg">'[9]L Graph (Data)'!$A$41:$IV$56</definedName>
    <definedName name="Cinputvol">'[18]L Graph (Data)'!$A$38:$DS$51</definedName>
    <definedName name="Clarification">#REF!</definedName>
    <definedName name="co">'[16]Index A'!$A$10</definedName>
    <definedName name="COLUMN1">#REF!</definedName>
    <definedName name="COLUMN2">#REF!</definedName>
    <definedName name="Commodity">[15]Input!$C$10</definedName>
    <definedName name="Companies">#REF!</definedName>
    <definedName name="company">'[17]Operating Income Summary C-1'!$A$1</definedName>
    <definedName name="CONAME">[15]B!$A$1</definedName>
    <definedName name="CONTENTS">#REF!</definedName>
    <definedName name="Criticality">#REF!</definedName>
    <definedName name="curr_cust_pmts">'[7]Payment Calculation'!$C$24</definedName>
    <definedName name="CUSTCHG">#REF!</definedName>
    <definedName name="CUSTCOM32">#REF!</definedName>
    <definedName name="CUSTCOM34">#REF!</definedName>
    <definedName name="CUSTCOM35">#REF!</definedName>
    <definedName name="CUSTCOM37">#REF!</definedName>
    <definedName name="CUSTCOM38">#REF!</definedName>
    <definedName name="CUSTGAS32">#REF!</definedName>
    <definedName name="CUSTGAS34">#REF!</definedName>
    <definedName name="CUSTGAS37">#REF!</definedName>
    <definedName name="CUSTHP32">#REF!</definedName>
    <definedName name="CUSTHP34">#REF!</definedName>
    <definedName name="CUSTHP35">#REF!</definedName>
    <definedName name="CUSTHP37">#REF!</definedName>
    <definedName name="CUSTHP38">#REF!</definedName>
    <definedName name="CUSTRES32">#REF!</definedName>
    <definedName name="CUSTRES34">#REF!</definedName>
    <definedName name="CUSTRES35">#REF!</definedName>
    <definedName name="CUSTRES37">#REF!</definedName>
    <definedName name="CUSTRES38">#REF!</definedName>
    <definedName name="CUSTRET16">#REF!</definedName>
    <definedName name="CUSTRET32">#REF!</definedName>
    <definedName name="CUSTRET34">#REF!</definedName>
    <definedName name="CUSTRET35">#REF!</definedName>
    <definedName name="CUSTRET37">#REF!</definedName>
    <definedName name="CUSTRET38">#REF!</definedName>
    <definedName name="CUSTRET43">#REF!</definedName>
    <definedName name="CUSTTRAN32">#REF!</definedName>
    <definedName name="CUSTTRAN34">#REF!</definedName>
    <definedName name="CUSTTRAN35">#REF!</definedName>
    <definedName name="CUSTTRAN37">#REF!</definedName>
    <definedName name="CUSTTRAN38">#REF!</definedName>
    <definedName name="CWC">'[5]Rev Def Sum'!#REF!</definedName>
    <definedName name="CWC_12_96">#REF!</definedName>
    <definedName name="CWC_12_97">#REF!</definedName>
    <definedName name="CWC_9_97">#REF!</definedName>
    <definedName name="D">{"'Server Configuration'!$A$1:$DB$281"}</definedName>
    <definedName name="D_1">{"'Server Configuration'!$A$1:$DB$281"}</definedName>
    <definedName name="D_2">{"'Server Configuration'!$A$1:$DB$281"}</definedName>
    <definedName name="da">{"'Server Configuration'!$A$1:$DB$281"}</definedName>
    <definedName name="da_1">{"'Server Configuration'!$A$1:$DB$281"}</definedName>
    <definedName name="dad" hidden="1">{"'Server Configuration'!$A$1:$DB$281"}</definedName>
    <definedName name="DATA2">#REF!</definedName>
    <definedName name="_xlnm.Database">#REF!</definedName>
    <definedName name="date">'[22]Operating Income Summary C-1'!$A$4</definedName>
    <definedName name="dateb">'[16]B-1 p.1 Summary (Base)'!$A$4</definedName>
    <definedName name="datef">'[16]B-1 p.2 Summary (Forecast)'!$A$4</definedName>
    <definedName name="DAVE">'[2]E-2'!#REF!</definedName>
    <definedName name="DC">[8]Sch2!#REF!</definedName>
    <definedName name="DEBT">[23]RORB!$B$2:$F$24</definedName>
    <definedName name="DEPPROD51">#REF!</definedName>
    <definedName name="DEPR">#REF!</definedName>
    <definedName name="DEPTOT11">#REF!</definedName>
    <definedName name="DEPTOT12">#REF!</definedName>
    <definedName name="DEPTOT14">#REF!</definedName>
    <definedName name="DEPTOT15">#REF!</definedName>
    <definedName name="DEPTOT16">#REF!</definedName>
    <definedName name="DEPTOT17">#REF!</definedName>
    <definedName name="DEPTOT18">#REF!</definedName>
    <definedName name="DEPTOT20">#REF!</definedName>
    <definedName name="DEPTOT22">#REF!</definedName>
    <definedName name="DEPTOT32">#REF!</definedName>
    <definedName name="DEPTOT34">#REF!</definedName>
    <definedName name="DEPTOT35">#REF!</definedName>
    <definedName name="DEPTOT37">#REF!</definedName>
    <definedName name="DEPTOT38">#REF!</definedName>
    <definedName name="DEPTOT45">#REF!</definedName>
    <definedName name="DEPTOT48">#REF!</definedName>
    <definedName name="DEPTOT51">#REF!</definedName>
    <definedName name="DEPTOT52">#REF!</definedName>
    <definedName name="DEPTOT53">#REF!</definedName>
    <definedName name="DIRBIL11">#REF!</definedName>
    <definedName name="DIRBIL14">#REF!</definedName>
    <definedName name="DIRBIL15">#REF!</definedName>
    <definedName name="DIRBIL16">#REF!</definedName>
    <definedName name="DIRBIL17">#REF!</definedName>
    <definedName name="DIRBIL18">#REF!</definedName>
    <definedName name="DIRBIL20">#REF!</definedName>
    <definedName name="DIRBIL22">#REF!</definedName>
    <definedName name="DIRBIL32">#REF!</definedName>
    <definedName name="DIRBIL34">#REF!</definedName>
    <definedName name="DIRBIL35">#REF!</definedName>
    <definedName name="DIRBIL37">#REF!</definedName>
    <definedName name="DIRBIL38">#REF!</definedName>
    <definedName name="DIRBIL43">#REF!</definedName>
    <definedName name="DIRBIL45">#REF!</definedName>
    <definedName name="DIRBIL48">#REF!</definedName>
    <definedName name="DIRBIL51">#REF!</definedName>
    <definedName name="DIRBIL52">#REF!</definedName>
    <definedName name="DIRBIL53">#REF!</definedName>
    <definedName name="DISTINC">#REF!</definedName>
    <definedName name="E_factor_amt">[7]Inputs!$B$32</definedName>
    <definedName name="EA">[7]Inputs!$B$8</definedName>
    <definedName name="EGC">[15]Input!$C$11</definedName>
    <definedName name="EGCDATE">[15]Input!$C$14</definedName>
    <definedName name="ENDrate">'[14]END FXrates'!$B$4:$F$46</definedName>
    <definedName name="Enrolled">[7]Inputs!$B$5</definedName>
    <definedName name="EQUITY">[23]RORB!$A$25:$G$49</definedName>
    <definedName name="Est_Enrollment">[7]Inputs!$B$17</definedName>
    <definedName name="EX3_SHT1">#REF!</definedName>
    <definedName name="EX3_SHT2">#REF!</definedName>
    <definedName name="EXPDIST32">#REF!</definedName>
    <definedName name="EXPDIST34">#REF!</definedName>
    <definedName name="EXPDIST35">#REF!</definedName>
    <definedName name="EXPDIST37">#REF!</definedName>
    <definedName name="EXPDIST38">#REF!</definedName>
    <definedName name="EXPENSES">#REF!</definedName>
    <definedName name="EXPFACTOR">#REF!</definedName>
    <definedName name="EXPPROD51">#REF!</definedName>
    <definedName name="EXPTOT11">#REF!</definedName>
    <definedName name="EXPTOT12">#REF!</definedName>
    <definedName name="EXPTOT14">#REF!</definedName>
    <definedName name="EXPTOT15">#REF!</definedName>
    <definedName name="EXPTOT16">#REF!</definedName>
    <definedName name="EXPTOT17">#REF!</definedName>
    <definedName name="EXPTOT18">#REF!</definedName>
    <definedName name="EXPTOT20">#REF!</definedName>
    <definedName name="EXPTOT22">#REF!</definedName>
    <definedName name="EXPTOT32">#REF!</definedName>
    <definedName name="EXPTOT34">#REF!</definedName>
    <definedName name="EXPTOT35">#REF!</definedName>
    <definedName name="EXPTOT37">#REF!</definedName>
    <definedName name="EXPTOT38">#REF!</definedName>
    <definedName name="EXPTOT45">#REF!</definedName>
    <definedName name="EXPTOT48">#REF!</definedName>
    <definedName name="EXPTOT51">#REF!</definedName>
    <definedName name="EXPTOT52">#REF!</definedName>
    <definedName name="EXPTOT53">#REF!</definedName>
    <definedName name="EXPTRAN14">#REF!</definedName>
    <definedName name="EXPTRAN51">#REF!</definedName>
    <definedName name="FADIST32">#REF!</definedName>
    <definedName name="FADIST34">#REF!</definedName>
    <definedName name="FADIST35">#REF!</definedName>
    <definedName name="FADIST37">#REF!</definedName>
    <definedName name="FADIST38">#REF!</definedName>
    <definedName name="FADSIT37">#REF!</definedName>
    <definedName name="FAPROD51">#REF!</definedName>
    <definedName name="FATOT11">#REF!</definedName>
    <definedName name="FATOT12">#REF!</definedName>
    <definedName name="FATOT14">#REF!</definedName>
    <definedName name="FATOT15">#REF!</definedName>
    <definedName name="FATOT16">#REF!</definedName>
    <definedName name="FATOT17">#REF!</definedName>
    <definedName name="FATOT18">#REF!</definedName>
    <definedName name="FATOT20">#REF!</definedName>
    <definedName name="FATOT22">#REF!</definedName>
    <definedName name="FATOT32">#REF!</definedName>
    <definedName name="FATOT34">#REF!</definedName>
    <definedName name="FATOT35">#REF!</definedName>
    <definedName name="FATOT37">#REF!</definedName>
    <definedName name="FATOT38">#REF!</definedName>
    <definedName name="fatot45">#REF!</definedName>
    <definedName name="FATOT48">#REF!</definedName>
    <definedName name="FATOT51">#REF!</definedName>
    <definedName name="FATOT52">#REF!</definedName>
    <definedName name="FATOT53">#REF!</definedName>
    <definedName name="FATRAN14">#REF!</definedName>
    <definedName name="FATRAN51">#REF!</definedName>
    <definedName name="fbdate">'[17]Operating Income Summary C-1'!$A$4</definedName>
    <definedName name="FDATE">'[17]Oper Rev&amp;Exp by Accts C2.1B'!$A$4</definedName>
    <definedName name="FEDTAX">'[5]Rev Def Sum'!#REF!</definedName>
    <definedName name="FICA">[24]Sheet1!$A$2:$R$48</definedName>
    <definedName name="FICA_CALULATION">#REF!</definedName>
    <definedName name="FICA_FIC_TAX_MO">#REF!</definedName>
    <definedName name="FICA_FIT_TAX_BW">#REF!</definedName>
    <definedName name="FindRef">OFFSET('[11]% Invoice'!$A$1,0,0,COUNTA('[11]% Invoice'!$A$1:$A$65536),1)</definedName>
    <definedName name="forecast">'[16]Index A'!$C$18</definedName>
    <definedName name="FOREM_S">#REF!</definedName>
    <definedName name="FORESTORE">#REF!</definedName>
    <definedName name="FORESUM">#REF!</definedName>
    <definedName name="FTLEE">#REF!</definedName>
    <definedName name="FTY">#REF!</definedName>
    <definedName name="FUELCOST">#REF!</definedName>
    <definedName name="FY">[8]Sch2!#REF!</definedName>
    <definedName name="FYDESC">#REF!</definedName>
    <definedName name="GARY">#REF!</definedName>
    <definedName name="GAS_PURCH_SORT">#REF!</definedName>
    <definedName name="GASCOST">#REF!</definedName>
    <definedName name="GASNOTE">#REF!</definedName>
    <definedName name="Grade">[19]Assumptions!$J$8:$J$21</definedName>
    <definedName name="GROSS_WAGES">#REF!</definedName>
    <definedName name="header">#REF!</definedName>
    <definedName name="HIS_AVG_RT_BASE">#REF!</definedName>
    <definedName name="HoursPerDay">7.5</definedName>
    <definedName name="ht" hidden="1">{"'Server Configuration'!$A$1:$DB$281"}</definedName>
    <definedName name="ht_1" hidden="1">{"'Server Configuration'!$A$1:$DB$281"}</definedName>
    <definedName name="HTML_CodePage" hidden="1">1252</definedName>
    <definedName name="HTML_Control" hidden="1">{"'Server Configuration'!$A$1:$DB$281"}</definedName>
    <definedName name="HTML_Control_1" hidden="1">{"'Server Configuration'!$A$1:$DB$281"}</definedName>
    <definedName name="HTML_Control_2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Ibaselineunits">'[18]L Graph (Data)'!$A$71:$DS$84</definedName>
    <definedName name="IBM">{"'Server Configuration'!$A$1:$DB$281"}</definedName>
    <definedName name="IC">{"'Server Configuration'!$A$1:$DB$281"}</definedName>
    <definedName name="IMFILE">#REF!</definedName>
    <definedName name="INCTAX">'[5]Rev Def Sum'!#REF!</definedName>
    <definedName name="INCTAX2">'[5]Rev Def Sum'!#REF!</definedName>
    <definedName name="INDADD">#REF!</definedName>
    <definedName name="INPUT">#REF!</definedName>
    <definedName name="Inputbase">'[9]A (Input) Inv MO Service Charge'!#REF!</definedName>
    <definedName name="INTCO">#REF!</definedName>
    <definedName name="INTEREST_WKST">#REF!</definedName>
    <definedName name="IRefbase">'[9]L Graph (Data)'!$A$113:$DS$126</definedName>
    <definedName name="Irefbaseunits">'[18]L Graph (Data)'!$A$109:$DS$125</definedName>
    <definedName name="ITARCRRCCHARGE">'[10]L Graph (Data)'!$A$187:$DS$233</definedName>
    <definedName name="ITbasefee">'[10]L Graph (Data)'!$A$49:$DS$60</definedName>
    <definedName name="ITbaseRUFee">'[10]L Graph (Data)'!$A$239:$DS$286</definedName>
    <definedName name="ITbinputsumru">'[10]L Graph (Data)'!$A$81:$DS$128</definedName>
    <definedName name="ITbinputvol">'[10]L Graph (Data)'!$A$19:$DS$30</definedName>
    <definedName name="ITCinputvol">'[10]L Graph (Data)'!$A$34:$DS$45</definedName>
    <definedName name="ITIbaselineunits">'[10]L Graph (Data)'!$A$63:$DS$74</definedName>
    <definedName name="ITNetArcCharge">'[10]L Graph (Data)'!$A$293:$DS$339</definedName>
    <definedName name="ITnetservfee">'[10]L Graph (Data)'!$A$344:$DS$355</definedName>
    <definedName name="ITrefbaselineunits">'[10]L Graph (Data)'!$A$132:$DS$181</definedName>
    <definedName name="JTC">'[16]Operating Income Summary C-1'!$M$9</definedName>
    <definedName name="LABOR">#REF!</definedName>
    <definedName name="licenseduration">#REF!</definedName>
    <definedName name="licensescope">#REF!</definedName>
    <definedName name="LOBBYING">#REF!</definedName>
    <definedName name="lookup">'[25]Input Sheet'!$A$9:$BM$140</definedName>
    <definedName name="M_S">#REF!</definedName>
    <definedName name="mktcomp">#REF!</definedName>
    <definedName name="mktfin2">#REF!</definedName>
    <definedName name="mktfin3">#REF!</definedName>
    <definedName name="mktfin6">#REF!</definedName>
    <definedName name="mktpage4">#REF!</definedName>
    <definedName name="MKTPRODUCT">#REF!</definedName>
    <definedName name="NCSC">'[26]Rev Def Sum'!#REF!</definedName>
    <definedName name="NCSCLB" hidden="1">{"'Server Configuration'!$A$1:$DB$281"}</definedName>
    <definedName name="NEBT">#REF!</definedName>
    <definedName name="NEWFILE">#REF!</definedName>
    <definedName name="NJANG">#REF!</definedName>
    <definedName name="NJDIST">#REF!</definedName>
    <definedName name="No.">#REF!</definedName>
    <definedName name="NORM_VOL">#REF!</definedName>
    <definedName name="nousf">#REF!</definedName>
    <definedName name="NPM">#REF!</definedName>
    <definedName name="NvsAnswerCol">"'[PYR_SVC_BLUERI_AP IMAGES.xls]AVG FXrates'!$A$4:$A$21"</definedName>
    <definedName name="NvsASD">"V2001-09-30"</definedName>
    <definedName name="NvsASD_1">"V2007-09-30"</definedName>
    <definedName name="NvsASD_1_1">"V2012-06-30"</definedName>
    <definedName name="NvsAutoDrillOk">"VN"</definedName>
    <definedName name="NvsElapsedTime">0.00477291666902602</definedName>
    <definedName name="NvsElapsedTime_1">0.000219907407881692</definedName>
    <definedName name="NvsElapsedTime_1_1">0.00020833333110204</definedName>
    <definedName name="NvsElapsedTime_2">0.000219907407881692</definedName>
    <definedName name="NvsEndTime">35706.4988658565</definedName>
    <definedName name="NvsEndTime_1">39363.4914467593</definedName>
    <definedName name="NvsEndTime_1_1">41099.6144444444</definedName>
    <definedName name="NvsEndTime_2">39363.4914467593</definedName>
    <definedName name="NvsInstanceHook">#REF!='[27]September Travel Detail'!#REF!</definedName>
    <definedName name="NvsInstanceHook_1">#REF!='[27]September Travel Detail'!#REF!</definedName>
    <definedName name="NvsInstLang">"VENG"</definedName>
    <definedName name="NvsInstSpec">"%,FDEPTID,VHS9PW"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"V2000-01-01"</definedName>
    <definedName name="NvsPanelEffdt_1">"V2099-01-01"</definedName>
    <definedName name="NvsPanelSetid">"VSHARE"</definedName>
    <definedName name="NvsParentRef">"'[PYR_SVC_BLUERI_BS-1003.xls]Balance Sheet'!$I$13"</definedName>
    <definedName name="NvsReqBU">"VPSC"</definedName>
    <definedName name="NvsReqBU_1">"V00012"</definedName>
    <definedName name="NvsReqBUOnly">"VN"</definedName>
    <definedName name="NvsReqBUOnly_1">"VY"</definedName>
    <definedName name="NvsStyleNme">"NiSource Corporate.xls"</definedName>
    <definedName name="NvsTransLed">"VN"</definedName>
    <definedName name="NvsTreeASD">"V2001-09-30"</definedName>
    <definedName name="NvsTreeASD_1">"V2007-09-30"</definedName>
    <definedName name="NvsTreeASD_1_1">"V2012-06-30"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LEDGER">"LED_DEFN_TBL"</definedName>
    <definedName name="NvsValTbl.PRODUCT">"PRODUCT_TBL"</definedName>
    <definedName name="NvsValTbl.PROGRAM_CODE">"PROGRAM_TBL"</definedName>
    <definedName name="NvsValTbl.SCENARIO">"BD_SCENARIO_TBL"</definedName>
    <definedName name="OPEB_Credit">[7]Inputs!$B$34</definedName>
    <definedName name="OTHERTAX">#REF!</definedName>
    <definedName name="OTPAY">#REF!</definedName>
    <definedName name="PAGE_">#REF!</definedName>
    <definedName name="PAGE_1">#REF!</definedName>
    <definedName name="PAGE_10">#REF!</definedName>
    <definedName name="PAGE_11">#REF!</definedName>
    <definedName name="PAGE_12">#REF!</definedName>
    <definedName name="PAGE_13">#REF!</definedName>
    <definedName name="PAGE_14">#REF!</definedName>
    <definedName name="PAGE_19">#REF!</definedName>
    <definedName name="PAGE_2">#REF!</definedName>
    <definedName name="PAGE_20">#REF!</definedName>
    <definedName name="PAGE_21">#REF!</definedName>
    <definedName name="PAGE_25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01">#REF!</definedName>
    <definedName name="PAGE1">#REF!</definedName>
    <definedName name="PAGE2">'[28]Rate Base Summary Sch B-1'!#REF!</definedName>
    <definedName name="PAGE3">#REF!</definedName>
    <definedName name="PAGE4">#REF!</definedName>
    <definedName name="PAGE5">'[29]B-2.3'!#REF!</definedName>
    <definedName name="PAGE6">'[29]B-2.3'!#REF!</definedName>
    <definedName name="PAGE7">#REF!</definedName>
    <definedName name="PAGE8">#REF!</definedName>
    <definedName name="penalty">#REF!</definedName>
    <definedName name="PerInvoiceLookup">OFFSET('[11]% Invoice'!$A$1,0,0,COUNTA('[11]% Invoice'!$A$1:$A$65536),COUNTA('[11]% Invoice'!$A$1:$IV$1))</definedName>
    <definedName name="PG5A">#REF!</definedName>
    <definedName name="PG5B">#REF!</definedName>
    <definedName name="PG5C">#REF!</definedName>
    <definedName name="PG5D">#REF!</definedName>
    <definedName name="PG5E">#REF!</definedName>
    <definedName name="PG5F">#REF!</definedName>
    <definedName name="plug">#REF!</definedName>
    <definedName name="plug1">#REF!</definedName>
    <definedName name="pook">#REF!</definedName>
    <definedName name="PPTY">#REF!</definedName>
    <definedName name="PREMPAY">#REF!</definedName>
    <definedName name="PRINT">#REF!</definedName>
    <definedName name="PRINTADJ">#REF!</definedName>
    <definedName name="PRINTADS">#REF!</definedName>
    <definedName name="PRINTBENEFITS">#REF!</definedName>
    <definedName name="PRINTBILL">#REF!</definedName>
    <definedName name="PRINTFICA">#REF!</definedName>
    <definedName name="PRINTGC">#REF!</definedName>
    <definedName name="PRINTINPUT">#REF!</definedName>
    <definedName name="PRINTLABOR">#REF!</definedName>
    <definedName name="PRINTMAIN">#REF!</definedName>
    <definedName name="PRINTNORM">#REF!</definedName>
    <definedName name="PRINTREVC">#REF!</definedName>
    <definedName name="PRINTSCH35B">#REF!</definedName>
    <definedName name="PRINTSUMMARY">#REF!</definedName>
    <definedName name="productlist">'[30]Product List'!$A$1:$E$23153</definedName>
    <definedName name="proj_cust_pmts">'[7]Payment Calculation'!$C$25</definedName>
    <definedName name="PROPTAX">#REF!</definedName>
    <definedName name="qryFTECategbyCountry">#REF!</definedName>
    <definedName name="Quest">#REF!</definedName>
    <definedName name="RATEBASE">'[5]Rev Def Sum'!#REF!</definedName>
    <definedName name="rates">#REF!</definedName>
    <definedName name="RECON2">#REF!</definedName>
    <definedName name="RECONCILATION">#REF!</definedName>
    <definedName name="_xlnm.Recorder">#REF!</definedName>
    <definedName name="RefFunction">[19]Assumptions!$F$34:$F$39</definedName>
    <definedName name="RefGrade">[19]Assumptions!$F$7:$F$16</definedName>
    <definedName name="RefJobTitle">[19]Assumptions!$F$18:$F$31</definedName>
    <definedName name="REVALLOC">'[6]ATTACH REH-5A REV'!$A$1:$J$39</definedName>
    <definedName name="RISK">#REF!</definedName>
    <definedName name="Rollups">#REF!</definedName>
    <definedName name="Rusty" hidden="1">{"'Server Configuration'!$A$1:$DB$281"}</definedName>
    <definedName name="S35A">#REF!</definedName>
    <definedName name="S35B">#REF!</definedName>
    <definedName name="SAS_GasCost">[15]Input!#REF!</definedName>
    <definedName name="SCH_17_1of2">#REF!</definedName>
    <definedName name="SCH_17_2of2">#REF!</definedName>
    <definedName name="sch35a">#REF!</definedName>
    <definedName name="sch35b">#REF!</definedName>
    <definedName name="SCHEDULE_12">#REF!</definedName>
    <definedName name="Sep_08_Man_Fee">#REF!</definedName>
    <definedName name="SGA">#REF!</definedName>
    <definedName name="SHEET1">#REF!</definedName>
    <definedName name="SHEET10">#REF!</definedName>
    <definedName name="SHEET108">#REF!</definedName>
    <definedName name="SHEET108_2">#REF!</definedName>
    <definedName name="SHEET11">#REF!</definedName>
    <definedName name="SHEET12">#REF!</definedName>
    <definedName name="SHEET13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MK">'[16]B-1 p.1 Summary (Base)'!$J$8</definedName>
    <definedName name="SPECIFIC">#REF!</definedName>
    <definedName name="STATETAX_PAY_MO">#REF!</definedName>
    <definedName name="STATETAX_PAY_WK">#REF!</definedName>
    <definedName name="STORAGE">#REF!</definedName>
    <definedName name="STUDY">#REF!</definedName>
    <definedName name="SUM6406E">#REF!</definedName>
    <definedName name="SUM6406P">#REF!</definedName>
    <definedName name="SUM6503E">#REF!</definedName>
    <definedName name="SUM6503P">#REF!</definedName>
    <definedName name="SUM6703E">#REF!</definedName>
    <definedName name="SUM6703P">#REF!</definedName>
    <definedName name="SUM7203E">#REF!</definedName>
    <definedName name="SUM7203P">#REF!</definedName>
    <definedName name="SUM8703E">#REF!</definedName>
    <definedName name="SUM8703P">#REF!</definedName>
    <definedName name="SUMM5">#REF!</definedName>
    <definedName name="SUMMARY">#REF!</definedName>
    <definedName name="SummaryTable">#REF!</definedName>
    <definedName name="TABLE">#REF!</definedName>
    <definedName name="Teldata">#REF!</definedName>
    <definedName name="TEMP">#REF!</definedName>
    <definedName name="test">'[25]Input Sheet'!#REF!</definedName>
    <definedName name="test1">'[25]Input Sheet'!#REF!</definedName>
    <definedName name="tol">0.001</definedName>
    <definedName name="TOTALONM">#REF!</definedName>
    <definedName name="Totals">'[31]Complete Listing incl LCN'!#REF!</definedName>
    <definedName name="TY">[15]B!#REF!</definedName>
    <definedName name="TYDESC">[15]B!$A$3</definedName>
    <definedName name="UNEMPLOY_TAX">#REF!</definedName>
    <definedName name="Usage_per_Cust">[7]Inputs!$B$12</definedName>
    <definedName name="usd">[32]Assumptions!$C$13</definedName>
    <definedName name="USF">#REF!</definedName>
    <definedName name="VOL_COMP2">#REF!</definedName>
    <definedName name="VOL_COMPARISON">#REF!</definedName>
    <definedName name="WCSUM">#REF!</definedName>
    <definedName name="wit">'[17]Operating Income Summary C-1'!$M$9</definedName>
    <definedName name="Witness">[15]Input!$B$8</definedName>
    <definedName name="WORKAREA">'[6]ATTACH REH-5A REV'!$B$52:$K$169</definedName>
    <definedName name="WorkingDaysPerYear">210</definedName>
    <definedName name="Xref">'[33]xref acct'!$A$3:$C$167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9" i="1"/>
  <c r="H18" i="1"/>
  <c r="J18" i="1" s="1"/>
  <c r="K18" i="1"/>
  <c r="A20" i="1"/>
  <c r="A21" i="1"/>
  <c r="J21" i="1"/>
  <c r="A22" i="1"/>
  <c r="J22" i="1"/>
  <c r="A23" i="1"/>
  <c r="J23" i="1"/>
  <c r="A24" i="1"/>
  <c r="J24" i="1"/>
  <c r="A25" i="1"/>
  <c r="J25" i="1"/>
  <c r="A26" i="1"/>
  <c r="H26" i="1"/>
  <c r="J26" i="1"/>
  <c r="K26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50" i="1" s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K43" i="1"/>
  <c r="H43" i="1"/>
  <c r="J43" i="1"/>
  <c r="H46" i="1"/>
  <c r="H48" i="1" s="1"/>
  <c r="J48" i="1" s="1"/>
  <c r="J46" i="1"/>
  <c r="K46" i="1"/>
  <c r="H47" i="1"/>
  <c r="J47" i="1"/>
  <c r="K47" i="1"/>
  <c r="K48" i="1" s="1"/>
  <c r="H50" i="1" l="1"/>
  <c r="J50" i="1" s="1"/>
  <c r="K50" i="1"/>
</calcChain>
</file>

<file path=xl/sharedStrings.xml><?xml version="1.0" encoding="utf-8"?>
<sst xmlns="http://schemas.openxmlformats.org/spreadsheetml/2006/main" count="67" uniqueCount="66">
  <si>
    <t xml:space="preserve">       TOTAL ACCUMULATED DEFERRED TAXES</t>
  </si>
  <si>
    <t xml:space="preserve">       TOTAL ACCOUNT 283</t>
  </si>
  <si>
    <t>LEGAL LIABILITY - LEASE ON G.O. BLDG. - STATE</t>
  </si>
  <si>
    <t>4951</t>
  </si>
  <si>
    <t>LEGAL LIABILITY - LEASE ON G.O. BLDG. - FED</t>
  </si>
  <si>
    <t>2951</t>
  </si>
  <si>
    <t>ACCOUNT 283 - DEFERRED INCOME TAXES - OTHER</t>
  </si>
  <si>
    <t xml:space="preserve">       TOTAL ACCOUNT 282</t>
  </si>
  <si>
    <t>REG. 1.167 NORMALIZATION ADJUSTMENT</t>
  </si>
  <si>
    <t>RRA '93 RATE BASE INCREMENT</t>
  </si>
  <si>
    <t>RRA '93 1% OFFSET</t>
  </si>
  <si>
    <t>NON-CONFORMING STATE DEPRECIATION</t>
  </si>
  <si>
    <t>BUILDER INCENTIVES - STATE</t>
  </si>
  <si>
    <t>BUILDER INCENTIVES - FED</t>
  </si>
  <si>
    <t>CONTRIBUTIONS IN AID OF CONSTRUCTION - STATE</t>
  </si>
  <si>
    <t>CONTRIBUTIONS IN AID OF CONSTRUCTION - FED</t>
  </si>
  <si>
    <t>PROPERTY REMOVAL COSTS - STATE</t>
  </si>
  <si>
    <t>4231</t>
  </si>
  <si>
    <t>PROPERTY REMOVAL COSTS - FED</t>
  </si>
  <si>
    <t>2231</t>
  </si>
  <si>
    <t>LOSS ON RETIREMENT OF ACRS PROPERTY - STATE</t>
  </si>
  <si>
    <t>4211</t>
  </si>
  <si>
    <t>LOSS ON RETIREMENT OF ACRS PROPERTY - FED</t>
  </si>
  <si>
    <t>2211</t>
  </si>
  <si>
    <t>EXCESS ACCELERATED DEPRECIATION - STATE</t>
  </si>
  <si>
    <t>4205</t>
  </si>
  <si>
    <t>EXCESS ACCELERATED DEPRECIATION - FED</t>
  </si>
  <si>
    <t>2205</t>
  </si>
  <si>
    <t>ACCOUNT 282 - DEFERRED INCOME TAXES - DEPRECIATION</t>
  </si>
  <si>
    <t xml:space="preserve">       TOTAL ACCOUNT 190</t>
  </si>
  <si>
    <t>NET OPERATING LOSS - FED</t>
  </si>
  <si>
    <t>LIFO INVENTORY  &amp; CAPITALIZED INVENTORY -STATE</t>
  </si>
  <si>
    <t>3938 &amp; 3947</t>
  </si>
  <si>
    <t>LIFO INVENTORY  &amp; CAPITALIZED INVENTORY - FED</t>
  </si>
  <si>
    <t>1938 &amp; 1947</t>
  </si>
  <si>
    <t>CONTRIBUTIONS IN AID &amp; CUST. ADVACNES - STATE</t>
  </si>
  <si>
    <t>4851</t>
  </si>
  <si>
    <t>CONTRIBUTIONS IN AID &amp; CUST. ADVANCES - FED</t>
  </si>
  <si>
    <t>2851</t>
  </si>
  <si>
    <t>ACCOUNT 190 - DEFERRED INCOME TAXES</t>
  </si>
  <si>
    <t>ACCOUNT 252 - CUSTOMER ADVANCES FOR CONSTRUCTION</t>
  </si>
  <si>
    <t>BALANCE</t>
  </si>
  <si>
    <t>AMOUNT</t>
  </si>
  <si>
    <t>PERCENT</t>
  </si>
  <si>
    <t>COMPANY</t>
  </si>
  <si>
    <t>REFERENCE</t>
  </si>
  <si>
    <t>ACCT</t>
  </si>
  <si>
    <t>NO.</t>
  </si>
  <si>
    <t>AVERAGE</t>
  </si>
  <si>
    <t>JURISDICTIONAL</t>
  </si>
  <si>
    <t xml:space="preserve">TOTAL </t>
  </si>
  <si>
    <t>WORKPAPER</t>
  </si>
  <si>
    <t>SUB</t>
  </si>
  <si>
    <t>LINE</t>
  </si>
  <si>
    <t>13 MONTH</t>
  </si>
  <si>
    <t>WITNESS: P. W. FISCHER</t>
  </si>
  <si>
    <t>WORKPAPER REFERENCE NO(S). WPB-6</t>
  </si>
  <si>
    <t>SHEET 2 OF 2</t>
  </si>
  <si>
    <t>TYPE OF FILING:___X____ORIGINAL________UPDATED</t>
  </si>
  <si>
    <t>SCHEDULE B-6</t>
  </si>
  <si>
    <t>DATA:_____BASE PERIOD___X___FORECASTED PERIOD</t>
  </si>
  <si>
    <t>DEFERRED CREDITS AND ACCUMULATED DEFERRED INCOME TAXES</t>
  </si>
  <si>
    <t>PSC Case No. 2018-00041</t>
  </si>
  <si>
    <t>Staff DR Set 4-1</t>
  </si>
  <si>
    <t>Respondents: Chun-Yi Lai and Panpilas Fischer</t>
  </si>
  <si>
    <t>Attachment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</si>
</sst>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Helv"/>
    </font>
    <font>
      <sz val="10"/>
      <name val="Arial"/>
      <family val="2"/>
    </font>
    <font>
      <u val="double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7" fontId="1" fillId="0" borderId="0" xfId="0" applyNumberFormat="1" applyFont="1" applyProtection="1"/>
    <xf numFmtId="37" fontId="1" fillId="0" borderId="0" xfId="0" applyNumberFormat="1" applyFont="1" applyBorder="1" applyProtection="1"/>
    <xf numFmtId="0" fontId="1" fillId="0" borderId="0" xfId="0" applyFont="1" applyBorder="1"/>
    <xf numFmtId="0" fontId="1" fillId="0" borderId="0" xfId="0" applyFont="1" applyBorder="1" applyAlignment="1" applyProtection="1">
      <alignment horizontal="left"/>
    </xf>
    <xf numFmtId="37" fontId="2" fillId="0" borderId="0" xfId="0" applyNumberFormat="1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Protection="1"/>
    <xf numFmtId="37" fontId="1" fillId="0" borderId="1" xfId="0" applyNumberFormat="1" applyFont="1" applyBorder="1" applyProtection="1"/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37" fontId="1" fillId="0" borderId="2" xfId="0" applyNumberFormat="1" applyFont="1" applyBorder="1" applyProtection="1"/>
    <xf numFmtId="0" fontId="3" fillId="0" borderId="0" xfId="0" applyFont="1"/>
    <xf numFmtId="37" fontId="1" fillId="0" borderId="2" xfId="0" applyNumberFormat="1" applyFont="1" applyFill="1" applyBorder="1" applyProtection="1"/>
    <xf numFmtId="0" fontId="1" fillId="0" borderId="0" xfId="0" quotePrefix="1" applyFont="1" applyAlignment="1" applyProtection="1">
      <alignment horizontal="center"/>
    </xf>
    <xf numFmtId="37" fontId="1" fillId="0" borderId="0" xfId="0" applyNumberFormat="1" applyFont="1" applyFill="1" applyProtection="1"/>
    <xf numFmtId="10" fontId="1" fillId="0" borderId="0" xfId="0" applyNumberFormat="1" applyFont="1" applyFill="1" applyProtection="1"/>
    <xf numFmtId="37" fontId="2" fillId="0" borderId="0" xfId="0" applyNumberFormat="1" applyFont="1" applyFill="1" applyProtection="1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/>
    <xf numFmtId="0" fontId="1" fillId="0" borderId="2" xfId="0" applyFont="1" applyFill="1" applyBorder="1" applyAlignment="1" applyProtection="1">
      <alignment horizontal="right"/>
    </xf>
    <xf numFmtId="0" fontId="1" fillId="0" borderId="2" xfId="0" applyFont="1" applyBorder="1"/>
    <xf numFmtId="0" fontId="1" fillId="0" borderId="2" xfId="0" applyFont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TS1&amp;TS2\DataFa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2006-08-08%20Nisource%20-%20IT%20Financial%20Management%20Tool_Amendment%203%20Updat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loyd%20Spann\My%20Documents\Excel\2004\BCBSRI\Governance%20Financial%20Management\Service%20Credits\BCBSRI%20Service%20Level%20Credit%20Tracking%20Draft_v11_LDS_0128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Rate%20Case\2008\Class%20Cost%20of%20Service\Sep%2012.%202008\Demand.Commodity%20Stud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ate\CMD\ratecase\1995\EXH10.WK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yorConsolidated\Accounts\Blue%20Cross\Financials\2003\05\PYR_SVC_BLUERI_AP%20IMAG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KY\Rate%20Case%20-%202016\Schedules\Schedule%20M%20(Revenues)\Sch%20M%20-%20Revenue%20and%20Rate%20Design%20(Forecasted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KY\Rate%20Case%20-%202016\Schedules\(Final)%20-%20CKY%20Cost%20of%20Service%20Schedules%20A%20-%20K%20(Base%20Period%20TME%208-31-16,%20Forecast%20Period%20TME%2012-31-17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65791\Local%20Settings\Temporary%20Internet%20Files\Content.Outlook\PQT8T9TM\Schedule%20C%20&amp;%20D%20-%20Operating%20Income\Sch%20C%20&amp;%20D%20-%20Operating%20Income%20Forecas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Financial%20Models\Nisource%20-%20Customer%20Contact%20Center%20Financial%20Management%20Tool%20v1%20(10.18.05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BMS%20People%20Analysis2.pp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E%20-%20Income%20Taxes\E-1%20Income%20Tax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PGA-ACA\(WORKINGCOPY)PGA-EffectiveNovember29,2005\(WORKINGCOPY)PGA-EffectiveNovember29,20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nts%20and%20Settings\MMeade\Desktop\BT%20quote%20template-%20May%202004%20V1.02%20-%20TEST%20FIL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%20Case%20-%202009\Rate%20Case%20Schedules\Base\Schedule%20C%20-%20Operating%20Income\Operating%20Incom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%20Return%20on%20Rate%20Base\2003\2003%203rd%20Qtr\NH%20Return%20on%20Rate%20Base%20ReportFiled%20-%2009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case%20-%202007\Schedules\Workpapers\Payroll%20Tax%20Adjustm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urcing%20Initiative\ADM%20Support\APR04IMSS,%20v2.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aylor\LOCALS~1\Temp\notesC9812B\CMD%20-%20Cost%20of%20Service%2011-30-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arlouJ\Local%20Settings\Temporary%20Internet%20Files\OLK8\208522\0901Wellpoin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09\Rate%20Case%20Schedules\Historic\Schedules%20A%20-%20L%20-%20Cost%20of%20Service%20and%20Rate%20Base\As%20Filed\CKY%20Cost%20of%20Service%20Schedules%20A%20thru%20L%20December%2031,%2020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B%20-%20Rate%20Base%20&amp;%20Balance%20Sheet\B-2%20Plant%20&amp;%20Propert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21726\AppData\Local\Temp\notesC9812B\CMD%202013%20Rate%20Case%20-%20Cost%20of%20Servi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~1\npatel\LOCALS~1\Temp\IPBS%20Quotation%20Tool%20v2.1%20-%20November%20Issue%2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rler\My%20Documents\Cendant\Denver%20Resource%20Baselines\Asset%20Tracking%2010_16_01.Lee1%20Rev%20P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701433~1\LOCALS~1\Temp\PB06BaseSept2004BMSGlobalOutsourceallocations_MA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parkegj\LOCALS~1\Temp\d.My%20Documents.Notes.Data\2004%20GIS\Submitted%20Files\20458p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v\RATECASE\2006%20Rate%20Case%20TME%2012-31-05,%20Proforma%209-30-06\Revenue\TS1&amp;TS2splitworksheet-2005-(4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Rate%20Case\2016\Cost%20of%20Service\CMD%202016%20Rate%20Case%20-%20Cost%20of%20Service%20model%20(WORKING)%20Updated%20for%2012-31-15%20Plant%20Data%2001-14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gv\RATECASE\2006%20Rate%20Case%20TME%2012-31-05,%20Proforma%209-30-06\Revenue\TS1&amp;TS2splitworksheet-2005-(4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A\Rate%20Case\2008\Forecasted\Adjustments%20-%20O&amp;M%20Expense\Projected%20CAP%20for%20PA%20rate%20case%20test%20year%209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PA\Rate%20Case\2016\Revenue\CPA%202016%20Rate%20Case%20Exh%20003%20Sch%2001%20Thru%2010%20and%20pgs%2006-10%20(Draft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Nisource%20-%20MTC%20Financial%20Management%20Tool%20v20%20(11.1.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B"/>
      <sheetName val="PGA 95 B&amp;B Monica"/>
      <sheetName val="Demand Data"/>
      <sheetName val="Demand Summary"/>
      <sheetName val="ACAvsCGVStorage&amp;Peaking"/>
      <sheetName val="TRANSPORTS-revised"/>
      <sheetName val="TS1&amp;TS2data"/>
      <sheetName val="B&amp;B Tol LVTS"/>
      <sheetName val="B&amp;B Tol TS1"/>
      <sheetName val="B&amp;B Tol TS2"/>
      <sheetName val="B&amp;B Tol Al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J (Ref) - ARC RRC Rates"/>
      <sheetName val="K Graph (Input)"/>
      <sheetName val="L Graph (Data)"/>
      <sheetName val="M Graph (Baseline)"/>
      <sheetName val="N Graph (RU)"/>
      <sheetName val="New Graph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Q (Ref) SLA Consolidation"/>
      <sheetName val="R (Ref) SLA Updated"/>
      <sheetName val="(Ref) IT Tower (Original)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LCs Due &amp; Recd"/>
      <sheetName val="1 - Totals"/>
      <sheetName val="2 - All Towers"/>
      <sheetName val="3-Pie Chart"/>
      <sheetName val="4-Indiv Towers"/>
      <sheetName val="% Invoice"/>
      <sheetName val="DSUM Explanation"/>
      <sheetName val="DB Functions"/>
      <sheetName val="Membership"/>
      <sheetName val="Infrastructure"/>
      <sheetName val="Blue Card"/>
      <sheetName val="FEP"/>
      <sheetName val="Basic Claims"/>
      <sheetName val="Applications"/>
      <sheetName val="Claims"/>
      <sheetName val="Mo1"/>
      <sheetName val="Mo2"/>
      <sheetName val="Mo3"/>
      <sheetName val="Mo4"/>
      <sheetName val="Mo5"/>
      <sheetName val="Mo6"/>
      <sheetName val="Mo7"/>
      <sheetName val="Mo8"/>
      <sheetName val="Mo9"/>
      <sheetName val="Mo10"/>
      <sheetName val="Mo11"/>
      <sheetName val="Mo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lant"/>
      <sheetName val="Revenue"/>
      <sheetName val="O&amp;M"/>
      <sheetName val="Rate Base &amp; Taxes"/>
      <sheetName val="VLOOKUP"/>
      <sheetName val="Allocations"/>
      <sheetName val="Allocations II"/>
      <sheetName val="Title Page"/>
      <sheetName val="ROR @ Proforma - 1"/>
      <sheetName val="ROR @ Current - 2"/>
      <sheetName val="Gross Plant - 3"/>
      <sheetName val="Depr. Reserve - 4"/>
      <sheetName val="Depr. Expense - 5"/>
      <sheetName val="Operating Rev - 6"/>
      <sheetName val="Dist O&amp;M Expense - 7"/>
      <sheetName val="O&amp;M Expense - 8"/>
      <sheetName val="Taxes Other Than Inc - 9"/>
      <sheetName val="Rate Base - 10"/>
      <sheetName val="Income Tax - 11"/>
      <sheetName val="Allocation Factors - 12"/>
      <sheetName val="Allocation Factors - 13"/>
      <sheetName val="Customer Charge a1"/>
      <sheetName val="Cust-Based Gas Plant a2"/>
      <sheetName val="Customer Charge b1"/>
      <sheetName val="Cust-Based Gas Plant b2"/>
      <sheetName val="Conversion Factors"/>
      <sheetName val="A&amp;E"/>
      <sheetName val="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</v>
          </cell>
          <cell r="B2" t="str">
            <v>DESIGN DAY</v>
          </cell>
          <cell r="C2" t="str">
            <v>NON-COINCIDENT PEAK</v>
          </cell>
          <cell r="D2" t="str">
            <v>11c</v>
          </cell>
          <cell r="E2">
            <v>61900</v>
          </cell>
          <cell r="F2">
            <v>30100</v>
          </cell>
          <cell r="G2">
            <v>21100</v>
          </cell>
          <cell r="H2">
            <v>600</v>
          </cell>
          <cell r="I2">
            <v>10100.000000000002</v>
          </cell>
          <cell r="N2">
            <v>0.48626817447495962</v>
          </cell>
          <cell r="O2">
            <v>0.34087237479806137</v>
          </cell>
          <cell r="P2">
            <v>9.6930533117932146E-3</v>
          </cell>
          <cell r="Q2">
            <v>0.16316639741518582</v>
          </cell>
          <cell r="S2">
            <v>1</v>
          </cell>
        </row>
        <row r="3">
          <cell r="A3">
            <v>2</v>
          </cell>
          <cell r="B3" t="str">
            <v>THROUGHPUT EXCL. TRANSPORTATION</v>
          </cell>
          <cell r="E3">
            <v>3653023.1999999997</v>
          </cell>
          <cell r="F3">
            <v>2196082</v>
          </cell>
          <cell r="G3">
            <v>1401215.8</v>
          </cell>
          <cell r="H3">
            <v>55725.4</v>
          </cell>
          <cell r="I3">
            <v>0</v>
          </cell>
          <cell r="N3">
            <v>0.60116836925645589</v>
          </cell>
          <cell r="O3">
            <v>0.38357703285322692</v>
          </cell>
          <cell r="P3">
            <v>1.5254597890317259E-2</v>
          </cell>
          <cell r="Q3">
            <v>0</v>
          </cell>
          <cell r="S3">
            <v>1</v>
          </cell>
        </row>
        <row r="4">
          <cell r="A4">
            <v>3</v>
          </cell>
          <cell r="B4" t="str">
            <v>TOTAL THROUGHPUT</v>
          </cell>
          <cell r="E4">
            <v>5959250</v>
          </cell>
          <cell r="F4">
            <v>2269801</v>
          </cell>
          <cell r="G4">
            <v>1467726.7</v>
          </cell>
          <cell r="H4">
            <v>55725.4</v>
          </cell>
          <cell r="I4">
            <v>2165996.9000000004</v>
          </cell>
          <cell r="N4">
            <v>0.38088702437387256</v>
          </cell>
          <cell r="O4">
            <v>0.24629386248269497</v>
          </cell>
          <cell r="P4">
            <v>9.3510760582288036E-3</v>
          </cell>
          <cell r="Q4">
            <v>0.36346803708520375</v>
          </cell>
          <cell r="S4">
            <v>1</v>
          </cell>
        </row>
        <row r="5">
          <cell r="A5">
            <v>4</v>
          </cell>
          <cell r="B5" t="str">
            <v>DIRECT ASSIGNMENT - GAS PURCHASE EXPENSE</v>
          </cell>
          <cell r="E5">
            <v>52718497</v>
          </cell>
          <cell r="F5">
            <v>31699928</v>
          </cell>
          <cell r="G5">
            <v>20272155</v>
          </cell>
          <cell r="H5">
            <v>746414</v>
          </cell>
          <cell r="I5">
            <v>0</v>
          </cell>
          <cell r="N5">
            <v>0.60130561005940664</v>
          </cell>
          <cell r="O5">
            <v>0.3845359058700023</v>
          </cell>
          <cell r="P5">
            <v>1.4158484070591011E-2</v>
          </cell>
          <cell r="Q5">
            <v>0</v>
          </cell>
          <cell r="S5">
            <v>1</v>
          </cell>
        </row>
        <row r="6">
          <cell r="A6">
            <v>5</v>
          </cell>
          <cell r="B6" t="str">
            <v>COMPOSITE ALLOCATORS #1 &amp; #3</v>
          </cell>
          <cell r="C6" t="str">
            <v>DEMAND/COMMODITY</v>
          </cell>
          <cell r="D6" t="str">
            <v>11b</v>
          </cell>
          <cell r="E6">
            <v>1.0000000000000002</v>
          </cell>
          <cell r="F6">
            <v>0.43357759942441609</v>
          </cell>
          <cell r="G6">
            <v>0.29358311864037817</v>
          </cell>
          <cell r="H6">
            <v>9.5220646850110099E-3</v>
          </cell>
          <cell r="I6">
            <v>0.2633172172501948</v>
          </cell>
          <cell r="N6">
            <v>0.43357759942441598</v>
          </cell>
          <cell r="O6">
            <v>0.29358311864037812</v>
          </cell>
          <cell r="P6">
            <v>9.5220646850110082E-3</v>
          </cell>
          <cell r="Q6">
            <v>0.26331721725019475</v>
          </cell>
          <cell r="S6">
            <v>1</v>
          </cell>
        </row>
        <row r="7">
          <cell r="A7">
            <v>6</v>
          </cell>
          <cell r="B7" t="str">
            <v>AVERAGE NO. OF CUSTOMERS</v>
          </cell>
          <cell r="E7">
            <v>32348.833333333332</v>
          </cell>
          <cell r="F7">
            <v>28628.833333333332</v>
          </cell>
          <cell r="G7">
            <v>3600.333333333333</v>
          </cell>
          <cell r="H7">
            <v>27</v>
          </cell>
          <cell r="I7">
            <v>92.666666666666671</v>
          </cell>
          <cell r="N7">
            <v>0.88500358075767804</v>
          </cell>
          <cell r="O7">
            <v>0.11129716166992111</v>
          </cell>
          <cell r="P7">
            <v>8.3465142998459508E-4</v>
          </cell>
          <cell r="Q7">
            <v>2.8646061424162646E-3</v>
          </cell>
          <cell r="S7">
            <v>1</v>
          </cell>
        </row>
        <row r="8">
          <cell r="A8">
            <v>7</v>
          </cell>
          <cell r="B8" t="str">
            <v>DIRECT ASSIGNMENT - CONSUMPTION TAX</v>
          </cell>
          <cell r="E8">
            <v>208890</v>
          </cell>
          <cell r="F8">
            <v>94651</v>
          </cell>
          <cell r="G8">
            <v>61203</v>
          </cell>
          <cell r="H8">
            <v>2324</v>
          </cell>
          <cell r="I8">
            <v>50712</v>
          </cell>
          <cell r="N8">
            <v>0.4531140791804299</v>
          </cell>
          <cell r="O8">
            <v>0.29299152664081574</v>
          </cell>
          <cell r="P8">
            <v>1.1125472736847145E-2</v>
          </cell>
          <cell r="Q8">
            <v>0.24276892144190723</v>
          </cell>
          <cell r="S8">
            <v>1</v>
          </cell>
        </row>
        <row r="9">
          <cell r="A9">
            <v>8</v>
          </cell>
          <cell r="B9" t="str">
            <v>CURRENT REVENUE EXCL FORFEITED DIS &amp; OTHER</v>
          </cell>
          <cell r="E9">
            <v>69810883</v>
          </cell>
          <cell r="F9">
            <v>41382846.399999999</v>
          </cell>
          <cell r="G9">
            <v>25296454</v>
          </cell>
          <cell r="H9">
            <v>835580.7</v>
          </cell>
          <cell r="I9">
            <v>2296001.9</v>
          </cell>
          <cell r="N9">
            <v>0.59278503037986208</v>
          </cell>
          <cell r="O9">
            <v>0.36235688352487966</v>
          </cell>
          <cell r="P9">
            <v>1.1969203999324862E-2</v>
          </cell>
          <cell r="Q9">
            <v>3.2888882095933381E-2</v>
          </cell>
          <cell r="S9">
            <v>1</v>
          </cell>
        </row>
        <row r="10">
          <cell r="A10">
            <v>9</v>
          </cell>
          <cell r="B10" t="str">
            <v>DIRECT ASSIGNMENT - CUSTOMER DEPOSITS</v>
          </cell>
          <cell r="E10">
            <v>341775</v>
          </cell>
          <cell r="F10">
            <v>223584</v>
          </cell>
          <cell r="G10">
            <v>118191</v>
          </cell>
          <cell r="H10">
            <v>0</v>
          </cell>
          <cell r="I10">
            <v>0</v>
          </cell>
          <cell r="N10">
            <v>0.6541847706824665</v>
          </cell>
          <cell r="O10">
            <v>0.34581522931753345</v>
          </cell>
          <cell r="P10">
            <v>0</v>
          </cell>
          <cell r="Q10">
            <v>0</v>
          </cell>
          <cell r="S10">
            <v>1</v>
          </cell>
        </row>
        <row r="11">
          <cell r="A11">
            <v>10</v>
          </cell>
          <cell r="B11" t="str">
            <v>DIRECT ASSIGNMENT - FRANCHISE TAX BASED ON GROSS RECEIPTS</v>
          </cell>
          <cell r="E11">
            <v>326619.34039999999</v>
          </cell>
          <cell r="F11">
            <v>183990.008</v>
          </cell>
          <cell r="G11">
            <v>94900.96639999999</v>
          </cell>
          <cell r="H11">
            <v>1789.9260000000011</v>
          </cell>
          <cell r="I11">
            <v>45938.44</v>
          </cell>
          <cell r="N11">
            <v>0.56331632956784949</v>
          </cell>
          <cell r="O11">
            <v>0.29055525702727186</v>
          </cell>
          <cell r="P11">
            <v>5.480159251463607E-3</v>
          </cell>
          <cell r="Q11">
            <v>0.14064825415341511</v>
          </cell>
          <cell r="S11">
            <v>1</v>
          </cell>
        </row>
        <row r="12">
          <cell r="A12">
            <v>11</v>
          </cell>
          <cell r="B12" t="str">
            <v>DIST. PLANT EXCL ACCTS 375.70, 375.71, &amp; 387</v>
          </cell>
          <cell r="E12">
            <v>100881778.80000001</v>
          </cell>
          <cell r="F12">
            <v>59268813.399999999</v>
          </cell>
          <cell r="G12">
            <v>24033605</v>
          </cell>
          <cell r="H12">
            <v>798509.4</v>
          </cell>
          <cell r="I12">
            <v>16780851</v>
          </cell>
          <cell r="N12">
            <v>0.58750761639028504</v>
          </cell>
          <cell r="O12">
            <v>0.23823534126660342</v>
          </cell>
          <cell r="P12">
            <v>7.9152985752071209E-3</v>
          </cell>
          <cell r="Q12">
            <v>0.16634174376790428</v>
          </cell>
          <cell r="S12">
            <v>1</v>
          </cell>
        </row>
        <row r="13">
          <cell r="A13">
            <v>12</v>
          </cell>
          <cell r="B13" t="str">
            <v>GROSS PLANT</v>
          </cell>
          <cell r="E13">
            <v>107211465.59999999</v>
          </cell>
          <cell r="F13">
            <v>62654477.600000001</v>
          </cell>
          <cell r="G13">
            <v>25879233</v>
          </cell>
          <cell r="H13">
            <v>854459.6</v>
          </cell>
          <cell r="I13">
            <v>17823295.400000002</v>
          </cell>
          <cell r="N13">
            <v>0.58440090571805414</v>
          </cell>
          <cell r="O13">
            <v>0.24138493821690654</v>
          </cell>
          <cell r="P13">
            <v>7.9698528064893834E-3</v>
          </cell>
          <cell r="Q13">
            <v>0.16624430325855002</v>
          </cell>
          <cell r="S13">
            <v>1</v>
          </cell>
        </row>
        <row r="14">
          <cell r="A14">
            <v>13</v>
          </cell>
          <cell r="B14" t="str">
            <v>DIRECT PLANT - MAINS</v>
          </cell>
          <cell r="E14">
            <v>58076733</v>
          </cell>
          <cell r="F14">
            <v>25180770.5</v>
          </cell>
          <cell r="G14">
            <v>17050348.399999999</v>
          </cell>
          <cell r="H14">
            <v>553010.4</v>
          </cell>
          <cell r="I14">
            <v>15292603.699999999</v>
          </cell>
          <cell r="N14">
            <v>0.43357759982814459</v>
          </cell>
          <cell r="O14">
            <v>0.29358311873362436</v>
          </cell>
          <cell r="P14">
            <v>9.522064541750308E-3</v>
          </cell>
          <cell r="Q14">
            <v>0.26331721689648074</v>
          </cell>
          <cell r="S14">
            <v>1</v>
          </cell>
        </row>
        <row r="15">
          <cell r="A15">
            <v>14</v>
          </cell>
          <cell r="B15" t="str">
            <v>COMPOSITE DIRECT PLANT - ACCTS 376 &amp; 380</v>
          </cell>
          <cell r="E15">
            <v>90324477</v>
          </cell>
          <cell r="F15">
            <v>53337142.399999999</v>
          </cell>
          <cell r="G15">
            <v>20690703.099999998</v>
          </cell>
          <cell r="H15">
            <v>617441.5</v>
          </cell>
          <cell r="I15">
            <v>15679190</v>
          </cell>
          <cell r="N15">
            <v>0.59050596440209668</v>
          </cell>
          <cell r="O15">
            <v>0.229070832040356</v>
          </cell>
          <cell r="P15">
            <v>6.8358159438886099E-3</v>
          </cell>
          <cell r="Q15">
            <v>0.17358738761365869</v>
          </cell>
          <cell r="S15">
            <v>1</v>
          </cell>
        </row>
        <row r="16">
          <cell r="A16">
            <v>15</v>
          </cell>
          <cell r="B16" t="str">
            <v>DIRECT ASSIGNMENT - SERVICES</v>
          </cell>
          <cell r="E16">
            <v>1.0009999999999999</v>
          </cell>
          <cell r="F16">
            <v>0.874</v>
          </cell>
          <cell r="G16">
            <v>0.113</v>
          </cell>
          <cell r="H16">
            <v>2E-3</v>
          </cell>
          <cell r="I16">
            <v>1.2E-2</v>
          </cell>
          <cell r="N16">
            <v>0.8731268731268732</v>
          </cell>
          <cell r="O16">
            <v>0.11288711288711291</v>
          </cell>
          <cell r="P16">
            <v>1.9980019980019984E-3</v>
          </cell>
          <cell r="Q16">
            <v>1.198801198801199E-2</v>
          </cell>
          <cell r="S16">
            <v>1</v>
          </cell>
        </row>
        <row r="17">
          <cell r="A17">
            <v>16</v>
          </cell>
          <cell r="B17" t="str">
            <v>DIRECT ASSIGNMENT - METERS</v>
          </cell>
          <cell r="E17">
            <v>1</v>
          </cell>
          <cell r="F17">
            <v>0.63100000000000001</v>
          </cell>
          <cell r="G17">
            <v>0.32100000000000001</v>
          </cell>
          <cell r="H17">
            <v>7.0000000000000001E-3</v>
          </cell>
          <cell r="I17">
            <v>4.1000000000000002E-2</v>
          </cell>
          <cell r="N17">
            <v>0.63100000000000001</v>
          </cell>
          <cell r="O17">
            <v>0.32100000000000001</v>
          </cell>
          <cell r="P17">
            <v>7.0000000000000001E-3</v>
          </cell>
          <cell r="Q17">
            <v>4.1000000000000002E-2</v>
          </cell>
          <cell r="S17">
            <v>1</v>
          </cell>
        </row>
        <row r="18">
          <cell r="A18">
            <v>17</v>
          </cell>
          <cell r="B18" t="str">
            <v>DIRECT ASSIGNMENT - IND M &amp; R</v>
          </cell>
          <cell r="E18">
            <v>1</v>
          </cell>
          <cell r="F18">
            <v>0</v>
          </cell>
          <cell r="G18">
            <v>0.32900000000000001</v>
          </cell>
          <cell r="H18">
            <v>0.184</v>
          </cell>
          <cell r="I18">
            <v>0.48699999999999999</v>
          </cell>
          <cell r="N18">
            <v>0</v>
          </cell>
          <cell r="O18">
            <v>0.32900000000000001</v>
          </cell>
          <cell r="P18">
            <v>0.184</v>
          </cell>
          <cell r="Q18">
            <v>0.48699999999999999</v>
          </cell>
          <cell r="S18">
            <v>1</v>
          </cell>
        </row>
        <row r="19">
          <cell r="A19">
            <v>18</v>
          </cell>
          <cell r="B19" t="str">
            <v>OTHER DISTRIBUTION O &amp; M EXPENSE</v>
          </cell>
          <cell r="E19">
            <v>1930041.3091895485</v>
          </cell>
          <cell r="F19">
            <v>1079046.1000000001</v>
          </cell>
          <cell r="G19">
            <v>533901.98</v>
          </cell>
          <cell r="H19">
            <v>21657.47</v>
          </cell>
          <cell r="I19">
            <v>295435.88000000006</v>
          </cell>
          <cell r="N19">
            <v>0.55907927714412842</v>
          </cell>
          <cell r="O19">
            <v>0.27662722940587886</v>
          </cell>
          <cell r="P19">
            <v>1.1221246870148223E-2</v>
          </cell>
          <cell r="Q19">
            <v>0.15307230917459366</v>
          </cell>
          <cell r="S19">
            <v>1</v>
          </cell>
        </row>
        <row r="20">
          <cell r="A20">
            <v>19</v>
          </cell>
          <cell r="B20" t="str">
            <v xml:space="preserve">O &amp; M EXCL GAS PUR, UNCOLLECTIBLES, &amp; A &amp; G </v>
          </cell>
          <cell r="E20">
            <v>3632896.7122915387</v>
          </cell>
          <cell r="F20">
            <v>2260664.3000000003</v>
          </cell>
          <cell r="G20">
            <v>897361.89000000025</v>
          </cell>
          <cell r="H20">
            <v>33336.47</v>
          </cell>
          <cell r="I20">
            <v>441533.77000000008</v>
          </cell>
          <cell r="N20">
            <v>0.6222759629667618</v>
          </cell>
          <cell r="O20">
            <v>0.24701002012082177</v>
          </cell>
          <cell r="P20">
            <v>9.176277951203354E-3</v>
          </cell>
          <cell r="Q20">
            <v>0.12153766125695653</v>
          </cell>
          <cell r="S20">
            <v>1</v>
          </cell>
        </row>
        <row r="21">
          <cell r="A21">
            <v>20</v>
          </cell>
          <cell r="B21" t="str">
            <v>MINIMUM SYSTEM MAINS</v>
          </cell>
          <cell r="C21" t="str">
            <v>CUSTOMER/DEMAND</v>
          </cell>
          <cell r="D21" t="str">
            <v>11a</v>
          </cell>
          <cell r="E21">
            <v>1</v>
          </cell>
          <cell r="F21">
            <v>0.75</v>
          </cell>
          <cell r="G21">
            <v>0.189</v>
          </cell>
          <cell r="H21">
            <v>3.8999999999999998E-3</v>
          </cell>
          <cell r="I21">
            <v>5.7099999999999998E-2</v>
          </cell>
          <cell r="N21">
            <v>0.75</v>
          </cell>
          <cell r="O21">
            <v>0.189</v>
          </cell>
          <cell r="P21">
            <v>3.8999999999999998E-3</v>
          </cell>
          <cell r="Q21">
            <v>5.7099999999999998E-2</v>
          </cell>
          <cell r="S21">
            <v>1</v>
          </cell>
        </row>
        <row r="22">
          <cell r="A22">
            <v>21</v>
          </cell>
          <cell r="B22" t="str">
            <v>DIRECT ASSIGNMENT - CUR REV BILLED THROUGH DIS</v>
          </cell>
          <cell r="E22">
            <v>64496162</v>
          </cell>
          <cell r="F22">
            <v>41364041</v>
          </cell>
          <cell r="G22">
            <v>23132121</v>
          </cell>
          <cell r="H22">
            <v>0</v>
          </cell>
          <cell r="I22">
            <v>0</v>
          </cell>
          <cell r="N22">
            <v>0.64134112352297801</v>
          </cell>
          <cell r="O22">
            <v>0.35865887647702199</v>
          </cell>
          <cell r="P22">
            <v>0</v>
          </cell>
          <cell r="Q22">
            <v>0</v>
          </cell>
          <cell r="S22">
            <v>1</v>
          </cell>
        </row>
        <row r="23">
          <cell r="A23">
            <v>22</v>
          </cell>
          <cell r="B23" t="str">
            <v>NOT USED</v>
          </cell>
          <cell r="C23" t="str">
            <v>AVERAGE &amp; EXCESS</v>
          </cell>
          <cell r="D23" t="str">
            <v>11d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</row>
        <row r="24">
          <cell r="A24">
            <v>23</v>
          </cell>
          <cell r="B24" t="str">
            <v>NOT USED</v>
          </cell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</row>
        <row r="25">
          <cell r="A25">
            <v>24</v>
          </cell>
          <cell r="B25" t="str">
            <v>NOT USED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</row>
        <row r="26">
          <cell r="A26">
            <v>25</v>
          </cell>
          <cell r="B26" t="str">
            <v>NOT USED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10"/>
    </sheetNames>
    <sheetDataSet>
      <sheetData sheetId="0" refreshError="1">
        <row r="1">
          <cell r="H1" t="str">
            <v>Exhibit No. 10</v>
          </cell>
        </row>
        <row r="2">
          <cell r="H2" t="str">
            <v>Sheet 1 of</v>
          </cell>
        </row>
        <row r="3">
          <cell r="H3" t="str">
            <v>14 Sheets</v>
          </cell>
        </row>
        <row r="4">
          <cell r="H4" t="str">
            <v>Witness:  R.D. Gibbons</v>
          </cell>
        </row>
        <row r="5">
          <cell r="D5" t="str">
            <v>COLUMBIA GAS OF MARYLAND, INC.</v>
          </cell>
        </row>
        <row r="7">
          <cell r="D7" t="str">
            <v>SUMMARY OF CASH WORKING CAPITAL ALLOWANCE</v>
          </cell>
        </row>
        <row r="9">
          <cell r="D9" t="str">
            <v>FOR THE TWELVE MONTHS ENDED SEPTEMBER 30, 1996</v>
          </cell>
        </row>
        <row r="11">
          <cell r="A11" t="str">
            <v>Line</v>
          </cell>
          <cell r="H11" t="str">
            <v>Pro Forma</v>
          </cell>
        </row>
        <row r="12">
          <cell r="A12" t="str">
            <v>No.</v>
          </cell>
          <cell r="D12" t="str">
            <v>Description</v>
          </cell>
          <cell r="H12" t="str">
            <v>at Proposed Rates</v>
          </cell>
        </row>
        <row r="15">
          <cell r="A15" t="str">
            <v>1</v>
          </cell>
          <cell r="C15" t="str">
            <v>(1) Cash working capital allowance resulting from</v>
          </cell>
        </row>
        <row r="16">
          <cell r="A16" t="str">
            <v>2</v>
          </cell>
          <cell r="C16" t="str">
            <v xml:space="preserve">    the lag in the collection of revenue being</v>
          </cell>
        </row>
        <row r="17">
          <cell r="A17" t="str">
            <v>3</v>
          </cell>
          <cell r="C17" t="str">
            <v xml:space="preserve">    greater than the lag in the payment of expenses</v>
          </cell>
          <cell r="H17">
            <v>966607</v>
          </cell>
        </row>
        <row r="19">
          <cell r="A19" t="str">
            <v>4</v>
          </cell>
          <cell r="C19" t="str">
            <v>(2) Minimum bank balances to compensate banking</v>
          </cell>
        </row>
        <row r="20">
          <cell r="A20" t="str">
            <v>5</v>
          </cell>
          <cell r="C20" t="str">
            <v xml:space="preserve">    institutions for banking services:</v>
          </cell>
        </row>
        <row r="22">
          <cell r="A22" t="str">
            <v>6</v>
          </cell>
          <cell r="C22" t="str">
            <v xml:space="preserve">      General Fund (average daily balance)</v>
          </cell>
          <cell r="H22">
            <v>22002</v>
          </cell>
        </row>
        <row r="23">
          <cell r="A23" t="str">
            <v>7</v>
          </cell>
          <cell r="C23" t="str">
            <v xml:space="preserve">      Local Offices Working Fund</v>
          </cell>
          <cell r="H23">
            <v>980</v>
          </cell>
        </row>
        <row r="25">
          <cell r="A25" t="str">
            <v>8</v>
          </cell>
          <cell r="C25" t="str">
            <v xml:space="preserve">      Total Minimum Bank Balances</v>
          </cell>
          <cell r="H25">
            <v>22982</v>
          </cell>
        </row>
        <row r="28">
          <cell r="A28" t="str">
            <v>9</v>
          </cell>
          <cell r="C28" t="str">
            <v>TOTAL CASH WORKING CAPITAL ALLOWANCE</v>
          </cell>
          <cell r="H28">
            <v>989589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"/>
      <sheetName val="EX"/>
      <sheetName val="END FXrates"/>
      <sheetName val="AVG FX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M"/>
      <sheetName val="Sch D-2.1 Output"/>
      <sheetName val="Input"/>
      <sheetName val="A"/>
      <sheetName val="B"/>
      <sheetName val="C"/>
      <sheetName val="D pg 1"/>
      <sheetName val="D pg 2"/>
      <sheetName val="Sch M"/>
      <sheetName val="Sch M 2.1"/>
      <sheetName val="Sch M 2.2"/>
      <sheetName val="Sch M 2.3"/>
      <sheetName val="Rate Design MPB-1"/>
      <sheetName val="Late Payment MPB-2"/>
      <sheetName val="MPB-3"/>
      <sheetName val="MPB-4"/>
      <sheetName val="Macros"/>
    </sheetNames>
    <sheetDataSet>
      <sheetData sheetId="0"/>
      <sheetData sheetId="1"/>
      <sheetData sheetId="2">
        <row r="8">
          <cell r="B8" t="str">
            <v>Witness:  M. J. Bell</v>
          </cell>
        </row>
        <row r="10">
          <cell r="C10">
            <v>2.8155000000000001</v>
          </cell>
        </row>
        <row r="11">
          <cell r="C11">
            <v>2.2090999999999998</v>
          </cell>
        </row>
        <row r="14">
          <cell r="C14" t="str">
            <v>March 1, 2016</v>
          </cell>
        </row>
      </sheetData>
      <sheetData sheetId="3"/>
      <sheetData sheetId="4">
        <row r="1">
          <cell r="A1" t="str">
            <v>Columbia Gas of Kentucky, Inc.</v>
          </cell>
        </row>
        <row r="3">
          <cell r="A3" t="str">
            <v>For the 12 Months Ended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"/>
      <sheetName val="A- Financial Summary"/>
      <sheetName val="Index B"/>
      <sheetName val="B-1 p.1 Summary (Base)"/>
      <sheetName val="B-1 p.2 Summary (Forecast)"/>
      <sheetName val="B-2 p.1 Grouping (Base)"/>
      <sheetName val="B-2 p.2 Grouping (Forecast)"/>
      <sheetName val="B-2.1 Base Period GPA"/>
      <sheetName val="B-2.1 Forecast Period GPA"/>
      <sheetName val="WPB-2.1 Base Period"/>
      <sheetName val="WPB-2.1 13 mo avg"/>
      <sheetName val="Plant input detail "/>
      <sheetName val="Intangible Amort."/>
      <sheetName val="WPB2.2 Plant detail-w slippage"/>
      <sheetName val="WPB2.2a Intan Amort. w slippage"/>
      <sheetName val="B-2.2 Proposed Adj (Base)"/>
      <sheetName val="B-2.2 Proposed Adj (Forecast)"/>
      <sheetName val="B-2.3 Base Adds, Ret, Transfers"/>
      <sheetName val="B-2.3 Forecast Adds, Ret, Trans"/>
      <sheetName val="B-2.4 PP&amp;E Acquired (base)"/>
      <sheetName val="B-2.4 PP&amp;E Acquired (forecast)"/>
      <sheetName val="B-2.5 Leased Property (base)"/>
      <sheetName val="B-2.5 Leased Prop (forecast)"/>
      <sheetName val="B-2.6 Property Held (base)"/>
      <sheetName val="B-2.6 Property Held (forecast)"/>
      <sheetName val="B-2.7 PP&amp;E Excluded (base)"/>
      <sheetName val="B-2.7 PP&amp;E Excluded (forecast)"/>
      <sheetName val="B-3 Accum Dep&amp; Amort (Base)"/>
      <sheetName val="B-3 Accum Dep&amp;A (Forecast)"/>
      <sheetName val="WPB-3.1 AD&amp;A (Base)"/>
      <sheetName val="WPB-3.1 AD&amp;A (Forecast)"/>
      <sheetName val="B-3.1 Adj.  AD&amp;A (base)"/>
      <sheetName val="B-3.1 Adj.  AD&amp;A (Forecast)"/>
      <sheetName val="B-4 CWIP (In Service)"/>
      <sheetName val="B-5 Working Capital (Base)"/>
      <sheetName val="B-5 Working Capital (Forecast)"/>
      <sheetName val="B-5.1 Working Cap. (Base)"/>
      <sheetName val="B-5.1 Working Cap. (Forecast)"/>
      <sheetName val="WPB-5.1 M&amp;S and Prepayments"/>
      <sheetName val="WPB 5.3 Storage"/>
      <sheetName val="B-5.2 CWC (Base)"/>
      <sheetName val="B-5.2 CWC (Forecast)"/>
      <sheetName val="B-6 Def. Cr. &amp; ADIT (Base)"/>
      <sheetName val="ADIT Calc-Do not print"/>
      <sheetName val="DNF - WPB-6 Acct. (forecast)"/>
      <sheetName val="WPB-6 Acct. 282 (forecast)"/>
      <sheetName val="WPB-6 Acct. 190 (forecast)"/>
      <sheetName val="WPB-6 Acct. 282 Adj (forecast)"/>
      <sheetName val="B-7 Juris Factor"/>
      <sheetName val="Operating Income Sum Index C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Adjusted Forecast Period"/>
      <sheetName val="Input O&amp;M FERC 8-16"/>
      <sheetName val="Input O&amp;M FERC 12-17"/>
      <sheetName val="Base TY Budget"/>
      <sheetName val="Forecast TY Budget &amp; D-2.4 Adj"/>
      <sheetName val="O&amp;M by CE Desc Variance"/>
      <sheetName val="Operating Income Sum Index D"/>
      <sheetName val="D-1"/>
      <sheetName val="D-2.1"/>
      <sheetName val="D-2.2"/>
      <sheetName val="D-2.3"/>
      <sheetName val="D-2.4"/>
      <sheetName val="Sch E Index"/>
      <sheetName val="E-1.1 Fed &amp; State Income Taxes"/>
      <sheetName val="Sch F Index"/>
      <sheetName val="F-1 Corp Due &amp; Memberships"/>
      <sheetName val="F-2 Charitable Contributions"/>
      <sheetName val="F-3 Country Club Dues"/>
      <sheetName val="F-4 Emp Recog &amp; Activities"/>
      <sheetName val="Party, Outing, Gift DO NOT USE"/>
      <sheetName val="Adv OLD FORMAT DO NOT USE"/>
      <sheetName val="F-5 Cust. Serv.&amp;Sales Expense"/>
      <sheetName val="F-6  Advertising"/>
      <sheetName val="Prof Serv OLD FORMAT DO NOT USE"/>
      <sheetName val="F-7 Professional Services Exp"/>
      <sheetName val="F-8 Rate Case Expense"/>
      <sheetName val="F-9 Civic,Political Activities"/>
      <sheetName val="Expense Reports"/>
      <sheetName val="Sch G Index"/>
      <sheetName val="G-1 Payroll Cost"/>
      <sheetName val="G-2 Payroll Analysis"/>
      <sheetName val="G-3 Executive Comp "/>
      <sheetName val="WPG-2"/>
      <sheetName val="Gross Conversion Factor Index H"/>
      <sheetName val="Gross Conversion Factor H-1"/>
      <sheetName val="INDEX - I"/>
      <sheetName val="I-1 Comp Income Statement"/>
      <sheetName val="I-2 Revenue Stats"/>
      <sheetName val="I-3 Sales Stats"/>
      <sheetName val="Cost of Capital Index J"/>
      <sheetName val="J-1 Cost of Capital Summary"/>
      <sheetName val="J-1 Base Period Cost of Capital"/>
      <sheetName val="J-1.1, J-1.2 13 MO AVG WACC"/>
      <sheetName val="J-2"/>
      <sheetName val="J-3"/>
      <sheetName val="J-4"/>
      <sheetName val="SCH K INDEX"/>
      <sheetName val="K - Comparative Financial Data"/>
      <sheetName val="SCH L - Tariff"/>
      <sheetName val="Sch. L"/>
      <sheetName val="SCH M"/>
    </sheetNames>
    <sheetDataSet>
      <sheetData sheetId="0">
        <row r="10">
          <cell r="A10" t="str">
            <v>COLUMBIA GAS OF KENTUCKY, INC.</v>
          </cell>
        </row>
        <row r="16">
          <cell r="C16" t="str">
            <v>FOR THE TWELVE MONTHS ENDED AUGUST 31, 2016</v>
          </cell>
        </row>
        <row r="18">
          <cell r="C18" t="str">
            <v>FOR THE TWELVE MONTHS ENDED DECEMBER 31, 2017</v>
          </cell>
        </row>
      </sheetData>
      <sheetData sheetId="1"/>
      <sheetData sheetId="2"/>
      <sheetData sheetId="3">
        <row r="2">
          <cell r="A2" t="str">
            <v>CASE NO. 2016 - 00162</v>
          </cell>
        </row>
        <row r="4">
          <cell r="A4" t="str">
            <v>AS OF AUGUST 31, 2016</v>
          </cell>
        </row>
        <row r="8">
          <cell r="J8" t="str">
            <v>WITNESS:  S. M. KATKO</v>
          </cell>
        </row>
      </sheetData>
      <sheetData sheetId="4">
        <row r="4">
          <cell r="A4" t="str">
            <v>AS OF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29">
          <cell r="B29">
            <v>0</v>
          </cell>
          <cell r="D29">
            <v>0</v>
          </cell>
          <cell r="F29">
            <v>0</v>
          </cell>
        </row>
        <row r="32">
          <cell r="B32">
            <v>0</v>
          </cell>
          <cell r="D32">
            <v>0</v>
          </cell>
          <cell r="F32">
            <v>0</v>
          </cell>
        </row>
      </sheetData>
      <sheetData sheetId="45"/>
      <sheetData sheetId="46"/>
      <sheetData sheetId="47"/>
      <sheetData sheetId="48"/>
      <sheetData sheetId="49"/>
      <sheetData sheetId="50">
        <row r="9">
          <cell r="M9" t="str">
            <v>WITNESS:  J. T. CROOM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 Index D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Input O&amp;M FERC 7-13"/>
      <sheetName val="Input O&amp;M FERC 11-14"/>
      <sheetName val="DO NOT USE - Accts Activ C2.2A"/>
      <sheetName val="DO NOT USE - Accts Activ C2.2B"/>
      <sheetName val="D-1"/>
      <sheetName val="D-2.1"/>
      <sheetName val="D-2.2"/>
      <sheetName val="D-2.3"/>
      <sheetName val="D-2.4"/>
      <sheetName val="Input O&amp;M CE Adjustments"/>
    </sheetNames>
    <sheetDataSet>
      <sheetData sheetId="0" refreshError="1"/>
      <sheetData sheetId="1" refreshError="1"/>
      <sheetData sheetId="2" refreshError="1">
        <row r="1">
          <cell r="A1" t="str">
            <v>COLUMBIA GAS OF KENTUCKY, INC.</v>
          </cell>
        </row>
        <row r="4">
          <cell r="A4" t="str">
            <v>FOR THE BASE PERIOD 12 MONTHS ENDED JULY 31, 2013 AND THE FORECAST PERIOD 12 MONTHS ENDED NOVEMBER 30, 2014</v>
          </cell>
        </row>
        <row r="9">
          <cell r="M9" t="str">
            <v>WITNESS:  S. M. KATKO</v>
          </cell>
        </row>
      </sheetData>
      <sheetData sheetId="3" refreshError="1"/>
      <sheetData sheetId="4" refreshError="1">
        <row r="4">
          <cell r="A4" t="str">
            <v>FOR THE TWELVE MONTHS ENDED JULY 31, 2013</v>
          </cell>
        </row>
      </sheetData>
      <sheetData sheetId="5" refreshError="1">
        <row r="4">
          <cell r="A4" t="str">
            <v>FOR THE TWELVE MONTHS ENDED NOVEMBER 30, 2014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I(a) (Ref) Mnth Baseline %"/>
      <sheetName val="J (Ref) -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S List"/>
      <sheetName val="Assumptions"/>
      <sheetName val="Analys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1.1"/>
      <sheetName val="E-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Sources"/>
      <sheetName val="Input"/>
      <sheetName val="Cover"/>
      <sheetName val="Table of Contents"/>
      <sheetName val="Sheet 1- Summary"/>
      <sheetName val="Pg. 2 - Composite"/>
      <sheetName val="Pg. 3 - Daily Demand"/>
      <sheetName val="Pg. 4 - Ann. Demand"/>
      <sheetName val="Pg. 5 - Commodity"/>
      <sheetName val="Pg. 6 - Comm. Rates &amp; Vol."/>
      <sheetName val="Pg. 7 - TCO&amp;CGT Rates"/>
      <sheetName val="Pg. 8 - Transco Rates"/>
      <sheetName val="Pg. 9 - Sales"/>
      <sheetName val="Pg. 10 - Banking"/>
      <sheetName val="Pg. 11 - Misc."/>
      <sheetName val="Pg. 12 PDS"/>
      <sheetName val="Pg. 13 - Balancing Charge"/>
      <sheetName val="Pg. 14 - Variable Storage"/>
      <sheetName val="Pg. 15 - Total Gas Cost"/>
      <sheetName val="Pg 16- Comm. Actual"/>
      <sheetName val="Pg. 17 - Dem Actual"/>
      <sheetName val="Pg. 18 - Alloc"/>
      <sheetName val="Pg. 19 - EBS"/>
      <sheetName val="Pg. 20 - SIS"/>
      <sheetName val="Tabs"/>
    </sheetNames>
    <sheetDataSet>
      <sheetData sheetId="0"/>
      <sheetData sheetId="1">
        <row r="11">
          <cell r="B11">
            <v>1.0379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r Configuration"/>
      <sheetName val="Location"/>
      <sheetName val="BT Order Form - Equipment"/>
      <sheetName val="BT Order Form - Services"/>
      <sheetName val="Maint Countries"/>
      <sheetName val="Clarification"/>
      <sheetName val="Cisco Price List"/>
      <sheetName val="Baseline Support"/>
      <sheetName val="Getronics in-Country Ent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mary C-1"/>
      <sheetName val="Adj Operating Income Sum C-2"/>
      <sheetName val="Oper Rev&amp;Exp by Accts C2.1p1-2"/>
      <sheetName val="Total Co Accts Activ C2.2p1-10"/>
    </sheetNames>
    <sheetDataSet>
      <sheetData sheetId="0" refreshError="1"/>
      <sheetData sheetId="1">
        <row r="4">
          <cell r="A4" t="str">
            <v>FOR THE TWELVE MONTHS ENDED JUNE 30, 2009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B"/>
      <sheetName val="526849-48"/>
      <sheetName val="106200"/>
      <sheetName val="Input"/>
      <sheetName val="Weather"/>
      <sheetName val="Calculations"/>
      <sheetName val="Cash Working Cap"/>
      <sheetName val="Debt and Equity"/>
      <sheetName val="issue nxt qtr"/>
      <sheetName val="NH Return on Rate Base ReportFi"/>
      <sheetName val="#REF"/>
    </sheetNames>
    <sheetDataSet>
      <sheetData sheetId="0" refreshError="1">
        <row r="2">
          <cell r="B2" t="str">
            <v>New Hampshire Division</v>
          </cell>
        </row>
        <row r="3">
          <cell r="B3" t="str">
            <v>Historical Rates of Return - Normalized</v>
          </cell>
        </row>
        <row r="4">
          <cell r="B4" t="str">
            <v>12 Months Ending  09/30/03</v>
          </cell>
        </row>
        <row r="7">
          <cell r="B7" t="str">
            <v>Cost of Service :</v>
          </cell>
          <cell r="D7" t="str">
            <v>Actuals</v>
          </cell>
          <cell r="E7" t="str">
            <v>Per Settlement</v>
          </cell>
        </row>
        <row r="9">
          <cell r="B9" t="str">
            <v xml:space="preserve">Revenues </v>
          </cell>
          <cell r="D9">
            <v>55676556.019999996</v>
          </cell>
          <cell r="E9">
            <v>47746999</v>
          </cell>
        </row>
        <row r="10">
          <cell r="B10" t="str">
            <v>Weather Adjustment ( After Tax )</v>
          </cell>
          <cell r="D10">
            <v>-579544.02674999996</v>
          </cell>
        </row>
        <row r="11">
          <cell r="B11" t="str">
            <v>Gas Costs</v>
          </cell>
          <cell r="D11">
            <v>-35263858.420000002</v>
          </cell>
          <cell r="E11">
            <v>-28866180</v>
          </cell>
        </row>
        <row r="12">
          <cell r="B12" t="str">
            <v>Normalized Revenues</v>
          </cell>
          <cell r="D12">
            <v>19833153.573249996</v>
          </cell>
          <cell r="E12">
            <v>18880819</v>
          </cell>
        </row>
        <row r="13">
          <cell r="F13">
            <v>513401</v>
          </cell>
        </row>
        <row r="14">
          <cell r="B14" t="str">
            <v>O&amp;M:</v>
          </cell>
        </row>
        <row r="15">
          <cell r="B15" t="str">
            <v>Other Production</v>
          </cell>
          <cell r="D15">
            <v>87642.079999999987</v>
          </cell>
          <cell r="E15">
            <v>94112</v>
          </cell>
        </row>
        <row r="16">
          <cell r="B16" t="str">
            <v>Distribution</v>
          </cell>
          <cell r="D16">
            <v>1613597.9500000002</v>
          </cell>
          <cell r="E16">
            <v>2435651</v>
          </cell>
        </row>
        <row r="17">
          <cell r="B17" t="str">
            <v>Customer Accounting</v>
          </cell>
          <cell r="D17">
            <v>1375486.29</v>
          </cell>
          <cell r="E17">
            <v>651787</v>
          </cell>
        </row>
        <row r="18">
          <cell r="B18" t="str">
            <v>Sales &amp; New Business</v>
          </cell>
          <cell r="D18">
            <v>786319.4</v>
          </cell>
          <cell r="E18">
            <v>362580</v>
          </cell>
        </row>
        <row r="19">
          <cell r="B19" t="str">
            <v>Admin. &amp; General</v>
          </cell>
          <cell r="D19">
            <v>5400521.0600000005</v>
          </cell>
          <cell r="E19">
            <v>4185559</v>
          </cell>
          <cell r="F19" t="str">
            <v>(a)</v>
          </cell>
        </row>
        <row r="20">
          <cell r="B20" t="str">
            <v>Subtotal O&amp;M</v>
          </cell>
          <cell r="D20">
            <v>9263566.7800000012</v>
          </cell>
          <cell r="E20">
            <v>7729689</v>
          </cell>
        </row>
        <row r="21">
          <cell r="F21" t="str">
            <v>523722</v>
          </cell>
        </row>
        <row r="22">
          <cell r="B22" t="str">
            <v>Federal &amp; State Income Tax</v>
          </cell>
          <cell r="D22">
            <v>2728469.0292175002</v>
          </cell>
          <cell r="E22">
            <v>2072231</v>
          </cell>
        </row>
        <row r="23">
          <cell r="B23" t="str">
            <v>Property Tax</v>
          </cell>
          <cell r="D23">
            <v>1325069.69</v>
          </cell>
          <cell r="E23">
            <v>1415023</v>
          </cell>
        </row>
        <row r="24">
          <cell r="B24" t="str">
            <v>Other Tax</v>
          </cell>
          <cell r="C24" t="str">
            <v>?</v>
          </cell>
          <cell r="D24">
            <v>198077.43999999994</v>
          </cell>
          <cell r="E24">
            <v>388546</v>
          </cell>
          <cell r="F24" t="str">
            <v>523603</v>
          </cell>
        </row>
        <row r="25">
          <cell r="B25" t="str">
            <v>Depreciation</v>
          </cell>
          <cell r="D25">
            <v>2980385.88</v>
          </cell>
          <cell r="E25">
            <v>2869213</v>
          </cell>
          <cell r="F25" t="str">
            <v>523611</v>
          </cell>
          <cell r="G25" t="str">
            <v>Pension &amp; Benefit Reserves</v>
          </cell>
        </row>
        <row r="26">
          <cell r="B26" t="str">
            <v>Amortization</v>
          </cell>
          <cell r="D26">
            <v>414129.72</v>
          </cell>
          <cell r="E26">
            <v>164759</v>
          </cell>
          <cell r="F26" t="str">
            <v>(a)</v>
          </cell>
        </row>
        <row r="27">
          <cell r="B27" t="str">
            <v>Operating Rents</v>
          </cell>
          <cell r="D27">
            <v>-404214.45</v>
          </cell>
          <cell r="E27">
            <v>-400982</v>
          </cell>
          <cell r="F27" t="str">
            <v>526300</v>
          </cell>
          <cell r="G27" t="str">
            <v>Total Rate Base</v>
          </cell>
        </row>
        <row r="28">
          <cell r="B28" t="str">
            <v>Interest on Customer Deposits</v>
          </cell>
          <cell r="D28">
            <v>19051.25</v>
          </cell>
          <cell r="E28">
            <v>18676</v>
          </cell>
        </row>
        <row r="29">
          <cell r="G29" t="str">
            <v>Utility Operating Income</v>
          </cell>
        </row>
        <row r="30">
          <cell r="B30" t="str">
            <v xml:space="preserve">     Subtotal Operating Expenses</v>
          </cell>
          <cell r="D30">
            <v>16524535.339217499</v>
          </cell>
          <cell r="E30">
            <v>14257155</v>
          </cell>
        </row>
        <row r="33">
          <cell r="G33" t="str">
            <v>Return on Rate Base</v>
          </cell>
        </row>
        <row r="35">
          <cell r="B35" t="str">
            <v>Total Operating Expenses</v>
          </cell>
          <cell r="D35">
            <v>16524535.339217499</v>
          </cell>
          <cell r="E35">
            <v>14257155</v>
          </cell>
          <cell r="G35" t="str">
            <v>Return on Common Equity</v>
          </cell>
        </row>
        <row r="37">
          <cell r="B37" t="str">
            <v>Utility Operating Income</v>
          </cell>
          <cell r="D37">
            <v>3308618.2340324968</v>
          </cell>
          <cell r="E37">
            <v>4623664</v>
          </cell>
        </row>
        <row r="40">
          <cell r="A40" t="str">
            <v xml:space="preserve"> </v>
          </cell>
          <cell r="B40" t="str">
            <v>Return Surplus (Deficiency)</v>
          </cell>
          <cell r="D40">
            <v>-1117794.9672567276</v>
          </cell>
        </row>
        <row r="41">
          <cell r="B41" t="str">
            <v>Revenue Surplus (Deficiency)</v>
          </cell>
          <cell r="D41">
            <v>-1879436.683071421</v>
          </cell>
        </row>
        <row r="45">
          <cell r="B45" t="str">
            <v>Notes:</v>
          </cell>
        </row>
        <row r="47">
          <cell r="B47" t="str">
            <v>Northern's last rate case, D601-182, was settled.  The per</v>
          </cell>
          <cell r="G47" t="str">
            <v>Debt</v>
          </cell>
        </row>
        <row r="48">
          <cell r="B48" t="str">
            <v>settlement numbers are from the Staff's schedules.</v>
          </cell>
          <cell r="G48" t="str">
            <v>Preferred Stock</v>
          </cell>
        </row>
        <row r="49">
          <cell r="G49" t="str">
            <v>Common Equity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CASE NO. 2002-00145</v>
          </cell>
        </row>
        <row r="3">
          <cell r="A3" t="str">
            <v>ADJUSTMENT TO PAYROLL TAXES</v>
          </cell>
        </row>
        <row r="4">
          <cell r="A4" t="str">
            <v>FOR THE TWELVE MONTHS ENDED DECEMBER 31, 2001</v>
          </cell>
        </row>
        <row r="6">
          <cell r="F6" t="str">
            <v>WPD-2.10</v>
          </cell>
        </row>
        <row r="7">
          <cell r="F7" t="str">
            <v>SHEET 1 OF 1</v>
          </cell>
        </row>
        <row r="8">
          <cell r="F8" t="str">
            <v>REFERENCE: WPD-2.4</v>
          </cell>
        </row>
        <row r="11">
          <cell r="A11" t="str">
            <v>LINE</v>
          </cell>
          <cell r="E11" t="str">
            <v xml:space="preserve">TAXABLE @ </v>
          </cell>
          <cell r="G11" t="str">
            <v xml:space="preserve">TAXABLE @ </v>
          </cell>
        </row>
        <row r="12">
          <cell r="A12" t="str">
            <v>NO.</v>
          </cell>
          <cell r="C12" t="str">
            <v>DESCRIPTION</v>
          </cell>
          <cell r="E12" t="str">
            <v>OASDI &amp; HI</v>
          </cell>
          <cell r="G12" t="str">
            <v>HI ONLY</v>
          </cell>
        </row>
        <row r="13">
          <cell r="E13" t="str">
            <v>(1)</v>
          </cell>
          <cell r="G13" t="str">
            <v>(2)</v>
          </cell>
        </row>
        <row r="14">
          <cell r="E14" t="str">
            <v>$</v>
          </cell>
        </row>
        <row r="15">
          <cell r="A15">
            <v>1</v>
          </cell>
          <cell r="C15" t="str">
            <v>O&amp;M PAYROLL ADJUSTMENT [1]</v>
          </cell>
          <cell r="E15">
            <v>129205</v>
          </cell>
        </row>
        <row r="17">
          <cell r="A17">
            <v>2</v>
          </cell>
          <cell r="C17" t="str">
            <v>TAX RATE</v>
          </cell>
          <cell r="E17">
            <v>7.6499999999999999E-2</v>
          </cell>
        </row>
        <row r="19">
          <cell r="A19">
            <v>3</v>
          </cell>
          <cell r="C19" t="str">
            <v>SUBTOTAL</v>
          </cell>
          <cell r="E19">
            <v>9884</v>
          </cell>
        </row>
        <row r="21">
          <cell r="A21">
            <v>4</v>
          </cell>
          <cell r="C21" t="str">
            <v>INCREASE IN MAXIMUM SUBJECT TO SOCIAL SECURITY</v>
          </cell>
          <cell r="E21">
            <v>4500</v>
          </cell>
        </row>
        <row r="22">
          <cell r="A22">
            <v>5</v>
          </cell>
          <cell r="C22" t="str">
            <v>($84,900 - $80,400)</v>
          </cell>
        </row>
        <row r="24">
          <cell r="A24">
            <v>6</v>
          </cell>
          <cell r="C24" t="str">
            <v>NUMBER OF EMPLOYEES</v>
          </cell>
          <cell r="E24">
            <v>4</v>
          </cell>
        </row>
        <row r="26">
          <cell r="A26">
            <v>7</v>
          </cell>
          <cell r="C26" t="str">
            <v>INCREASE IN BASE</v>
          </cell>
          <cell r="E26">
            <v>18000</v>
          </cell>
        </row>
        <row r="28">
          <cell r="A28">
            <v>8</v>
          </cell>
          <cell r="C28" t="str">
            <v>TAX RATE</v>
          </cell>
          <cell r="E28">
            <v>6.2E-2</v>
          </cell>
        </row>
        <row r="30">
          <cell r="A30">
            <v>9</v>
          </cell>
          <cell r="C30" t="str">
            <v>SUBTOTAL</v>
          </cell>
          <cell r="E30">
            <v>1116</v>
          </cell>
        </row>
        <row r="32">
          <cell r="A32">
            <v>10</v>
          </cell>
          <cell r="C32" t="str">
            <v>TOTAL FICA ADJUSTMENT</v>
          </cell>
          <cell r="E32">
            <v>11000</v>
          </cell>
        </row>
        <row r="35">
          <cell r="C35" t="str">
            <v>NOTES:</v>
          </cell>
        </row>
        <row r="36">
          <cell r="C36" t="str">
            <v>[1]  SEE SHEET 1 OF WPD-2.4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Instructions"/>
      <sheetName val="Reconciliation"/>
      <sheetName val="US Detail"/>
      <sheetName val="AS"/>
      <sheetName val="Client Svcs"/>
      <sheetName val="GNS"/>
      <sheetName val="Tech Svcs"/>
      <sheetName val="Client Mgmt"/>
      <sheetName val="HQ"/>
      <sheetName val="INTL Other"/>
      <sheetName val="Total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adj. Rev 2-A"/>
      <sheetName val="Bills 2-B"/>
      <sheetName val="Mcf 2-C"/>
      <sheetName val="Norm 2-D"/>
      <sheetName val="Adj. Exhibt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Lobbying Adj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Meter Reading Costs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In Ser Acct 101 Sum"/>
      <sheetName val="106 "/>
      <sheetName val="107 "/>
      <sheetName val="Depreciation Reserve "/>
      <sheetName val="Material &amp; Supplies"/>
      <sheetName val="Def Tx CIAC"/>
      <sheetName val="Def Tx Inv"/>
      <sheetName val="Customer Deposits"/>
      <sheetName val="Cust Adv  Const"/>
      <sheetName val="Def Inc Taxes"/>
      <sheetName val="Def Tx Hdqts Bldg"/>
      <sheetName val="Lead Lag"/>
      <sheetName val="Cost of Capital"/>
      <sheetName val="Annualized Labor 6-30-08 Wpa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Remit"/>
      <sheetName val="August Timesheets"/>
      <sheetName val="September Timesheets"/>
      <sheetName val="September Travel Detail"/>
      <sheetName val="HW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chedule M Input"/>
      <sheetName val="Fin Sum Index A"/>
      <sheetName val="Overall Fin Sum Sch-A"/>
      <sheetName val="Rate Base Index B"/>
      <sheetName val="Rate Base Summary Sch B-1"/>
      <sheetName val="Plant in Service B-2"/>
      <sheetName val="PP&amp;E  by Accounts B-2.1"/>
      <sheetName val="PP&amp;E by Accts by Type B-2.1a"/>
      <sheetName val="Adj to PP&amp;E B-2.2"/>
      <sheetName val="PP&amp;E Add. Retire. Trans. B-2.3"/>
      <sheetName val="PP&amp;E Prop Merged Acquired B-2.4"/>
      <sheetName val="Leased Property B-2.5"/>
      <sheetName val="Property for Future Use B-2.6"/>
      <sheetName val="Property Excluded B-2.7"/>
      <sheetName val="Accum Depr &amp; Amort Summary B-3"/>
      <sheetName val="Adj. to Accum Dep &amp; Amort B-3.1"/>
      <sheetName val="Dep Accur Rates &amp; Acc Bal B-3.2"/>
      <sheetName val="CWIP B-4"/>
      <sheetName val="Allowance for Work Capital B-5"/>
      <sheetName val="WC Comp 13 Mon Avg Bal B-5.1"/>
      <sheetName val="WC Comp 1-8 O&amp;M Exp  B-5.2"/>
      <sheetName val="Def Cr &amp; Accum Def Inc Tax B-6"/>
      <sheetName val="B-7"/>
      <sheetName val="B-7.1"/>
      <sheetName val="B-7.2"/>
      <sheetName val="Comparative Bal Sheets B-8"/>
      <sheetName val="Operating Income Sum Index C"/>
      <sheetName val="Operating Income Summary C-1"/>
      <sheetName val="Adj Operating Income Sum C-2"/>
      <sheetName val="Oper Rev&amp;Exp by Accts C2.1p1-2"/>
      <sheetName val="Total Co Accts Activ C2.2p1-11"/>
      <sheetName val="Adj to Operating Income Index D"/>
      <sheetName val="Sum Adj  Oper Inc D-1, Sht 1-2"/>
      <sheetName val="Ann of Sales Rev D-2.1, Sht 1-6"/>
      <sheetName val="Labor Adj D-2.2"/>
      <sheetName val="Bonus Accrual-Incen Comp  D-2.3"/>
      <sheetName val="Benefits Adj D-2.4"/>
      <sheetName val="Postage D-2.5"/>
      <sheetName val="Depr Exp Adj D-2.6"/>
      <sheetName val="Depr Exp Adj D-2.6 p2"/>
      <sheetName val="Rate Case Expense D-2.7"/>
      <sheetName val="NCSC D-2.8 p1"/>
      <sheetName val="NCSC D-2.8 p2 "/>
      <sheetName val="NCSC D-2.8 p3"/>
      <sheetName val="NCSC D-2.8 p4"/>
      <sheetName val="NCSC D-2.8 p5"/>
      <sheetName val="NCSC D-2.8 p6"/>
      <sheetName val="Corporate Insurance  D-2.9"/>
      <sheetName val="Payroll Tax Adj D-2.10"/>
      <sheetName val="Property Tax Adj D-2.11"/>
      <sheetName val="Out-of-Period D-2.12"/>
      <sheetName val="Non-Recoverable D-2.13"/>
      <sheetName val="D-3"/>
      <sheetName val="D-4"/>
      <sheetName val="D-5"/>
      <sheetName val="Income Taxes Index E"/>
      <sheetName val="Fed &amp; State Income Taxes E-1.1"/>
      <sheetName val="Develop Fed &amp; State Inc Tax E-2"/>
      <sheetName val="Other Expenses Index F"/>
      <sheetName val="Payroll Cost Analysis Index G"/>
      <sheetName val="Gross Conversion Factor Index H"/>
      <sheetName val="Gross Conversion Factor H-1"/>
      <sheetName val="Statisical Data Index I"/>
      <sheetName val="Cost of Capital Index J"/>
      <sheetName val="Cost of Capital Summary J-1"/>
      <sheetName val="Avg Base Period  Cap Str J-1.1"/>
      <sheetName val="Embedded Cost of STD J-2"/>
      <sheetName val="Embedded Cost of LTD J-3"/>
      <sheetName val="Embedded Cost of Pre Stock J-4"/>
      <sheetName val="Financial Data Index K"/>
      <sheetName val="Rates &amp; Tariffs Index L"/>
      <sheetName val="Sch. L"/>
      <sheetName val="WPB-5.1 MIS WC"/>
      <sheetName val="WPB-6 Acct. 101, 252, 255, 283"/>
      <sheetName val="Acct. 282 pg 1"/>
      <sheetName val="Acct. 282 pg 2"/>
      <sheetName val="Acct. 190"/>
    </sheetNames>
    <sheetDataSet>
      <sheetData sheetId="0">
        <row r="35">
          <cell r="E35" t="str">
            <v>WITNESS:  J.  M. COOPER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2"/>
      <sheetName val="B2.1"/>
      <sheetName val="B-2.1a"/>
      <sheetName val="B-2.2"/>
      <sheetName val="B-2.3"/>
      <sheetName val="B-2.4"/>
      <sheetName val="B-2.5"/>
      <sheetName val="B-2.6"/>
      <sheetName val="B-2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new positions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Outside Svcs &amp; Company Mem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GTI Funding "/>
      <sheetName val="Choice Costs"/>
      <sheetName val="Postage Costs "/>
      <sheetName val="Customer Education 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Customer Deposits"/>
      <sheetName val="Lead Lag"/>
      <sheetName val="Cost of Capital"/>
      <sheetName val="Round Robi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 Data, Margins, Discounts"/>
      <sheetName val="Price Workout Sheet"/>
      <sheetName val="Customer Issue"/>
      <sheetName val="Deal Summary"/>
      <sheetName val="Produc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 Details"/>
      <sheetName val="Count of Nodes by Type"/>
      <sheetName val="Complete Listing incl LCN"/>
      <sheetName val="LCN Nod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 Summary"/>
      <sheetName val="Sheet3"/>
      <sheetName val="P&amp;L"/>
      <sheetName val="BT Summary ASC 101504"/>
      <sheetName val="Signed off PB Finsumm"/>
      <sheetName val="Finsumm"/>
      <sheetName val="Equipt"/>
      <sheetName val="Price Summ"/>
      <sheetName val="Revised Position"/>
      <sheetName val="Bus Case 101304"/>
      <sheetName val="CAPEX Normalization - BT Ca (3)"/>
      <sheetName val="CAPEX Normalization - BT Case"/>
      <sheetName val="BT Summary ASC 101304 (2)"/>
      <sheetName val="I. Summary ASC 101304"/>
      <sheetName val="Roll-Forward"/>
      <sheetName val="Normalization Change"/>
      <sheetName val="Bus Case 091004"/>
      <sheetName val="I. Summary ASC 090104 (2)"/>
      <sheetName val="CAPEX Normalization - BT Ca (2)"/>
      <sheetName val="Original Technology"/>
      <sheetName val="BT Yr 1 Base Case Review"/>
      <sheetName val="BT 7 Year Base Case Review"/>
      <sheetName val="Consider Revised Target"/>
      <sheetName val="BT Pricing Initiatives"/>
      <sheetName val="BMS Actions"/>
      <sheetName val="BMS Scars"/>
      <sheetName val="D - Global Remote Access"/>
      <sheetName val="Dial Internet User"/>
      <sheetName val="Managed Broadband User"/>
      <sheetName val="MPLS"/>
      <sheetName val="Nwks"/>
      <sheetName val="Bus Case Total"/>
      <sheetName val="Pay1"/>
      <sheetName val="Pay2"/>
      <sheetName val="Pay3"/>
      <sheetName val="I. Summary ASC 101304 (2)"/>
      <sheetName val="Base Inputs"/>
      <sheetName val="Sheet1"/>
      <sheetName val="XI. Resource Baselines"/>
      <sheetName val="Revised Bus Case (2)"/>
      <sheetName val="I. Summary ASC 101204"/>
      <sheetName val="I. Summary ASC 090104"/>
      <sheetName val="Voice Transport 2003"/>
      <sheetName val="BMS - Base Case Control Sheet"/>
      <sheetName val="Refresh&amp;Depn (2)"/>
      <sheetName val="In Scope Business Case"/>
      <sheetName val="Original Fin summ incremental"/>
      <sheetName val="Voice Reconciliation"/>
      <sheetName val="Voice"/>
      <sheetName val="PB Reconciliation"/>
      <sheetName val="Sheet2"/>
      <sheetName val="Revised Bus Case"/>
      <sheetName val="Original Buy Back"/>
      <sheetName val="Future State Savings Initiative"/>
      <sheetName val="New Wan Summary"/>
      <sheetName val="MPLS Transport future"/>
      <sheetName val="New Lan Summary"/>
      <sheetName val="New Remote Access"/>
      <sheetName val="New Internet Infrastructue"/>
      <sheetName val="New Jersey Man"/>
      <sheetName val="New Global Enterprise Service"/>
      <sheetName val="Product Summary"/>
      <sheetName val="Roll Out"/>
      <sheetName val="N Business Partner Connectivity"/>
      <sheetName val="New Voice Support"/>
      <sheetName val="Wireless Support Services"/>
      <sheetName val="E Bonding Mgmt"/>
      <sheetName val="Volumetrics"/>
      <sheetName val="MPLS Savings"/>
      <sheetName val="Assumptions"/>
      <sheetName val="Peer Review"/>
      <sheetName val="FX Rates"/>
      <sheetName val="Access savings"/>
      <sheetName val="Error Checks"/>
      <sheetName val="Resource"/>
      <sheetName val="Resource Costs"/>
      <sheetName val="BMS Salary Costs"/>
      <sheetName val="Tech Des Res"/>
      <sheetName val="Transition res"/>
      <sheetName val="HR Costs"/>
      <sheetName val="MPLS P&amp;L"/>
      <sheetName val="Wan circuit costs"/>
      <sheetName val="Management Links"/>
      <sheetName val="Voice IP cards"/>
      <sheetName val="Rolloutdetail"/>
      <sheetName val="Voice refresh"/>
      <sheetName val="Parallel Run costs"/>
      <sheetName val="site type"/>
      <sheetName val="Refresh&amp;Depn"/>
      <sheetName val="Misc."/>
      <sheetName val="Voice Commun"/>
      <sheetName val="Price Pres"/>
      <sheetName val="3rd party contracts"/>
      <sheetName val="Original Asset Depreciation"/>
      <sheetName val="FB BT"/>
      <sheetName val="Signed off PB FB BT"/>
      <sheetName val="FB BTGsol"/>
      <sheetName val="FB BTGsol VA"/>
      <sheetName val="Names"/>
      <sheetName val="IP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"/>
      <sheetName val="Rating Tables"/>
      <sheetName val="Hourly"/>
      <sheetName val="Contractor"/>
      <sheetName val="Consulting"/>
      <sheetName val="Outside Purchased Services"/>
      <sheetName val="Expense Worksheet"/>
      <sheetName val="BUDGET SUMMARY"/>
      <sheetName val="xref acct"/>
      <sheetName val="Headcount"/>
      <sheetName val="Print File"/>
      <sheetName val="Chart of Accounts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>
        <row r="3">
          <cell r="A3" t="str">
            <v>Acct</v>
          </cell>
          <cell r="B3" t="str">
            <v>ACCOUNTS</v>
          </cell>
          <cell r="C3" t="str">
            <v>Classification</v>
          </cell>
        </row>
        <row r="4">
          <cell r="A4">
            <v>601000</v>
          </cell>
          <cell r="B4" t="str">
            <v>601000  SALARIES-EXEMPT</v>
          </cell>
          <cell r="C4" t="str">
            <v>SALARIES AND BENEFITS</v>
          </cell>
        </row>
        <row r="5">
          <cell r="A5">
            <v>601001</v>
          </cell>
          <cell r="B5" t="str">
            <v>601001  SALARIES-NON-EXEMPT</v>
          </cell>
          <cell r="C5" t="str">
            <v>SALARIES AND BENEFITS</v>
          </cell>
        </row>
        <row r="6">
          <cell r="A6">
            <v>601005</v>
          </cell>
          <cell r="B6" t="str">
            <v>601005  SALARIES-OVERTIME</v>
          </cell>
          <cell r="C6" t="str">
            <v>SALARIES AND BENEFITS</v>
          </cell>
        </row>
        <row r="7">
          <cell r="A7">
            <v>601007</v>
          </cell>
          <cell r="B7" t="str">
            <v>601007  SAL-SHIFT DIFF</v>
          </cell>
          <cell r="C7" t="str">
            <v>SALARIES AND BENEFITS</v>
          </cell>
        </row>
        <row r="8">
          <cell r="A8">
            <v>601010</v>
          </cell>
          <cell r="B8" t="str">
            <v>601010  SAL-TEMP LABOR</v>
          </cell>
          <cell r="C8" t="str">
            <v>SALARIES AND BENEFITS</v>
          </cell>
        </row>
        <row r="9">
          <cell r="A9">
            <v>601012</v>
          </cell>
          <cell r="B9" t="str">
            <v>601012  SALARIES-EXEMPT FLEX</v>
          </cell>
          <cell r="C9" t="str">
            <v>SALARIES AND BENEFITS</v>
          </cell>
        </row>
        <row r="10">
          <cell r="A10">
            <v>601055</v>
          </cell>
          <cell r="B10" t="str">
            <v>601055  SAL-OTHER PAID TIME</v>
          </cell>
          <cell r="C10" t="str">
            <v>SALARIES AND BENEFITS</v>
          </cell>
        </row>
        <row r="11">
          <cell r="A11">
            <v>601056</v>
          </cell>
          <cell r="B11" t="str">
            <v>601056  SAL-GAIN SHARING</v>
          </cell>
          <cell r="C11" t="str">
            <v>SALARIES AND BENEFITS</v>
          </cell>
        </row>
        <row r="12">
          <cell r="A12">
            <v>601061</v>
          </cell>
          <cell r="B12" t="str">
            <v>601061  EXEMPT/PER FRINGE</v>
          </cell>
          <cell r="C12" t="str">
            <v>SALARIES AND BENEFITS</v>
          </cell>
        </row>
        <row r="13">
          <cell r="A13">
            <v>601062</v>
          </cell>
          <cell r="B13" t="str">
            <v>601062  NON-EX/PER FRINGE</v>
          </cell>
          <cell r="C13" t="str">
            <v>SALARIES AND BENEFITS</v>
          </cell>
        </row>
        <row r="14">
          <cell r="A14">
            <v>601069</v>
          </cell>
          <cell r="B14" t="str">
            <v>601069  TEMP/PER FRINGE</v>
          </cell>
          <cell r="C14" t="str">
            <v>SALARIES AND BENEFITS</v>
          </cell>
        </row>
        <row r="15">
          <cell r="A15">
            <v>601070</v>
          </cell>
          <cell r="B15" t="str">
            <v>601070  TEMP FRINGE % OF SAL</v>
          </cell>
          <cell r="C15" t="str">
            <v>SALARIES AND BENEFITS</v>
          </cell>
        </row>
        <row r="16">
          <cell r="A16">
            <v>601071</v>
          </cell>
          <cell r="B16" t="str">
            <v>601071  EXEMPT FRINGE % OF S</v>
          </cell>
          <cell r="C16" t="str">
            <v>SALARIES AND BENEFITS</v>
          </cell>
        </row>
        <row r="17">
          <cell r="A17">
            <v>601072</v>
          </cell>
          <cell r="B17" t="str">
            <v>601072  NON-EX FRINGE % OF S</v>
          </cell>
          <cell r="C17" t="str">
            <v>SALARIES AND BENEFITS</v>
          </cell>
        </row>
        <row r="18">
          <cell r="A18">
            <v>601161</v>
          </cell>
          <cell r="B18" t="str">
            <v>601161  WELLNESS PROGRAM</v>
          </cell>
          <cell r="C18" t="str">
            <v>SALARIES AND BENEFITS</v>
          </cell>
        </row>
        <row r="19">
          <cell r="A19">
            <v>602000</v>
          </cell>
          <cell r="B19" t="str">
            <v>602000  HRLY-SALARIES</v>
          </cell>
          <cell r="C19" t="str">
            <v>SALARIES AND BENEFITS</v>
          </cell>
        </row>
        <row r="20">
          <cell r="A20">
            <v>603002</v>
          </cell>
          <cell r="B20" t="str">
            <v>603002  SAFETY PROGRAM</v>
          </cell>
          <cell r="C20" t="str">
            <v>SALARIES AND BENEFITS</v>
          </cell>
        </row>
        <row r="21">
          <cell r="A21">
            <v>603010</v>
          </cell>
          <cell r="B21" t="str">
            <v>603010  EMPL REWARD AND REC</v>
          </cell>
          <cell r="C21" t="str">
            <v>SALARIES AND BENEFITS</v>
          </cell>
        </row>
        <row r="22">
          <cell r="A22">
            <v>603024</v>
          </cell>
          <cell r="B22" t="str">
            <v>603024  EMPLOYEE PROGRAMS</v>
          </cell>
          <cell r="C22" t="str">
            <v>SALARIES AND BENEFITS</v>
          </cell>
        </row>
        <row r="23">
          <cell r="A23">
            <v>603025</v>
          </cell>
          <cell r="B23" t="str">
            <v>603025  EMPLOYEE RELATIONS</v>
          </cell>
          <cell r="C23" t="str">
            <v>SALARIES AND BENEFITS</v>
          </cell>
        </row>
        <row r="24">
          <cell r="A24">
            <v>603028</v>
          </cell>
          <cell r="B24" t="str">
            <v>603028  SPOT AWARDS</v>
          </cell>
          <cell r="C24" t="str">
            <v>SALARIES AND BENEFITS</v>
          </cell>
        </row>
        <row r="25">
          <cell r="A25">
            <v>603115</v>
          </cell>
          <cell r="B25" t="str">
            <v>603115  PROD INTL CONS CLEAR</v>
          </cell>
          <cell r="C25" t="str">
            <v>SALARIES AND BENEFITS</v>
          </cell>
        </row>
        <row r="26">
          <cell r="A26">
            <v>602014</v>
          </cell>
          <cell r="B26" t="str">
            <v>602014  HOURLY-CAPITALIZED LABOR</v>
          </cell>
          <cell r="C26" t="str">
            <v>SALARIES AND BENEFITS</v>
          </cell>
        </row>
        <row r="27">
          <cell r="A27">
            <v>601901</v>
          </cell>
          <cell r="B27" t="str">
            <v>601901  ACTUAL DIRECT LABOR</v>
          </cell>
          <cell r="C27" t="str">
            <v>SALARIES AND BENEFITS</v>
          </cell>
        </row>
        <row r="28">
          <cell r="A28" t="e">
            <v>#VALUE!</v>
          </cell>
          <cell r="B28" t="str">
            <v>SALARIES AND BENEFITS</v>
          </cell>
          <cell r="C28" t="str">
            <v>SALARIES AND BENEFITS</v>
          </cell>
        </row>
        <row r="29">
          <cell r="A29">
            <v>601130</v>
          </cell>
          <cell r="B29" t="str">
            <v>601130  PROF&amp;CIVIC DUES/FEES</v>
          </cell>
          <cell r="C29" t="str">
            <v>EDUCATION AND TRAINING</v>
          </cell>
        </row>
        <row r="30">
          <cell r="A30">
            <v>601165</v>
          </cell>
          <cell r="B30" t="str">
            <v>601165  SAL-EXT SEMINARS</v>
          </cell>
          <cell r="C30" t="str">
            <v>EDUCATION AND TRAINING</v>
          </cell>
        </row>
        <row r="31">
          <cell r="A31">
            <v>601170</v>
          </cell>
          <cell r="B31" t="str">
            <v>601170  SAL-EDUC BENEFIT</v>
          </cell>
          <cell r="C31" t="str">
            <v>EDUCATION AND TRAINING</v>
          </cell>
        </row>
        <row r="32">
          <cell r="A32">
            <v>604105</v>
          </cell>
          <cell r="B32" t="str">
            <v>604105  SAL-INTERNAL TRAING</v>
          </cell>
          <cell r="C32" t="str">
            <v>EDUCATION AND TRAINING</v>
          </cell>
        </row>
        <row r="33">
          <cell r="A33">
            <v>604135</v>
          </cell>
          <cell r="B33" t="str">
            <v>604135  TRAINING MATERIAL</v>
          </cell>
          <cell r="C33" t="str">
            <v>EDUCATION AND TRAINING</v>
          </cell>
        </row>
        <row r="34">
          <cell r="A34">
            <v>604140</v>
          </cell>
          <cell r="B34" t="str">
            <v>604140  TRAINING-OTHER</v>
          </cell>
          <cell r="C34" t="str">
            <v>EDUCATION AND TRAINING</v>
          </cell>
        </row>
        <row r="35">
          <cell r="A35">
            <v>604142</v>
          </cell>
          <cell r="B35" t="str">
            <v>604142  TRAINING DEVELOPMENT</v>
          </cell>
          <cell r="C35" t="str">
            <v>EDUCATION AND TRAINING</v>
          </cell>
        </row>
        <row r="36">
          <cell r="A36">
            <v>604230</v>
          </cell>
          <cell r="B36" t="str">
            <v>604230  DEALR TRAIN-OTHER</v>
          </cell>
          <cell r="C36" t="str">
            <v>EDUCATION AND TRAINING</v>
          </cell>
        </row>
        <row r="37">
          <cell r="A37">
            <v>610400</v>
          </cell>
          <cell r="B37" t="str">
            <v>610400  SUBSCRIPT-TRADE</v>
          </cell>
          <cell r="C37" t="str">
            <v>EDUCATION AND TRAINING</v>
          </cell>
        </row>
        <row r="38">
          <cell r="A38" t="e">
            <v>#VALUE!</v>
          </cell>
          <cell r="B38" t="str">
            <v>EDUCATION AND TRAINING</v>
          </cell>
          <cell r="C38" t="str">
            <v>EDUCATION AND TRAINING</v>
          </cell>
        </row>
        <row r="39">
          <cell r="A39">
            <v>605000</v>
          </cell>
          <cell r="B39" t="str">
            <v>605000  TRAVEL EXPENSE</v>
          </cell>
          <cell r="C39" t="str">
            <v>TRAVEL EXPENSE</v>
          </cell>
        </row>
        <row r="40">
          <cell r="A40">
            <v>605100</v>
          </cell>
          <cell r="B40" t="str">
            <v>605100  TRAVEL INTERNATIONAL</v>
          </cell>
          <cell r="C40" t="str">
            <v>TRAVEL EXPENSE</v>
          </cell>
        </row>
        <row r="41">
          <cell r="A41">
            <v>605500</v>
          </cell>
          <cell r="B41" t="str">
            <v>605500  TRAVEL-MEAL COST</v>
          </cell>
          <cell r="C41" t="str">
            <v>TRAVEL EXPENSE</v>
          </cell>
        </row>
        <row r="42">
          <cell r="A42">
            <v>605600</v>
          </cell>
          <cell r="B42" t="str">
            <v>605600  TRAVEL-MEAL COST INT</v>
          </cell>
          <cell r="C42" t="str">
            <v>TRAVEL EXPENSE</v>
          </cell>
        </row>
        <row r="43">
          <cell r="A43">
            <v>606230</v>
          </cell>
          <cell r="B43" t="str">
            <v>606230  OWNED AUTO-REPAIRS</v>
          </cell>
          <cell r="C43" t="str">
            <v>TRAVEL EXPENSE</v>
          </cell>
        </row>
        <row r="44">
          <cell r="A44">
            <v>606100</v>
          </cell>
          <cell r="B44" t="str">
            <v>606100  LEASED AUTO-CAR</v>
          </cell>
          <cell r="C44" t="str">
            <v>TRAVEL EXPENSE</v>
          </cell>
        </row>
        <row r="45">
          <cell r="A45" t="e">
            <v>#VALUE!</v>
          </cell>
          <cell r="B45" t="str">
            <v>TRAVEL EXPENSE</v>
          </cell>
          <cell r="C45" t="str">
            <v>TRAVEL EXPENSE</v>
          </cell>
        </row>
        <row r="46">
          <cell r="A46">
            <v>603031</v>
          </cell>
          <cell r="B46" t="str">
            <v>603031  TRANSF MOVING &amp; LIVI</v>
          </cell>
          <cell r="C46" t="str">
            <v>RECRUITING &amp; RELOCATION</v>
          </cell>
        </row>
        <row r="47">
          <cell r="A47">
            <v>603032</v>
          </cell>
          <cell r="B47" t="str">
            <v>603032  RECRUIT/EMPLOYMENT</v>
          </cell>
          <cell r="C47" t="str">
            <v>RECRUITING &amp; RELOCATION</v>
          </cell>
        </row>
        <row r="48">
          <cell r="A48">
            <v>603035</v>
          </cell>
          <cell r="B48" t="str">
            <v>603035  FOREIGN ALLOWANCE</v>
          </cell>
          <cell r="C48" t="str">
            <v>RECRUITING &amp; RELOCATION</v>
          </cell>
        </row>
        <row r="49">
          <cell r="A49">
            <v>603036</v>
          </cell>
          <cell r="B49" t="str">
            <v>603036  EXPAT FOREIGN TAXES</v>
          </cell>
          <cell r="C49" t="str">
            <v>RECRUITING &amp; RELOCATION</v>
          </cell>
        </row>
        <row r="50">
          <cell r="A50">
            <v>603047</v>
          </cell>
          <cell r="B50" t="str">
            <v>603047  VISA-HR SERVICES</v>
          </cell>
          <cell r="C50" t="str">
            <v>RECRUITING &amp; RELOCATION</v>
          </cell>
        </row>
        <row r="51">
          <cell r="A51" t="e">
            <v>#VALUE!</v>
          </cell>
          <cell r="B51" t="str">
            <v>RECRUITING &amp; RELOCATION</v>
          </cell>
          <cell r="C51" t="str">
            <v>RECRUITING &amp; RELOCATION</v>
          </cell>
        </row>
        <row r="52">
          <cell r="A52" t="e">
            <v>#VALUE!</v>
          </cell>
          <cell r="B52" t="str">
            <v>WHIRLPOOL PERSONNEL</v>
          </cell>
          <cell r="C52" t="str">
            <v>WHIRLPOOL PERSONNEL</v>
          </cell>
        </row>
        <row r="53">
          <cell r="A53">
            <v>613000</v>
          </cell>
          <cell r="B53" t="str">
            <v>613000  OUTSIDE SVCS CONSULT</v>
          </cell>
          <cell r="C53" t="str">
            <v>CONSULTING</v>
          </cell>
        </row>
        <row r="54">
          <cell r="A54">
            <v>613010</v>
          </cell>
          <cell r="B54" t="str">
            <v>613010  CONSULTANT LIVING EX</v>
          </cell>
          <cell r="C54" t="str">
            <v>CONSULTING</v>
          </cell>
        </row>
        <row r="55">
          <cell r="A55">
            <v>613040</v>
          </cell>
          <cell r="B55" t="str">
            <v>613040  IT CONSULTING</v>
          </cell>
          <cell r="C55" t="str">
            <v>CONSULTING</v>
          </cell>
        </row>
        <row r="56">
          <cell r="A56" t="e">
            <v>#VALUE!</v>
          </cell>
          <cell r="B56" t="str">
            <v>CONSULTING</v>
          </cell>
          <cell r="C56" t="str">
            <v>CONSULTING</v>
          </cell>
        </row>
        <row r="57">
          <cell r="A57">
            <v>603003</v>
          </cell>
          <cell r="B57" t="str">
            <v>603003  CONTRACT WAGES &amp; BEN</v>
          </cell>
          <cell r="C57" t="str">
            <v>CONTRACTING</v>
          </cell>
        </row>
        <row r="58">
          <cell r="A58">
            <v>613120</v>
          </cell>
          <cell r="B58" t="str">
            <v>613120  OUTSIDE PURCHASE SVC</v>
          </cell>
          <cell r="C58" t="str">
            <v>CONTRACTING</v>
          </cell>
        </row>
        <row r="59">
          <cell r="A59" t="e">
            <v>#VALUE!</v>
          </cell>
          <cell r="B59" t="str">
            <v>CONTRACTING</v>
          </cell>
          <cell r="C59" t="str">
            <v>CONTRACTING</v>
          </cell>
        </row>
        <row r="60">
          <cell r="A60">
            <v>613050</v>
          </cell>
          <cell r="B60" t="str">
            <v>613050  OUTSOURCED SERVICES</v>
          </cell>
          <cell r="C60" t="str">
            <v>OUTSOURCE</v>
          </cell>
        </row>
        <row r="61">
          <cell r="A61" t="e">
            <v>#VALUE!</v>
          </cell>
          <cell r="B61" t="str">
            <v>OUTSOURCE</v>
          </cell>
          <cell r="C61" t="str">
            <v>OUTSOURCE</v>
          </cell>
        </row>
        <row r="62">
          <cell r="A62" t="e">
            <v>#VALUE!</v>
          </cell>
          <cell r="B62" t="str">
            <v>OUTSIDE PERSONNEL</v>
          </cell>
          <cell r="C62" t="str">
            <v>OUTSIDE PERSONNEL</v>
          </cell>
        </row>
        <row r="63">
          <cell r="A63">
            <v>609210</v>
          </cell>
          <cell r="B63" t="str">
            <v>609210  MAINT-HARDWARE</v>
          </cell>
          <cell r="C63" t="str">
            <v>HW MAINTENANCE</v>
          </cell>
        </row>
        <row r="64">
          <cell r="A64">
            <v>609230</v>
          </cell>
          <cell r="B64" t="str">
            <v>609230  MAINT-OFFICE EQUIP</v>
          </cell>
          <cell r="C64" t="str">
            <v>HW MAINTENANCE</v>
          </cell>
        </row>
        <row r="65">
          <cell r="A65">
            <v>609244</v>
          </cell>
          <cell r="B65" t="str">
            <v>609244  PURCH MAINT M&amp;E</v>
          </cell>
          <cell r="C65" t="str">
            <v>HW MAINTENANCE</v>
          </cell>
        </row>
        <row r="66">
          <cell r="A66" t="e">
            <v>#VALUE!</v>
          </cell>
          <cell r="B66" t="str">
            <v>HW MAINTENANCE</v>
          </cell>
          <cell r="C66" t="str">
            <v>HW MAINTENANCE</v>
          </cell>
        </row>
        <row r="67">
          <cell r="A67">
            <v>607500</v>
          </cell>
          <cell r="B67" t="str">
            <v>607500  PROPERTY-EQUIPMENT</v>
          </cell>
          <cell r="C67" t="str">
            <v>HARWARE RENT &amp; LEASING</v>
          </cell>
        </row>
        <row r="68">
          <cell r="A68">
            <v>608110</v>
          </cell>
          <cell r="B68" t="str">
            <v>608110  RENTAL-HARDWARE</v>
          </cell>
          <cell r="C68" t="str">
            <v>HARWARE RENT &amp; LEASING</v>
          </cell>
        </row>
        <row r="69">
          <cell r="A69">
            <v>608131</v>
          </cell>
          <cell r="B69" t="str">
            <v>608131  RENTAL-COMM EQUIP</v>
          </cell>
          <cell r="C69" t="str">
            <v>HARWARE RENT &amp; LEASING</v>
          </cell>
        </row>
        <row r="70">
          <cell r="A70">
            <v>608210</v>
          </cell>
          <cell r="B70" t="str">
            <v>608210  LEASED-HARDWARE</v>
          </cell>
          <cell r="C70" t="str">
            <v>HARWARE RENT &amp; LEASING</v>
          </cell>
        </row>
        <row r="71">
          <cell r="A71">
            <v>608215</v>
          </cell>
          <cell r="B71" t="str">
            <v>608215  LEASED-PC EQUIP</v>
          </cell>
          <cell r="C71" t="str">
            <v>HARWARE RENT &amp; LEASING</v>
          </cell>
        </row>
        <row r="72">
          <cell r="A72">
            <v>608250</v>
          </cell>
          <cell r="B72" t="str">
            <v>608250  LEASING COSTS-OTHER</v>
          </cell>
          <cell r="C72" t="str">
            <v>HARWARE RENT &amp; LEASING</v>
          </cell>
        </row>
        <row r="73">
          <cell r="A73" t="e">
            <v>#VALUE!</v>
          </cell>
          <cell r="B73" t="str">
            <v>HARWARE RENT &amp; LEASING</v>
          </cell>
          <cell r="C73" t="str">
            <v>HARWARE RENT &amp; LEASING</v>
          </cell>
        </row>
        <row r="74">
          <cell r="A74">
            <v>608100</v>
          </cell>
          <cell r="B74" t="str">
            <v>608100  RENTAL-SOFTWARE</v>
          </cell>
          <cell r="C74" t="str">
            <v>SOFTWARE RENT &amp; LEASING</v>
          </cell>
        </row>
        <row r="75">
          <cell r="A75">
            <v>608200</v>
          </cell>
          <cell r="B75" t="str">
            <v>608200  LEASED-SOFTWARE</v>
          </cell>
          <cell r="C75" t="str">
            <v>SOFTWARE RENT &amp; LEASING</v>
          </cell>
        </row>
        <row r="76">
          <cell r="A76">
            <v>609200</v>
          </cell>
          <cell r="B76" t="str">
            <v>609200  MAINT-SOFTWARE</v>
          </cell>
          <cell r="C76" t="str">
            <v>SOFTWARE RENT &amp; LEASING</v>
          </cell>
        </row>
        <row r="77">
          <cell r="A77" t="e">
            <v>#VALUE!</v>
          </cell>
          <cell r="B77" t="str">
            <v>SOFTWARE RENT &amp; LEASING</v>
          </cell>
          <cell r="C77" t="str">
            <v>SOFTWARE RENT &amp; LEASING</v>
          </cell>
        </row>
        <row r="78">
          <cell r="A78">
            <v>607050</v>
          </cell>
          <cell r="B78" t="str">
            <v>607050  PRPTY-DEPRECIATION</v>
          </cell>
          <cell r="C78" t="str">
            <v>HW / SW DEPRECIATION</v>
          </cell>
        </row>
        <row r="79">
          <cell r="A79" t="e">
            <v>#VALUE!</v>
          </cell>
          <cell r="B79" t="str">
            <v>HW / SW DEPRECIATION</v>
          </cell>
          <cell r="C79" t="str">
            <v>HW / SW DEPRECIATION</v>
          </cell>
        </row>
        <row r="80">
          <cell r="A80">
            <v>610200</v>
          </cell>
          <cell r="B80" t="str">
            <v>610200  OFFICE SOFTWARE PURC</v>
          </cell>
          <cell r="C80" t="str">
            <v>PURCHASED SOFTWARE</v>
          </cell>
        </row>
        <row r="81">
          <cell r="A81" t="e">
            <v>#VALUE!</v>
          </cell>
          <cell r="B81" t="str">
            <v>PURCHASED SOFTWARE</v>
          </cell>
          <cell r="C81" t="str">
            <v>PURCHASED SOFTWARE</v>
          </cell>
        </row>
        <row r="82">
          <cell r="A82" t="e">
            <v>#VALUE!</v>
          </cell>
          <cell r="B82" t="str">
            <v>HARDWARE SOFTWARE COSTS</v>
          </cell>
          <cell r="C82" t="str">
            <v>HARDWARE SOFTWARE COSTS</v>
          </cell>
        </row>
        <row r="83">
          <cell r="A83">
            <v>612135</v>
          </cell>
          <cell r="B83" t="str">
            <v>612135  DATA TRANS LINES</v>
          </cell>
          <cell r="C83" t="str">
            <v>DATA COMMUNICATIONS</v>
          </cell>
        </row>
        <row r="84">
          <cell r="A84">
            <v>612100</v>
          </cell>
          <cell r="B84" t="str">
            <v>612100  WIDE AREA NETWORK</v>
          </cell>
          <cell r="C84" t="str">
            <v>DATA COMMUNICATIONS</v>
          </cell>
        </row>
        <row r="85">
          <cell r="A85" t="e">
            <v>#VALUE!</v>
          </cell>
          <cell r="B85" t="str">
            <v>DATA COMMUNICATIONS</v>
          </cell>
          <cell r="C85" t="str">
            <v>DATA COMMUNICATIONS</v>
          </cell>
        </row>
        <row r="86">
          <cell r="A86">
            <v>612110</v>
          </cell>
          <cell r="B86" t="str">
            <v>612110  LOCAL AREA NETWORK</v>
          </cell>
          <cell r="C86" t="str">
            <v>VOICE AND VIDEO</v>
          </cell>
        </row>
        <row r="87">
          <cell r="A87">
            <v>612210</v>
          </cell>
          <cell r="B87" t="str">
            <v>612210  INDIVIDUAL TELEPHONE</v>
          </cell>
          <cell r="C87" t="str">
            <v>VOICE AND VIDEO</v>
          </cell>
        </row>
        <row r="88">
          <cell r="A88">
            <v>612220</v>
          </cell>
          <cell r="B88" t="str">
            <v>612220  MOBIL TELEPHONE CHAR</v>
          </cell>
          <cell r="C88" t="str">
            <v>VOICE AND VIDEO</v>
          </cell>
        </row>
        <row r="89">
          <cell r="A89">
            <v>613125</v>
          </cell>
          <cell r="B89" t="str">
            <v>613125  THIRD PARTY INV FEE</v>
          </cell>
          <cell r="C89" t="str">
            <v>VOICE AND VIDEO</v>
          </cell>
        </row>
        <row r="90">
          <cell r="A90">
            <v>612120</v>
          </cell>
          <cell r="B90" t="str">
            <v>612120  NETWORK SERVICE</v>
          </cell>
          <cell r="C90" t="str">
            <v>VOICE AND VIDEO</v>
          </cell>
        </row>
        <row r="91">
          <cell r="A91">
            <v>612130</v>
          </cell>
          <cell r="B91" t="str">
            <v>612130  NETWORK-OTHER</v>
          </cell>
          <cell r="C91" t="str">
            <v>VOICE AND VIDEO</v>
          </cell>
        </row>
        <row r="92">
          <cell r="A92">
            <v>610350</v>
          </cell>
          <cell r="B92" t="str">
            <v>610350  COMMUNICATIONS</v>
          </cell>
          <cell r="C92" t="str">
            <v>VOICE AND VIDEO</v>
          </cell>
        </row>
        <row r="93">
          <cell r="A93">
            <v>612200</v>
          </cell>
          <cell r="B93" t="str">
            <v>612200  GENERAL TELEPHONE</v>
          </cell>
          <cell r="C93" t="str">
            <v>VOICE AND VIDEO</v>
          </cell>
        </row>
        <row r="94">
          <cell r="A94" t="e">
            <v>#VALUE!</v>
          </cell>
          <cell r="B94" t="str">
            <v>VOICE AND VIDEO</v>
          </cell>
          <cell r="C94" t="str">
            <v>VOICE AND VIDEO</v>
          </cell>
        </row>
        <row r="95">
          <cell r="A95">
            <v>613127</v>
          </cell>
          <cell r="B95" t="str">
            <v>613127  COMMUNICATIONS REBIL</v>
          </cell>
          <cell r="C95" t="str">
            <v>COMMUNICATIONS REBILL</v>
          </cell>
        </row>
        <row r="96">
          <cell r="A96" t="e">
            <v>#VALUE!</v>
          </cell>
          <cell r="B96" t="str">
            <v>COMMUNICATIONS REBILL</v>
          </cell>
          <cell r="C96" t="str">
            <v>COMMUNICATIONS REBILL</v>
          </cell>
        </row>
        <row r="97">
          <cell r="A97" t="e">
            <v>#VALUE!</v>
          </cell>
          <cell r="B97" t="str">
            <v>COMMUNICATIONS</v>
          </cell>
          <cell r="C97" t="str">
            <v>COMMUNICATIONS REBILL</v>
          </cell>
        </row>
        <row r="98">
          <cell r="A98">
            <v>603017</v>
          </cell>
          <cell r="B98" t="str">
            <v>603017  FLOWERS &amp; MEMORIAL</v>
          </cell>
          <cell r="C98" t="str">
            <v>MISCELLANEOUS</v>
          </cell>
        </row>
        <row r="99">
          <cell r="A99">
            <v>603030</v>
          </cell>
          <cell r="B99" t="str">
            <v>603030  EMPLOYEE STOCK PURCH</v>
          </cell>
          <cell r="C99" t="str">
            <v>MISCELLANEOUS</v>
          </cell>
        </row>
        <row r="100">
          <cell r="A100">
            <v>603100</v>
          </cell>
          <cell r="B100" t="str">
            <v>603100  CASH DONATIONS</v>
          </cell>
          <cell r="C100" t="str">
            <v>MISCELLANEOUS</v>
          </cell>
        </row>
        <row r="101">
          <cell r="A101">
            <v>603102</v>
          </cell>
          <cell r="B101" t="str">
            <v>603102  EXEC PROD INTERCHNG</v>
          </cell>
          <cell r="C101" t="str">
            <v>MISCELLANEOUS</v>
          </cell>
        </row>
        <row r="102">
          <cell r="A102">
            <v>603103</v>
          </cell>
          <cell r="B102" t="str">
            <v>603103  PROD INTERNAL CONSUM</v>
          </cell>
          <cell r="C102" t="str">
            <v>MISCELLANEOUS</v>
          </cell>
        </row>
        <row r="103">
          <cell r="A103">
            <v>603106</v>
          </cell>
          <cell r="B103" t="str">
            <v>603106  PROD INTL CONS DROP</v>
          </cell>
          <cell r="C103" t="str">
            <v>MISCELLANEOUS</v>
          </cell>
        </row>
        <row r="104">
          <cell r="A104">
            <v>603112</v>
          </cell>
          <cell r="B104" t="str">
            <v>603112  LAPORTE EPI</v>
          </cell>
          <cell r="C104" t="str">
            <v>MISCELLANEOUS</v>
          </cell>
        </row>
        <row r="105">
          <cell r="A105">
            <v>603113</v>
          </cell>
          <cell r="B105" t="str">
            <v>603113  EPI-ADD'L EXPENSES</v>
          </cell>
          <cell r="C105" t="str">
            <v>MISCELLANEOUS</v>
          </cell>
        </row>
        <row r="106">
          <cell r="A106">
            <v>605800</v>
          </cell>
          <cell r="B106" t="str">
            <v>605800  ENTERTAINING 3RD PTY</v>
          </cell>
          <cell r="C106" t="str">
            <v>MISCELLANEOUS</v>
          </cell>
        </row>
        <row r="107">
          <cell r="A107">
            <v>607064</v>
          </cell>
          <cell r="B107" t="str">
            <v>607064  PROP-PER TOOLS REQ</v>
          </cell>
          <cell r="C107" t="str">
            <v>MISCELLANEOUS</v>
          </cell>
        </row>
        <row r="108">
          <cell r="A108">
            <v>607400</v>
          </cell>
          <cell r="B108" t="str">
            <v>607400  PROPERTY-TAXES</v>
          </cell>
          <cell r="C108" t="str">
            <v>MISCELLANEOUS</v>
          </cell>
        </row>
        <row r="109">
          <cell r="A109">
            <v>607501</v>
          </cell>
          <cell r="B109" t="str">
            <v>607501  PROP EQUIP &lt; $3000</v>
          </cell>
          <cell r="C109" t="str">
            <v>MISCELLANEOUS</v>
          </cell>
        </row>
        <row r="110">
          <cell r="A110">
            <v>610000</v>
          </cell>
          <cell r="B110" t="str">
            <v>610000  OFFICE SUPPLIES</v>
          </cell>
          <cell r="C110" t="str">
            <v>MISCELLANEOUS</v>
          </cell>
        </row>
        <row r="111">
          <cell r="A111">
            <v>610050</v>
          </cell>
          <cell r="B111" t="str">
            <v>610050  PC SUPPLIES</v>
          </cell>
          <cell r="C111" t="str">
            <v>MISCELLANEOUS</v>
          </cell>
        </row>
        <row r="112">
          <cell r="A112">
            <v>610100</v>
          </cell>
          <cell r="B112" t="str">
            <v>610100  PRINTING</v>
          </cell>
          <cell r="C112" t="str">
            <v>MISCELLANEOUS</v>
          </cell>
        </row>
        <row r="113">
          <cell r="A113">
            <v>610110</v>
          </cell>
          <cell r="B113" t="str">
            <v>610110  PURCHASED FORMS</v>
          </cell>
          <cell r="C113" t="str">
            <v>MISCELLANEOUS</v>
          </cell>
        </row>
        <row r="114">
          <cell r="A114">
            <v>610300</v>
          </cell>
          <cell r="B114" t="str">
            <v>610300  BOOKS, MAGAZINES, PA</v>
          </cell>
          <cell r="C114" t="str">
            <v>MISCELLANEOUS</v>
          </cell>
        </row>
        <row r="115">
          <cell r="A115">
            <v>610600</v>
          </cell>
          <cell r="B115" t="str">
            <v>610600  MEETING EXPENSE</v>
          </cell>
          <cell r="C115" t="str">
            <v>MISCELLANEOUS</v>
          </cell>
        </row>
        <row r="116">
          <cell r="A116">
            <v>610601</v>
          </cell>
          <cell r="B116" t="str">
            <v>610601  DINNER MEETING EXP</v>
          </cell>
          <cell r="C116" t="str">
            <v>MISCELLANEOUS</v>
          </cell>
        </row>
        <row r="117">
          <cell r="A117">
            <v>612115</v>
          </cell>
          <cell r="B117" t="str">
            <v>612115  EQUIPMENT CHARGES</v>
          </cell>
          <cell r="C117" t="str">
            <v>MISCELLANEOUS</v>
          </cell>
        </row>
        <row r="118">
          <cell r="A118">
            <v>613020</v>
          </cell>
          <cell r="B118" t="str">
            <v>613020  LEGAL FEES</v>
          </cell>
          <cell r="C118" t="str">
            <v>MISCELLANEOUS</v>
          </cell>
        </row>
        <row r="119">
          <cell r="A119">
            <v>613118</v>
          </cell>
          <cell r="B119" t="str">
            <v>613118  GROUND TRANS SERV</v>
          </cell>
          <cell r="C119" t="str">
            <v>MISCELLANEOUS</v>
          </cell>
        </row>
        <row r="120">
          <cell r="A120">
            <v>616100</v>
          </cell>
          <cell r="B120" t="str">
            <v>616100  POSTAGE</v>
          </cell>
          <cell r="C120" t="str">
            <v>MISCELLANEOUS</v>
          </cell>
        </row>
        <row r="121">
          <cell r="A121">
            <v>616319</v>
          </cell>
          <cell r="B121" t="str">
            <v>616319  SUP-FACTORY REQ</v>
          </cell>
          <cell r="C121" t="str">
            <v>MISCELLANEOUS</v>
          </cell>
        </row>
        <row r="122">
          <cell r="A122">
            <v>616326</v>
          </cell>
          <cell r="B122" t="str">
            <v>616326  VISA-MISC SUPPLIES</v>
          </cell>
          <cell r="C122" t="str">
            <v>MISCELLANEOUS</v>
          </cell>
        </row>
        <row r="123">
          <cell r="A123">
            <v>616327</v>
          </cell>
          <cell r="B123" t="str">
            <v>616327  MISC SUPPLIES</v>
          </cell>
          <cell r="C123" t="str">
            <v>MISCELLANEOUS</v>
          </cell>
        </row>
        <row r="124">
          <cell r="A124">
            <v>616333</v>
          </cell>
          <cell r="B124" t="str">
            <v>616333  TEST PROD PURCH</v>
          </cell>
          <cell r="C124" t="str">
            <v>MISCELLANEOUS</v>
          </cell>
        </row>
        <row r="125">
          <cell r="A125">
            <v>616334</v>
          </cell>
          <cell r="B125" t="str">
            <v>616334  PROJECT MATERIALS</v>
          </cell>
          <cell r="C125" t="str">
            <v>MISCELLANEOUS</v>
          </cell>
        </row>
        <row r="126">
          <cell r="A126">
            <v>616340</v>
          </cell>
          <cell r="B126" t="str">
            <v>616340  SUPPLIES-PRODUCTION</v>
          </cell>
          <cell r="C126" t="str">
            <v>MISCELLANEOUS</v>
          </cell>
        </row>
        <row r="127">
          <cell r="A127">
            <v>616600</v>
          </cell>
          <cell r="B127" t="str">
            <v>616600  CANTEEN AND CATERING</v>
          </cell>
          <cell r="C127" t="str">
            <v>MISCELLANEOUS</v>
          </cell>
        </row>
        <row r="128">
          <cell r="A128">
            <v>619600</v>
          </cell>
          <cell r="B128" t="str">
            <v>619600  FIELD ADJUSTMENTS</v>
          </cell>
          <cell r="C128" t="str">
            <v>MISCELLANEOUS</v>
          </cell>
        </row>
        <row r="129">
          <cell r="A129">
            <v>620008</v>
          </cell>
          <cell r="B129" t="str">
            <v>620008  PROMO MATL EMPL ORD</v>
          </cell>
          <cell r="C129" t="str">
            <v>MISCELLANEOUS</v>
          </cell>
        </row>
        <row r="130">
          <cell r="A130">
            <v>620082</v>
          </cell>
          <cell r="B130" t="str">
            <v>620082  PROMO COSTS-FIX REV</v>
          </cell>
          <cell r="C130" t="str">
            <v>MISCELLANEOUS</v>
          </cell>
        </row>
        <row r="131">
          <cell r="A131">
            <v>620090</v>
          </cell>
          <cell r="B131" t="str">
            <v>620090  SALES PROMO ITEMS</v>
          </cell>
          <cell r="C131" t="str">
            <v>MISCELLANEOUS</v>
          </cell>
        </row>
        <row r="132">
          <cell r="A132">
            <v>622500</v>
          </cell>
          <cell r="B132" t="str">
            <v>622500  FOOD/BEV ENTERTAINMT</v>
          </cell>
          <cell r="C132" t="str">
            <v>MISCELLANEOUS</v>
          </cell>
        </row>
        <row r="133">
          <cell r="A133">
            <v>626195</v>
          </cell>
          <cell r="B133" t="str">
            <v>626195  3-PRTY LOG SVCS CHGS</v>
          </cell>
          <cell r="C133" t="str">
            <v>MISCELLANEOUS</v>
          </cell>
        </row>
        <row r="134">
          <cell r="A134">
            <v>626343</v>
          </cell>
          <cell r="B134" t="str">
            <v>626343  EXCESS FREIGHT</v>
          </cell>
          <cell r="C134" t="str">
            <v>MISCELLANEOUS</v>
          </cell>
        </row>
        <row r="135">
          <cell r="A135">
            <v>626400</v>
          </cell>
          <cell r="B135" t="str">
            <v>626400  FREIGHT CHARGES</v>
          </cell>
          <cell r="C135" t="str">
            <v>MISCELLANEOUS</v>
          </cell>
        </row>
        <row r="136">
          <cell r="A136">
            <v>626410</v>
          </cell>
          <cell r="B136" t="str">
            <v>626410  FREIGHT NP MTL</v>
          </cell>
          <cell r="C136" t="str">
            <v>MISCELLANEOUS</v>
          </cell>
        </row>
        <row r="137">
          <cell r="A137">
            <v>628500</v>
          </cell>
          <cell r="B137" t="str">
            <v>628500  SUNDRY EXPENSE</v>
          </cell>
          <cell r="C137" t="str">
            <v>MISCELLANEOUS</v>
          </cell>
        </row>
        <row r="138">
          <cell r="A138">
            <v>629050</v>
          </cell>
          <cell r="B138" t="str">
            <v>629050  REARRANGE-MISC</v>
          </cell>
          <cell r="C138" t="str">
            <v>MISCELLANEOUS</v>
          </cell>
        </row>
        <row r="139">
          <cell r="A139">
            <v>629500</v>
          </cell>
          <cell r="B139" t="str">
            <v>629500  SPECIAL PROJECTS</v>
          </cell>
          <cell r="C139" t="str">
            <v>MISCELLANEOUS</v>
          </cell>
        </row>
        <row r="140">
          <cell r="A140">
            <v>630000</v>
          </cell>
          <cell r="B140" t="str">
            <v>630000  SALES TAX EXPENSE</v>
          </cell>
          <cell r="C140" t="str">
            <v>MISCELLANEOUS</v>
          </cell>
        </row>
        <row r="141">
          <cell r="A141">
            <v>631000</v>
          </cell>
          <cell r="B141" t="str">
            <v>631000  TAX ON FREE GOODS</v>
          </cell>
          <cell r="C141" t="str">
            <v>MISCELLANEOUS</v>
          </cell>
        </row>
        <row r="142">
          <cell r="A142">
            <v>603019</v>
          </cell>
          <cell r="B142" t="str">
            <v>603019  COMPANY PICNIC</v>
          </cell>
          <cell r="C142" t="str">
            <v>MISCELLANEOUS</v>
          </cell>
        </row>
        <row r="143">
          <cell r="A143">
            <v>609121</v>
          </cell>
          <cell r="B143" t="str">
            <v>609121  REPAIRS-T&amp;D MATERIAL</v>
          </cell>
          <cell r="C143" t="str">
            <v>MISCELLANEOUS</v>
          </cell>
        </row>
        <row r="144">
          <cell r="A144">
            <v>999977</v>
          </cell>
          <cell r="B144" t="str">
            <v>999977  CAPITAL ACQUISITIONS</v>
          </cell>
          <cell r="C144" t="str">
            <v>MISCELLANEOUS</v>
          </cell>
        </row>
        <row r="145">
          <cell r="A145">
            <v>603022</v>
          </cell>
          <cell r="B145" t="str">
            <v>603022  RECREATION PROGRAMS</v>
          </cell>
          <cell r="C145" t="str">
            <v>MISCELLANEOUS</v>
          </cell>
        </row>
        <row r="146">
          <cell r="A146">
            <v>603049</v>
          </cell>
          <cell r="B146" t="str">
            <v>603049  SEPARATION ALLOWANCE</v>
          </cell>
          <cell r="C146" t="str">
            <v>MISCELLANEOUS</v>
          </cell>
        </row>
        <row r="147">
          <cell r="A147">
            <v>607056</v>
          </cell>
          <cell r="B147" t="str">
            <v>607056  GAIN/LOSS ON DISP</v>
          </cell>
          <cell r="C147" t="str">
            <v>MISCELLANEOUS</v>
          </cell>
        </row>
        <row r="148">
          <cell r="A148" t="e">
            <v>#VALUE!</v>
          </cell>
          <cell r="B148" t="str">
            <v>MISCELLANEOUS</v>
          </cell>
          <cell r="C148" t="str">
            <v>MISCELLANEOUS</v>
          </cell>
        </row>
        <row r="149">
          <cell r="A149">
            <v>699025</v>
          </cell>
          <cell r="B149" t="str">
            <v>699025  TRANSFERS-WAREHOUSE</v>
          </cell>
          <cell r="C149" t="str">
            <v>MISCELLANEOUS</v>
          </cell>
        </row>
        <row r="150">
          <cell r="A150">
            <v>699035</v>
          </cell>
          <cell r="B150" t="str">
            <v>699035  TRANSFERS-CENT SERV</v>
          </cell>
          <cell r="C150" t="str">
            <v>MISCELLANEOUS</v>
          </cell>
        </row>
        <row r="151">
          <cell r="A151" t="e">
            <v>#VALUE!</v>
          </cell>
          <cell r="B151" t="str">
            <v>TRANSFERS MISCELLANEOUS</v>
          </cell>
          <cell r="C151" t="str">
            <v>MISCELLANEOUS</v>
          </cell>
        </row>
        <row r="152">
          <cell r="A152" t="e">
            <v>#VALUE!</v>
          </cell>
          <cell r="B152" t="str">
            <v>MISCELLANEOUS TOTAL</v>
          </cell>
          <cell r="C152" t="str">
            <v>MISCELLANEOUS</v>
          </cell>
        </row>
        <row r="153">
          <cell r="A153" t="e">
            <v>#VALUE!</v>
          </cell>
          <cell r="B153" t="str">
            <v>GROSS EXPENSE</v>
          </cell>
          <cell r="C153" t="str">
            <v>GROSS EXPENSE</v>
          </cell>
        </row>
        <row r="154">
          <cell r="A154">
            <v>699000</v>
          </cell>
          <cell r="B154" t="str">
            <v>699000  TRANSFERS-CAPITAL</v>
          </cell>
          <cell r="C154" t="str">
            <v>TRANSFERS CAPITAL</v>
          </cell>
        </row>
        <row r="155">
          <cell r="A155" t="e">
            <v>#VALUE!</v>
          </cell>
          <cell r="B155" t="str">
            <v>TRANSFERS CAPITAL</v>
          </cell>
          <cell r="C155" t="str">
            <v>TRANSFERS MISCELLANEOUS</v>
          </cell>
        </row>
        <row r="156">
          <cell r="A156">
            <v>699005</v>
          </cell>
          <cell r="B156" t="str">
            <v>699005  TRANSFERS-OTHER</v>
          </cell>
          <cell r="C156" t="str">
            <v>TRANSFERS REBILL</v>
          </cell>
        </row>
        <row r="157">
          <cell r="A157">
            <v>699010</v>
          </cell>
          <cell r="B157" t="str">
            <v>699010  TRANSFERS-REBILL</v>
          </cell>
          <cell r="C157" t="str">
            <v>TRANSFERS REBILL</v>
          </cell>
        </row>
        <row r="158">
          <cell r="A158">
            <v>699015</v>
          </cell>
          <cell r="B158" t="str">
            <v>699015  TRANSFERS-IT</v>
          </cell>
          <cell r="C158" t="str">
            <v>TRANSFERS REBILL</v>
          </cell>
        </row>
        <row r="159">
          <cell r="A159">
            <v>699017</v>
          </cell>
          <cell r="B159" t="str">
            <v>699017  TRANSFERS-PC LEASE</v>
          </cell>
          <cell r="C159" t="str">
            <v>TRANSFERS REBILL</v>
          </cell>
        </row>
        <row r="160">
          <cell r="A160">
            <v>699090</v>
          </cell>
          <cell r="B160" t="str">
            <v>699090  TRANSFERS-INTL ALLOC</v>
          </cell>
          <cell r="C160" t="str">
            <v>TRANSFERS REBILL</v>
          </cell>
        </row>
        <row r="161">
          <cell r="A161">
            <v>699075</v>
          </cell>
          <cell r="B161" t="str">
            <v>699075  TRANSFERS-CORPORATE</v>
          </cell>
          <cell r="C161" t="str">
            <v>TRANSFERS REBILL</v>
          </cell>
        </row>
        <row r="162">
          <cell r="A162">
            <v>699085</v>
          </cell>
          <cell r="B162" t="str">
            <v>699085  TRANSFERS-MISC ADJ</v>
          </cell>
          <cell r="C162" t="str">
            <v>TRANSFERS REBILL</v>
          </cell>
        </row>
        <row r="163">
          <cell r="A163">
            <v>690263</v>
          </cell>
          <cell r="B163" t="str">
            <v>690263  TRANS-GIS INTERNAL</v>
          </cell>
          <cell r="C163" t="str">
            <v>TRANSFERS REBILL</v>
          </cell>
        </row>
        <row r="164">
          <cell r="A164" t="e">
            <v>#VALUE!</v>
          </cell>
          <cell r="B164" t="str">
            <v>TRANSFERS REBILL</v>
          </cell>
          <cell r="C164" t="str">
            <v>TRANSFERS MISCELLANEOUS</v>
          </cell>
        </row>
        <row r="165">
          <cell r="A165" t="e">
            <v>#VALUE!</v>
          </cell>
          <cell r="B165" t="str">
            <v>TRANSFERS</v>
          </cell>
          <cell r="C165" t="str">
            <v>TRANSFERS MISCELLANEOUS</v>
          </cell>
        </row>
        <row r="166">
          <cell r="A166" t="e">
            <v>#VALUE!</v>
          </cell>
          <cell r="B166" t="str">
            <v>Total</v>
          </cell>
          <cell r="C166" t="str">
            <v>Total</v>
          </cell>
        </row>
        <row r="167">
          <cell r="A167" t="e">
            <v>#VALUE!</v>
          </cell>
          <cell r="B167" t="str">
            <v>Grand Total</v>
          </cell>
          <cell r="C167" t="str">
            <v>Grand Total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 refreshError="1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 Info Needed-DO NOT PRINT"/>
      <sheetName val="Filing Sheet"/>
      <sheetName val="Index"/>
      <sheetName val="Rev Def Sum"/>
      <sheetName val="Rev Requirement"/>
      <sheetName val="Gross Conversion Factor"/>
      <sheetName val="Charge-off Rate - DO NOT PRINT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Adj. Rev 2-G"/>
      <sheetName val="O&amp;M Expenses"/>
      <sheetName val="O&amp;M Adjustment Summary"/>
      <sheetName val="Labor Adj. Summary"/>
      <sheetName val="Wage Increase"/>
      <sheetName val="Gross Payroll Summary"/>
      <sheetName val="Prem and OT 3 yrs"/>
      <sheetName val="O&amp;M Percentage"/>
      <sheetName val="New employees"/>
      <sheetName val="Incentive"/>
      <sheetName val="Profit Sharing"/>
      <sheetName val="Pensions &amp; Benefits Adj "/>
      <sheetName val="Pen&amp;RIP-5yrAvg"/>
      <sheetName val="Pension Detail-DO NOT PRINT"/>
      <sheetName val="NCSC Test Year Adj"/>
      <sheetName val="NCSC Labor &amp; Benefits"/>
      <sheetName val="NCSC Incentive Comp"/>
      <sheetName val="NCSC Stock Comp"/>
      <sheetName val="GTI Funding "/>
      <sheetName val="Private Letter Ruling Expense"/>
      <sheetName val="AGA Dues"/>
      <sheetName val="HQLease Expense"/>
      <sheetName val="Corporate Insurance"/>
      <sheetName val="Fuel Used in Co Operations"/>
      <sheetName val="Uncollectible Adj."/>
      <sheetName val="Rate Case Amort Adj"/>
      <sheetName val="Current Rate Case Exp"/>
      <sheetName val="DSM Surcharge Adjustment"/>
      <sheetName val="PSC &amp; PC Fees Adj"/>
      <sheetName val="Injuries &amp; Damages-DO NOT PRINT"/>
      <sheetName val="Clearing Accounts-DO NOT PRINT"/>
      <sheetName val="Postage Costs "/>
      <sheetName val="Depr&amp;Amort Sum"/>
      <sheetName val="Proposed Depr&amp;Amort"/>
      <sheetName val="TaxesOther than IncSummary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AFUDC "/>
      <sheetName val="Rate Base"/>
      <sheetName val="101"/>
      <sheetName val="106"/>
      <sheetName val="106 (IRIS)"/>
      <sheetName val="107"/>
      <sheetName val="107 (IRIS)"/>
      <sheetName val="Depreciation Reserve"/>
      <sheetName val="Material &amp; Supplies"/>
      <sheetName val="Def Tx CIAC"/>
      <sheetName val="Def Tx Inv"/>
      <sheetName val="Customer Deposits"/>
      <sheetName val="Cust Adv  Const"/>
      <sheetName val="Def Inc Taxes"/>
      <sheetName val="NOL"/>
      <sheetName val="Environmental adj"/>
      <sheetName val="Def Tx Enviromental"/>
      <sheetName val="Main Services terminal 101-106"/>
      <sheetName val="Main Services terminal 108"/>
      <sheetName val="Safety &amp; Reliability Additions"/>
      <sheetName val="Def tax on post test yr adj"/>
      <sheetName val="Customer Programs-SLE"/>
      <sheetName val="Lead Lag"/>
      <sheetName val="Cost of Capital"/>
      <sheetName val="PAST TAB-MGP Sale(DO NOT PRINT)"/>
      <sheetName val="Rev Def Sum wMGP Adj"/>
      <sheetName val="Rev Req wMGP"/>
      <sheetName val="Proforma Adj wMGP Adj"/>
      <sheetName val="O&amp;M Adj Sum wMGP Gain"/>
      <sheetName val="MGP Gain on Sale"/>
      <sheetName val="Depr&amp;Amrt Sum wMGP"/>
      <sheetName val="Proposed Depr&amp;Amrt wMGP"/>
      <sheetName val="Taxes Other than IncSum wMGP"/>
      <sheetName val="Property Tax wMGP"/>
      <sheetName val="Inc Tax wMGP"/>
      <sheetName val="Rate Base wMGP"/>
      <sheetName val="Hagerstown MGP"/>
      <sheetName val="MGP Gain on Sale RB"/>
      <sheetName val="Def Tx Hagerstown MGP"/>
      <sheetName val="Lead Lag wMGP"/>
      <sheetName val="PAST TAB-RevRqSLE(DO NOT PRINT)"/>
      <sheetName val="Customer Programs Rev Req Sum"/>
      <sheetName val="Input Sheet"/>
      <sheetName val="Round Robi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>
        <row r="2">
          <cell r="H2" t="str">
            <v>ATTACHMENT REH-5</v>
          </cell>
        </row>
        <row r="5">
          <cell r="E5" t="str">
            <v>COLUMBIA GAS OF VIRGINIA, INC.</v>
          </cell>
        </row>
        <row r="7">
          <cell r="E7" t="str">
            <v>SCHEDULE OF ADDITIONAL GROSS REVENUES</v>
          </cell>
        </row>
        <row r="9">
          <cell r="E9" t="str">
            <v>BY RATE SCHEDULE PRODUCED BY PROPOSED RATES</v>
          </cell>
        </row>
        <row r="13">
          <cell r="C13" t="str">
            <v>ADJUSTED</v>
          </cell>
          <cell r="D13" t="str">
            <v>ADJUSTED</v>
          </cell>
        </row>
        <row r="14">
          <cell r="C14" t="str">
            <v>VOLUMES</v>
          </cell>
          <cell r="D14" t="str">
            <v>RATE</v>
          </cell>
          <cell r="E14" t="str">
            <v>PROPOSED</v>
          </cell>
          <cell r="F14" t="str">
            <v>ADJUSTED</v>
          </cell>
          <cell r="G14" t="str">
            <v>PROPOSED</v>
          </cell>
          <cell r="H14" t="str">
            <v>PROPOSED</v>
          </cell>
        </row>
        <row r="15">
          <cell r="B15" t="str">
            <v>DESCRIPTION</v>
          </cell>
          <cell r="C15" t="str">
            <v>(a)</v>
          </cell>
          <cell r="D15" t="str">
            <v>REVENUE</v>
          </cell>
          <cell r="E15" t="str">
            <v xml:space="preserve">INCREASE </v>
          </cell>
          <cell r="F15" t="str">
            <v>REVENUE</v>
          </cell>
          <cell r="G15" t="str">
            <v>INCREASE</v>
          </cell>
          <cell r="H15" t="str">
            <v>INCREASE</v>
          </cell>
        </row>
        <row r="16">
          <cell r="C16" t="str">
            <v>(1)</v>
          </cell>
          <cell r="D16" t="str">
            <v>(2)</v>
          </cell>
          <cell r="E16" t="str">
            <v>(3)</v>
          </cell>
          <cell r="F16" t="str">
            <v>(4)</v>
          </cell>
          <cell r="G16" t="str">
            <v>(5=3/1)</v>
          </cell>
          <cell r="H16" t="str">
            <v>(6=3/2)</v>
          </cell>
        </row>
        <row r="17">
          <cell r="C17" t="str">
            <v>MCF</v>
          </cell>
          <cell r="D17" t="str">
            <v>$</v>
          </cell>
          <cell r="E17" t="str">
            <v>$</v>
          </cell>
          <cell r="F17" t="str">
            <v>$</v>
          </cell>
          <cell r="G17" t="str">
            <v>$/MCF</v>
          </cell>
          <cell r="H17" t="str">
            <v>%</v>
          </cell>
        </row>
        <row r="18">
          <cell r="B18" t="str">
            <v>GAS SERVICE REVENUES:</v>
          </cell>
        </row>
        <row r="20">
          <cell r="B20" t="str">
            <v xml:space="preserve">   RESIDENTIAL</v>
          </cell>
          <cell r="C20">
            <v>12384975.299999999</v>
          </cell>
          <cell r="D20">
            <v>113818949</v>
          </cell>
          <cell r="E20">
            <v>10065127.475573448</v>
          </cell>
          <cell r="F20">
            <v>123884076.47557345</v>
          </cell>
          <cell r="G20">
            <v>0.81269999999999998</v>
          </cell>
          <cell r="H20">
            <v>8.8400000000000006E-2</v>
          </cell>
        </row>
        <row r="21">
          <cell r="B21" t="str">
            <v xml:space="preserve">   SGS</v>
          </cell>
          <cell r="C21">
            <v>7521571.2000000002</v>
          </cell>
          <cell r="D21">
            <v>50376099</v>
          </cell>
          <cell r="E21">
            <v>2815967.7027008827</v>
          </cell>
          <cell r="F21">
            <v>53192066.702700883</v>
          </cell>
          <cell r="G21">
            <v>0.37440000000000001</v>
          </cell>
          <cell r="H21">
            <v>5.5899999999999998E-2</v>
          </cell>
        </row>
        <row r="22">
          <cell r="B22" t="str">
            <v xml:space="preserve">   TS-1/LGS</v>
          </cell>
          <cell r="C22">
            <v>10217046.699999999</v>
          </cell>
          <cell r="D22">
            <v>9667252</v>
          </cell>
          <cell r="E22">
            <v>769387.1836139597</v>
          </cell>
          <cell r="F22">
            <v>10436639.18361396</v>
          </cell>
          <cell r="G22">
            <v>7.5300000000000006E-2</v>
          </cell>
          <cell r="H22">
            <v>7.9600000000000004E-2</v>
          </cell>
        </row>
        <row r="23">
          <cell r="B23" t="str">
            <v xml:space="preserve">   TS-2/LGS2</v>
          </cell>
          <cell r="C23">
            <v>14650123</v>
          </cell>
          <cell r="D23">
            <v>7145584</v>
          </cell>
          <cell r="E23">
            <v>375269.63811170898</v>
          </cell>
          <cell r="F23">
            <v>7520853.6381117087</v>
          </cell>
          <cell r="G23">
            <v>2.5600000000000001E-2</v>
          </cell>
          <cell r="H23">
            <v>5.2499999999999998E-2</v>
          </cell>
        </row>
        <row r="24">
          <cell r="B24" t="str">
            <v xml:space="preserve">   LVTS/LVEDTS</v>
          </cell>
          <cell r="C24">
            <v>16993404</v>
          </cell>
          <cell r="D24">
            <v>2615185</v>
          </cell>
          <cell r="E24">
            <v>0</v>
          </cell>
          <cell r="F24">
            <v>2615185</v>
          </cell>
          <cell r="G24">
            <v>0</v>
          </cell>
          <cell r="H24">
            <v>0</v>
          </cell>
        </row>
        <row r="26">
          <cell r="B26" t="str">
            <v>TOTAL GAS SERVICE REVENUE</v>
          </cell>
          <cell r="C26">
            <v>61767120.200000003</v>
          </cell>
          <cell r="D26">
            <v>183623069</v>
          </cell>
          <cell r="E26">
            <v>14025752</v>
          </cell>
          <cell r="F26">
            <v>197648821</v>
          </cell>
          <cell r="G26" t="str">
            <v>N/A</v>
          </cell>
          <cell r="H26">
            <v>7.6399999999999996E-2</v>
          </cell>
        </row>
        <row r="28">
          <cell r="B28" t="str">
            <v>MISCELLANEOUS REVENUE</v>
          </cell>
          <cell r="D28">
            <v>2113419</v>
          </cell>
          <cell r="E28">
            <v>0</v>
          </cell>
          <cell r="F28">
            <v>2113419</v>
          </cell>
        </row>
        <row r="30">
          <cell r="B30" t="str">
            <v>TOTAL REVENUE</v>
          </cell>
          <cell r="D30">
            <v>185736488</v>
          </cell>
          <cell r="E30">
            <v>14025752</v>
          </cell>
          <cell r="F30">
            <v>199762240</v>
          </cell>
          <cell r="H30">
            <v>7.5499999999999998E-2</v>
          </cell>
        </row>
        <row r="33">
          <cell r="B33" t="str">
            <v>(a) TEST PERIOD ADJUSTED PER SCHEDULE 14-REVENUE.</v>
          </cell>
        </row>
        <row r="39">
          <cell r="B39" t="str">
            <v>X:\CGV\RATECASE\98\SCHEDULE\SCHEDULE 33 FOR 1998</v>
          </cell>
        </row>
        <row r="52">
          <cell r="D52" t="str">
            <v>COLUMBIA GAS OF VIRGINIA, INC.</v>
          </cell>
        </row>
        <row r="53">
          <cell r="D53" t="str">
            <v xml:space="preserve">RATE BLOCK INCREASE WORK PAPER </v>
          </cell>
        </row>
        <row r="55">
          <cell r="B55" t="str">
            <v xml:space="preserve"> </v>
          </cell>
        </row>
        <row r="62">
          <cell r="B62" t="str">
            <v xml:space="preserve">TOTAL RESIDENTIAL INCREASE: </v>
          </cell>
          <cell r="G62">
            <v>10065127.475573448</v>
          </cell>
        </row>
        <row r="67">
          <cell r="B67" t="str">
            <v>PROPOSED INCREASE TO ELIMINATE LYNCHBURG RATE DIFFERENTIAL:</v>
          </cell>
        </row>
        <row r="71">
          <cell r="E71" t="str">
            <v>ADJUSTED</v>
          </cell>
          <cell r="F71" t="str">
            <v>CURRENT</v>
          </cell>
        </row>
        <row r="72">
          <cell r="B72" t="str">
            <v xml:space="preserve"> VOLUMETRIC RATE INCREASE:</v>
          </cell>
          <cell r="E72" t="str">
            <v>CENTRAL</v>
          </cell>
          <cell r="F72" t="str">
            <v>DIFFERENTIAL</v>
          </cell>
        </row>
        <row r="73">
          <cell r="E73" t="str">
            <v>VOLUMES</v>
          </cell>
          <cell r="F73" t="str">
            <v>PER MCF</v>
          </cell>
        </row>
        <row r="74">
          <cell r="B74" t="str">
            <v>FIRST 5 MCF</v>
          </cell>
          <cell r="E74">
            <v>314094.5</v>
          </cell>
          <cell r="F74">
            <v>8.8999999999999996E-2</v>
          </cell>
          <cell r="G74">
            <v>27954.410499999998</v>
          </cell>
        </row>
        <row r="75">
          <cell r="B75" t="str">
            <v>NEXT 45</v>
          </cell>
          <cell r="E75">
            <v>535032.9</v>
          </cell>
          <cell r="F75">
            <v>9.0999999999999998E-2</v>
          </cell>
          <cell r="G75">
            <v>48687.993900000001</v>
          </cell>
          <cell r="I75">
            <v>0</v>
          </cell>
        </row>
        <row r="76">
          <cell r="B76" t="str">
            <v>OVER 50</v>
          </cell>
          <cell r="E76">
            <v>67929.7</v>
          </cell>
          <cell r="F76">
            <v>9.2999999999999999E-2</v>
          </cell>
          <cell r="G76">
            <v>6317.4620999999997</v>
          </cell>
          <cell r="I76">
            <v>0</v>
          </cell>
        </row>
        <row r="77">
          <cell r="B77" t="str">
            <v>TOTAL</v>
          </cell>
          <cell r="E77">
            <v>917057.1</v>
          </cell>
          <cell r="G77">
            <v>82959.866500000004</v>
          </cell>
        </row>
        <row r="79">
          <cell r="B79" t="str">
            <v>INCREASE TO RS REMAINING AFTER DIFFERENTIAL ELIMINATION:</v>
          </cell>
          <cell r="G79">
            <v>9982167.6090734489</v>
          </cell>
        </row>
        <row r="81">
          <cell r="B81" t="str">
            <v xml:space="preserve">RATE INCREASE TO </v>
          </cell>
        </row>
        <row r="82">
          <cell r="B82" t="str">
            <v xml:space="preserve">   RESIDENTIAL SERVICE</v>
          </cell>
          <cell r="E82" t="str">
            <v>NUMBER</v>
          </cell>
          <cell r="F82" t="str">
            <v>INCREASE</v>
          </cell>
        </row>
        <row r="83">
          <cell r="B83" t="str">
            <v xml:space="preserve"> CUSTOMER CHARGE INCREASE:</v>
          </cell>
          <cell r="E83" t="str">
            <v>OF BILLS</v>
          </cell>
          <cell r="F83" t="str">
            <v>PER BILL</v>
          </cell>
        </row>
        <row r="84">
          <cell r="E84">
            <v>1870988</v>
          </cell>
          <cell r="F84">
            <v>1</v>
          </cell>
          <cell r="G84">
            <v>1870988</v>
          </cell>
          <cell r="I84" t="str">
            <v>RS E&amp;W</v>
          </cell>
        </row>
        <row r="85">
          <cell r="I85" t="str">
            <v>Bills</v>
          </cell>
        </row>
        <row r="86">
          <cell r="B86" t="str">
            <v>INCREASE TO RS REMAINING AFTER CUSTOMER CHARGE INCREASE:</v>
          </cell>
          <cell r="G86">
            <v>8111179.6090734489</v>
          </cell>
          <cell r="I86">
            <v>1758835</v>
          </cell>
          <cell r="J86">
            <v>1</v>
          </cell>
          <cell r="K86">
            <v>1758835</v>
          </cell>
        </row>
        <row r="87">
          <cell r="C87" t="str">
            <v>RS</v>
          </cell>
        </row>
        <row r="88">
          <cell r="B88" t="str">
            <v xml:space="preserve"> VOLUMETRIC RATE INCREASE:</v>
          </cell>
          <cell r="C88" t="str">
            <v>NON-GAS</v>
          </cell>
          <cell r="E88" t="str">
            <v>RS</v>
          </cell>
        </row>
        <row r="89">
          <cell r="C89" t="str">
            <v>REVENUE</v>
          </cell>
          <cell r="D89" t="str">
            <v>RATIO</v>
          </cell>
          <cell r="E89" t="str">
            <v>VOLUMES</v>
          </cell>
          <cell r="F89" t="str">
            <v>PER MCF</v>
          </cell>
          <cell r="I89" t="str">
            <v>RS E&amp;W</v>
          </cell>
          <cell r="J89" t="str">
            <v>Rate</v>
          </cell>
        </row>
        <row r="90">
          <cell r="B90" t="str">
            <v>FIRST 5 MCF</v>
          </cell>
          <cell r="C90">
            <v>14822694</v>
          </cell>
          <cell r="D90">
            <v>0.41845165119467403</v>
          </cell>
          <cell r="E90">
            <v>5078881.0999999996</v>
          </cell>
          <cell r="F90">
            <v>0.66800000000000004</v>
          </cell>
          <cell r="G90">
            <v>3394137</v>
          </cell>
          <cell r="H90">
            <v>0</v>
          </cell>
          <cell r="I90">
            <v>4764786</v>
          </cell>
          <cell r="J90">
            <v>0.66800000000000004</v>
          </cell>
          <cell r="K90">
            <v>3182877.048</v>
          </cell>
        </row>
        <row r="91">
          <cell r="B91" t="str">
            <v>NEXT 45</v>
          </cell>
          <cell r="C91">
            <v>18891575</v>
          </cell>
          <cell r="D91">
            <v>0.53331808323224006</v>
          </cell>
          <cell r="E91">
            <v>6673806.6000000006</v>
          </cell>
          <cell r="F91">
            <v>0.64800000000000002</v>
          </cell>
          <cell r="G91">
            <v>4325839</v>
          </cell>
          <cell r="I91">
            <v>6138773.7000000002</v>
          </cell>
          <cell r="J91">
            <v>0.64800000000000002</v>
          </cell>
          <cell r="K91">
            <v>3977925.3576000002</v>
          </cell>
        </row>
        <row r="92">
          <cell r="B92" t="str">
            <v>OVER 50</v>
          </cell>
          <cell r="C92">
            <v>1708447</v>
          </cell>
          <cell r="D92">
            <v>4.8230265573085927E-2</v>
          </cell>
          <cell r="E92">
            <v>632287.6</v>
          </cell>
          <cell r="F92">
            <v>0.61899999999999999</v>
          </cell>
          <cell r="G92">
            <v>391204</v>
          </cell>
          <cell r="I92">
            <v>564357.9</v>
          </cell>
          <cell r="J92">
            <v>0.61899999999999999</v>
          </cell>
          <cell r="K92">
            <v>349337.54009999998</v>
          </cell>
        </row>
        <row r="93">
          <cell r="B93" t="str">
            <v>TOTAL</v>
          </cell>
          <cell r="C93">
            <v>35422716</v>
          </cell>
          <cell r="D93">
            <v>1</v>
          </cell>
          <cell r="E93">
            <v>12384975.299999999</v>
          </cell>
          <cell r="G93">
            <v>8111180</v>
          </cell>
          <cell r="I93">
            <v>11467917.6</v>
          </cell>
          <cell r="K93">
            <v>7510139.9457</v>
          </cell>
        </row>
        <row r="95">
          <cell r="B95" t="str">
            <v>INCREASE TO RS REMAINING AFTER VOLUMETRIC INCREASE:</v>
          </cell>
          <cell r="G95">
            <v>-0.3909265510737896</v>
          </cell>
          <cell r="K95">
            <v>9268974.945700001</v>
          </cell>
        </row>
        <row r="97">
          <cell r="B97" t="str">
            <v>INCREASE TO RATE SCHEDULE SGS:</v>
          </cell>
          <cell r="G97">
            <v>2815967.7027008827</v>
          </cell>
        </row>
        <row r="99">
          <cell r="E99" t="str">
            <v>NUMBER</v>
          </cell>
          <cell r="F99" t="str">
            <v>INCREASE</v>
          </cell>
        </row>
        <row r="100">
          <cell r="B100" t="str">
            <v xml:space="preserve"> CUSTOMER CHARGE INCREASE:</v>
          </cell>
          <cell r="E100" t="str">
            <v>OF BILLS</v>
          </cell>
          <cell r="F100" t="str">
            <v>PER BILL</v>
          </cell>
          <cell r="I100" t="str">
            <v>Bills</v>
          </cell>
        </row>
        <row r="101">
          <cell r="E101">
            <v>200713</v>
          </cell>
          <cell r="F101">
            <v>1</v>
          </cell>
          <cell r="G101">
            <v>200713</v>
          </cell>
          <cell r="I101">
            <v>199167</v>
          </cell>
          <cell r="J101">
            <v>1</v>
          </cell>
          <cell r="K101">
            <v>199167</v>
          </cell>
        </row>
        <row r="103">
          <cell r="B103" t="str">
            <v>INCREASE TO SGS REMAINING AFTER CUSTOMER CHARGE INCREASE:</v>
          </cell>
          <cell r="G103">
            <v>2615254.7027008827</v>
          </cell>
        </row>
        <row r="104">
          <cell r="I104" t="str">
            <v>Volume</v>
          </cell>
          <cell r="K104" t="str">
            <v>Increase</v>
          </cell>
        </row>
        <row r="105">
          <cell r="B105" t="str">
            <v xml:space="preserve"> VOLUMETRIC RATE INCREASE:</v>
          </cell>
          <cell r="C105" t="str">
            <v>NON-GAS</v>
          </cell>
          <cell r="E105" t="str">
            <v>SGS</v>
          </cell>
          <cell r="I105" t="str">
            <v>SGS-COM</v>
          </cell>
          <cell r="J105" t="str">
            <v>Rate</v>
          </cell>
          <cell r="K105" t="str">
            <v>SGS-COM</v>
          </cell>
        </row>
        <row r="106">
          <cell r="C106" t="str">
            <v>REVENUE</v>
          </cell>
          <cell r="D106" t="str">
            <v>RATIO</v>
          </cell>
          <cell r="E106" t="str">
            <v>VOLUMES</v>
          </cell>
          <cell r="F106" t="str">
            <v>PER MCF</v>
          </cell>
        </row>
        <row r="107">
          <cell r="B107" t="str">
            <v>FIRST 20 MCF</v>
          </cell>
          <cell r="C107">
            <v>2675511</v>
          </cell>
          <cell r="D107">
            <v>0.2091650747749364</v>
          </cell>
          <cell r="E107">
            <v>1459634.8</v>
          </cell>
          <cell r="F107">
            <v>0.375</v>
          </cell>
          <cell r="G107">
            <v>547020</v>
          </cell>
          <cell r="H107">
            <v>0</v>
          </cell>
          <cell r="I107">
            <v>1438829.8</v>
          </cell>
          <cell r="J107">
            <v>0.375</v>
          </cell>
          <cell r="K107">
            <v>539561.17500000005</v>
          </cell>
        </row>
        <row r="108">
          <cell r="B108" t="str">
            <v>NEXT 80</v>
          </cell>
          <cell r="C108">
            <v>2659318</v>
          </cell>
          <cell r="D108">
            <v>0.20789914461960141</v>
          </cell>
          <cell r="E108">
            <v>1556977.5999999999</v>
          </cell>
          <cell r="F108">
            <v>0.34899999999999998</v>
          </cell>
          <cell r="G108">
            <v>543709</v>
          </cell>
          <cell r="I108">
            <v>1490593.2</v>
          </cell>
          <cell r="J108">
            <v>0.34899999999999998</v>
          </cell>
          <cell r="K108">
            <v>520217.02679999993</v>
          </cell>
        </row>
        <row r="109">
          <cell r="B109" t="str">
            <v>NEXT 900</v>
          </cell>
          <cell r="C109">
            <v>5635554</v>
          </cell>
          <cell r="D109">
            <v>0.44057418332729409</v>
          </cell>
          <cell r="E109">
            <v>3364510.1</v>
          </cell>
          <cell r="F109">
            <v>0.34200000000000003</v>
          </cell>
          <cell r="G109">
            <v>1152214</v>
          </cell>
          <cell r="I109">
            <v>3072051</v>
          </cell>
          <cell r="J109">
            <v>0.34200000000000003</v>
          </cell>
          <cell r="K109">
            <v>1050641.442</v>
          </cell>
        </row>
        <row r="110">
          <cell r="B110" t="str">
            <v>NEXT 1500</v>
          </cell>
          <cell r="C110">
            <v>815904</v>
          </cell>
          <cell r="D110">
            <v>6.3785430584725578E-2</v>
          </cell>
          <cell r="E110">
            <v>505516.69999999995</v>
          </cell>
          <cell r="F110">
            <v>0.33</v>
          </cell>
          <cell r="G110">
            <v>166815</v>
          </cell>
          <cell r="I110">
            <v>400360.6</v>
          </cell>
          <cell r="J110">
            <v>0.33</v>
          </cell>
          <cell r="K110">
            <v>132118.99799999999</v>
          </cell>
        </row>
        <row r="111">
          <cell r="B111" t="str">
            <v>OVER 2500</v>
          </cell>
          <cell r="C111">
            <v>1005098</v>
          </cell>
          <cell r="D111">
            <v>7.8576166693442501E-2</v>
          </cell>
          <cell r="E111">
            <v>634932</v>
          </cell>
          <cell r="F111">
            <v>0.32400000000000001</v>
          </cell>
          <cell r="G111">
            <v>205497</v>
          </cell>
          <cell r="I111">
            <v>596738.30000000005</v>
          </cell>
          <cell r="J111">
            <v>0.32400000000000001</v>
          </cell>
          <cell r="K111">
            <v>193343.20920000001</v>
          </cell>
        </row>
        <row r="112">
          <cell r="B112" t="str">
            <v>TOTAL</v>
          </cell>
          <cell r="C112">
            <v>12791385</v>
          </cell>
          <cell r="D112">
            <v>0.99999999999999989</v>
          </cell>
          <cell r="E112">
            <v>7521571.2000000002</v>
          </cell>
          <cell r="G112">
            <v>2615255</v>
          </cell>
          <cell r="I112">
            <v>6998572.8999999994</v>
          </cell>
          <cell r="K112">
            <v>2435881.8509999998</v>
          </cell>
        </row>
        <row r="114">
          <cell r="B114" t="str">
            <v>INCREASE TO SGS REMAINING AFTER VOLUMETRIC INCREASE:</v>
          </cell>
          <cell r="G114">
            <v>-0.29729911731556058</v>
          </cell>
          <cell r="J114" t="str">
            <v>SGS Comm. Inc</v>
          </cell>
          <cell r="K114">
            <v>2635048.8509999998</v>
          </cell>
        </row>
        <row r="115">
          <cell r="J115" t="str">
            <v>SGS Ind. Inc</v>
          </cell>
          <cell r="K115">
            <v>180918.85170088289</v>
          </cell>
        </row>
        <row r="116">
          <cell r="B116" t="str">
            <v xml:space="preserve">INCREASE TO RATE SCHEDULE LGS / TS-1 </v>
          </cell>
          <cell r="G116">
            <v>769387.1836139597</v>
          </cell>
          <cell r="J116" t="str">
            <v>Total</v>
          </cell>
          <cell r="K116">
            <v>2815967.7027008827</v>
          </cell>
        </row>
        <row r="117">
          <cell r="B117" t="str">
            <v xml:space="preserve"> </v>
          </cell>
          <cell r="E117" t="str">
            <v>NUMBER</v>
          </cell>
          <cell r="F117" t="str">
            <v>INCREASE</v>
          </cell>
        </row>
        <row r="118">
          <cell r="B118" t="str">
            <v xml:space="preserve"> CUSTOMER CHARGE INCREASE:</v>
          </cell>
          <cell r="E118" t="str">
            <v>OF BILLS</v>
          </cell>
          <cell r="F118" t="str">
            <v>PER BILL</v>
          </cell>
        </row>
        <row r="119">
          <cell r="E119">
            <v>2592</v>
          </cell>
          <cell r="F119">
            <v>0</v>
          </cell>
          <cell r="G119">
            <v>0</v>
          </cell>
          <cell r="I119" t="str">
            <v>Bills</v>
          </cell>
        </row>
        <row r="120">
          <cell r="I120">
            <v>840</v>
          </cell>
          <cell r="J120">
            <v>0</v>
          </cell>
          <cell r="K120">
            <v>0</v>
          </cell>
        </row>
        <row r="121">
          <cell r="B121" t="str">
            <v>INCREASE TO LGS / TS-1 REMAINING AFTER CUSTOMER CHARGE INCREASE:</v>
          </cell>
          <cell r="G121">
            <v>769387.1836139597</v>
          </cell>
        </row>
        <row r="123">
          <cell r="C123" t="str">
            <v>NON-GAS</v>
          </cell>
          <cell r="I123" t="str">
            <v>Volume</v>
          </cell>
          <cell r="K123" t="str">
            <v>Increase</v>
          </cell>
        </row>
        <row r="124">
          <cell r="B124" t="str">
            <v xml:space="preserve"> VOLUMETRIC RATE INCREASE:</v>
          </cell>
          <cell r="C124" t="str">
            <v>REVENUE</v>
          </cell>
          <cell r="D124" t="str">
            <v>RATIO</v>
          </cell>
          <cell r="E124" t="str">
            <v>VOLUMES</v>
          </cell>
          <cell r="F124" t="str">
            <v>PER MCF</v>
          </cell>
          <cell r="I124" t="str">
            <v>LGS1-COM</v>
          </cell>
          <cell r="J124" t="str">
            <v>Rate</v>
          </cell>
          <cell r="K124" t="str">
            <v>LGS1-COM</v>
          </cell>
        </row>
        <row r="125">
          <cell r="B125" t="str">
            <v>LGS ADMIN CHARGE</v>
          </cell>
          <cell r="C125">
            <v>73701.929489999995</v>
          </cell>
          <cell r="D125">
            <v>0</v>
          </cell>
          <cell r="E125">
            <v>1168017.8999999999</v>
          </cell>
          <cell r="F125">
            <v>0</v>
          </cell>
          <cell r="G125">
            <v>0</v>
          </cell>
        </row>
        <row r="126">
          <cell r="B126" t="str">
            <v>DEMAND/SS CHARGE</v>
          </cell>
          <cell r="C126">
            <v>30216.899999999998</v>
          </cell>
          <cell r="D126">
            <v>0</v>
          </cell>
          <cell r="E126">
            <v>100723</v>
          </cell>
          <cell r="F126">
            <v>0</v>
          </cell>
          <cell r="G126">
            <v>0</v>
          </cell>
          <cell r="K126">
            <v>0</v>
          </cell>
        </row>
        <row r="127">
          <cell r="B127" t="str">
            <v>FIRST 1000</v>
          </cell>
          <cell r="C127">
            <v>1785355.689</v>
          </cell>
          <cell r="D127">
            <v>0.3805714388983556</v>
          </cell>
          <cell r="E127">
            <v>2215081.5</v>
          </cell>
          <cell r="F127">
            <v>0.13220000000000001</v>
          </cell>
          <cell r="G127">
            <v>292807</v>
          </cell>
          <cell r="H127">
            <v>0</v>
          </cell>
          <cell r="I127">
            <v>663684.19999999995</v>
          </cell>
          <cell r="J127">
            <v>0.13220000000000001</v>
          </cell>
          <cell r="K127">
            <v>87739.051240000001</v>
          </cell>
        </row>
        <row r="128">
          <cell r="B128" t="str">
            <v>NEXT 4000</v>
          </cell>
          <cell r="C128">
            <v>2142668.5434000003</v>
          </cell>
          <cell r="D128">
            <v>0.45673725166816426</v>
          </cell>
          <cell r="E128">
            <v>4637810.7</v>
          </cell>
          <cell r="F128">
            <v>7.5800000000000006E-2</v>
          </cell>
          <cell r="G128">
            <v>351408</v>
          </cell>
          <cell r="I128">
            <v>1123298.3999999999</v>
          </cell>
          <cell r="J128">
            <v>7.5800000000000006E-2</v>
          </cell>
          <cell r="K128">
            <v>85146.018719999993</v>
          </cell>
        </row>
        <row r="129">
          <cell r="B129" t="str">
            <v>NEXT 15000</v>
          </cell>
          <cell r="C129">
            <v>752368.81409999996</v>
          </cell>
          <cell r="D129">
            <v>0.16037705199498001</v>
          </cell>
          <cell r="E129">
            <v>3295527</v>
          </cell>
          <cell r="F129">
            <v>3.7400000000000003E-2</v>
          </cell>
          <cell r="G129">
            <v>123392</v>
          </cell>
          <cell r="I129">
            <v>689772</v>
          </cell>
          <cell r="J129">
            <v>3.7400000000000003E-2</v>
          </cell>
          <cell r="K129">
            <v>25797.472800000003</v>
          </cell>
        </row>
        <row r="130">
          <cell r="B130" t="str">
            <v>OVER 20000</v>
          </cell>
          <cell r="C130">
            <v>10856.759760000001</v>
          </cell>
          <cell r="D130">
            <v>2.3142574385002371E-3</v>
          </cell>
          <cell r="E130">
            <v>68626.8</v>
          </cell>
          <cell r="F130">
            <v>2.5999999999999999E-2</v>
          </cell>
          <cell r="G130">
            <v>1781</v>
          </cell>
          <cell r="I130">
            <v>52227.8</v>
          </cell>
          <cell r="J130">
            <v>2.5999999999999999E-2</v>
          </cell>
          <cell r="K130">
            <v>1357.9228000000001</v>
          </cell>
        </row>
        <row r="131">
          <cell r="B131" t="str">
            <v>TOTAL</v>
          </cell>
          <cell r="C131">
            <v>4691249.80626</v>
          </cell>
          <cell r="D131">
            <v>1.0000000000000002</v>
          </cell>
          <cell r="E131">
            <v>10217046</v>
          </cell>
          <cell r="G131">
            <v>769388</v>
          </cell>
          <cell r="I131">
            <v>2528982.3999999994</v>
          </cell>
          <cell r="K131">
            <v>200040.46555999998</v>
          </cell>
        </row>
        <row r="133">
          <cell r="B133" t="str">
            <v>INCREASE TO LGS / TS-1 REMAINING AFTER VOLUMETRIC INCREASE:</v>
          </cell>
          <cell r="G133">
            <v>-0.81638604030013084</v>
          </cell>
          <cell r="J133" t="str">
            <v>LGS / TS-1 Comm. Inc</v>
          </cell>
          <cell r="K133">
            <v>200040.46555999998</v>
          </cell>
        </row>
        <row r="134">
          <cell r="J134" t="str">
            <v>LGS / TS-1 Ind. Inc</v>
          </cell>
          <cell r="K134">
            <v>569346.71805395978</v>
          </cell>
        </row>
        <row r="135">
          <cell r="B135" t="str">
            <v xml:space="preserve">INCREASE TO RATE SCHEDULE LGS / TS-2 </v>
          </cell>
          <cell r="G135">
            <v>375269.63811170898</v>
          </cell>
          <cell r="J135" t="str">
            <v>Total</v>
          </cell>
          <cell r="K135">
            <v>769387.1836139597</v>
          </cell>
        </row>
        <row r="136">
          <cell r="E136" t="str">
            <v>NUMBER</v>
          </cell>
          <cell r="F136" t="str">
            <v>INCREASE</v>
          </cell>
        </row>
        <row r="137">
          <cell r="B137" t="str">
            <v xml:space="preserve"> CUSTOMER CHARGE :</v>
          </cell>
          <cell r="E137" t="str">
            <v>OF BILLS</v>
          </cell>
          <cell r="F137" t="str">
            <v>PER BILL</v>
          </cell>
          <cell r="I137" t="str">
            <v>Bills</v>
          </cell>
        </row>
        <row r="138">
          <cell r="E138">
            <v>336</v>
          </cell>
          <cell r="F138">
            <v>350</v>
          </cell>
          <cell r="G138">
            <v>117600</v>
          </cell>
          <cell r="I138">
            <v>24</v>
          </cell>
          <cell r="J138">
            <v>350</v>
          </cell>
          <cell r="K138">
            <v>8400</v>
          </cell>
        </row>
        <row r="140">
          <cell r="B140" t="str">
            <v>INCREASE TO LGS / TS-2 REMAINING AFTER CUSTOMER CHARGE INCREASE:</v>
          </cell>
          <cell r="G140">
            <v>257669.63811170898</v>
          </cell>
        </row>
        <row r="141">
          <cell r="I141" t="str">
            <v>Volume</v>
          </cell>
          <cell r="K141" t="str">
            <v>Increase</v>
          </cell>
        </row>
        <row r="142">
          <cell r="B142" t="str">
            <v xml:space="preserve"> VOLUMETRIC RATE INCREASE:</v>
          </cell>
          <cell r="C142" t="str">
            <v>NON-GAS</v>
          </cell>
          <cell r="D142" t="str">
            <v>RATIO</v>
          </cell>
          <cell r="E142" t="str">
            <v>VOLUMES</v>
          </cell>
          <cell r="F142" t="str">
            <v>PER MCF</v>
          </cell>
          <cell r="I142" t="str">
            <v>LGS 2-Ind</v>
          </cell>
          <cell r="J142" t="str">
            <v>Rate</v>
          </cell>
          <cell r="K142" t="str">
            <v>LGS 2-Ind</v>
          </cell>
        </row>
        <row r="143">
          <cell r="B143" t="str">
            <v>LGS ADMIN CHARGE</v>
          </cell>
          <cell r="C143">
            <v>66387.951700000005</v>
          </cell>
          <cell r="D143">
            <v>0</v>
          </cell>
          <cell r="E143">
            <v>1052107</v>
          </cell>
          <cell r="F143">
            <v>0</v>
          </cell>
          <cell r="G143">
            <v>0</v>
          </cell>
        </row>
        <row r="144">
          <cell r="B144" t="str">
            <v>DEMAND/SS CHARGE</v>
          </cell>
          <cell r="C144">
            <v>27870.6</v>
          </cell>
          <cell r="D144">
            <v>0</v>
          </cell>
          <cell r="E144">
            <v>92902</v>
          </cell>
          <cell r="F144">
            <v>0</v>
          </cell>
          <cell r="G144">
            <v>0</v>
          </cell>
          <cell r="K144">
            <v>0</v>
          </cell>
        </row>
        <row r="145">
          <cell r="B145" t="str">
            <v>FIRST 20,000</v>
          </cell>
          <cell r="C145">
            <v>1731115.1410999999</v>
          </cell>
          <cell r="D145">
            <v>0.57793649238510825</v>
          </cell>
          <cell r="E145">
            <v>6175937</v>
          </cell>
          <cell r="F145">
            <v>2.41E-2</v>
          </cell>
          <cell r="G145">
            <v>148917</v>
          </cell>
          <cell r="H145">
            <v>0</v>
          </cell>
          <cell r="I145">
            <v>699221</v>
          </cell>
          <cell r="J145">
            <v>2.41E-2</v>
          </cell>
          <cell r="K145">
            <v>16851.2261</v>
          </cell>
        </row>
        <row r="146">
          <cell r="B146" t="str">
            <v>NEXT 80,000</v>
          </cell>
          <cell r="C146">
            <v>1049143.3581000001</v>
          </cell>
          <cell r="D146">
            <v>0.35025875402150491</v>
          </cell>
          <cell r="E146">
            <v>6943371</v>
          </cell>
          <cell r="F146">
            <v>1.2999999999999999E-2</v>
          </cell>
          <cell r="G146">
            <v>90251</v>
          </cell>
          <cell r="I146">
            <v>291587</v>
          </cell>
          <cell r="J146">
            <v>1.2999999999999999E-2</v>
          </cell>
          <cell r="K146">
            <v>3790.6309999999999</v>
          </cell>
        </row>
        <row r="147">
          <cell r="B147" t="str">
            <v>OVER 100,000</v>
          </cell>
          <cell r="C147">
            <v>215079.50750000001</v>
          </cell>
          <cell r="D147">
            <v>7.1804753593386852E-2</v>
          </cell>
          <cell r="E147">
            <v>1530815</v>
          </cell>
          <cell r="F147">
            <v>1.21E-2</v>
          </cell>
          <cell r="G147">
            <v>18502</v>
          </cell>
          <cell r="I147">
            <v>61299</v>
          </cell>
          <cell r="J147">
            <v>1.21E-2</v>
          </cell>
          <cell r="K147">
            <v>741.71789999999999</v>
          </cell>
        </row>
        <row r="148">
          <cell r="B148" t="str">
            <v>TOTAL</v>
          </cell>
          <cell r="C148">
            <v>2995338.0066999998</v>
          </cell>
          <cell r="D148">
            <v>1</v>
          </cell>
          <cell r="E148">
            <v>14650123</v>
          </cell>
          <cell r="G148">
            <v>257670</v>
          </cell>
        </row>
        <row r="149">
          <cell r="I149">
            <v>1052107</v>
          </cell>
          <cell r="K149">
            <v>21383.575000000001</v>
          </cell>
        </row>
        <row r="150">
          <cell r="B150" t="str">
            <v>INCREASE TO LGS / TS-2 REMAINING AFTER VOLUMETRIC INCREASE:</v>
          </cell>
          <cell r="G150">
            <v>-0.36188829102320597</v>
          </cell>
        </row>
        <row r="151">
          <cell r="J151" t="str">
            <v>LGS-2 Ind. Inc</v>
          </cell>
          <cell r="K151">
            <v>29783.575000000001</v>
          </cell>
        </row>
        <row r="152">
          <cell r="J152" t="str">
            <v>TS-2 Ind. Inc</v>
          </cell>
          <cell r="K152">
            <v>345486.06311170897</v>
          </cell>
        </row>
        <row r="153">
          <cell r="J153" t="str">
            <v>Total</v>
          </cell>
          <cell r="K153">
            <v>375269.63811170898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fall"/>
      <sheetName val="Revenue Calculation"/>
      <sheetName val="Payment Calculation"/>
      <sheetName val="Inputs"/>
    </sheetNames>
    <sheetDataSet>
      <sheetData sheetId="0"/>
      <sheetData sheetId="1"/>
      <sheetData sheetId="2">
        <row r="24">
          <cell r="C24">
            <v>15704800</v>
          </cell>
        </row>
        <row r="25">
          <cell r="C25">
            <v>120640</v>
          </cell>
        </row>
      </sheetData>
      <sheetData sheetId="3">
        <row r="4">
          <cell r="B4">
            <v>19768</v>
          </cell>
        </row>
        <row r="5">
          <cell r="B5">
            <v>24451.25</v>
          </cell>
        </row>
        <row r="7">
          <cell r="B7">
            <v>45</v>
          </cell>
        </row>
        <row r="8">
          <cell r="B8">
            <v>2022000</v>
          </cell>
        </row>
        <row r="12">
          <cell r="B12">
            <v>117.58544989650554</v>
          </cell>
        </row>
        <row r="17">
          <cell r="B17">
            <v>187.83333333333212</v>
          </cell>
        </row>
        <row r="32">
          <cell r="B32">
            <v>0</v>
          </cell>
        </row>
        <row r="34">
          <cell r="B34">
            <v>0</v>
          </cell>
        </row>
        <row r="50">
          <cell r="B50">
            <v>272400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3, Pg 6-8"/>
      <sheetName val="Ex 3, Pg 9-10"/>
      <sheetName val="Sch1"/>
      <sheetName val="Sch2"/>
      <sheetName val="Sch3"/>
      <sheetName val="Sch4"/>
      <sheetName val="Sch5"/>
      <sheetName val="Sch5-2"/>
      <sheetName val="Sch5-3"/>
      <sheetName val="Sch6&amp;7"/>
      <sheetName val="Sch8"/>
      <sheetName val="Sch9"/>
      <sheetName val="Sch10"/>
      <sheetName val="Macros"/>
    </sheetNames>
    <sheetDataSet>
      <sheetData sheetId="0" refreshError="1"/>
      <sheetData sheetId="1"/>
      <sheetData sheetId="2">
        <row r="1">
          <cell r="G1" t="str">
            <v>Exhibit No. 3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Pivot"/>
      <sheetName val="A (Input) Inv MO Service Charge"/>
      <sheetName val="B (Input) MO Volumes"/>
      <sheetName val="C (Input) MO ARC RRC Charges"/>
      <sheetName val="D (Output) Volume Analysis"/>
      <sheetName val="E (Calc) MO ARC-RRC Charge"/>
      <sheetName val="F (Valid) MO Service Charge"/>
      <sheetName val="G (Valid) MO ARC-RRC Charge"/>
      <sheetName val="H (Ref) Mnthly Svc Fees"/>
      <sheetName val="I (Ref) Mnthly Baseline Units"/>
      <sheetName val="I(a) (Ref) Mnth Baseline Unit %"/>
      <sheetName val="J (Ref)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R (Input) SLA Achieved"/>
      <sheetName val="S (Calc) Service Credit"/>
      <sheetName val="T (Calc) Srvice Credt True Up"/>
      <sheetName val="U (Valid) Service Credit Sum"/>
      <sheetName val="V (Ref) At Risk"/>
      <sheetName val="W (Ref) Pool Allocation"/>
      <sheetName val="X (Ref) Original SLA"/>
      <sheetName val="(Ref) Invoice Detail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56"/>
  <sheetViews>
    <sheetView showGridLines="0" tabSelected="1" zoomScaleNormal="100" workbookViewId="0">
      <selection activeCell="L4" sqref="L4"/>
    </sheetView>
  </sheetViews>
  <sheetFormatPr defaultColWidth="9.85546875" defaultRowHeight="12.75" x14ac:dyDescent="0.2"/>
  <cols>
    <col min="1" max="1" width="5.85546875" style="1" customWidth="1"/>
    <col min="2" max="2" width="15.140625" style="1" customWidth="1"/>
    <col min="3" max="3" width="11.140625" style="1" customWidth="1"/>
    <col min="4" max="5" width="9.85546875" style="1"/>
    <col min="6" max="6" width="14.85546875" style="1" customWidth="1"/>
    <col min="7" max="7" width="22.7109375" style="1" customWidth="1"/>
    <col min="8" max="8" width="14.85546875" style="1" customWidth="1"/>
    <col min="9" max="9" width="18.7109375" style="1" customWidth="1"/>
    <col min="10" max="10" width="19" style="1" customWidth="1"/>
    <col min="11" max="11" width="13.85546875" style="1" customWidth="1"/>
    <col min="12" max="12" width="12.85546875" style="1" customWidth="1"/>
    <col min="13" max="16384" width="9.85546875" style="1"/>
  </cols>
  <sheetData>
    <row r="1" spans="1:12" x14ac:dyDescent="0.2">
      <c r="L1" s="32" t="s">
        <v>62</v>
      </c>
    </row>
    <row r="2" spans="1:12" x14ac:dyDescent="0.2">
      <c r="L2" s="32" t="s">
        <v>63</v>
      </c>
    </row>
    <row r="3" spans="1:12" x14ac:dyDescent="0.2">
      <c r="L3" s="32" t="s">
        <v>65</v>
      </c>
    </row>
    <row r="4" spans="1:12" x14ac:dyDescent="0.2">
      <c r="L4" s="32" t="s">
        <v>64</v>
      </c>
    </row>
    <row r="6" spans="1:12" x14ac:dyDescent="0.2">
      <c r="A6" s="30" t="str">
        <f>co</f>
        <v>COLUMBIA GAS OF KENTUCKY, INC.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2" x14ac:dyDescent="0.2">
      <c r="A7" s="30" t="str">
        <f>case</f>
        <v>CASE NO. 2016 - 00162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2" x14ac:dyDescent="0.2">
      <c r="A8" s="30" t="s">
        <v>61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2" x14ac:dyDescent="0.2">
      <c r="A9" s="31" t="str">
        <f>datef</f>
        <v>AS OF DECEMBER 31, 2017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2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2" x14ac:dyDescent="0.2">
      <c r="A11" s="7" t="s">
        <v>60</v>
      </c>
      <c r="B11" s="5"/>
      <c r="C11" s="4"/>
      <c r="D11" s="4"/>
      <c r="K11" s="29" t="s">
        <v>59</v>
      </c>
    </row>
    <row r="12" spans="1:12" x14ac:dyDescent="0.2">
      <c r="A12" s="7" t="s">
        <v>58</v>
      </c>
      <c r="B12" s="4"/>
      <c r="C12" s="5"/>
      <c r="D12" s="5"/>
      <c r="E12" s="7"/>
      <c r="K12" s="29" t="s">
        <v>57</v>
      </c>
    </row>
    <row r="13" spans="1:12" x14ac:dyDescent="0.2">
      <c r="A13" s="28" t="s">
        <v>56</v>
      </c>
      <c r="B13" s="27"/>
      <c r="C13" s="27"/>
      <c r="D13" s="27"/>
      <c r="E13" s="27"/>
      <c r="F13" s="27"/>
      <c r="G13" s="27"/>
      <c r="H13" s="27"/>
      <c r="I13" s="27"/>
      <c r="J13" s="27"/>
      <c r="K13" s="26" t="s">
        <v>55</v>
      </c>
    </row>
    <row r="14" spans="1:12" x14ac:dyDescent="0.2">
      <c r="D14" s="4"/>
      <c r="E14" s="4"/>
      <c r="K14" s="16" t="s">
        <v>54</v>
      </c>
    </row>
    <row r="15" spans="1:12" x14ac:dyDescent="0.2">
      <c r="A15" s="11" t="s">
        <v>53</v>
      </c>
      <c r="B15" s="11" t="s">
        <v>52</v>
      </c>
      <c r="G15" s="11" t="s">
        <v>51</v>
      </c>
      <c r="H15" s="11" t="s">
        <v>50</v>
      </c>
      <c r="I15" s="11" t="s">
        <v>49</v>
      </c>
      <c r="J15" s="11" t="s">
        <v>49</v>
      </c>
      <c r="K15" s="11" t="s">
        <v>48</v>
      </c>
    </row>
    <row r="16" spans="1:12" x14ac:dyDescent="0.2">
      <c r="A16" s="24" t="s">
        <v>47</v>
      </c>
      <c r="B16" s="24" t="s">
        <v>46</v>
      </c>
      <c r="C16" s="25"/>
      <c r="D16" s="25"/>
      <c r="E16" s="25"/>
      <c r="F16" s="25"/>
      <c r="G16" s="24" t="s">
        <v>45</v>
      </c>
      <c r="H16" s="24" t="s">
        <v>44</v>
      </c>
      <c r="I16" s="24" t="s">
        <v>43</v>
      </c>
      <c r="J16" s="24" t="s">
        <v>42</v>
      </c>
      <c r="K16" s="24" t="s">
        <v>41</v>
      </c>
    </row>
    <row r="18" spans="1:12" x14ac:dyDescent="0.2">
      <c r="A18" s="23">
        <v>1</v>
      </c>
      <c r="B18" s="22">
        <v>15560</v>
      </c>
      <c r="C18" s="21" t="s">
        <v>40</v>
      </c>
      <c r="D18" s="20"/>
      <c r="E18" s="20"/>
      <c r="F18" s="20"/>
      <c r="G18" s="20"/>
      <c r="H18" s="19">
        <f>'[16]DNF - WPB-6 Acct. (forecast)'!B29</f>
        <v>0</v>
      </c>
      <c r="I18" s="18">
        <v>1</v>
      </c>
      <c r="J18" s="19">
        <f>H18</f>
        <v>0</v>
      </c>
      <c r="K18" s="19">
        <f>'[16]DNF - WPB-6 Acct. (forecast)'!B32</f>
        <v>0</v>
      </c>
      <c r="L18" s="2"/>
    </row>
    <row r="19" spans="1:12" x14ac:dyDescent="0.2">
      <c r="B19" s="8"/>
      <c r="H19" s="2"/>
      <c r="I19" s="2"/>
      <c r="J19" s="2"/>
      <c r="K19" s="2"/>
      <c r="L19" s="2"/>
    </row>
    <row r="20" spans="1:12" x14ac:dyDescent="0.2">
      <c r="A20" s="9">
        <f>A18+1</f>
        <v>2</v>
      </c>
      <c r="B20" s="8"/>
      <c r="C20" s="12" t="s">
        <v>39</v>
      </c>
    </row>
    <row r="21" spans="1:12" x14ac:dyDescent="0.2">
      <c r="A21" s="9">
        <f t="shared" ref="A21:A26" si="0">A20+1</f>
        <v>3</v>
      </c>
      <c r="B21" s="11" t="s">
        <v>38</v>
      </c>
      <c r="C21" s="7" t="s">
        <v>37</v>
      </c>
      <c r="H21" s="17">
        <v>1270403.7</v>
      </c>
      <c r="I21" s="18"/>
      <c r="J21" s="17">
        <f t="shared" ref="J21:J26" si="1">H21</f>
        <v>1270403.7</v>
      </c>
      <c r="K21" s="17">
        <v>1219735.6999999997</v>
      </c>
      <c r="L21" s="2"/>
    </row>
    <row r="22" spans="1:12" x14ac:dyDescent="0.2">
      <c r="A22" s="9">
        <f t="shared" si="0"/>
        <v>4</v>
      </c>
      <c r="B22" s="11" t="s">
        <v>36</v>
      </c>
      <c r="C22" s="7" t="s">
        <v>35</v>
      </c>
      <c r="H22" s="17">
        <v>238505.39</v>
      </c>
      <c r="I22" s="18"/>
      <c r="J22" s="17">
        <f t="shared" si="1"/>
        <v>238505.39</v>
      </c>
      <c r="K22" s="17">
        <v>228991.3900000001</v>
      </c>
      <c r="L22" s="2"/>
    </row>
    <row r="23" spans="1:12" x14ac:dyDescent="0.2">
      <c r="A23" s="9">
        <f t="shared" si="0"/>
        <v>5</v>
      </c>
      <c r="B23" s="16" t="s">
        <v>34</v>
      </c>
      <c r="C23" s="7" t="s">
        <v>33</v>
      </c>
      <c r="H23" s="17">
        <v>2242077.11</v>
      </c>
      <c r="I23" s="17"/>
      <c r="J23" s="17">
        <f t="shared" si="1"/>
        <v>2242077.11</v>
      </c>
      <c r="K23" s="17">
        <v>2265907.11</v>
      </c>
      <c r="L23" s="2"/>
    </row>
    <row r="24" spans="1:12" x14ac:dyDescent="0.2">
      <c r="A24" s="9">
        <f t="shared" si="0"/>
        <v>6</v>
      </c>
      <c r="B24" s="16" t="s">
        <v>32</v>
      </c>
      <c r="C24" s="7" t="s">
        <v>31</v>
      </c>
      <c r="H24" s="17">
        <v>408886.10000000003</v>
      </c>
      <c r="I24" s="2"/>
      <c r="J24" s="17">
        <f t="shared" si="1"/>
        <v>408886.10000000003</v>
      </c>
      <c r="K24" s="17">
        <v>413232.09230769234</v>
      </c>
      <c r="L24" s="2"/>
    </row>
    <row r="25" spans="1:12" x14ac:dyDescent="0.2">
      <c r="A25" s="9">
        <f t="shared" si="0"/>
        <v>7</v>
      </c>
      <c r="B25" s="16">
        <v>2969</v>
      </c>
      <c r="C25" s="7" t="s">
        <v>30</v>
      </c>
      <c r="H25" s="15">
        <v>1152715.6499999999</v>
      </c>
      <c r="I25" s="2"/>
      <c r="J25" s="13">
        <f t="shared" si="1"/>
        <v>1152715.6499999999</v>
      </c>
      <c r="K25" s="15">
        <v>1258106.5730769234</v>
      </c>
      <c r="L25" s="2"/>
    </row>
    <row r="26" spans="1:12" x14ac:dyDescent="0.2">
      <c r="A26" s="9">
        <f t="shared" si="0"/>
        <v>8</v>
      </c>
      <c r="B26" s="8"/>
      <c r="C26" s="7" t="s">
        <v>29</v>
      </c>
      <c r="H26" s="6">
        <f>SUM(H21:H25)</f>
        <v>5312587.9499999993</v>
      </c>
      <c r="I26" s="2"/>
      <c r="J26" s="6">
        <f t="shared" si="1"/>
        <v>5312587.9499999993</v>
      </c>
      <c r="K26" s="6">
        <f>SUM(K21:K25)</f>
        <v>5385972.865384616</v>
      </c>
      <c r="L26" s="2"/>
    </row>
    <row r="27" spans="1:12" x14ac:dyDescent="0.2">
      <c r="B27" s="8"/>
      <c r="H27" s="2"/>
      <c r="I27" s="2"/>
      <c r="J27" s="2"/>
      <c r="K27" s="2"/>
      <c r="L27" s="2"/>
    </row>
    <row r="28" spans="1:12" x14ac:dyDescent="0.2">
      <c r="A28" s="9">
        <f>A26+1</f>
        <v>9</v>
      </c>
      <c r="B28" s="8"/>
      <c r="C28" s="12" t="s">
        <v>28</v>
      </c>
      <c r="H28" s="2"/>
      <c r="I28" s="2"/>
      <c r="J28" s="2"/>
      <c r="K28" s="2"/>
      <c r="L28" s="2"/>
    </row>
    <row r="29" spans="1:12" x14ac:dyDescent="0.2">
      <c r="A29" s="9">
        <f t="shared" ref="A29:A43" si="2">A28+1</f>
        <v>10</v>
      </c>
      <c r="B29" s="11" t="s">
        <v>27</v>
      </c>
      <c r="C29" s="7" t="s">
        <v>26</v>
      </c>
      <c r="H29" s="2">
        <v>-73633943.594376162</v>
      </c>
      <c r="I29" s="2"/>
      <c r="J29" s="2">
        <f t="shared" ref="J29:J43" si="3">H29</f>
        <v>-73633943.594376162</v>
      </c>
      <c r="K29" s="2">
        <v>-70625332.961684912</v>
      </c>
      <c r="L29" s="2"/>
    </row>
    <row r="30" spans="1:12" x14ac:dyDescent="0.2">
      <c r="A30" s="9">
        <f t="shared" si="2"/>
        <v>11</v>
      </c>
      <c r="B30" s="11" t="s">
        <v>25</v>
      </c>
      <c r="C30" s="7" t="s">
        <v>24</v>
      </c>
      <c r="H30" s="2">
        <v>-14450994.336049676</v>
      </c>
      <c r="I30" s="2"/>
      <c r="J30" s="2">
        <f t="shared" si="3"/>
        <v>-14450994.336049676</v>
      </c>
      <c r="K30" s="2">
        <v>-13912812.91598892</v>
      </c>
      <c r="L30" s="2"/>
    </row>
    <row r="31" spans="1:12" x14ac:dyDescent="0.2">
      <c r="A31" s="9">
        <f t="shared" si="2"/>
        <v>12</v>
      </c>
      <c r="B31" s="11" t="s">
        <v>23</v>
      </c>
      <c r="C31" s="7" t="s">
        <v>22</v>
      </c>
      <c r="H31" s="2">
        <v>-5990504.9900000002</v>
      </c>
      <c r="I31" s="2"/>
      <c r="J31" s="2">
        <f t="shared" si="3"/>
        <v>-5990504.9900000002</v>
      </c>
      <c r="K31" s="2">
        <v>-5843458.9900000002</v>
      </c>
      <c r="L31" s="2"/>
    </row>
    <row r="32" spans="1:12" x14ac:dyDescent="0.2">
      <c r="A32" s="9">
        <f t="shared" si="2"/>
        <v>13</v>
      </c>
      <c r="B32" s="11" t="s">
        <v>21</v>
      </c>
      <c r="C32" s="7" t="s">
        <v>20</v>
      </c>
      <c r="H32" s="2">
        <v>-1124626.2</v>
      </c>
      <c r="I32" s="2"/>
      <c r="J32" s="2">
        <f t="shared" si="3"/>
        <v>-1124626.2</v>
      </c>
      <c r="K32" s="2">
        <v>-1097020.1846153843</v>
      </c>
      <c r="L32" s="2"/>
    </row>
    <row r="33" spans="1:12" x14ac:dyDescent="0.2">
      <c r="A33" s="9">
        <f t="shared" si="2"/>
        <v>14</v>
      </c>
      <c r="B33" s="11" t="s">
        <v>19</v>
      </c>
      <c r="C33" s="7" t="s">
        <v>18</v>
      </c>
      <c r="H33" s="2">
        <v>-468255.83</v>
      </c>
      <c r="I33" s="2"/>
      <c r="J33" s="2">
        <f t="shared" si="3"/>
        <v>-468255.83</v>
      </c>
      <c r="K33" s="2">
        <v>-460043.84307692316</v>
      </c>
      <c r="L33" s="2"/>
    </row>
    <row r="34" spans="1:12" x14ac:dyDescent="0.2">
      <c r="A34" s="9">
        <f t="shared" si="2"/>
        <v>15</v>
      </c>
      <c r="B34" s="11" t="s">
        <v>17</v>
      </c>
      <c r="C34" s="7" t="s">
        <v>16</v>
      </c>
      <c r="H34" s="2">
        <v>-87909.36</v>
      </c>
      <c r="I34" s="2"/>
      <c r="J34" s="2">
        <f t="shared" si="3"/>
        <v>-87909.36</v>
      </c>
      <c r="K34" s="2">
        <v>-86367.332307692297</v>
      </c>
      <c r="L34" s="2"/>
    </row>
    <row r="35" spans="1:12" x14ac:dyDescent="0.2">
      <c r="A35" s="9">
        <f t="shared" si="2"/>
        <v>16</v>
      </c>
      <c r="B35" s="11">
        <v>2232</v>
      </c>
      <c r="C35" s="7" t="s">
        <v>15</v>
      </c>
      <c r="H35" s="2">
        <v>1501128.27</v>
      </c>
      <c r="I35" s="2"/>
      <c r="J35" s="2">
        <f t="shared" si="3"/>
        <v>1501128.27</v>
      </c>
      <c r="K35" s="2">
        <v>1494328.249230769</v>
      </c>
      <c r="L35" s="2"/>
    </row>
    <row r="36" spans="1:12" x14ac:dyDescent="0.2">
      <c r="A36" s="9">
        <f t="shared" si="2"/>
        <v>17</v>
      </c>
      <c r="B36" s="11">
        <v>4232</v>
      </c>
      <c r="C36" s="7" t="s">
        <v>14</v>
      </c>
      <c r="H36" s="2">
        <v>281818.92</v>
      </c>
      <c r="J36" s="2">
        <f t="shared" si="3"/>
        <v>281818.92</v>
      </c>
      <c r="K36" s="2">
        <v>280540.92615384609</v>
      </c>
      <c r="L36" s="2"/>
    </row>
    <row r="37" spans="1:12" x14ac:dyDescent="0.2">
      <c r="A37" s="9">
        <f t="shared" si="2"/>
        <v>18</v>
      </c>
      <c r="B37" s="11">
        <v>2234</v>
      </c>
      <c r="C37" s="7" t="s">
        <v>13</v>
      </c>
      <c r="H37" s="2">
        <v>4136.3500000000004</v>
      </c>
      <c r="I37" s="2"/>
      <c r="J37" s="2">
        <f t="shared" si="3"/>
        <v>4136.3500000000004</v>
      </c>
      <c r="K37" s="2">
        <v>5800.3230769230777</v>
      </c>
      <c r="L37" s="2"/>
    </row>
    <row r="38" spans="1:12" x14ac:dyDescent="0.2">
      <c r="A38" s="9">
        <f t="shared" si="2"/>
        <v>19</v>
      </c>
      <c r="B38" s="11">
        <v>4234</v>
      </c>
      <c r="C38" s="7" t="s">
        <v>12</v>
      </c>
      <c r="H38" s="2">
        <v>751.8599999999999</v>
      </c>
      <c r="I38" s="2"/>
      <c r="J38" s="2">
        <f t="shared" si="3"/>
        <v>751.8599999999999</v>
      </c>
      <c r="K38" s="2">
        <v>1057.8707692307694</v>
      </c>
      <c r="L38" s="2"/>
    </row>
    <row r="39" spans="1:12" x14ac:dyDescent="0.2">
      <c r="A39" s="9">
        <f t="shared" si="2"/>
        <v>20</v>
      </c>
      <c r="B39" s="11">
        <v>4227</v>
      </c>
      <c r="C39" s="7" t="s">
        <v>11</v>
      </c>
      <c r="H39" s="2">
        <v>4468916.7597532002</v>
      </c>
      <c r="I39" s="2"/>
      <c r="J39" s="2">
        <f t="shared" si="3"/>
        <v>4468916.7597532002</v>
      </c>
      <c r="K39" s="2">
        <v>4095256.8045250168</v>
      </c>
      <c r="L39" s="2"/>
    </row>
    <row r="40" spans="1:12" x14ac:dyDescent="0.2">
      <c r="A40" s="9">
        <f t="shared" si="2"/>
        <v>21</v>
      </c>
      <c r="B40" s="11">
        <v>2951</v>
      </c>
      <c r="C40" s="7" t="s">
        <v>10</v>
      </c>
      <c r="H40" s="2">
        <v>-97470</v>
      </c>
      <c r="I40" s="4"/>
      <c r="J40" s="2">
        <f t="shared" si="3"/>
        <v>-97470</v>
      </c>
      <c r="K40" s="2">
        <v>-97974</v>
      </c>
      <c r="L40" s="2"/>
    </row>
    <row r="41" spans="1:12" x14ac:dyDescent="0.2">
      <c r="A41" s="9">
        <f t="shared" si="2"/>
        <v>22</v>
      </c>
      <c r="B41" s="11">
        <v>2953</v>
      </c>
      <c r="C41" s="7" t="s">
        <v>9</v>
      </c>
      <c r="H41" s="2">
        <v>-275489</v>
      </c>
      <c r="J41" s="2">
        <f t="shared" si="3"/>
        <v>-275489</v>
      </c>
      <c r="K41" s="2">
        <v>-196121</v>
      </c>
      <c r="L41" s="2"/>
    </row>
    <row r="42" spans="1:12" x14ac:dyDescent="0.2">
      <c r="A42" s="9">
        <f t="shared" si="2"/>
        <v>23</v>
      </c>
      <c r="B42" s="11"/>
      <c r="C42" s="7" t="s">
        <v>8</v>
      </c>
      <c r="H42" s="15">
        <v>274460.1652161628</v>
      </c>
      <c r="I42" s="14"/>
      <c r="J42" s="13">
        <f t="shared" si="3"/>
        <v>274460.1652161628</v>
      </c>
      <c r="K42" s="13">
        <v>274460.1652161628</v>
      </c>
      <c r="L42" s="2"/>
    </row>
    <row r="43" spans="1:12" x14ac:dyDescent="0.2">
      <c r="A43" s="9">
        <f t="shared" si="2"/>
        <v>24</v>
      </c>
      <c r="B43" s="11"/>
      <c r="C43" s="7" t="s">
        <v>7</v>
      </c>
      <c r="H43" s="6">
        <f>SUM(H29:H42)</f>
        <v>-89597980.985456482</v>
      </c>
      <c r="I43" s="2"/>
      <c r="J43" s="6">
        <f t="shared" si="3"/>
        <v>-89597980.985456482</v>
      </c>
      <c r="K43" s="6">
        <f>SUM(K29:K42)</f>
        <v>-86167686.888701886</v>
      </c>
      <c r="L43" s="2"/>
    </row>
    <row r="44" spans="1:12" x14ac:dyDescent="0.2">
      <c r="B44" s="8"/>
      <c r="H44" s="2"/>
      <c r="I44" s="2"/>
      <c r="J44" s="2"/>
      <c r="K44" s="2"/>
      <c r="L44" s="2"/>
    </row>
    <row r="45" spans="1:12" x14ac:dyDescent="0.2">
      <c r="A45" s="9">
        <f>A43+1</f>
        <v>25</v>
      </c>
      <c r="B45" s="8"/>
      <c r="C45" s="12" t="s">
        <v>6</v>
      </c>
      <c r="H45" s="2"/>
      <c r="I45" s="2"/>
      <c r="J45" s="2"/>
      <c r="K45" s="2"/>
      <c r="L45" s="2"/>
    </row>
    <row r="46" spans="1:12" x14ac:dyDescent="0.2">
      <c r="A46" s="9">
        <f>A45+1</f>
        <v>26</v>
      </c>
      <c r="B46" s="11" t="s">
        <v>5</v>
      </c>
      <c r="C46" s="7" t="s">
        <v>4</v>
      </c>
      <c r="H46" s="2">
        <f>'[16]DNF - WPB-6 Acct. (forecast)'!D29</f>
        <v>0</v>
      </c>
      <c r="I46" s="2"/>
      <c r="J46" s="2">
        <f>H46</f>
        <v>0</v>
      </c>
      <c r="K46" s="2">
        <f>'[16]DNF - WPB-6 Acct. (forecast)'!D32</f>
        <v>0</v>
      </c>
      <c r="L46" s="2"/>
    </row>
    <row r="47" spans="1:12" x14ac:dyDescent="0.2">
      <c r="A47" s="9">
        <f>A46+1</f>
        <v>27</v>
      </c>
      <c r="B47" s="11" t="s">
        <v>3</v>
      </c>
      <c r="C47" s="7" t="s">
        <v>2</v>
      </c>
      <c r="H47" s="10">
        <f>'[16]DNF - WPB-6 Acct. (forecast)'!F29</f>
        <v>0</v>
      </c>
      <c r="I47" s="2"/>
      <c r="J47" s="10">
        <f>H47</f>
        <v>0</v>
      </c>
      <c r="K47" s="10">
        <f>'[16]DNF - WPB-6 Acct. (forecast)'!F32</f>
        <v>0</v>
      </c>
      <c r="L47" s="2"/>
    </row>
    <row r="48" spans="1:12" x14ac:dyDescent="0.2">
      <c r="A48" s="9">
        <f>A47+1</f>
        <v>28</v>
      </c>
      <c r="B48" s="8"/>
      <c r="C48" s="7" t="s">
        <v>1</v>
      </c>
      <c r="H48" s="6">
        <f>H46+H47</f>
        <v>0</v>
      </c>
      <c r="I48" s="2"/>
      <c r="J48" s="6">
        <f>H48</f>
        <v>0</v>
      </c>
      <c r="K48" s="6">
        <f>K46+K47</f>
        <v>0</v>
      </c>
      <c r="L48" s="2"/>
    </row>
    <row r="49" spans="1:12" x14ac:dyDescent="0.2">
      <c r="B49" s="8"/>
      <c r="H49" s="2"/>
      <c r="I49" s="2"/>
      <c r="J49" s="2"/>
      <c r="K49" s="2"/>
      <c r="L49" s="2"/>
    </row>
    <row r="50" spans="1:12" x14ac:dyDescent="0.2">
      <c r="A50" s="9">
        <f>A48+1</f>
        <v>29</v>
      </c>
      <c r="B50" s="8"/>
      <c r="C50" s="7" t="s">
        <v>0</v>
      </c>
      <c r="H50" s="6">
        <f>H26+H43+H48</f>
        <v>-84285393.035456479</v>
      </c>
      <c r="I50" s="2"/>
      <c r="J50" s="6">
        <f>H50</f>
        <v>-84285393.035456479</v>
      </c>
      <c r="K50" s="6">
        <f>K26+K43+K48</f>
        <v>-80781714.023317277</v>
      </c>
      <c r="L50" s="2"/>
    </row>
    <row r="51" spans="1:12" x14ac:dyDescent="0.2">
      <c r="J51" s="2"/>
      <c r="K51" s="2"/>
    </row>
    <row r="52" spans="1:12" x14ac:dyDescent="0.2">
      <c r="A52" s="4"/>
      <c r="B52" s="4"/>
      <c r="C52" s="5"/>
      <c r="D52" s="4"/>
      <c r="E52" s="4"/>
      <c r="F52" s="4"/>
      <c r="G52" s="4"/>
      <c r="H52" s="4"/>
      <c r="I52" s="4"/>
      <c r="J52" s="3"/>
      <c r="K52" s="3"/>
      <c r="L52" s="2"/>
    </row>
    <row r="53" spans="1:12" x14ac:dyDescent="0.2">
      <c r="A53" s="4"/>
      <c r="B53" s="4"/>
      <c r="C53" s="5"/>
      <c r="D53" s="4"/>
      <c r="E53" s="4"/>
      <c r="F53" s="4"/>
      <c r="G53" s="4"/>
      <c r="H53" s="4"/>
      <c r="I53" s="4"/>
      <c r="J53" s="3"/>
      <c r="K53" s="3"/>
      <c r="L53" s="2"/>
    </row>
    <row r="54" spans="1:12" x14ac:dyDescent="0.2">
      <c r="J54" s="2"/>
      <c r="K54" s="2"/>
      <c r="L54" s="2"/>
    </row>
    <row r="55" spans="1:12" x14ac:dyDescent="0.2">
      <c r="J55" s="2"/>
      <c r="K55" s="2"/>
      <c r="L55" s="2"/>
    </row>
    <row r="56" spans="1:12" x14ac:dyDescent="0.2">
      <c r="J56" s="2"/>
      <c r="K56" s="2"/>
      <c r="L56" s="2"/>
    </row>
  </sheetData>
  <mergeCells count="4">
    <mergeCell ref="A6:K6"/>
    <mergeCell ref="A7:K7"/>
    <mergeCell ref="A8:K8"/>
    <mergeCell ref="A9:K9"/>
  </mergeCells>
  <printOptions horizontalCentered="1"/>
  <pageMargins left="0.5" right="0.5" top="0.75" bottom="0.5" header="0.3" footer="0.3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B-6 Def. Cr. &amp; ADIT (Forecast)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 Lai</dc:creator>
  <cp:lastModifiedBy>Fischer \ Panpilas</cp:lastModifiedBy>
  <cp:lastPrinted>2018-04-23T12:48:59Z</cp:lastPrinted>
  <dcterms:created xsi:type="dcterms:W3CDTF">2018-04-23T12:47:06Z</dcterms:created>
  <dcterms:modified xsi:type="dcterms:W3CDTF">2018-04-23T13:18:21Z</dcterms:modified>
</cp:coreProperties>
</file>