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720"/>
  </bookViews>
  <sheets>
    <sheet name="B-6 Def. Cr. &amp; ADIT (Forecast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'[1]TRANSPORTS-revised'!#REF!</definedName>
    <definedName name="\C">#REF!</definedName>
    <definedName name="\f">'[2]E-2'!#REF!</definedName>
    <definedName name="\p">#REF!</definedName>
    <definedName name="\s">'[2]E-2'!#REF!</definedName>
    <definedName name="\t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'[3]Rev Def Sum'!#REF!</definedName>
    <definedName name="__sch17">#REF!</definedName>
    <definedName name="__SCH33">'[4]SCHEDULE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0TAXPROP">#REF!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SUMMARY">#REF!</definedName>
    <definedName name="_2_SUMMARY10">#REF!</definedName>
    <definedName name="_235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localSheetId="0" hidden="1">1</definedName>
    <definedName name="_Regression_Int" hidden="1">1</definedName>
    <definedName name="_SCH10">'[5]Rev Def Sum'!#REF!</definedName>
    <definedName name="_sch17">#REF!</definedName>
    <definedName name="_SCH33">'[6]SCHEDULE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[7]Inputs!$B$4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[8]Sch1!$G$1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'[9]L Graph (Data)'!$A$6:$DS$21</definedName>
    <definedName name="Ainputvol">'[10]L Graph (Data)'!$A$6:$DS$17</definedName>
    <definedName name="ali" hidden="1">{"'Server Configuration'!$A$1:$DB$281"}</definedName>
    <definedName name="AllData">OFFSET('[11]SLCs Due &amp; Recd'!$A$11,0,0,COUNTA('[11]SLCs Due &amp; Recd'!$B$1:$B$65536),COUNTA('[11]SLCs Due &amp; Recd'!$A$11:$IV$11))</definedName>
    <definedName name="ALLOC">[12]VLOOKUP!$A$2:$S$26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[7]Inputs!$B$50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[13]EXH10!$A$1:$J$47</definedName>
    <definedName name="Avg_Mo_pmt">[7]Inputs!$B$7</definedName>
    <definedName name="AVGrate">'[14]AVG FXrates'!$B$4:$F$47</definedName>
    <definedName name="b" hidden="1">{"'Server Configuration'!$A$1:$DB$281"}</definedName>
    <definedName name="b_1" hidden="1">{"'Server Configuration'!$A$1:$DB$281"}</definedName>
    <definedName name="Bank">[15]Input!#REF!</definedName>
    <definedName name="base">'[16]Index A'!$C$16</definedName>
    <definedName name="Baseline">#REF!</definedName>
    <definedName name="bdate">'[17]Oper Rev&amp;Exp by Accts C2.1A'!$A$4</definedName>
    <definedName name="BENEFITS">#REF!</definedName>
    <definedName name="Binputrusum">'[9]L Graph (Data)'!$A$97:$DS$109</definedName>
    <definedName name="binputsum">'[10]L Graph (Data)'!$A$19:$DS$29</definedName>
    <definedName name="binputsumru">'[18]L Graph (Data)'!$A$91:$DS$105</definedName>
    <definedName name="binputvol">'[18]L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[19]Assumptions!$J$8:$J$21</definedName>
    <definedName name="BOB">#REF!</definedName>
    <definedName name="BTU">[20]Input!$B$11</definedName>
    <definedName name="ByTower">#REF!</definedName>
    <definedName name="CALDEN">#REF!</definedName>
    <definedName name="Cap_Structure">#REF!</definedName>
    <definedName name="case">'[16]B-1 p.1 Summary (Base)'!$A$2</definedName>
    <definedName name="CCCfeeadj">'[10]L Graph (Data)'!$A$410:$DS$457</definedName>
    <definedName name="CCCvoladj">'[10]L Graph (Data)'!$A$359:$DS$406</definedName>
    <definedName name="Central_Call_Handling_Charge">'[21]Router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'[9]L Graph (Data)'!$A$41:$IV$56</definedName>
    <definedName name="Cinputvol">'[18]L Graph (Data)'!$A$38:$DS$51</definedName>
    <definedName name="Clarification">#REF!</definedName>
    <definedName name="co">'[16]Index A'!$A$10</definedName>
    <definedName name="COLUMN1">#REF!</definedName>
    <definedName name="COLUMN2">#REF!</definedName>
    <definedName name="Commodity">[15]Input!$C$10</definedName>
    <definedName name="Companies">#REF!</definedName>
    <definedName name="company">'[17]Operating Income Summary C-1'!$A$1</definedName>
    <definedName name="CONAME">[15]B!$A$1</definedName>
    <definedName name="CONTENTS">#REF!</definedName>
    <definedName name="Criticality">#REF!</definedName>
    <definedName name="curr_cust_pmts">'[7]Payment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'[5]Rev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'[22]Operating Income Summary C-1'!$A$4</definedName>
    <definedName name="dateb">'[16]B-1 p.1 Summary (Base)'!$A$4</definedName>
    <definedName name="datef">'[16]B-1 p.2 Summary (Forecast)'!$A$4</definedName>
    <definedName name="DAVE">'[2]E-2'!#REF!</definedName>
    <definedName name="DC">[8]Sch2!#REF!</definedName>
    <definedName name="DEBT">[23]RORB!$B$2:$F$24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[7]Inputs!$B$32</definedName>
    <definedName name="EA">[7]Inputs!$B$8</definedName>
    <definedName name="EGC">[15]Input!$C$11</definedName>
    <definedName name="EGCDATE">[15]Input!$C$14</definedName>
    <definedName name="ENDrate">'[14]END FXrates'!$B$4:$F$46</definedName>
    <definedName name="Enrolled">[7]Inputs!$B$5</definedName>
    <definedName name="EQUITY">[23]RORB!$A$25:$G$49</definedName>
    <definedName name="Est_Enrollment">[7]Inputs!$B$17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'[17]Operating Income Summary C-1'!$A$4</definedName>
    <definedName name="FDATE">'[17]Oper Rev&amp;Exp by Accts C2.1B'!$A$4</definedName>
    <definedName name="FEDTAX">'[5]Rev Def Sum'!#REF!</definedName>
    <definedName name="FICA">[24]Sheet1!$A$2:$R$48</definedName>
    <definedName name="FICA_CALULATION">#REF!</definedName>
    <definedName name="FICA_FIC_TAX_MO">#REF!</definedName>
    <definedName name="FICA_FIT_TAX_BW">#REF!</definedName>
    <definedName name="FindRef">OFFSET('[11]% Invoice'!$A$1,0,0,COUNTA('[11]% Invoice'!$A$1:$A$65536),1)</definedName>
    <definedName name="forecast">'[16]Index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[8]Sch2!#REF!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[19]Assumptions!$J$8:$J$21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'[18]L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'[5]Rev Def Sum'!#REF!</definedName>
    <definedName name="INCTAX2">'[5]Rev Def Sum'!#REF!</definedName>
    <definedName name="INDADD">#REF!</definedName>
    <definedName name="INPUT">#REF!</definedName>
    <definedName name="Inputbase">'[9]A (Input) Inv MO Service Charge'!#REF!</definedName>
    <definedName name="INTCO">#REF!</definedName>
    <definedName name="INTEREST_WKST">#REF!</definedName>
    <definedName name="IRefbase">'[9]L Graph (Data)'!$A$113:$DS$126</definedName>
    <definedName name="Irefbaseunits">'[18]L Graph (Data)'!$A$109:$DS$125</definedName>
    <definedName name="ITARCRRCCHARGE">'[10]L Graph (Data)'!$A$187:$DS$233</definedName>
    <definedName name="ITbasefee">'[10]L Graph (Data)'!$A$49:$DS$60</definedName>
    <definedName name="ITbaseRUFee">'[10]L Graph (Data)'!$A$239:$DS$286</definedName>
    <definedName name="ITbinputsumru">'[10]L Graph (Data)'!$A$81:$DS$128</definedName>
    <definedName name="ITbinputvol">'[10]L Graph (Data)'!$A$19:$DS$30</definedName>
    <definedName name="ITCinputvol">'[10]L Graph (Data)'!$A$34:$DS$45</definedName>
    <definedName name="ITIbaselineunits">'[10]L Graph (Data)'!$A$63:$DS$74</definedName>
    <definedName name="ITNetArcCharge">'[10]L Graph (Data)'!$A$293:$DS$339</definedName>
    <definedName name="ITnetservfee">'[10]L Graph (Data)'!$A$344:$DS$355</definedName>
    <definedName name="ITrefbaselineunits">'[10]L Graph (Data)'!$A$132:$DS$181</definedName>
    <definedName name="JTC">'[16]Operating Income Summary C-1'!$M$9</definedName>
    <definedName name="LABOR">#REF!</definedName>
    <definedName name="licenseduration">#REF!</definedName>
    <definedName name="licensescope">#REF!</definedName>
    <definedName name="LOBBYING">#REF!</definedName>
    <definedName name="lookup">'[25]Input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'[26]Rev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#REF!='[27]September Travel Detail'!#REF!</definedName>
    <definedName name="NvsInstanceHook_1">#REF!='[27]September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[7]Inputs!$B$34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'[28]Rate Base Summary Sch B-1'!#REF!</definedName>
    <definedName name="PAGE3">#REF!</definedName>
    <definedName name="PAGE4">#REF!</definedName>
    <definedName name="PAGE5">'[29]B-2.3'!#REF!</definedName>
    <definedName name="PAGE6">'[29]B-2.3'!#REF!</definedName>
    <definedName name="PAGE7">#REF!</definedName>
    <definedName name="PAGE8">#REF!</definedName>
    <definedName name="penalty">#REF!</definedName>
    <definedName name="PerInvoiceLookup">OFFSET('[11]% Invoice'!$A$1,0,0,COUNTA('[11]% Invoice'!$A$1:$A$65536),COUNTA('[11]%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'[30]Product List'!$A$1:$E$23153</definedName>
    <definedName name="proj_cust_pmts">'[7]Payment Calculation'!$C$25</definedName>
    <definedName name="PROPTAX">#REF!</definedName>
    <definedName name="qryFTECategbyCountry">#REF!</definedName>
    <definedName name="Quest">#REF!</definedName>
    <definedName name="RATEBASE">'[5]Rev Def Sum'!#REF!</definedName>
    <definedName name="rates">#REF!</definedName>
    <definedName name="RECON2">#REF!</definedName>
    <definedName name="RECONCILATION">#REF!</definedName>
    <definedName name="_xlnm.Recorder">#REF!</definedName>
    <definedName name="RefFunction">[19]Assumptions!$F$34:$F$39</definedName>
    <definedName name="RefGrade">[19]Assumptions!$F$7:$F$16</definedName>
    <definedName name="RefJobTitle">[19]Assumptions!$F$18:$F$31</definedName>
    <definedName name="REVALLOC">'[6]ATTACH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[15]Input!#REF!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'[16]B-1 p.1 Summary (Base)'!$J$8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eldata">#REF!</definedName>
    <definedName name="TEMP">#REF!</definedName>
    <definedName name="test">'[25]Input Sheet'!#REF!</definedName>
    <definedName name="test1">'[25]Input Sheet'!#REF!</definedName>
    <definedName name="tol">0.001</definedName>
    <definedName name="TOTALONM">#REF!</definedName>
    <definedName name="Totals">'[31]Complete Listing incl LCN'!#REF!</definedName>
    <definedName name="TY">[15]B!#REF!</definedName>
    <definedName name="TYDESC">[15]B!$A$3</definedName>
    <definedName name="UNEMPLOY_TAX">#REF!</definedName>
    <definedName name="Usage_per_Cust">[7]Inputs!$B$12</definedName>
    <definedName name="usd">[32]Assumptions!$C$13</definedName>
    <definedName name="USF">#REF!</definedName>
    <definedName name="VOL_COMP2">#REF!</definedName>
    <definedName name="VOL_COMPARISON">#REF!</definedName>
    <definedName name="WCSUM">#REF!</definedName>
    <definedName name="wit">'[17]Operating Income Summary C-1'!$M$9</definedName>
    <definedName name="Witness">[15]Input!$B$8</definedName>
    <definedName name="WORKAREA">'[6]ATTACH REH-5A REV'!$B$52:$K$169</definedName>
    <definedName name="WorkingDaysPerYear">210</definedName>
    <definedName name="Xref">'[33]xref acct'!$A$3:$C$167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9" i="1"/>
  <c r="H18" i="1"/>
  <c r="J18" i="1" s="1"/>
  <c r="K18" i="1"/>
  <c r="A20" i="1"/>
  <c r="A21" i="1"/>
  <c r="J21" i="1"/>
  <c r="A22" i="1"/>
  <c r="J22" i="1"/>
  <c r="A23" i="1"/>
  <c r="J23" i="1"/>
  <c r="A24" i="1"/>
  <c r="J24" i="1"/>
  <c r="A25" i="1"/>
  <c r="J25" i="1"/>
  <c r="A26" i="1"/>
  <c r="H26" i="1"/>
  <c r="J26" i="1"/>
  <c r="K26" i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50" i="1" s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K43" i="1"/>
  <c r="H43" i="1"/>
  <c r="J43" i="1"/>
  <c r="H46" i="1"/>
  <c r="H48" i="1" s="1"/>
  <c r="J48" i="1" s="1"/>
  <c r="J46" i="1"/>
  <c r="K46" i="1"/>
  <c r="H47" i="1"/>
  <c r="J47" i="1"/>
  <c r="K47" i="1"/>
  <c r="K48" i="1" s="1"/>
  <c r="H50" i="1" l="1"/>
  <c r="J50" i="1" s="1"/>
  <c r="K50" i="1"/>
</calcChain>
</file>

<file path=xl/sharedStrings.xml><?xml version="1.0" encoding="utf-8"?>
<sst xmlns="http://schemas.openxmlformats.org/spreadsheetml/2006/main" count="67" uniqueCount="66">
  <si>
    <t xml:space="preserve">       TOTAL ACCUMULATED DEFERRED TAXES</t>
  </si>
  <si>
    <t xml:space="preserve">       TOTAL ACCOUNT 283</t>
  </si>
  <si>
    <t>LEGAL LIABILITY - LEASE ON G.O. BLDG. - STATE</t>
  </si>
  <si>
    <t>4951</t>
  </si>
  <si>
    <t>LEGAL LIABILITY - LEASE ON G.O. BLDG. - FED</t>
  </si>
  <si>
    <t>2951</t>
  </si>
  <si>
    <t>ACCOUNT 283 - DEFERRED INCOME TAXES - OTHER</t>
  </si>
  <si>
    <t xml:space="preserve">       TOTAL ACCOUNT 282</t>
  </si>
  <si>
    <t>REG. 1.167 NORMALIZATION ADJUSTMENT</t>
  </si>
  <si>
    <t>RRA '93 RATE BASE INCREMENT</t>
  </si>
  <si>
    <t>RRA '93 1% OFFSET</t>
  </si>
  <si>
    <t>NON-CONFORMING STATE DEPRECIATION</t>
  </si>
  <si>
    <t>BUILDER INCENTIVES - STATE</t>
  </si>
  <si>
    <t>BUILDER INCENTIVES - FED</t>
  </si>
  <si>
    <t>CONTRIBUTIONS IN AID OF CONSTRUCTION - STATE</t>
  </si>
  <si>
    <t>CONTRIBUTIONS IN AID OF CONSTRUCTION - FED</t>
  </si>
  <si>
    <t>PROPERTY REMOVAL COSTS - STATE</t>
  </si>
  <si>
    <t>4231</t>
  </si>
  <si>
    <t>PROPERTY REMOVAL COSTS - FED</t>
  </si>
  <si>
    <t>2231</t>
  </si>
  <si>
    <t>LOSS ON RETIREMENT OF ACRS PROPERTY - STATE</t>
  </si>
  <si>
    <t>4211</t>
  </si>
  <si>
    <t>LOSS ON RETIREMENT OF ACRS PROPERTY - FED</t>
  </si>
  <si>
    <t>2211</t>
  </si>
  <si>
    <t>EXCESS ACCELERATED DEPRECIATION - STATE</t>
  </si>
  <si>
    <t>4205</t>
  </si>
  <si>
    <t>EXCESS ACCELERATED DEPRECIATION - FED</t>
  </si>
  <si>
    <t>2205</t>
  </si>
  <si>
    <t>ACCOUNT 282 - DEFERRED INCOME TAXES - DEPRECIATION</t>
  </si>
  <si>
    <t xml:space="preserve">       TOTAL ACCOUNT 190</t>
  </si>
  <si>
    <t>NET OPERATING LOSS - FED</t>
  </si>
  <si>
    <t>LIFO INVENTORY  &amp; CAPITALIZED INVENTORY -STATE</t>
  </si>
  <si>
    <t>3938 &amp; 3947</t>
  </si>
  <si>
    <t>LIFO INVENTORY  &amp; CAPITALIZED INVENTORY - FED</t>
  </si>
  <si>
    <t>1938 &amp; 1947</t>
  </si>
  <si>
    <t>CONTRIBUTIONS IN AID &amp; CUST. ADVACNES - STATE</t>
  </si>
  <si>
    <t>4851</t>
  </si>
  <si>
    <t>CONTRIBUTIONS IN AID &amp; CUST. ADVANCES - FED</t>
  </si>
  <si>
    <t>2851</t>
  </si>
  <si>
    <t>ACCOUNT 190 - DEFERRED INCOME TAXES</t>
  </si>
  <si>
    <t>ACCOUNT 252 - CUSTOMER ADVANCES FOR CONSTRUCTION</t>
  </si>
  <si>
    <t>BALANCE</t>
  </si>
  <si>
    <t>AMOUNT</t>
  </si>
  <si>
    <t>PERCENT</t>
  </si>
  <si>
    <t>COMPANY</t>
  </si>
  <si>
    <t>REFERENCE</t>
  </si>
  <si>
    <t>ACCT</t>
  </si>
  <si>
    <t>NO.</t>
  </si>
  <si>
    <t>AVERAGE</t>
  </si>
  <si>
    <t>JURISDICTIONAL</t>
  </si>
  <si>
    <t xml:space="preserve">TOTAL </t>
  </si>
  <si>
    <t>WORKPAPER</t>
  </si>
  <si>
    <t>SUB</t>
  </si>
  <si>
    <t>LINE</t>
  </si>
  <si>
    <t>13 MONTH</t>
  </si>
  <si>
    <t>WITNESS: P. W. FISCHER</t>
  </si>
  <si>
    <t>WORKPAPER REFERENCE NO(S). WPB-6</t>
  </si>
  <si>
    <t>SHEET 2 OF 2</t>
  </si>
  <si>
    <t>TYPE OF FILING:___X____ORIGINAL________UPDATED</t>
  </si>
  <si>
    <t>SCHEDULE B-6</t>
  </si>
  <si>
    <t>DATA:_____BASE PERIOD___X___FORECASTED PERIOD</t>
  </si>
  <si>
    <t>DEFERRED CREDITS AND ACCUMULATED DEFERRED INCOME TAXES</t>
  </si>
  <si>
    <t>PSC Case No. 2018-00041</t>
  </si>
  <si>
    <t>Staff DR Set 4-1</t>
  </si>
  <si>
    <t>Respondents: Chun-Yi Lai and Panpilas Fischer</t>
  </si>
  <si>
    <t>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</si>
</sst>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Helv"/>
    </font>
    <font>
      <sz val="10"/>
      <name val="Arial"/>
      <family val="2"/>
    </font>
    <font>
      <u val="double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37" fontId="1" fillId="0" borderId="0" xfId="0" applyNumberFormat="1" applyFont="1" applyProtection="1"/>
    <xf numFmtId="37" fontId="1" fillId="0" borderId="0" xfId="0" applyNumberFormat="1" applyFont="1" applyBorder="1" applyProtection="1"/>
    <xf numFmtId="0" fontId="1" fillId="0" borderId="0" xfId="0" applyFont="1" applyBorder="1"/>
    <xf numFmtId="0" fontId="1" fillId="0" borderId="0" xfId="0" applyFont="1" applyBorder="1" applyAlignment="1" applyProtection="1">
      <alignment horizontal="left"/>
    </xf>
    <xf numFmtId="37" fontId="2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Protection="1"/>
    <xf numFmtId="37" fontId="1" fillId="0" borderId="1" xfId="0" applyNumberFormat="1" applyFont="1" applyBorder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37" fontId="1" fillId="0" borderId="2" xfId="0" applyNumberFormat="1" applyFont="1" applyBorder="1" applyProtection="1"/>
    <xf numFmtId="0" fontId="3" fillId="0" borderId="0" xfId="0" applyFont="1"/>
    <xf numFmtId="37" fontId="1" fillId="0" borderId="2" xfId="0" applyNumberFormat="1" applyFont="1" applyFill="1" applyBorder="1" applyProtection="1"/>
    <xf numFmtId="0" fontId="1" fillId="0" borderId="0" xfId="0" quotePrefix="1" applyFont="1" applyAlignment="1" applyProtection="1">
      <alignment horizontal="center"/>
    </xf>
    <xf numFmtId="37" fontId="1" fillId="0" borderId="0" xfId="0" applyNumberFormat="1" applyFont="1" applyFill="1" applyProtection="1"/>
    <xf numFmtId="10" fontId="1" fillId="0" borderId="0" xfId="0" applyNumberFormat="1" applyFont="1" applyFill="1" applyProtection="1"/>
    <xf numFmtId="37" fontId="2" fillId="0" borderId="0" xfId="0" applyNumberFormat="1" applyFont="1" applyFill="1" applyProtection="1"/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/>
    <xf numFmtId="0" fontId="1" fillId="0" borderId="2" xfId="0" applyFont="1" applyFill="1" applyBorder="1" applyAlignment="1" applyProtection="1">
      <alignment horizontal="right"/>
    </xf>
    <xf numFmtId="0" fontId="1" fillId="0" borderId="2" xfId="0" applyFont="1" applyBorder="1"/>
    <xf numFmtId="0" fontId="1" fillId="0" borderId="2" xfId="0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16\Schedules\Schedule%20M%20(Revenues)\Sch%20M%20-%20Revenue%20and%20Rate%20Design%20(Forecasted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16\Schedules\(Final)%20-%20CKY%20Cost%20of%20Service%20Schedules%20A%20-%20K%20(Base%20Period%20TME%208-31-16,%20Forecast%20Period%20TME%2012-31-17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2016</v>
          </cell>
        </row>
        <row r="18">
          <cell r="C18" t="str">
            <v>FOR THE TWELVE MONTHS ENDED DECEMBER 31, 2017</v>
          </cell>
        </row>
      </sheetData>
      <sheetData sheetId="1"/>
      <sheetData sheetId="2"/>
      <sheetData sheetId="3">
        <row r="2">
          <cell r="A2" t="str">
            <v>CASE NO. 2016 - 00162</v>
          </cell>
        </row>
        <row r="4">
          <cell r="A4" t="str">
            <v>AS OF AUGUST 31, 2016</v>
          </cell>
        </row>
        <row r="8">
          <cell r="J8" t="str">
            <v>WITNESS:  S. M. KATKO</v>
          </cell>
        </row>
      </sheetData>
      <sheetData sheetId="4">
        <row r="4">
          <cell r="A4" t="str">
            <v>AS OF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9">
          <cell r="B29">
            <v>0</v>
          </cell>
          <cell r="D29">
            <v>0</v>
          </cell>
          <cell r="F29">
            <v>0</v>
          </cell>
        </row>
        <row r="32">
          <cell r="B32">
            <v>0</v>
          </cell>
          <cell r="D32">
            <v>0</v>
          </cell>
          <cell r="F32">
            <v>0</v>
          </cell>
        </row>
      </sheetData>
      <sheetData sheetId="45"/>
      <sheetData sheetId="46"/>
      <sheetData sheetId="47"/>
      <sheetData sheetId="48"/>
      <sheetData sheetId="49"/>
      <sheetData sheetId="50">
        <row r="9">
          <cell r="M9" t="str">
            <v>WITNESS:  J. T. CROOM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>
        <row r="35">
          <cell r="E35" t="str">
            <v>WITNESS:  J.  M. COOPER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56"/>
  <sheetViews>
    <sheetView showGridLines="0" tabSelected="1" zoomScaleNormal="100" workbookViewId="0">
      <selection activeCell="L4" sqref="L4"/>
    </sheetView>
  </sheetViews>
  <sheetFormatPr defaultColWidth="9.85546875" defaultRowHeight="12.75" x14ac:dyDescent="0.2"/>
  <cols>
    <col min="1" max="1" width="5.85546875" style="1" customWidth="1"/>
    <col min="2" max="2" width="15.140625" style="1" customWidth="1"/>
    <col min="3" max="3" width="11.140625" style="1" customWidth="1"/>
    <col min="4" max="5" width="9.85546875" style="1"/>
    <col min="6" max="6" width="14.85546875" style="1" customWidth="1"/>
    <col min="7" max="7" width="22.7109375" style="1" customWidth="1"/>
    <col min="8" max="8" width="14.85546875" style="1" customWidth="1"/>
    <col min="9" max="9" width="18.7109375" style="1" customWidth="1"/>
    <col min="10" max="10" width="19" style="1" customWidth="1"/>
    <col min="11" max="11" width="13.85546875" style="1" customWidth="1"/>
    <col min="12" max="12" width="12.85546875" style="1" customWidth="1"/>
    <col min="13" max="16384" width="9.85546875" style="1"/>
  </cols>
  <sheetData>
    <row r="1" spans="1:12" x14ac:dyDescent="0.2">
      <c r="L1" s="32" t="s">
        <v>62</v>
      </c>
    </row>
    <row r="2" spans="1:12" x14ac:dyDescent="0.2">
      <c r="L2" s="32" t="s">
        <v>63</v>
      </c>
    </row>
    <row r="3" spans="1:12" x14ac:dyDescent="0.2">
      <c r="L3" s="32" t="s">
        <v>65</v>
      </c>
    </row>
    <row r="4" spans="1:12" x14ac:dyDescent="0.2">
      <c r="L4" s="32" t="s">
        <v>64</v>
      </c>
    </row>
    <row r="6" spans="1:12" x14ac:dyDescent="0.2">
      <c r="A6" s="30" t="str">
        <f>co</f>
        <v>COLUMBIA GAS OF KENTUCKY, INC.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2" x14ac:dyDescent="0.2">
      <c r="A7" s="30" t="str">
        <f>case</f>
        <v>CASE NO. 2016 - 00162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2" x14ac:dyDescent="0.2">
      <c r="A8" s="30" t="s">
        <v>61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2" x14ac:dyDescent="0.2">
      <c r="A9" s="31" t="str">
        <f>datef</f>
        <v>AS OF DECEMBER 31, 2017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x14ac:dyDescent="0.2">
      <c r="A11" s="7" t="s">
        <v>60</v>
      </c>
      <c r="B11" s="5"/>
      <c r="C11" s="4"/>
      <c r="D11" s="4"/>
      <c r="K11" s="29" t="s">
        <v>59</v>
      </c>
    </row>
    <row r="12" spans="1:12" x14ac:dyDescent="0.2">
      <c r="A12" s="7" t="s">
        <v>58</v>
      </c>
      <c r="B12" s="4"/>
      <c r="C12" s="5"/>
      <c r="D12" s="5"/>
      <c r="E12" s="7"/>
      <c r="K12" s="29" t="s">
        <v>57</v>
      </c>
    </row>
    <row r="13" spans="1:12" x14ac:dyDescent="0.2">
      <c r="A13" s="28" t="s">
        <v>56</v>
      </c>
      <c r="B13" s="27"/>
      <c r="C13" s="27"/>
      <c r="D13" s="27"/>
      <c r="E13" s="27"/>
      <c r="F13" s="27"/>
      <c r="G13" s="27"/>
      <c r="H13" s="27"/>
      <c r="I13" s="27"/>
      <c r="J13" s="27"/>
      <c r="K13" s="26" t="s">
        <v>55</v>
      </c>
    </row>
    <row r="14" spans="1:12" x14ac:dyDescent="0.2">
      <c r="D14" s="4"/>
      <c r="E14" s="4"/>
      <c r="K14" s="16" t="s">
        <v>54</v>
      </c>
    </row>
    <row r="15" spans="1:12" x14ac:dyDescent="0.2">
      <c r="A15" s="11" t="s">
        <v>53</v>
      </c>
      <c r="B15" s="11" t="s">
        <v>52</v>
      </c>
      <c r="G15" s="11" t="s">
        <v>51</v>
      </c>
      <c r="H15" s="11" t="s">
        <v>50</v>
      </c>
      <c r="I15" s="11" t="s">
        <v>49</v>
      </c>
      <c r="J15" s="11" t="s">
        <v>49</v>
      </c>
      <c r="K15" s="11" t="s">
        <v>48</v>
      </c>
    </row>
    <row r="16" spans="1:12" x14ac:dyDescent="0.2">
      <c r="A16" s="24" t="s">
        <v>47</v>
      </c>
      <c r="B16" s="24" t="s">
        <v>46</v>
      </c>
      <c r="C16" s="25"/>
      <c r="D16" s="25"/>
      <c r="E16" s="25"/>
      <c r="F16" s="25"/>
      <c r="G16" s="24" t="s">
        <v>45</v>
      </c>
      <c r="H16" s="24" t="s">
        <v>44</v>
      </c>
      <c r="I16" s="24" t="s">
        <v>43</v>
      </c>
      <c r="J16" s="24" t="s">
        <v>42</v>
      </c>
      <c r="K16" s="24" t="s">
        <v>41</v>
      </c>
    </row>
    <row r="18" spans="1:12" x14ac:dyDescent="0.2">
      <c r="A18" s="23">
        <v>1</v>
      </c>
      <c r="B18" s="22">
        <v>15560</v>
      </c>
      <c r="C18" s="21" t="s">
        <v>40</v>
      </c>
      <c r="D18" s="20"/>
      <c r="E18" s="20"/>
      <c r="F18" s="20"/>
      <c r="G18" s="20"/>
      <c r="H18" s="19">
        <f>'[16]DNF - WPB-6 Acct. (forecast)'!B29</f>
        <v>0</v>
      </c>
      <c r="I18" s="18">
        <v>1</v>
      </c>
      <c r="J18" s="19">
        <f>H18</f>
        <v>0</v>
      </c>
      <c r="K18" s="19">
        <f>'[16]DNF - WPB-6 Acct. (forecast)'!B32</f>
        <v>0</v>
      </c>
      <c r="L18" s="2"/>
    </row>
    <row r="19" spans="1:12" x14ac:dyDescent="0.2">
      <c r="B19" s="8"/>
      <c r="H19" s="2"/>
      <c r="I19" s="2"/>
      <c r="J19" s="2"/>
      <c r="K19" s="2"/>
      <c r="L19" s="2"/>
    </row>
    <row r="20" spans="1:12" x14ac:dyDescent="0.2">
      <c r="A20" s="9">
        <f>A18+1</f>
        <v>2</v>
      </c>
      <c r="B20" s="8"/>
      <c r="C20" s="12" t="s">
        <v>39</v>
      </c>
    </row>
    <row r="21" spans="1:12" x14ac:dyDescent="0.2">
      <c r="A21" s="9">
        <f t="shared" ref="A21:A26" si="0">A20+1</f>
        <v>3</v>
      </c>
      <c r="B21" s="11" t="s">
        <v>38</v>
      </c>
      <c r="C21" s="7" t="s">
        <v>37</v>
      </c>
      <c r="H21" s="17">
        <v>1270403.7</v>
      </c>
      <c r="I21" s="18"/>
      <c r="J21" s="17">
        <f t="shared" ref="J21:J26" si="1">H21</f>
        <v>1270403.7</v>
      </c>
      <c r="K21" s="17">
        <v>1219735.6999999997</v>
      </c>
      <c r="L21" s="2"/>
    </row>
    <row r="22" spans="1:12" x14ac:dyDescent="0.2">
      <c r="A22" s="9">
        <f t="shared" si="0"/>
        <v>4</v>
      </c>
      <c r="B22" s="11" t="s">
        <v>36</v>
      </c>
      <c r="C22" s="7" t="s">
        <v>35</v>
      </c>
      <c r="H22" s="17">
        <v>238505.39</v>
      </c>
      <c r="I22" s="18"/>
      <c r="J22" s="17">
        <f t="shared" si="1"/>
        <v>238505.39</v>
      </c>
      <c r="K22" s="17">
        <v>228991.3900000001</v>
      </c>
      <c r="L22" s="2"/>
    </row>
    <row r="23" spans="1:12" x14ac:dyDescent="0.2">
      <c r="A23" s="9">
        <f t="shared" si="0"/>
        <v>5</v>
      </c>
      <c r="B23" s="16" t="s">
        <v>34</v>
      </c>
      <c r="C23" s="7" t="s">
        <v>33</v>
      </c>
      <c r="H23" s="17">
        <v>2242077.11</v>
      </c>
      <c r="I23" s="17"/>
      <c r="J23" s="17">
        <f t="shared" si="1"/>
        <v>2242077.11</v>
      </c>
      <c r="K23" s="17">
        <v>2265907.11</v>
      </c>
      <c r="L23" s="2"/>
    </row>
    <row r="24" spans="1:12" x14ac:dyDescent="0.2">
      <c r="A24" s="9">
        <f t="shared" si="0"/>
        <v>6</v>
      </c>
      <c r="B24" s="16" t="s">
        <v>32</v>
      </c>
      <c r="C24" s="7" t="s">
        <v>31</v>
      </c>
      <c r="H24" s="17">
        <v>408886.10000000003</v>
      </c>
      <c r="I24" s="2"/>
      <c r="J24" s="17">
        <f t="shared" si="1"/>
        <v>408886.10000000003</v>
      </c>
      <c r="K24" s="17">
        <v>413232.09230769234</v>
      </c>
      <c r="L24" s="2"/>
    </row>
    <row r="25" spans="1:12" x14ac:dyDescent="0.2">
      <c r="A25" s="9">
        <f t="shared" si="0"/>
        <v>7</v>
      </c>
      <c r="B25" s="16">
        <v>2969</v>
      </c>
      <c r="C25" s="7" t="s">
        <v>30</v>
      </c>
      <c r="H25" s="15">
        <v>1152715.6499999999</v>
      </c>
      <c r="I25" s="2"/>
      <c r="J25" s="13">
        <f t="shared" si="1"/>
        <v>1152715.6499999999</v>
      </c>
      <c r="K25" s="15">
        <v>1258106.5730769234</v>
      </c>
      <c r="L25" s="2"/>
    </row>
    <row r="26" spans="1:12" x14ac:dyDescent="0.2">
      <c r="A26" s="9">
        <f t="shared" si="0"/>
        <v>8</v>
      </c>
      <c r="B26" s="8"/>
      <c r="C26" s="7" t="s">
        <v>29</v>
      </c>
      <c r="H26" s="6">
        <f>SUM(H21:H25)</f>
        <v>5312587.9499999993</v>
      </c>
      <c r="I26" s="2"/>
      <c r="J26" s="6">
        <f t="shared" si="1"/>
        <v>5312587.9499999993</v>
      </c>
      <c r="K26" s="6">
        <f>SUM(K21:K25)</f>
        <v>5385972.865384616</v>
      </c>
      <c r="L26" s="2"/>
    </row>
    <row r="27" spans="1:12" x14ac:dyDescent="0.2">
      <c r="B27" s="8"/>
      <c r="H27" s="2"/>
      <c r="I27" s="2"/>
      <c r="J27" s="2"/>
      <c r="K27" s="2"/>
      <c r="L27" s="2"/>
    </row>
    <row r="28" spans="1:12" x14ac:dyDescent="0.2">
      <c r="A28" s="9">
        <f>A26+1</f>
        <v>9</v>
      </c>
      <c r="B28" s="8"/>
      <c r="C28" s="12" t="s">
        <v>28</v>
      </c>
      <c r="H28" s="2"/>
      <c r="I28" s="2"/>
      <c r="J28" s="2"/>
      <c r="K28" s="2"/>
      <c r="L28" s="2"/>
    </row>
    <row r="29" spans="1:12" x14ac:dyDescent="0.2">
      <c r="A29" s="9">
        <f t="shared" ref="A29:A43" si="2">A28+1</f>
        <v>10</v>
      </c>
      <c r="B29" s="11" t="s">
        <v>27</v>
      </c>
      <c r="C29" s="7" t="s">
        <v>26</v>
      </c>
      <c r="H29" s="2">
        <v>-73633943.594376162</v>
      </c>
      <c r="I29" s="2"/>
      <c r="J29" s="2">
        <f t="shared" ref="J29:J43" si="3">H29</f>
        <v>-73633943.594376162</v>
      </c>
      <c r="K29" s="2">
        <v>-70625332.961684912</v>
      </c>
      <c r="L29" s="2"/>
    </row>
    <row r="30" spans="1:12" x14ac:dyDescent="0.2">
      <c r="A30" s="9">
        <f t="shared" si="2"/>
        <v>11</v>
      </c>
      <c r="B30" s="11" t="s">
        <v>25</v>
      </c>
      <c r="C30" s="7" t="s">
        <v>24</v>
      </c>
      <c r="H30" s="2">
        <v>-14450994.336049676</v>
      </c>
      <c r="I30" s="2"/>
      <c r="J30" s="2">
        <f t="shared" si="3"/>
        <v>-14450994.336049676</v>
      </c>
      <c r="K30" s="2">
        <v>-13912812.91598892</v>
      </c>
      <c r="L30" s="2"/>
    </row>
    <row r="31" spans="1:12" x14ac:dyDescent="0.2">
      <c r="A31" s="9">
        <f t="shared" si="2"/>
        <v>12</v>
      </c>
      <c r="B31" s="11" t="s">
        <v>23</v>
      </c>
      <c r="C31" s="7" t="s">
        <v>22</v>
      </c>
      <c r="H31" s="2">
        <v>-5990504.9900000002</v>
      </c>
      <c r="I31" s="2"/>
      <c r="J31" s="2">
        <f t="shared" si="3"/>
        <v>-5990504.9900000002</v>
      </c>
      <c r="K31" s="2">
        <v>-5843458.9900000002</v>
      </c>
      <c r="L31" s="2"/>
    </row>
    <row r="32" spans="1:12" x14ac:dyDescent="0.2">
      <c r="A32" s="9">
        <f t="shared" si="2"/>
        <v>13</v>
      </c>
      <c r="B32" s="11" t="s">
        <v>21</v>
      </c>
      <c r="C32" s="7" t="s">
        <v>20</v>
      </c>
      <c r="H32" s="2">
        <v>-1124626.2</v>
      </c>
      <c r="I32" s="2"/>
      <c r="J32" s="2">
        <f t="shared" si="3"/>
        <v>-1124626.2</v>
      </c>
      <c r="K32" s="2">
        <v>-1097020.1846153843</v>
      </c>
      <c r="L32" s="2"/>
    </row>
    <row r="33" spans="1:12" x14ac:dyDescent="0.2">
      <c r="A33" s="9">
        <f t="shared" si="2"/>
        <v>14</v>
      </c>
      <c r="B33" s="11" t="s">
        <v>19</v>
      </c>
      <c r="C33" s="7" t="s">
        <v>18</v>
      </c>
      <c r="H33" s="2">
        <v>-468255.83</v>
      </c>
      <c r="I33" s="2"/>
      <c r="J33" s="2">
        <f t="shared" si="3"/>
        <v>-468255.83</v>
      </c>
      <c r="K33" s="2">
        <v>-460043.84307692316</v>
      </c>
      <c r="L33" s="2"/>
    </row>
    <row r="34" spans="1:12" x14ac:dyDescent="0.2">
      <c r="A34" s="9">
        <f t="shared" si="2"/>
        <v>15</v>
      </c>
      <c r="B34" s="11" t="s">
        <v>17</v>
      </c>
      <c r="C34" s="7" t="s">
        <v>16</v>
      </c>
      <c r="H34" s="2">
        <v>-87909.36</v>
      </c>
      <c r="I34" s="2"/>
      <c r="J34" s="2">
        <f t="shared" si="3"/>
        <v>-87909.36</v>
      </c>
      <c r="K34" s="2">
        <v>-86367.332307692297</v>
      </c>
      <c r="L34" s="2"/>
    </row>
    <row r="35" spans="1:12" x14ac:dyDescent="0.2">
      <c r="A35" s="9">
        <f t="shared" si="2"/>
        <v>16</v>
      </c>
      <c r="B35" s="11">
        <v>2232</v>
      </c>
      <c r="C35" s="7" t="s">
        <v>15</v>
      </c>
      <c r="H35" s="2">
        <v>1501128.27</v>
      </c>
      <c r="I35" s="2"/>
      <c r="J35" s="2">
        <f t="shared" si="3"/>
        <v>1501128.27</v>
      </c>
      <c r="K35" s="2">
        <v>1494328.249230769</v>
      </c>
      <c r="L35" s="2"/>
    </row>
    <row r="36" spans="1:12" x14ac:dyDescent="0.2">
      <c r="A36" s="9">
        <f t="shared" si="2"/>
        <v>17</v>
      </c>
      <c r="B36" s="11">
        <v>4232</v>
      </c>
      <c r="C36" s="7" t="s">
        <v>14</v>
      </c>
      <c r="H36" s="2">
        <v>281818.92</v>
      </c>
      <c r="J36" s="2">
        <f t="shared" si="3"/>
        <v>281818.92</v>
      </c>
      <c r="K36" s="2">
        <v>280540.92615384609</v>
      </c>
      <c r="L36" s="2"/>
    </row>
    <row r="37" spans="1:12" x14ac:dyDescent="0.2">
      <c r="A37" s="9">
        <f t="shared" si="2"/>
        <v>18</v>
      </c>
      <c r="B37" s="11">
        <v>2234</v>
      </c>
      <c r="C37" s="7" t="s">
        <v>13</v>
      </c>
      <c r="H37" s="2">
        <v>4136.3500000000004</v>
      </c>
      <c r="I37" s="2"/>
      <c r="J37" s="2">
        <f t="shared" si="3"/>
        <v>4136.3500000000004</v>
      </c>
      <c r="K37" s="2">
        <v>5800.3230769230777</v>
      </c>
      <c r="L37" s="2"/>
    </row>
    <row r="38" spans="1:12" x14ac:dyDescent="0.2">
      <c r="A38" s="9">
        <f t="shared" si="2"/>
        <v>19</v>
      </c>
      <c r="B38" s="11">
        <v>4234</v>
      </c>
      <c r="C38" s="7" t="s">
        <v>12</v>
      </c>
      <c r="H38" s="2">
        <v>751.8599999999999</v>
      </c>
      <c r="I38" s="2"/>
      <c r="J38" s="2">
        <f t="shared" si="3"/>
        <v>751.8599999999999</v>
      </c>
      <c r="K38" s="2">
        <v>1057.8707692307694</v>
      </c>
      <c r="L38" s="2"/>
    </row>
    <row r="39" spans="1:12" x14ac:dyDescent="0.2">
      <c r="A39" s="9">
        <f t="shared" si="2"/>
        <v>20</v>
      </c>
      <c r="B39" s="11">
        <v>4227</v>
      </c>
      <c r="C39" s="7" t="s">
        <v>11</v>
      </c>
      <c r="H39" s="2">
        <v>4468916.7597532002</v>
      </c>
      <c r="I39" s="2"/>
      <c r="J39" s="2">
        <f t="shared" si="3"/>
        <v>4468916.7597532002</v>
      </c>
      <c r="K39" s="2">
        <v>4095256.8045250168</v>
      </c>
      <c r="L39" s="2"/>
    </row>
    <row r="40" spans="1:12" x14ac:dyDescent="0.2">
      <c r="A40" s="9">
        <f t="shared" si="2"/>
        <v>21</v>
      </c>
      <c r="B40" s="11">
        <v>2951</v>
      </c>
      <c r="C40" s="7" t="s">
        <v>10</v>
      </c>
      <c r="H40" s="2">
        <v>-97470</v>
      </c>
      <c r="I40" s="4"/>
      <c r="J40" s="2">
        <f t="shared" si="3"/>
        <v>-97470</v>
      </c>
      <c r="K40" s="2">
        <v>-97974</v>
      </c>
      <c r="L40" s="2"/>
    </row>
    <row r="41" spans="1:12" x14ac:dyDescent="0.2">
      <c r="A41" s="9">
        <f t="shared" si="2"/>
        <v>22</v>
      </c>
      <c r="B41" s="11">
        <v>2953</v>
      </c>
      <c r="C41" s="7" t="s">
        <v>9</v>
      </c>
      <c r="H41" s="2">
        <v>-275489</v>
      </c>
      <c r="J41" s="2">
        <f t="shared" si="3"/>
        <v>-275489</v>
      </c>
      <c r="K41" s="2">
        <v>-196121</v>
      </c>
      <c r="L41" s="2"/>
    </row>
    <row r="42" spans="1:12" x14ac:dyDescent="0.2">
      <c r="A42" s="9">
        <f t="shared" si="2"/>
        <v>23</v>
      </c>
      <c r="B42" s="11"/>
      <c r="C42" s="7" t="s">
        <v>8</v>
      </c>
      <c r="H42" s="15">
        <v>274460.1652161628</v>
      </c>
      <c r="I42" s="14"/>
      <c r="J42" s="13">
        <f t="shared" si="3"/>
        <v>274460.1652161628</v>
      </c>
      <c r="K42" s="13">
        <v>274460.1652161628</v>
      </c>
      <c r="L42" s="2"/>
    </row>
    <row r="43" spans="1:12" x14ac:dyDescent="0.2">
      <c r="A43" s="9">
        <f t="shared" si="2"/>
        <v>24</v>
      </c>
      <c r="B43" s="11"/>
      <c r="C43" s="7" t="s">
        <v>7</v>
      </c>
      <c r="H43" s="6">
        <f>SUM(H29:H42)</f>
        <v>-89597980.985456482</v>
      </c>
      <c r="I43" s="2"/>
      <c r="J43" s="6">
        <f t="shared" si="3"/>
        <v>-89597980.985456482</v>
      </c>
      <c r="K43" s="6">
        <f>SUM(K29:K42)</f>
        <v>-86167686.888701886</v>
      </c>
      <c r="L43" s="2"/>
    </row>
    <row r="44" spans="1:12" x14ac:dyDescent="0.2">
      <c r="B44" s="8"/>
      <c r="H44" s="2"/>
      <c r="I44" s="2"/>
      <c r="J44" s="2"/>
      <c r="K44" s="2"/>
      <c r="L44" s="2"/>
    </row>
    <row r="45" spans="1:12" x14ac:dyDescent="0.2">
      <c r="A45" s="9">
        <f>A43+1</f>
        <v>25</v>
      </c>
      <c r="B45" s="8"/>
      <c r="C45" s="12" t="s">
        <v>6</v>
      </c>
      <c r="H45" s="2"/>
      <c r="I45" s="2"/>
      <c r="J45" s="2"/>
      <c r="K45" s="2"/>
      <c r="L45" s="2"/>
    </row>
    <row r="46" spans="1:12" x14ac:dyDescent="0.2">
      <c r="A46" s="9">
        <f>A45+1</f>
        <v>26</v>
      </c>
      <c r="B46" s="11" t="s">
        <v>5</v>
      </c>
      <c r="C46" s="7" t="s">
        <v>4</v>
      </c>
      <c r="H46" s="2">
        <f>'[16]DNF - WPB-6 Acct. (forecast)'!D29</f>
        <v>0</v>
      </c>
      <c r="I46" s="2"/>
      <c r="J46" s="2">
        <f>H46</f>
        <v>0</v>
      </c>
      <c r="K46" s="2">
        <f>'[16]DNF - WPB-6 Acct. (forecast)'!D32</f>
        <v>0</v>
      </c>
      <c r="L46" s="2"/>
    </row>
    <row r="47" spans="1:12" x14ac:dyDescent="0.2">
      <c r="A47" s="9">
        <f>A46+1</f>
        <v>27</v>
      </c>
      <c r="B47" s="11" t="s">
        <v>3</v>
      </c>
      <c r="C47" s="7" t="s">
        <v>2</v>
      </c>
      <c r="H47" s="10">
        <f>'[16]DNF - WPB-6 Acct. (forecast)'!F29</f>
        <v>0</v>
      </c>
      <c r="I47" s="2"/>
      <c r="J47" s="10">
        <f>H47</f>
        <v>0</v>
      </c>
      <c r="K47" s="10">
        <f>'[16]DNF - WPB-6 Acct. (forecast)'!F32</f>
        <v>0</v>
      </c>
      <c r="L47" s="2"/>
    </row>
    <row r="48" spans="1:12" x14ac:dyDescent="0.2">
      <c r="A48" s="9">
        <f>A47+1</f>
        <v>28</v>
      </c>
      <c r="B48" s="8"/>
      <c r="C48" s="7" t="s">
        <v>1</v>
      </c>
      <c r="H48" s="6">
        <f>H46+H47</f>
        <v>0</v>
      </c>
      <c r="I48" s="2"/>
      <c r="J48" s="6">
        <f>H48</f>
        <v>0</v>
      </c>
      <c r="K48" s="6">
        <f>K46+K47</f>
        <v>0</v>
      </c>
      <c r="L48" s="2"/>
    </row>
    <row r="49" spans="1:12" x14ac:dyDescent="0.2">
      <c r="B49" s="8"/>
      <c r="H49" s="2"/>
      <c r="I49" s="2"/>
      <c r="J49" s="2"/>
      <c r="K49" s="2"/>
      <c r="L49" s="2"/>
    </row>
    <row r="50" spans="1:12" x14ac:dyDescent="0.2">
      <c r="A50" s="9">
        <f>A48+1</f>
        <v>29</v>
      </c>
      <c r="B50" s="8"/>
      <c r="C50" s="7" t="s">
        <v>0</v>
      </c>
      <c r="H50" s="6">
        <f>H26+H43+H48</f>
        <v>-84285393.035456479</v>
      </c>
      <c r="I50" s="2"/>
      <c r="J50" s="6">
        <f>H50</f>
        <v>-84285393.035456479</v>
      </c>
      <c r="K50" s="6">
        <f>K26+K43+K48</f>
        <v>-80781714.023317277</v>
      </c>
      <c r="L50" s="2"/>
    </row>
    <row r="51" spans="1:12" x14ac:dyDescent="0.2">
      <c r="J51" s="2"/>
      <c r="K51" s="2"/>
    </row>
    <row r="52" spans="1:12" x14ac:dyDescent="0.2">
      <c r="A52" s="4"/>
      <c r="B52" s="4"/>
      <c r="C52" s="5"/>
      <c r="D52" s="4"/>
      <c r="E52" s="4"/>
      <c r="F52" s="4"/>
      <c r="G52" s="4"/>
      <c r="H52" s="4"/>
      <c r="I52" s="4"/>
      <c r="J52" s="3"/>
      <c r="K52" s="3"/>
      <c r="L52" s="2"/>
    </row>
    <row r="53" spans="1:12" x14ac:dyDescent="0.2">
      <c r="A53" s="4"/>
      <c r="B53" s="4"/>
      <c r="C53" s="5"/>
      <c r="D53" s="4"/>
      <c r="E53" s="4"/>
      <c r="F53" s="4"/>
      <c r="G53" s="4"/>
      <c r="H53" s="4"/>
      <c r="I53" s="4"/>
      <c r="J53" s="3"/>
      <c r="K53" s="3"/>
      <c r="L53" s="2"/>
    </row>
    <row r="54" spans="1:12" x14ac:dyDescent="0.2">
      <c r="J54" s="2"/>
      <c r="K54" s="2"/>
      <c r="L54" s="2"/>
    </row>
    <row r="55" spans="1:12" x14ac:dyDescent="0.2">
      <c r="J55" s="2"/>
      <c r="K55" s="2"/>
      <c r="L55" s="2"/>
    </row>
    <row r="56" spans="1:12" x14ac:dyDescent="0.2">
      <c r="J56" s="2"/>
      <c r="K56" s="2"/>
      <c r="L56" s="2"/>
    </row>
  </sheetData>
  <mergeCells count="4">
    <mergeCell ref="A6:K6"/>
    <mergeCell ref="A7:K7"/>
    <mergeCell ref="A8:K8"/>
    <mergeCell ref="A9:K9"/>
  </mergeCells>
  <printOptions horizontalCentered="1"/>
  <pageMargins left="0.5" right="0.5" top="0.75" bottom="0.5" header="0.3" footer="0.3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B-6 Def. Cr. &amp; ADIT (Forecast)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 Lai</dc:creator>
  <cp:lastModifiedBy>Fischer \ Panpilas</cp:lastModifiedBy>
  <cp:lastPrinted>2018-04-23T12:48:59Z</cp:lastPrinted>
  <dcterms:created xsi:type="dcterms:W3CDTF">2018-04-23T12:47:06Z</dcterms:created>
  <dcterms:modified xsi:type="dcterms:W3CDTF">2018-04-23T13:18:21Z</dcterms:modified>
</cp:coreProperties>
</file>