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018-00039 (2018 Tax Law Changes on Atmos)\Staff Set 1 Attachments\"/>
    </mc:Choice>
  </mc:AlternateContent>
  <xr:revisionPtr revIDLastSave="0" documentId="13_ncr:1_{D5A3EC3A-451E-43F4-BB5D-587F7CAFC52A}" xr6:coauthVersionLast="45" xr6:coauthVersionMax="45" xr10:uidLastSave="{00000000-0000-0000-0000-000000000000}"/>
  <bookViews>
    <workbookView xWindow="-120" yWindow="-120" windowWidth="20730" windowHeight="10710" xr2:uid="{6025D829-B057-4593-87EC-749ABF4105AF}"/>
  </bookViews>
  <sheets>
    <sheet name="Exhibit I Three Mo" sheetId="7" r:id="rId1"/>
    <sheet name="Exhibit I One Mo" sheetId="11" r:id="rId2"/>
    <sheet name="Exhibit J PRP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">#REF!</definedName>
    <definedName name="\A">#REF!</definedName>
    <definedName name="\c" localSheetId="1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LVS1">#REF!</definedName>
    <definedName name="____LVS2">#REF!</definedName>
    <definedName name="____W.O.R.K.B.O.O.K..C.O.N.T.E.N.T.S____">#REF!</definedName>
    <definedName name="___LVS1">#REF!</definedName>
    <definedName name="___LVS2">#REF!</definedName>
    <definedName name="__123Graph_A" hidden="1">#REF!</definedName>
    <definedName name="__123Graph_B" hidden="1">#REF!</definedName>
    <definedName name="__123Graph_X" hidden="1">#REF!</definedName>
    <definedName name="__LVS1">#REF!</definedName>
    <definedName name="__LVS2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">[2]PPAct!$B$246:$P$256</definedName>
    <definedName name="A_P">#REF!</definedName>
    <definedName name="A_P_GAS">#REF!</definedName>
    <definedName name="ab">[3]PPAct!$B$246:$P$256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[4]assump!$G$46</definedName>
    <definedName name="aCapital_Distr_Distr">[4]assump!$G$69:$K$69</definedName>
    <definedName name="aCapital_Distr_Gath">[4]assump!$G$70:$K$70</definedName>
    <definedName name="aCapital_Distr_gen">[4]assump!$G$72:$K$72</definedName>
    <definedName name="aCapital_Distr_PL">[4]assump!$G$68:$K$68</definedName>
    <definedName name="aCapital_Distr_ungd">[4]assump!$G$71:$K$71</definedName>
    <definedName name="aCapital_PL_Distr">[4]assump!$G$80:$K$80</definedName>
    <definedName name="aCapital_PL_Gath">[4]assump!$G$81:$K$81</definedName>
    <definedName name="aCapital_PL_Gen">[4]assump!$G$83:$K$83</definedName>
    <definedName name="aCapital_PL_PL">[4]assump!$G$79:$K$79</definedName>
    <definedName name="aCapital_PL_Ungd">[4]assump!$G$82:$K$82</definedName>
    <definedName name="acct">#REF!</definedName>
    <definedName name="actual">[5]summary!$G$2:$G$3577</definedName>
    <definedName name="aDeprRate_Distr">[4]assump!$G$21</definedName>
    <definedName name="aDeprRate_Gath">[4]assump!$G$22</definedName>
    <definedName name="aDeprRate_Gen">[4]assump!$G$24</definedName>
    <definedName name="aDeprRate_PL">[4]assump!$G$20</definedName>
    <definedName name="aDeprRate_Ungd">[4]assump!$G$23</definedName>
    <definedName name="ADVal">#REF!</definedName>
    <definedName name="AEL_1080">#REF!</definedName>
    <definedName name="AEL_1110">#REF!</definedName>
    <definedName name="aFITRate">[4]assump!$G$143</definedName>
    <definedName name="aGasPrice">[4]assump!$G$45</definedName>
    <definedName name="ALL_CUST">#REF!</definedName>
    <definedName name="ALL_DEM">#REF!</definedName>
    <definedName name="ALLOC_02">#REF!</definedName>
    <definedName name="alloc_table">#REF!</definedName>
    <definedName name="aLUG">[4]assump!$G$43</definedName>
    <definedName name="amounts">#REF!</definedName>
    <definedName name="amt">'[6]Rpt 1033-Feb05-Deprec. Exp.'!$L$3:$L$1706</definedName>
    <definedName name="aRecoverRate_Distr">[4]assump!$G$37</definedName>
    <definedName name="aRecoverRate_Gath">[4]assump!$G$38</definedName>
    <definedName name="aRecoverRate_Gen">[4]assump!$G$40</definedName>
    <definedName name="aRecoverRate_PL">[4]assump!$G$36</definedName>
    <definedName name="aRecoverRate_Ungd">[4]assump!$G$39</definedName>
    <definedName name="aRetireRate_Distr">[4]assump!$G$30</definedName>
    <definedName name="aRetireRate_Gath">[4]assump!$G$31</definedName>
    <definedName name="aRetireRate_Gen">[4]assump!$G$33</definedName>
    <definedName name="aRetireRate_PL">[4]assump!$G$29</definedName>
    <definedName name="aRetireRate_Ungd">[4]assump!$G$32</definedName>
    <definedName name="aRevenueTaxRate">[4]assump!$G$44</definedName>
    <definedName name="ATMOS_1080">#REF!</definedName>
    <definedName name="ATMOS_1110">#REF!</definedName>
    <definedName name="aYear1">[4]assump!$G$52:$G$85</definedName>
    <definedName name="aYear2">[4]assump!$H$52:$H$85</definedName>
    <definedName name="aYear3">[4]assump!$I$52:$I$85</definedName>
    <definedName name="aYear4">[4]assump!$J$52:$J$85</definedName>
    <definedName name="aYear5">[4]assump!$K$52:$K$85</definedName>
    <definedName name="B">[2]PPBud!$B$246:$P$256</definedName>
    <definedName name="bal">#REF!</definedName>
    <definedName name="Base_Case" localSheetId="1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ase_Volume">#REF!</definedName>
    <definedName name="bc">[3]PPBud!$B$246:$P$256</definedName>
    <definedName name="Benefits">#REF!</definedName>
    <definedName name="Block_1">[4]assump!$I$92:$I$131</definedName>
    <definedName name="Block_2">[4]assump!$J$92:$J$131</definedName>
    <definedName name="Block_3">[4]assump!$K$92:$K$131</definedName>
    <definedName name="Block_4">[4]assump!$L$92:$L$131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Name">[4]assump!$D$4</definedName>
    <definedName name="CaseNo.">'[9]DATA INPUT'!$C$10</definedName>
    <definedName name="Category_Report">#REF!</definedName>
    <definedName name="CC_Spread">'[10]Tech Serv Mgr Data Entry'!$C$53:$I$133</definedName>
    <definedName name="CEActAPT">[11]PPAct!$B$246:$P$256</definedName>
    <definedName name="CEAPT">[12]APT!$A$9:$N$27</definedName>
    <definedName name="CEBudAPT">[11]PPBud!$B$246:$P$256</definedName>
    <definedName name="CESSU">[13]SSU!$A$9:$N$27</definedName>
    <definedName name="chancom">[14]Columbus04!#REF!</definedName>
    <definedName name="chanpa">[14]Columbus04!#REF!</definedName>
    <definedName name="COMPANY">'[9]DATA INPUT'!$C$7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[4]assump!$G$92:$G$131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[15]Graph!#REF!</definedName>
    <definedName name="cybud">[15]Graph!#REF!</definedName>
    <definedName name="DActDV">[16]EssDActDV!$A$8:$P$189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BudDV">[16]EssDBudDV!$A$8:$DV$189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[4]assump!$H$92:$H$131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[17]EssEPS!$A$8:$CO$45</definedName>
    <definedName name="EssfHasNonUnique">FALSE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[18]Scenarios!$H$31</definedName>
    <definedName name="February">#REF!</definedName>
    <definedName name="Fedtaxrate">'[19]WP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">'[9]DATA INPUT'!$C$59</definedName>
    <definedName name="GOEXP_MVG">[20]Input!$D$51</definedName>
    <definedName name="GOPLANT">'[9]DATA INPUT'!$C$55</definedName>
    <definedName name="gPct_Bulk_Capacity">[4]assump!$G$62:$K$62</definedName>
    <definedName name="gPct_Bulk_Count">[4]assump!$G$58:$K$58</definedName>
    <definedName name="gPct_Bulk_Volume">[4]assump!$G$60:$K$60</definedName>
    <definedName name="gPct_Com_Count">[4]assump!$G$53:$K$53</definedName>
    <definedName name="gPct_Com_Volume">[4]assump!$G$56:$K$56</definedName>
    <definedName name="gPct_Ind_Count">[4]assump!$G$54:$K$54</definedName>
    <definedName name="gPct_Ind_Volume">[4]assump!$G$57:$K$57</definedName>
    <definedName name="gPct_Network_Capacity">[4]assump!$G$63:$K$63</definedName>
    <definedName name="gPct_Network_Count">[4]assump!$G$59:$K$59</definedName>
    <definedName name="gPct_Network_Volume">[4]assump!$G$61:$K$61</definedName>
    <definedName name="gPct_Res_Count">[4]assump!$G$52:$K$52</definedName>
    <definedName name="gPct_Res_Volume">[4]assump!$G$55:$K$55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'[21]GL DETAIL'!#REF!</definedName>
    <definedName name="IncStatData">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V">#REF!</definedName>
    <definedName name="IVPAGE_1">#REF!</definedName>
    <definedName name="jk">#REF!</definedName>
    <definedName name="JURISDICTION">'[9]DATA INPUT'!$C$8</definedName>
    <definedName name="labor05">#REF!</definedName>
    <definedName name="labor06">#REF!</definedName>
    <definedName name="LOAD_">#REF!</definedName>
    <definedName name="lookup">#REF!</definedName>
    <definedName name="lu">'[6]Rpt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ch">#REF!</definedName>
    <definedName name="Margin_Rates">#REF!</definedName>
    <definedName name="medinfl05">#REF!</definedName>
    <definedName name="medinfl06">#REF!</definedName>
    <definedName name="METERS">#REF!</definedName>
    <definedName name="Method">#REF!</definedName>
    <definedName name="misc">#REF!</definedName>
    <definedName name="mo">[5]summary!$A$2:$A$3577</definedName>
    <definedName name="Month1">#REF!</definedName>
    <definedName name="Month10">#REF!</definedName>
    <definedName name="Month11">#REF!</definedName>
    <definedName name="month12">#REF!</definedName>
    <definedName name="month13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7">#REF!</definedName>
    <definedName name="Month8">#REF!</definedName>
    <definedName name="Month9">#REF!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[4]assump!$G$130:$L$130</definedName>
    <definedName name="NC_FIRM">#REF!</definedName>
    <definedName name="NC_INTER">#REF!</definedName>
    <definedName name="NC_T3">#REF!</definedName>
    <definedName name="nCommercial">[4]assump!$G$115:$L$115</definedName>
    <definedName name="nConnect">[4]assump!$G$117:$L$117</definedName>
    <definedName name="nIndustrial">[4]assump!$G$116:$L$116</definedName>
    <definedName name="nIndustrial_PL">[4]assump!$G$129:$L$129</definedName>
    <definedName name="nNetwork_Trans">[4]assump!$G$131:$L$131</definedName>
    <definedName name="Normal_Degree_Days">#REF!</definedName>
    <definedName name="nReadMeter">[4]assump!$G$120:$L$120</definedName>
    <definedName name="nResidential">[4]assump!$G$114:$L$114</definedName>
    <definedName name="nReturnCheck">[4]assump!$G$119:$L$119</definedName>
    <definedName name="nServiceCall">[4]assump!$G$118:$L$118</definedName>
    <definedName name="nTampering">[4]assump!$G$121:$L$121</definedName>
    <definedName name="NvsASD">"V2005-03-31"</definedName>
    <definedName name="NvsAutoDrillOk">"VY"</definedName>
    <definedName name="NvsElapsedTime">0.00336805554979946</definedName>
    <definedName name="NvsEndTime">38454.2889583333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"%,X,RZF..nvision,CZF.."</definedName>
    <definedName name="NvsPanelEffdt">"V2000-01-01"</definedName>
    <definedName name="NvsPanelSetid">"VSHARE"</definedName>
    <definedName name="NvsReqBU">"VATMPL"</definedName>
    <definedName name="NvsReqBUOnly">"VY"</definedName>
    <definedName name="NvsTransLed">"VN"</definedName>
    <definedName name="NvsTreeASD">"V2005-03-31"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SCENARIO">"BD_SCENARIO_TBL"</definedName>
    <definedName name="NvsValTbl.STATISTICS_CODE">"STAT_TBL"</definedName>
    <definedName name="NvsValTbl.TU_EC">"TU_EC_TBL"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MData">#REF!</definedName>
    <definedName name="OMLGSBud">#REF!</definedName>
    <definedName name="OMTLABud">#REF!</definedName>
    <definedName name="One">#REF!</definedName>
    <definedName name="OpCo_Factor">[18]Scenarios!#REF!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[22]P05ratebase3!#REF!</definedName>
    <definedName name="PAGE_6">#REF!</definedName>
    <definedName name="PAGE_6_1">[22]P06gascost!#REF!</definedName>
    <definedName name="PAGE_7">#REF!</definedName>
    <definedName name="PAGE_7_1">[22]P07gascost2!#REF!</definedName>
    <definedName name="PAGE_8">#REF!</definedName>
    <definedName name="PAGE_8_1">[22]P08storage!#REF!</definedName>
    <definedName name="PAGE_9">#REF!</definedName>
    <definedName name="PAGE_9_1">[22]P09storage2!#REF!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1">'Exhibit I One Mo'!$A$1:$L$47</definedName>
    <definedName name="_xlnm.Print_Area" localSheetId="0">'Exhibit I Three Mo'!$A$1:$L$47</definedName>
    <definedName name="_xlnm.Print_Area" localSheetId="2">'Exhibit J PRP'!$A$1:$Q$35</definedName>
    <definedName name="Print_Area_MI">#REF!</definedName>
    <definedName name="Print_Titles_MI">#REF!</definedName>
    <definedName name="PROPERTY">#REF!</definedName>
    <definedName name="py_act">#REF!</definedName>
    <definedName name="pyact">[15]Graph!#REF!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OEXP">'[9]DATA INPUT'!$C$77</definedName>
    <definedName name="ROPLANT">'[9]DATA INPUT'!$C$73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[4]consol!$T$3:$AA$44,[4]consol!#REF!,[4]consol!$T$46:$AA$100,[4]consol!$T$103:$AA$114</definedName>
    <definedName name="rpt_DistributionSystems">[4]consol!$K$3:$R$44,[4]consol!#REF!,[4]consol!$K$46:$R$100,[4]consol!$K$103:$R$114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[4]consol!$B$3:$I$44,[4]consol!#REF!,[4]consol!$B$46:$I$100,[4]consol!$B$103:$I$114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[23]Macro!$M$1:$N$15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mallDate">#REF!</definedName>
    <definedName name="Spread_Method">'[10]Tech Serv Mgr Data Entry'!$E$34:$Q$40</definedName>
    <definedName name="SS2005INFL">'[19]WP B9-1'!#REF!</definedName>
    <definedName name="SS2006INFL">'[19]WP B9-1'!#REF!</definedName>
    <definedName name="SSCUSTOMER">'[9]DATA INPUT'!$C$48</definedName>
    <definedName name="SSEXP_MVG">[20]Input!$D$43</definedName>
    <definedName name="SSEXP_PROFORMA">'[24]DATA INPUT'!$D$45</definedName>
    <definedName name="SSEXPENSE">'[9]DATA INPUT'!$C$46</definedName>
    <definedName name="SSPLANT">'[9]DATA INPUT'!$C$45</definedName>
    <definedName name="SSUActBilled">#REF!</definedName>
    <definedName name="SSUAlo">'[25]SSU-Billings'!$A$22:$L$22</definedName>
    <definedName name="SSUBillings">[26]SSUAllocationTable!$D$8:$Y$52</definedName>
    <definedName name="Statetax">'[19]WP B9-1'!#REF!</definedName>
    <definedName name="Status">[27]Notes!$A$46:$A$47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[4]assump!$G$107:$L$107</definedName>
    <definedName name="Tariff_C">[4]assump!$G$93:$L$93</definedName>
    <definedName name="Tariff_Call">[4]assump!$G$96:$L$96</definedName>
    <definedName name="Tariff_Check">[4]assump!$G$97:$L$97</definedName>
    <definedName name="Tariff_Connect">[4]assump!$G$95:$L$95</definedName>
    <definedName name="Tariff_Ind">[4]assump!$G$94:$L$94</definedName>
    <definedName name="Tariff_Ind_PL">[4]assump!$G$106:$L$106</definedName>
    <definedName name="Tariff_Network_Trans">[4]assump!$G$108:$L$108</definedName>
    <definedName name="Tariff_R">[4]assump!$G$92:$L$92</definedName>
    <definedName name="Tariff_Read">[4]assump!$G$98:$L$98</definedName>
    <definedName name="Tariff_Tamper">[4]assump!$G$99:$L$99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ESTYEAR">'[9]DATA INPUT'!$C$9</definedName>
    <definedName name="Three">#REF!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[18]Scenarios!#REF!</definedName>
    <definedName name="usethisone">#REF!</definedName>
    <definedName name="V">#REF!</definedName>
    <definedName name="VFACTOR">'[9]WP 30-1'!$F$56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localSheetId="1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localSheetId="1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1" hidden="1">#REF!,#REF!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7" l="1"/>
  <c r="I39" i="11"/>
  <c r="I40" i="11"/>
  <c r="I38" i="11"/>
  <c r="I33" i="11"/>
  <c r="I32" i="11"/>
  <c r="I27" i="11"/>
  <c r="I26" i="11"/>
  <c r="J36" i="11"/>
  <c r="J30" i="11"/>
  <c r="J24" i="11"/>
  <c r="J17" i="11"/>
  <c r="J10" i="11"/>
  <c r="E40" i="11"/>
  <c r="E39" i="11"/>
  <c r="D41" i="11"/>
  <c r="E38" i="11"/>
  <c r="E37" i="11"/>
  <c r="E33" i="11"/>
  <c r="E32" i="11"/>
  <c r="D34" i="11"/>
  <c r="E31" i="11"/>
  <c r="D28" i="11"/>
  <c r="E27" i="11"/>
  <c r="E26" i="11"/>
  <c r="E25" i="11"/>
  <c r="E21" i="11"/>
  <c r="E20" i="11"/>
  <c r="E19" i="11"/>
  <c r="E18" i="11"/>
  <c r="D15" i="11"/>
  <c r="E14" i="11"/>
  <c r="E13" i="11"/>
  <c r="E12" i="11"/>
  <c r="E11" i="11"/>
  <c r="E15" i="11" l="1"/>
  <c r="G14" i="11" s="1"/>
  <c r="G26" i="11"/>
  <c r="G32" i="11"/>
  <c r="G39" i="11"/>
  <c r="G18" i="11"/>
  <c r="E22" i="11"/>
  <c r="G33" i="11"/>
  <c r="I28" i="11"/>
  <c r="E28" i="11"/>
  <c r="G27" i="11" s="1"/>
  <c r="G25" i="11"/>
  <c r="E41" i="11"/>
  <c r="G40" i="11"/>
  <c r="G31" i="11"/>
  <c r="D22" i="11"/>
  <c r="E34" i="11"/>
  <c r="E43" i="11" l="1"/>
  <c r="F36" i="11" s="1"/>
  <c r="I41" i="11"/>
  <c r="K25" i="11"/>
  <c r="G38" i="11"/>
  <c r="F10" i="11"/>
  <c r="H10" i="11" s="1"/>
  <c r="K11" i="11" s="1"/>
  <c r="G13" i="11"/>
  <c r="G37" i="11"/>
  <c r="F24" i="11"/>
  <c r="H24" i="11" s="1"/>
  <c r="G21" i="11"/>
  <c r="G20" i="11"/>
  <c r="I34" i="11"/>
  <c r="G19" i="11"/>
  <c r="G12" i="11"/>
  <c r="G11" i="11"/>
  <c r="H36" i="11" l="1"/>
  <c r="L26" i="11"/>
  <c r="L27" i="11"/>
  <c r="K37" i="11"/>
  <c r="F17" i="11"/>
  <c r="H17" i="11" s="1"/>
  <c r="K18" i="11" s="1"/>
  <c r="F30" i="11"/>
  <c r="H30" i="11" s="1"/>
  <c r="L32" i="11" l="1"/>
  <c r="L33" i="11"/>
  <c r="K31" i="11"/>
  <c r="L38" i="11"/>
  <c r="L39" i="11"/>
  <c r="L40" i="11"/>
  <c r="J36" i="7" l="1"/>
  <c r="J30" i="7"/>
  <c r="J24" i="7"/>
  <c r="E21" i="7"/>
  <c r="J17" i="7"/>
  <c r="E14" i="7"/>
  <c r="J10" i="7"/>
  <c r="E12" i="7" l="1"/>
  <c r="E31" i="7"/>
  <c r="E11" i="7"/>
  <c r="E18" i="7"/>
  <c r="E25" i="7"/>
  <c r="E38" i="7"/>
  <c r="E37" i="7"/>
  <c r="E19" i="7"/>
  <c r="E27" i="7"/>
  <c r="E26" i="7"/>
  <c r="E32" i="7"/>
  <c r="D22" i="7"/>
  <c r="E13" i="7"/>
  <c r="D34" i="7"/>
  <c r="I32" i="7" s="1"/>
  <c r="D15" i="7"/>
  <c r="D28" i="7"/>
  <c r="I27" i="7" s="1"/>
  <c r="E40" i="7"/>
  <c r="E20" i="7"/>
  <c r="E39" i="7"/>
  <c r="D41" i="7"/>
  <c r="E33" i="7"/>
  <c r="E15" i="7" l="1"/>
  <c r="G11" i="7" s="1"/>
  <c r="I34" i="7"/>
  <c r="E34" i="7"/>
  <c r="G31" i="7" s="1"/>
  <c r="E28" i="7"/>
  <c r="G26" i="7" s="1"/>
  <c r="I26" i="7"/>
  <c r="E41" i="7"/>
  <c r="G39" i="7" s="1"/>
  <c r="E22" i="7"/>
  <c r="G20" i="7" s="1"/>
  <c r="I40" i="7"/>
  <c r="I38" i="7"/>
  <c r="I39" i="7"/>
  <c r="G14" i="7" l="1"/>
  <c r="G12" i="7"/>
  <c r="G13" i="7"/>
  <c r="G32" i="7"/>
  <c r="G33" i="7"/>
  <c r="G40" i="7"/>
  <c r="G25" i="7"/>
  <c r="G27" i="7"/>
  <c r="I41" i="7"/>
  <c r="I28" i="7"/>
  <c r="G19" i="7"/>
  <c r="G18" i="7"/>
  <c r="G21" i="7"/>
  <c r="E43" i="7"/>
  <c r="F36" i="7" s="1"/>
  <c r="G38" i="7"/>
  <c r="G37" i="7"/>
  <c r="H36" i="7" l="1"/>
  <c r="K37" i="7" s="1"/>
  <c r="F24" i="7"/>
  <c r="F10" i="7"/>
  <c r="F30" i="7"/>
  <c r="F17" i="7"/>
  <c r="H30" i="7" l="1"/>
  <c r="H10" i="7"/>
  <c r="K11" i="7" s="1"/>
  <c r="H24" i="7"/>
  <c r="H17" i="7"/>
  <c r="K18" i="7" s="1"/>
  <c r="L39" i="7"/>
  <c r="L40" i="7"/>
  <c r="L38" i="7"/>
  <c r="L26" i="7" l="1"/>
  <c r="L27" i="7"/>
  <c r="K25" i="7"/>
  <c r="L32" i="7"/>
  <c r="L33" i="7"/>
  <c r="K31" i="7"/>
</calcChain>
</file>

<file path=xl/sharedStrings.xml><?xml version="1.0" encoding="utf-8"?>
<sst xmlns="http://schemas.openxmlformats.org/spreadsheetml/2006/main" count="157" uniqueCount="71">
  <si>
    <t>Total</t>
  </si>
  <si>
    <t xml:space="preserve">                                                                                                                      ATMOS ENERGY CORPORATION                                                                                                                   </t>
  </si>
  <si>
    <t>Case 2018-00281</t>
  </si>
  <si>
    <t>Line Number</t>
  </si>
  <si>
    <t>Class of Customers</t>
  </si>
  <si>
    <t>Rate</t>
  </si>
  <si>
    <t>Total Dollars</t>
  </si>
  <si>
    <t>Ratio</t>
  </si>
  <si>
    <t>Customer / Volumetric Charge Ratio</t>
  </si>
  <si>
    <t>Revenue increase by Class</t>
  </si>
  <si>
    <t>Budgeted Volumes</t>
  </si>
  <si>
    <t>Budgeted Customer Counts</t>
  </si>
  <si>
    <t>Customer Charge</t>
  </si>
  <si>
    <t>Volumetric Charge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</si>
  <si>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</si>
  <si>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</si>
  <si>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</si>
  <si>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</si>
  <si>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</si>
  <si>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</si>
  <si>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NON-RESIDENTIAL (Rate G-1)</t>
  </si>
  <si>
    <t>INTERRUPTIBLE (G-2)</t>
  </si>
  <si>
    <t>INT BILLS</t>
  </si>
  <si>
    <t>Sales: 1-15000</t>
  </si>
  <si>
    <t>TRANSPORTATION (T-3)</t>
  </si>
  <si>
    <t>TRANSPORTATION BILLS</t>
  </si>
  <si>
    <t>Interrupt Transport:  1-15000</t>
  </si>
  <si>
    <t>Interrupt Transport:  Over 15000</t>
  </si>
  <si>
    <t>TRANSPORTATION (T-4)</t>
  </si>
  <si>
    <t>Firm Transport: 1-300</t>
  </si>
  <si>
    <t>Firm Transport: 301-1500</t>
  </si>
  <si>
    <t>Firm Transport: Over 1500</t>
  </si>
  <si>
    <t>Total Revenue</t>
  </si>
  <si>
    <t>KY Revenue Requirement</t>
  </si>
  <si>
    <t>Notes:</t>
  </si>
  <si>
    <t>Line</t>
  </si>
  <si>
    <t>Number</t>
  </si>
  <si>
    <t>Tariff</t>
  </si>
  <si>
    <t>Description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</si>
  <si>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</si>
  <si>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</si>
  <si>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</si>
  <si>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</si>
  <si>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</si>
  <si>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</si>
  <si>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</si>
  <si>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</si>
  <si>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</si>
  <si>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</si>
  <si>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</si>
  <si>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</si>
  <si>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Customers</t>
  </si>
  <si>
    <t>G-1</t>
  </si>
  <si>
    <t>Residential</t>
  </si>
  <si>
    <t>Fiscal 2020 Bud</t>
  </si>
  <si>
    <t xml:space="preserve">Commercial Firm </t>
  </si>
  <si>
    <t>Public Authority</t>
  </si>
  <si>
    <t>Industrial Firm</t>
  </si>
  <si>
    <t>G-2</t>
  </si>
  <si>
    <t>Commercial Interruptible</t>
  </si>
  <si>
    <t>Industrial Interruptible</t>
  </si>
  <si>
    <t>Public Authority Interruptible</t>
  </si>
  <si>
    <t>T-3</t>
  </si>
  <si>
    <t>Transportation Interruptible</t>
  </si>
  <si>
    <t>T-4</t>
  </si>
  <si>
    <t>Transportation Firm</t>
  </si>
  <si>
    <t>Volumes</t>
  </si>
  <si>
    <t>SURCREDIT CALCULATION OF FORECASTED ACTIVITY</t>
  </si>
  <si>
    <t>DOCKET 2018-00039</t>
  </si>
  <si>
    <t>RATE DESIGN - ONE MONTH SURCREDIT</t>
  </si>
  <si>
    <t>RATE DESIGN - THREE MONTH SURCREDIT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</si>
</sst>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&quot;$&quot;#,##0"/>
    <numFmt numFmtId="168" formatCode="_(* #,##0.00000_);_(* \(#,##0.00000\);_(* &quot;-&quot;??_);_(@_)"/>
    <numFmt numFmtId="169" formatCode="#,##0.0000_);\(#,##0.0000\)"/>
    <numFmt numFmtId="170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Courier"/>
      <family val="3"/>
    </font>
    <font>
      <b/>
      <sz val="20"/>
      <name val="Times New Roman"/>
      <family val="1"/>
    </font>
    <font>
      <u/>
      <sz val="10"/>
      <name val="Times New Roman"/>
      <family val="1"/>
    </font>
    <font>
      <sz val="10"/>
      <color indexed="9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6" fillId="0" borderId="0" xfId="1" applyFont="1"/>
    <xf numFmtId="166" fontId="2" fillId="0" borderId="0" xfId="4" applyNumberFormat="1" applyFont="1" applyAlignment="1">
      <alignment horizontal="center"/>
    </xf>
    <xf numFmtId="0" fontId="2" fillId="0" borderId="4" xfId="3" applyFont="1" applyBorder="1" applyAlignment="1">
      <alignment horizontal="center" wrapText="1"/>
    </xf>
    <xf numFmtId="0" fontId="2" fillId="0" borderId="5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4" fontId="2" fillId="0" borderId="7" xfId="1" applyNumberFormat="1" applyFont="1" applyBorder="1" applyAlignment="1">
      <alignment horizontal="center" vertical="top" wrapText="1"/>
    </xf>
    <xf numFmtId="44" fontId="2" fillId="0" borderId="7" xfId="1" applyNumberFormat="1" applyFont="1" applyBorder="1" applyAlignment="1">
      <alignment horizontal="center" wrapText="1"/>
    </xf>
    <xf numFmtId="0" fontId="7" fillId="0" borderId="8" xfId="3" applyFont="1" applyBorder="1"/>
    <xf numFmtId="0" fontId="4" fillId="0" borderId="0" xfId="3" quotePrefix="1" applyFont="1" applyAlignment="1">
      <alignment horizontal="center"/>
    </xf>
    <xf numFmtId="167" fontId="4" fillId="0" borderId="0" xfId="4" applyNumberFormat="1" applyFont="1" applyFill="1" applyBorder="1"/>
    <xf numFmtId="167" fontId="4" fillId="0" borderId="9" xfId="4" applyNumberFormat="1" applyFont="1" applyFill="1" applyBorder="1"/>
    <xf numFmtId="44" fontId="4" fillId="0" borderId="0" xfId="4" applyFont="1"/>
    <xf numFmtId="168" fontId="4" fillId="0" borderId="0" xfId="1" applyNumberFormat="1" applyFont="1"/>
    <xf numFmtId="0" fontId="4" fillId="0" borderId="8" xfId="3" applyFont="1" applyBorder="1"/>
    <xf numFmtId="7" fontId="4" fillId="0" borderId="0" xfId="3" applyNumberFormat="1" applyFont="1"/>
    <xf numFmtId="37" fontId="4" fillId="0" borderId="0" xfId="3" applyNumberFormat="1" applyFont="1"/>
    <xf numFmtId="167" fontId="4" fillId="0" borderId="9" xfId="3" applyNumberFormat="1" applyFont="1" applyBorder="1"/>
    <xf numFmtId="169" fontId="4" fillId="0" borderId="0" xfId="3" applyNumberFormat="1" applyFont="1"/>
    <xf numFmtId="170" fontId="4" fillId="0" borderId="0" xfId="1" applyNumberFormat="1" applyFont="1"/>
    <xf numFmtId="0" fontId="4" fillId="0" borderId="10" xfId="3" applyFont="1" applyBorder="1"/>
    <xf numFmtId="0" fontId="4" fillId="0" borderId="11" xfId="3" applyFont="1" applyBorder="1"/>
    <xf numFmtId="37" fontId="4" fillId="0" borderId="11" xfId="3" applyNumberFormat="1" applyFont="1" applyBorder="1"/>
    <xf numFmtId="37" fontId="4" fillId="0" borderId="12" xfId="3" applyNumberFormat="1" applyFont="1" applyBorder="1"/>
    <xf numFmtId="0" fontId="4" fillId="0" borderId="8" xfId="1" applyFont="1" applyBorder="1"/>
    <xf numFmtId="7" fontId="4" fillId="0" borderId="9" xfId="3" applyNumberFormat="1" applyFont="1" applyBorder="1"/>
    <xf numFmtId="43" fontId="4" fillId="0" borderId="0" xfId="3" applyNumberFormat="1" applyFont="1"/>
    <xf numFmtId="164" fontId="4" fillId="0" borderId="0" xfId="1" applyNumberFormat="1" applyFont="1"/>
    <xf numFmtId="0" fontId="8" fillId="0" borderId="0" xfId="3" applyFont="1"/>
    <xf numFmtId="0" fontId="4" fillId="0" borderId="9" xfId="3" applyFont="1" applyBorder="1"/>
    <xf numFmtId="43" fontId="4" fillId="0" borderId="0" xfId="1" applyNumberFormat="1" applyFont="1"/>
    <xf numFmtId="5" fontId="4" fillId="0" borderId="0" xfId="3" applyNumberFormat="1" applyFont="1"/>
    <xf numFmtId="5" fontId="4" fillId="0" borderId="9" xfId="3" applyNumberFormat="1" applyFont="1" applyBorder="1"/>
    <xf numFmtId="44" fontId="4" fillId="0" borderId="0" xfId="4" applyFont="1" applyFill="1"/>
    <xf numFmtId="44" fontId="4" fillId="0" borderId="0" xfId="1" applyNumberFormat="1" applyFont="1"/>
    <xf numFmtId="0" fontId="4" fillId="0" borderId="13" xfId="3" applyFont="1" applyBorder="1"/>
    <xf numFmtId="0" fontId="4" fillId="0" borderId="14" xfId="1" applyFont="1" applyBorder="1"/>
    <xf numFmtId="37" fontId="4" fillId="0" borderId="15" xfId="3" applyNumberFormat="1" applyFont="1" applyBorder="1"/>
    <xf numFmtId="10" fontId="4" fillId="0" borderId="0" xfId="1" applyNumberFormat="1" applyFont="1"/>
    <xf numFmtId="0" fontId="4" fillId="0" borderId="0" xfId="1" applyFont="1" applyAlignment="1">
      <alignment horizontal="left"/>
    </xf>
    <xf numFmtId="37" fontId="4" fillId="0" borderId="0" xfId="3" quotePrefix="1" applyNumberFormat="1" applyFont="1" applyAlignment="1">
      <alignment horizontal="right"/>
    </xf>
    <xf numFmtId="0" fontId="2" fillId="0" borderId="0" xfId="1" applyFont="1"/>
    <xf numFmtId="0" fontId="4" fillId="0" borderId="7" xfId="1" applyFont="1" applyBorder="1"/>
    <xf numFmtId="0" fontId="9" fillId="0" borderId="0" xfId="1" applyFont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6" applyFont="1"/>
    <xf numFmtId="0" fontId="2" fillId="0" borderId="0" xfId="7" applyFont="1"/>
    <xf numFmtId="164" fontId="4" fillId="0" borderId="0" xfId="8" applyNumberFormat="1" applyFont="1" applyFill="1"/>
    <xf numFmtId="164" fontId="4" fillId="0" borderId="0" xfId="6" applyNumberFormat="1" applyFont="1"/>
    <xf numFmtId="0" fontId="1" fillId="0" borderId="0" xfId="1"/>
    <xf numFmtId="0" fontId="3" fillId="0" borderId="0" xfId="6"/>
    <xf numFmtId="164" fontId="4" fillId="0" borderId="11" xfId="8" applyNumberFormat="1" applyFont="1" applyFill="1" applyBorder="1"/>
    <xf numFmtId="164" fontId="4" fillId="0" borderId="0" xfId="8" applyNumberFormat="1" applyFont="1"/>
    <xf numFmtId="0" fontId="9" fillId="0" borderId="0" xfId="6" applyFont="1" applyAlignment="1">
      <alignment horizontal="center"/>
    </xf>
    <xf numFmtId="164" fontId="4" fillId="0" borderId="0" xfId="2" applyNumberFormat="1" applyFont="1" applyBorder="1"/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3" applyFont="1" applyFill="1"/>
    <xf numFmtId="0" fontId="4" fillId="0" borderId="0" xfId="1" applyFont="1" applyFill="1"/>
    <xf numFmtId="0" fontId="6" fillId="0" borderId="0" xfId="1" applyFont="1" applyFill="1"/>
    <xf numFmtId="0" fontId="2" fillId="0" borderId="4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 vertical="top" wrapText="1"/>
    </xf>
    <xf numFmtId="44" fontId="2" fillId="0" borderId="7" xfId="1" applyNumberFormat="1" applyFont="1" applyFill="1" applyBorder="1" applyAlignment="1">
      <alignment horizontal="center" wrapText="1"/>
    </xf>
    <xf numFmtId="10" fontId="4" fillId="0" borderId="0" xfId="5" applyNumberFormat="1" applyFont="1" applyFill="1"/>
    <xf numFmtId="9" fontId="4" fillId="0" borderId="0" xfId="5" applyFont="1" applyFill="1"/>
    <xf numFmtId="166" fontId="4" fillId="0" borderId="0" xfId="4" applyNumberFormat="1" applyFont="1" applyFill="1"/>
    <xf numFmtId="164" fontId="4" fillId="0" borderId="0" xfId="2" applyNumberFormat="1" applyFont="1" applyFill="1"/>
    <xf numFmtId="37" fontId="4" fillId="0" borderId="0" xfId="3" applyNumberFormat="1" applyFont="1" applyFill="1"/>
    <xf numFmtId="167" fontId="4" fillId="0" borderId="9" xfId="3" applyNumberFormat="1" applyFont="1" applyFill="1" applyBorder="1"/>
    <xf numFmtId="37" fontId="4" fillId="0" borderId="11" xfId="3" applyNumberFormat="1" applyFont="1" applyFill="1" applyBorder="1"/>
    <xf numFmtId="37" fontId="4" fillId="0" borderId="12" xfId="3" applyNumberFormat="1" applyFont="1" applyFill="1" applyBorder="1"/>
    <xf numFmtId="7" fontId="4" fillId="0" borderId="9" xfId="3" applyNumberFormat="1" applyFont="1" applyFill="1" applyBorder="1"/>
    <xf numFmtId="0" fontId="8" fillId="0" borderId="0" xfId="3" applyFont="1" applyFill="1"/>
    <xf numFmtId="0" fontId="4" fillId="0" borderId="9" xfId="3" applyFont="1" applyFill="1" applyBorder="1"/>
    <xf numFmtId="5" fontId="4" fillId="0" borderId="0" xfId="3" applyNumberFormat="1" applyFont="1" applyFill="1"/>
    <xf numFmtId="5" fontId="4" fillId="0" borderId="9" xfId="3" applyNumberFormat="1" applyFont="1" applyFill="1" applyBorder="1"/>
    <xf numFmtId="164" fontId="4" fillId="0" borderId="0" xfId="1" applyNumberFormat="1" applyFont="1" applyFill="1"/>
    <xf numFmtId="165" fontId="4" fillId="0" borderId="0" xfId="5" applyNumberFormat="1" applyFont="1" applyFill="1"/>
    <xf numFmtId="170" fontId="4" fillId="0" borderId="0" xfId="2" applyNumberFormat="1" applyFont="1" applyFill="1"/>
    <xf numFmtId="37" fontId="4" fillId="0" borderId="14" xfId="3" applyNumberFormat="1" applyFont="1" applyFill="1" applyBorder="1"/>
    <xf numFmtId="37" fontId="4" fillId="0" borderId="15" xfId="3" applyNumberFormat="1" applyFont="1" applyFill="1" applyBorder="1"/>
    <xf numFmtId="10" fontId="4" fillId="0" borderId="0" xfId="1" applyNumberFormat="1" applyFont="1" applyFill="1"/>
    <xf numFmtId="37" fontId="4" fillId="0" borderId="0" xfId="3" quotePrefix="1" applyNumberFormat="1" applyFont="1" applyFill="1" applyAlignment="1">
      <alignment horizontal="right"/>
    </xf>
    <xf numFmtId="166" fontId="2" fillId="0" borderId="0" xfId="9" applyNumberFormat="1" applyFont="1" applyAlignment="1">
      <alignment horizontal="center"/>
    </xf>
    <xf numFmtId="167" fontId="4" fillId="0" borderId="0" xfId="9" applyNumberFormat="1" applyFont="1" applyFill="1" applyBorder="1"/>
    <xf numFmtId="167" fontId="4" fillId="0" borderId="9" xfId="9" applyNumberFormat="1" applyFont="1" applyFill="1" applyBorder="1"/>
    <xf numFmtId="10" fontId="4" fillId="0" borderId="0" xfId="10" applyNumberFormat="1" applyFont="1"/>
    <xf numFmtId="9" fontId="4" fillId="0" borderId="0" xfId="10" applyFont="1"/>
    <xf numFmtId="166" fontId="4" fillId="0" borderId="0" xfId="9" applyNumberFormat="1" applyFont="1"/>
    <xf numFmtId="164" fontId="4" fillId="0" borderId="0" xfId="11" applyNumberFormat="1" applyFont="1" applyFill="1"/>
    <xf numFmtId="44" fontId="4" fillId="0" borderId="0" xfId="9" applyFont="1"/>
    <xf numFmtId="165" fontId="4" fillId="0" borderId="0" xfId="10" applyNumberFormat="1" applyFont="1"/>
    <xf numFmtId="44" fontId="4" fillId="0" borderId="0" xfId="9" applyFont="1" applyFill="1"/>
    <xf numFmtId="170" fontId="4" fillId="0" borderId="0" xfId="11" applyNumberFormat="1" applyFont="1" applyFill="1"/>
    <xf numFmtId="37" fontId="4" fillId="0" borderId="14" xfId="3" applyNumberFormat="1" applyFont="1" applyBorder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6" applyFont="1" applyAlignment="1">
      <alignment horizontal="center"/>
    </xf>
  </cellXfs>
  <cellStyles count="12">
    <cellStyle name="Comma 2" xfId="2" xr:uid="{E07119C0-097B-4163-B954-88950E53885C}"/>
    <cellStyle name="Comma 2 2" xfId="11" xr:uid="{BCCA547F-5736-428E-9785-4B50DEAA579A}"/>
    <cellStyle name="Comma 7" xfId="8" xr:uid="{567671E5-C2BC-4324-B8C9-C43695F49BB6}"/>
    <cellStyle name="Currency 2" xfId="4" xr:uid="{0F68600D-0AFC-4BCC-8C08-3821B2FFBF81}"/>
    <cellStyle name="Currency 2 2" xfId="9" xr:uid="{3AD8C78A-2ECD-41DE-A133-BC2FE4D9CFBC}"/>
    <cellStyle name="Normal" xfId="0" builtinId="0"/>
    <cellStyle name="Normal 17" xfId="6" xr:uid="{BF296E34-4A18-4E85-9644-73EE3301C77C}"/>
    <cellStyle name="Normal 2" xfId="1" xr:uid="{B912D5B4-65ED-40D3-B8E8-41B7FC84DDA2}"/>
    <cellStyle name="Normal_FY 2008 Margin Model CO" xfId="7" xr:uid="{2C8191FF-EC4B-49EA-BC08-55015DCA60F9}"/>
    <cellStyle name="Normal_Kentucky - CCS98 as filed" xfId="3" xr:uid="{B176A68A-DA27-42D8-92B9-7310B8CC38B8}"/>
    <cellStyle name="Percent 2" xfId="5" xr:uid="{3B2A2D22-D588-4244-932E-9436226ACCE3}"/>
    <cellStyle name="Percent 2 2" xfId="10" xr:uid="{2A13FD1B-2AD4-4E40-96D2-A1D8DE2E5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8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876300</xdr:colOff>
      <xdr:row>0</xdr:row>
      <xdr:rowOff>9525</xdr:rowOff>
    </xdr:from>
    <xdr:to>
      <xdr:col>11</xdr:col>
      <xdr:colOff>981075</xdr:colOff>
      <xdr:row>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7CBFA1-4FD1-4F33-B1BC-D44E4E0FF1CC}"/>
            </a:ext>
          </a:extLst>
        </xdr:cNvPr>
        <xdr:cNvSpPr txBox="1"/>
      </xdr:nvSpPr>
      <xdr:spPr>
        <a:xfrm>
          <a:off x="10287000" y="9525"/>
          <a:ext cx="1920875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Exhibit I</a:t>
          </a:r>
        </a:p>
      </xdr:txBody>
    </xdr:sp>
    <xdr:clientData/>
  </xdr:twoCellAnchor>
  <xdr:twoCellAnchor>
    <xdr:from>
      <xdr:col>9</xdr:col>
      <xdr:colOff>876300</xdr:colOff>
      <xdr:row>0</xdr:row>
      <xdr:rowOff>9525</xdr:rowOff>
    </xdr:from>
    <xdr:to>
      <xdr:col>11</xdr:col>
      <xdr:colOff>981075</xdr:colOff>
      <xdr:row>1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80891C-F606-4AB9-8C22-015CB2E40902}"/>
            </a:ext>
          </a:extLst>
        </xdr:cNvPr>
        <xdr:cNvSpPr txBox="1"/>
      </xdr:nvSpPr>
      <xdr:spPr>
        <a:xfrm>
          <a:off x="9858375" y="9525"/>
          <a:ext cx="1819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Exhibit 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876300</xdr:colOff>
      <xdr:row>0</xdr:row>
      <xdr:rowOff>9525</xdr:rowOff>
    </xdr:from>
    <xdr:to>
      <xdr:col>11</xdr:col>
      <xdr:colOff>981075</xdr:colOff>
      <xdr:row>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1B53EC-22D7-4505-BF57-22CE6E499926}"/>
            </a:ext>
          </a:extLst>
        </xdr:cNvPr>
        <xdr:cNvSpPr txBox="1"/>
      </xdr:nvSpPr>
      <xdr:spPr>
        <a:xfrm>
          <a:off x="9858375" y="9525"/>
          <a:ext cx="1819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Exhibit 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story\AppData\Local\Microsoft\Windows\INetCache\Content.Outlook\Z92JZCP4\Atmos%20Financial%20Packages\FY2008\M9-Jun08\EssDB%20Jun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CapEx%20Tracker\PipelineTX%20CapEx_Mar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8\M3-Dec07\CapEx%20Tracker\SSU%20CapEx_De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Sr_WORKGROUPS\Plant%20Accounting\Monthly%20Reports\Current_Open%20CWIP%20Balances%20Repor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ssDB%20Dec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EssDB%20Mar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St-GA%20Rate%20Case\GA%20Rate%20Case%202009\13%20MFR%20and%20Workpapers%20public%202009WP%20a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story\AppData\Local\Microsoft\Windows\INetCache\Content.Outlook\Z92JZCP4\Atmos%20Financial%20Packages\FY2008\M10-Jul08\EssDB%20Jul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owerPlan\Testing\may%20qry_cap_ex_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Sr_WORKGROUPS\Plant%20Accounting\Monthly%20Reports\Capital%20Expenditure%20reports\Capital%20Expenditures%20-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EPS%20Projections\Shared%20Services%20EPS_Mar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PS%20Projections\Shared%20Services%20EPS_Dec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%20-%20Income\Income%20Tax\FY14%20Income%20Tax\Provision\Q3\Qtrly%20Provision%20Cal%20-%203Q%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story\AppData\Local\Microsoft\Windows\INetCache\Content.Outlook\Z92JZCP4\Atmos%20Financial%20Packages\FY2008\M11-Aug08\EssDB%20Aug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8\M3-Dec07\Regulated%20Operations\Copy%20of%20REGULATED%20OPERATIONS%20FINANCIAL%20PACKAGES_Dec07-%20MV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Mid-States\VIRGINIA\2007%20AIF\2007%20AIF%20FILING\Copy%20of%20REVISED%202006%2009%20AIF%20%20PER%20JOHN%20BALLSR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11977950.390000001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609298.11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268630.56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8827781.6999999993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2501595.63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4916414.75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26380909.25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O246">
            <v>5286991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O247">
            <v>4268737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O248">
            <v>435837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O249">
            <v>519455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O250">
            <v>-298269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O252">
            <v>-1166000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O253">
            <v>118376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O254">
            <v>6921186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O255">
            <v>24247761</v>
          </cell>
        </row>
        <row r="256">
          <cell r="B256" t="str">
            <v xml:space="preserve">  Vehicles</v>
          </cell>
          <cell r="O2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-1437.8920000000001</v>
          </cell>
          <cell r="D12">
            <v>891.85328094106183</v>
          </cell>
          <cell r="E12">
            <v>2329.745280941062</v>
          </cell>
          <cell r="G12">
            <v>-2437.143</v>
          </cell>
          <cell r="H12">
            <v>1248.6206172152527</v>
          </cell>
          <cell r="I12">
            <v>3685.7636172152525</v>
          </cell>
          <cell r="K12">
            <v>8298.6861400154521</v>
          </cell>
          <cell r="L12">
            <v>12498.686140015452</v>
          </cell>
          <cell r="M12">
            <v>-4200</v>
          </cell>
          <cell r="N12">
            <v>-0.50610421085188551</v>
          </cell>
        </row>
        <row r="14">
          <cell r="A14" t="str">
            <v xml:space="preserve">  Equipment</v>
          </cell>
          <cell r="C14">
            <v>215.94900000000001</v>
          </cell>
          <cell r="D14">
            <v>31.247985510788904</v>
          </cell>
          <cell r="E14">
            <v>-184.7010144892111</v>
          </cell>
          <cell r="G14">
            <v>15.971</v>
          </cell>
          <cell r="H14">
            <v>93.743957020777842</v>
          </cell>
          <cell r="I14">
            <v>77.772957020777838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11.896000000000001</v>
          </cell>
          <cell r="D15">
            <v>0</v>
          </cell>
          <cell r="E15">
            <v>-11.896000000000001</v>
          </cell>
          <cell r="G15">
            <v>99.587000000000003</v>
          </cell>
          <cell r="H15">
            <v>880.50055437366746</v>
          </cell>
          <cell r="I15">
            <v>780.91355437366747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851.72299999999996</v>
          </cell>
          <cell r="D16">
            <v>0</v>
          </cell>
          <cell r="E16">
            <v>-851.72299999999996</v>
          </cell>
          <cell r="G16">
            <v>699.04899999999998</v>
          </cell>
          <cell r="H16">
            <v>0</v>
          </cell>
          <cell r="I16">
            <v>-699.04899999999998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-651.85</v>
          </cell>
          <cell r="D17">
            <v>0</v>
          </cell>
          <cell r="E17">
            <v>651.85</v>
          </cell>
          <cell r="G17">
            <v>-2E-3</v>
          </cell>
          <cell r="H17">
            <v>0</v>
          </cell>
          <cell r="I17">
            <v>2E-3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927.90553699224438</v>
          </cell>
          <cell r="E18">
            <v>927.90553699224438</v>
          </cell>
          <cell r="G18">
            <v>0</v>
          </cell>
          <cell r="H18">
            <v>4673.5711577074717</v>
          </cell>
          <cell r="I18">
            <v>4673.5711577074717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525.005</v>
          </cell>
          <cell r="D19">
            <v>316.63433578026508</v>
          </cell>
          <cell r="E19">
            <v>-208.37066421973492</v>
          </cell>
          <cell r="G19">
            <v>1064.634</v>
          </cell>
          <cell r="H19">
            <v>1899.8060311037957</v>
          </cell>
          <cell r="I19">
            <v>835.17203110379569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5.7679999999999998</v>
          </cell>
          <cell r="D20">
            <v>0</v>
          </cell>
          <cell r="E20">
            <v>-5.7679999999999998</v>
          </cell>
          <cell r="G20">
            <v>-55.463000000000001</v>
          </cell>
          <cell r="H20">
            <v>19.388113275780395</v>
          </cell>
          <cell r="I20">
            <v>74.851113275780392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2603.1060000000002</v>
          </cell>
          <cell r="D21">
            <v>41.904557765135777</v>
          </cell>
          <cell r="E21">
            <v>-2561.2014422348643</v>
          </cell>
          <cell r="G21">
            <v>21712.428</v>
          </cell>
          <cell r="H21">
            <v>1371.4922138779355</v>
          </cell>
          <cell r="I21">
            <v>-20340.935786122063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694.24900000000002</v>
          </cell>
          <cell r="D22">
            <v>3225.5185844160819</v>
          </cell>
          <cell r="E22">
            <v>2531.2695844160817</v>
          </cell>
          <cell r="G22">
            <v>5282.1980000000003</v>
          </cell>
          <cell r="H22">
            <v>17682.576714820367</v>
          </cell>
          <cell r="I22">
            <v>12400.378714820366</v>
          </cell>
          <cell r="K22">
            <v>27521.627025474474</v>
          </cell>
          <cell r="L22">
            <v>25221.627025474474</v>
          </cell>
          <cell r="M22">
            <v>2300</v>
          </cell>
          <cell r="N22">
            <v>8.3570640568273152E-2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4255.8460000000005</v>
          </cell>
          <cell r="D24">
            <v>4543.2110004645165</v>
          </cell>
          <cell r="E24">
            <v>287.36500046451556</v>
          </cell>
          <cell r="G24">
            <v>28818.402000000002</v>
          </cell>
          <cell r="H24">
            <v>26621.078742179794</v>
          </cell>
          <cell r="I24">
            <v>-2197.3232578202042</v>
          </cell>
          <cell r="K24">
            <v>46297.021109184556</v>
          </cell>
          <cell r="L24">
            <v>44016.209654347236</v>
          </cell>
          <cell r="M24">
            <v>2280.8114548373192</v>
          </cell>
          <cell r="N24">
            <v>4.926475613751409E-2</v>
          </cell>
        </row>
        <row r="26">
          <cell r="A26" t="str">
            <v xml:space="preserve"> Total Atmos Pipeline - Texas</v>
          </cell>
          <cell r="C26">
            <v>2817.9540000000006</v>
          </cell>
          <cell r="D26">
            <v>5435.0642814055782</v>
          </cell>
          <cell r="E26">
            <v>2617.1102814055776</v>
          </cell>
          <cell r="G26">
            <v>26381.259000000002</v>
          </cell>
          <cell r="H26">
            <v>27869.699359395046</v>
          </cell>
          <cell r="I26">
            <v>1488.4403593950483</v>
          </cell>
          <cell r="K26">
            <v>54595.707249200008</v>
          </cell>
          <cell r="L26">
            <v>56514.895794362688</v>
          </cell>
          <cell r="M26">
            <v>-1919.1885451626808</v>
          </cell>
          <cell r="N26">
            <v>-3.5152737126430446E-2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2008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2010.18</v>
          </cell>
          <cell r="D15">
            <v>2985.2457100000001</v>
          </cell>
          <cell r="E15">
            <v>975.06571000000008</v>
          </cell>
          <cell r="G15">
            <v>3027.212</v>
          </cell>
          <cell r="H15">
            <v>8903.1185100000021</v>
          </cell>
          <cell r="I15">
            <v>5875.9065100000025</v>
          </cell>
          <cell r="K15">
            <v>18917.220310000001</v>
          </cell>
          <cell r="L15">
            <v>18917.220310000001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-440.36700000000002</v>
          </cell>
          <cell r="D16">
            <v>0</v>
          </cell>
          <cell r="E16">
            <v>440.36700000000002</v>
          </cell>
          <cell r="G16">
            <v>74.046000000000006</v>
          </cell>
          <cell r="H16">
            <v>0</v>
          </cell>
          <cell r="I16">
            <v>-74.046000000000006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-2002.7650000000001</v>
          </cell>
          <cell r="D17">
            <v>0</v>
          </cell>
          <cell r="E17">
            <v>2002.7650000000001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43.957000000000001</v>
          </cell>
          <cell r="D20">
            <v>0</v>
          </cell>
          <cell r="E20">
            <v>-43.957000000000001</v>
          </cell>
          <cell r="G20">
            <v>179.935</v>
          </cell>
          <cell r="H20">
            <v>308.89562999999998</v>
          </cell>
          <cell r="I20">
            <v>128.96062999999998</v>
          </cell>
          <cell r="K20">
            <v>1782.7919099999997</v>
          </cell>
          <cell r="M20">
            <v>1782.7919099999997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-388.995</v>
          </cell>
          <cell r="D24">
            <v>2985.2457100000001</v>
          </cell>
          <cell r="E24">
            <v>3374.2407100000005</v>
          </cell>
          <cell r="G24">
            <v>3281.1929999999998</v>
          </cell>
          <cell r="H24">
            <v>9212.014140000003</v>
          </cell>
          <cell r="I24">
            <v>5930.8211400000018</v>
          </cell>
          <cell r="K24">
            <v>20700.012220000001</v>
          </cell>
          <cell r="L24">
            <v>18917.220310000001</v>
          </cell>
          <cell r="M24">
            <v>1782.7919099999997</v>
          </cell>
          <cell r="N24">
            <v>8.6125162200508087E-2</v>
          </cell>
        </row>
        <row r="26">
          <cell r="A26" t="str">
            <v xml:space="preserve"> Total Shared Services</v>
          </cell>
          <cell r="C26">
            <v>-388.995</v>
          </cell>
          <cell r="D26">
            <v>2985.2457100000001</v>
          </cell>
          <cell r="E26">
            <v>3374.2407100000005</v>
          </cell>
          <cell r="G26">
            <v>3281.1929999999998</v>
          </cell>
          <cell r="H26">
            <v>9212.014140000003</v>
          </cell>
          <cell r="I26">
            <v>5930.8211400000018</v>
          </cell>
          <cell r="K26">
            <v>20700.012220000001</v>
          </cell>
          <cell r="L26">
            <v>18917.220310000001</v>
          </cell>
          <cell r="M26">
            <v>1782.7919099999997</v>
          </cell>
          <cell r="N26">
            <v>8.6125162200508087E-2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</sheetNames>
    <sheetDataSet>
      <sheetData sheetId="0"/>
      <sheetData sheetId="1"/>
      <sheetData sheetId="2"/>
      <sheetData sheetId="3">
        <row r="8">
          <cell r="B8" t="str">
            <v>Atmos Energy-Mid-Tex</v>
          </cell>
          <cell r="C8" t="str">
            <v>Atmos Energy-Mid-Tex</v>
          </cell>
          <cell r="D8" t="str">
            <v>Atmos Energy-Mid-Tex</v>
          </cell>
          <cell r="E8" t="str">
            <v>Atmos Energy-Mid-Tex</v>
          </cell>
          <cell r="F8" t="str">
            <v>Atmos Energy-Mid-Tex</v>
          </cell>
          <cell r="G8" t="str">
            <v>Atmos Energy-Mid-Tex</v>
          </cell>
          <cell r="H8" t="str">
            <v>Atmos Energy-Mid-Tex</v>
          </cell>
          <cell r="I8" t="str">
            <v>Atmos Energy-Mid-Tex</v>
          </cell>
          <cell r="J8" t="str">
            <v>Atmos Energy-Mid-Tex</v>
          </cell>
          <cell r="K8" t="str">
            <v>Atmos Energy-Mid-Tex</v>
          </cell>
          <cell r="L8" t="str">
            <v>Atmos Energy-Mid-Tex</v>
          </cell>
          <cell r="M8" t="str">
            <v>Atmos Energy-Mid-Tex</v>
          </cell>
          <cell r="N8" t="str">
            <v>Atmos Energy-Mid-Tex</v>
          </cell>
          <cell r="P8" t="str">
            <v>Atmos Energy-Mississippi</v>
          </cell>
          <cell r="Q8" t="str">
            <v>Atmos Energy-Mississippi</v>
          </cell>
          <cell r="R8" t="str">
            <v>Atmos Energy-Mississippi</v>
          </cell>
          <cell r="S8" t="str">
            <v>Atmos Energy-Mississippi</v>
          </cell>
          <cell r="T8" t="str">
            <v>Atmos Energy-Mississippi</v>
          </cell>
          <cell r="U8" t="str">
            <v>Atmos Energy-Mississippi</v>
          </cell>
          <cell r="V8" t="str">
            <v>Atmos Energy-Mississippi</v>
          </cell>
          <cell r="W8" t="str">
            <v>Atmos Energy-Mississippi</v>
          </cell>
          <cell r="X8" t="str">
            <v>Atmos Energy-Mississippi</v>
          </cell>
          <cell r="Y8" t="str">
            <v>Atmos Energy-Mississippi</v>
          </cell>
          <cell r="Z8" t="str">
            <v>Atmos Energy-Mississippi</v>
          </cell>
          <cell r="AA8" t="str">
            <v>Atmos Energy-Mississippi</v>
          </cell>
          <cell r="AB8" t="str">
            <v>Atmos Energy-Mississippi</v>
          </cell>
          <cell r="AD8" t="str">
            <v>SS Rollup w Blueflame</v>
          </cell>
          <cell r="AE8" t="str">
            <v>SS Rollup w Blueflame</v>
          </cell>
          <cell r="AF8" t="str">
            <v>SS Rollup w Blueflame</v>
          </cell>
          <cell r="AG8" t="str">
            <v>SS Rollup w Blueflame</v>
          </cell>
          <cell r="AH8" t="str">
            <v>SS Rollup w Blueflame</v>
          </cell>
          <cell r="AI8" t="str">
            <v>SS Rollup w Blueflame</v>
          </cell>
          <cell r="AJ8" t="str">
            <v>SS Rollup w Blueflame</v>
          </cell>
          <cell r="AK8" t="str">
            <v>SS Rollup w Blueflame</v>
          </cell>
          <cell r="AL8" t="str">
            <v>SS Rollup w Blueflame</v>
          </cell>
          <cell r="AM8" t="str">
            <v>SS Rollup w Blueflame</v>
          </cell>
          <cell r="AN8" t="str">
            <v>SS Rollup w Blueflame</v>
          </cell>
          <cell r="AO8" t="str">
            <v>SS Rollup w Blueflame</v>
          </cell>
          <cell r="AP8" t="str">
            <v>SS Rollup w Blueflame</v>
          </cell>
          <cell r="AR8" t="str">
            <v>Atmos Pipeline - Texas</v>
          </cell>
          <cell r="AS8" t="str">
            <v>Atmos Pipeline - Texas</v>
          </cell>
          <cell r="AT8" t="str">
            <v>Atmos Pipeline - Texas</v>
          </cell>
          <cell r="AU8" t="str">
            <v>Atmos Pipeline - Texas</v>
          </cell>
          <cell r="AV8" t="str">
            <v>Atmos Pipeline - Texas</v>
          </cell>
          <cell r="AW8" t="str">
            <v>Atmos Pipeline - Texas</v>
          </cell>
          <cell r="AX8" t="str">
            <v>Atmos Pipeline - Texas</v>
          </cell>
          <cell r="AY8" t="str">
            <v>Atmos Pipeline - Texas</v>
          </cell>
          <cell r="AZ8" t="str">
            <v>Atmos Pipeline - Texas</v>
          </cell>
          <cell r="BA8" t="str">
            <v>Atmos Pipeline - Texas</v>
          </cell>
          <cell r="BB8" t="str">
            <v>Atmos Pipeline - Texas</v>
          </cell>
          <cell r="BC8" t="str">
            <v>Atmos Pipeline - Texas</v>
          </cell>
          <cell r="BD8" t="str">
            <v>Atmos Pipeline - Texas</v>
          </cell>
          <cell r="BF8" t="str">
            <v>Atmos Energy Marketing Group</v>
          </cell>
          <cell r="BG8" t="str">
            <v>Atmos Energy Marketing Group</v>
          </cell>
          <cell r="BH8" t="str">
            <v>Atmos Energy Marketing Group</v>
          </cell>
          <cell r="BI8" t="str">
            <v>Atmos Energy Marketing Group</v>
          </cell>
          <cell r="BJ8" t="str">
            <v>Atmos Energy Marketing Group</v>
          </cell>
          <cell r="BK8" t="str">
            <v>Atmos Energy Marketing Group</v>
          </cell>
          <cell r="BL8" t="str">
            <v>Atmos Energy Marketing Group</v>
          </cell>
          <cell r="BM8" t="str">
            <v>Atmos Energy Marketing Group</v>
          </cell>
          <cell r="BN8" t="str">
            <v>Atmos Energy Marketing Group</v>
          </cell>
          <cell r="BO8" t="str">
            <v>Atmos Energy Marketing Group</v>
          </cell>
          <cell r="BP8" t="str">
            <v>Atmos Energy Marketing Group</v>
          </cell>
          <cell r="BQ8" t="str">
            <v>Atmos Energy Marketing Group</v>
          </cell>
          <cell r="BR8" t="str">
            <v>Atmos Energy Marketing Group</v>
          </cell>
          <cell r="BT8" t="str">
            <v>Other Non Utility</v>
          </cell>
          <cell r="BU8" t="str">
            <v>Other Non Utility</v>
          </cell>
          <cell r="BV8" t="str">
            <v>Other Non Utility</v>
          </cell>
          <cell r="BW8" t="str">
            <v>Other Non Utility</v>
          </cell>
          <cell r="BX8" t="str">
            <v>Other Non Utility</v>
          </cell>
          <cell r="BY8" t="str">
            <v>Other Non Utility</v>
          </cell>
          <cell r="BZ8" t="str">
            <v>Other Non Utility</v>
          </cell>
          <cell r="CA8" t="str">
            <v>Other Non Utility</v>
          </cell>
          <cell r="CB8" t="str">
            <v>Other Non Utility</v>
          </cell>
          <cell r="CC8" t="str">
            <v>Other Non Utility</v>
          </cell>
          <cell r="CD8" t="str">
            <v>Other Non Utility</v>
          </cell>
          <cell r="CE8" t="str">
            <v>Other Non Utility</v>
          </cell>
          <cell r="CF8" t="str">
            <v>Other Non Utility</v>
          </cell>
          <cell r="CH8" t="str">
            <v>Other Operating Companies (Elim)</v>
          </cell>
          <cell r="CI8" t="str">
            <v>Other Operating Companies (Elim)</v>
          </cell>
          <cell r="CJ8" t="str">
            <v>Other Operating Companies (Elim)</v>
          </cell>
          <cell r="CK8" t="str">
            <v>Other Operating Companies (Elim)</v>
          </cell>
          <cell r="CL8" t="str">
            <v>Other Operating Companies (Elim)</v>
          </cell>
          <cell r="CM8" t="str">
            <v>Other Operating Companies (Elim)</v>
          </cell>
          <cell r="CN8" t="str">
            <v>Other Operating Companies (Elim)</v>
          </cell>
          <cell r="CO8" t="str">
            <v>Other Operating Companies (Elim)</v>
          </cell>
          <cell r="CP8" t="str">
            <v>Other Operating Companies (Elim)</v>
          </cell>
          <cell r="CQ8" t="str">
            <v>Other Operating Companies (Elim)</v>
          </cell>
          <cell r="CR8" t="str">
            <v>Other Operating Companies (Elim)</v>
          </cell>
          <cell r="CS8" t="str">
            <v>Other Operating Companies (Elim)</v>
          </cell>
          <cell r="CT8" t="str">
            <v>Other Operating Companies (Elim)</v>
          </cell>
          <cell r="CV8" t="str">
            <v>Mid-Tex Eliminations</v>
          </cell>
          <cell r="CW8" t="str">
            <v>Mid-Tex Eliminations</v>
          </cell>
          <cell r="CX8" t="str">
            <v>Mid-Tex Eliminations</v>
          </cell>
          <cell r="CY8" t="str">
            <v>Mid-Tex Eliminations</v>
          </cell>
          <cell r="CZ8" t="str">
            <v>Mid-Tex Eliminations</v>
          </cell>
          <cell r="DA8" t="str">
            <v>Mid-Tex Eliminations</v>
          </cell>
          <cell r="DB8" t="str">
            <v>Mid-Tex Eliminations</v>
          </cell>
          <cell r="DC8" t="str">
            <v>Mid-Tex Eliminations</v>
          </cell>
          <cell r="DD8" t="str">
            <v>Mid-Tex Eliminations</v>
          </cell>
          <cell r="DE8" t="str">
            <v>Mid-Tex Eliminations</v>
          </cell>
          <cell r="DF8" t="str">
            <v>Mid-Tex Eliminations</v>
          </cell>
          <cell r="DG8" t="str">
            <v>Mid-Tex Eliminations</v>
          </cell>
          <cell r="DH8" t="str">
            <v>Mid-Tex Eliminations</v>
          </cell>
          <cell r="DJ8" t="str">
            <v>Atmos Energy Corporation Cons (Elim)</v>
          </cell>
          <cell r="DK8" t="str">
            <v>Atmos Energy Corporation Cons (Elim)</v>
          </cell>
          <cell r="DL8" t="str">
            <v>Atmos Energy Corporation Cons (Elim)</v>
          </cell>
          <cell r="DM8" t="str">
            <v>Atmos Energy Corporation Cons (Elim)</v>
          </cell>
          <cell r="DN8" t="str">
            <v>Atmos Energy Corporation Cons (Elim)</v>
          </cell>
          <cell r="DO8" t="str">
            <v>Atmos Energy Corporation Cons (Elim)</v>
          </cell>
          <cell r="DP8" t="str">
            <v>Atmos Energy Corporation Cons (Elim)</v>
          </cell>
          <cell r="DQ8" t="str">
            <v>Atmos Energy Corporation Cons (Elim)</v>
          </cell>
          <cell r="DR8" t="str">
            <v>Atmos Energy Corporation Cons (Elim)</v>
          </cell>
          <cell r="DS8" t="str">
            <v>Atmos Energy Corporation Cons (Elim)</v>
          </cell>
          <cell r="DT8" t="str">
            <v>Atmos Energy Corporation Cons (Elim)</v>
          </cell>
          <cell r="DU8" t="str">
            <v>Atmos Energy Corporation Cons (Elim)</v>
          </cell>
          <cell r="DV8" t="str">
            <v>Atmos Energy Corporation Cons (Elim)</v>
          </cell>
        </row>
        <row r="9">
          <cell r="A9" t="str">
            <v>Total Gas Revenue</v>
          </cell>
          <cell r="B9">
            <v>2156780689.7799997</v>
          </cell>
          <cell r="C9">
            <v>111102630.14</v>
          </cell>
          <cell r="D9">
            <v>165704721.47</v>
          </cell>
          <cell r="E9">
            <v>319431393.66000009</v>
          </cell>
          <cell r="F9">
            <v>410098288.33000004</v>
          </cell>
          <cell r="G9">
            <v>334456875.02999991</v>
          </cell>
          <cell r="H9">
            <v>246321059.47</v>
          </cell>
          <cell r="I9">
            <v>133087178.75</v>
          </cell>
          <cell r="J9">
            <v>108427341.23</v>
          </cell>
          <cell r="K9">
            <v>82050828.700000018</v>
          </cell>
          <cell r="L9">
            <v>79349191.230000004</v>
          </cell>
          <cell r="M9">
            <v>87240942.25999999</v>
          </cell>
          <cell r="N9">
            <v>79510239.50999999</v>
          </cell>
          <cell r="P9">
            <v>494445359.90000004</v>
          </cell>
          <cell r="Q9">
            <v>28668636.479999997</v>
          </cell>
          <cell r="R9">
            <v>45323873.969999999</v>
          </cell>
          <cell r="S9">
            <v>72629837.539999992</v>
          </cell>
          <cell r="T9">
            <v>86572285.370000005</v>
          </cell>
          <cell r="U9">
            <v>71433228.920000002</v>
          </cell>
          <cell r="V9">
            <v>51219320.960000008</v>
          </cell>
          <cell r="W9">
            <v>32250917.809999999</v>
          </cell>
          <cell r="X9">
            <v>23963929.25</v>
          </cell>
          <cell r="Y9">
            <v>20519270.989999998</v>
          </cell>
          <cell r="Z9">
            <v>20502321.329999998</v>
          </cell>
          <cell r="AA9">
            <v>20545834.800000001</v>
          </cell>
          <cell r="AB9">
            <v>20815902.48</v>
          </cell>
          <cell r="AD9" t="str">
            <v>0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M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R9" t="str">
            <v>0</v>
          </cell>
          <cell r="AS9" t="str">
            <v>0</v>
          </cell>
          <cell r="AT9" t="str">
            <v>0</v>
          </cell>
          <cell r="AU9" t="str">
            <v>0</v>
          </cell>
          <cell r="AV9" t="str">
            <v>0</v>
          </cell>
          <cell r="AW9" t="str">
            <v>0</v>
          </cell>
          <cell r="AX9" t="str">
            <v>0</v>
          </cell>
          <cell r="AY9" t="str">
            <v>0</v>
          </cell>
          <cell r="AZ9" t="str">
            <v>0</v>
          </cell>
          <cell r="BA9" t="str">
            <v>0</v>
          </cell>
          <cell r="BB9" t="str">
            <v>0</v>
          </cell>
          <cell r="BC9" t="str">
            <v>0</v>
          </cell>
          <cell r="BD9" t="str">
            <v>0</v>
          </cell>
          <cell r="BF9">
            <v>4811480704</v>
          </cell>
          <cell r="BG9">
            <v>343434751</v>
          </cell>
          <cell r="BH9">
            <v>401355577</v>
          </cell>
          <cell r="BI9">
            <v>481270148</v>
          </cell>
          <cell r="BJ9">
            <v>490011287</v>
          </cell>
          <cell r="BK9">
            <v>472298301</v>
          </cell>
          <cell r="BL9">
            <v>476287091</v>
          </cell>
          <cell r="BM9">
            <v>376551759</v>
          </cell>
          <cell r="BN9">
            <v>345649424</v>
          </cell>
          <cell r="BO9">
            <v>348395464</v>
          </cell>
          <cell r="BP9">
            <v>351873782</v>
          </cell>
          <cell r="BQ9">
            <v>354253684</v>
          </cell>
          <cell r="BR9">
            <v>370099436</v>
          </cell>
          <cell r="BT9">
            <v>666820</v>
          </cell>
          <cell r="BU9">
            <v>55568</v>
          </cell>
          <cell r="BV9">
            <v>55568</v>
          </cell>
          <cell r="BW9">
            <v>55569</v>
          </cell>
          <cell r="BX9">
            <v>55568</v>
          </cell>
          <cell r="BY9">
            <v>55568</v>
          </cell>
          <cell r="BZ9">
            <v>55569</v>
          </cell>
          <cell r="CA9">
            <v>55568</v>
          </cell>
          <cell r="CB9">
            <v>55568</v>
          </cell>
          <cell r="CC9">
            <v>55569</v>
          </cell>
          <cell r="CD9">
            <v>55568</v>
          </cell>
          <cell r="CE9">
            <v>55568</v>
          </cell>
          <cell r="CF9">
            <v>55569</v>
          </cell>
          <cell r="CH9" t="str">
            <v>0</v>
          </cell>
          <cell r="CI9" t="str">
            <v>0</v>
          </cell>
          <cell r="CJ9" t="str">
            <v>0</v>
          </cell>
          <cell r="CK9" t="str">
            <v>0</v>
          </cell>
          <cell r="CL9" t="str">
            <v>0</v>
          </cell>
          <cell r="CM9" t="str">
            <v>0</v>
          </cell>
          <cell r="CN9" t="str">
            <v>0</v>
          </cell>
          <cell r="CO9" t="str">
            <v>0</v>
          </cell>
          <cell r="CP9" t="str">
            <v>0</v>
          </cell>
          <cell r="CQ9" t="str">
            <v>0</v>
          </cell>
          <cell r="CR9" t="str">
            <v>0</v>
          </cell>
          <cell r="CS9" t="str">
            <v>0</v>
          </cell>
          <cell r="CT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 t="str">
            <v>0</v>
          </cell>
          <cell r="DK9" t="str">
            <v>0</v>
          </cell>
          <cell r="DL9" t="str">
            <v>0</v>
          </cell>
          <cell r="DM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 t="str">
            <v>0</v>
          </cell>
          <cell r="DS9" t="str">
            <v>0</v>
          </cell>
          <cell r="DT9" t="str">
            <v>0</v>
          </cell>
          <cell r="DU9" t="str">
            <v>0</v>
          </cell>
          <cell r="DV9" t="str">
            <v>0</v>
          </cell>
        </row>
        <row r="10">
          <cell r="A10" t="str">
            <v>Transportation Revenue</v>
          </cell>
          <cell r="B10">
            <v>24881604.710000001</v>
          </cell>
          <cell r="C10">
            <v>1782246.13</v>
          </cell>
          <cell r="D10">
            <v>1934145.61</v>
          </cell>
          <cell r="E10">
            <v>2012918.19</v>
          </cell>
          <cell r="F10">
            <v>2208558.21</v>
          </cell>
          <cell r="G10">
            <v>2430532.13</v>
          </cell>
          <cell r="H10">
            <v>2185436.2400000002</v>
          </cell>
          <cell r="I10">
            <v>2071325.06</v>
          </cell>
          <cell r="J10">
            <v>1992978.28</v>
          </cell>
          <cell r="K10">
            <v>1956464.06</v>
          </cell>
          <cell r="L10">
            <v>1858477.56</v>
          </cell>
          <cell r="M10">
            <v>1956457.9</v>
          </cell>
          <cell r="N10">
            <v>2492065.34</v>
          </cell>
          <cell r="P10">
            <v>2112722.0499999998</v>
          </cell>
          <cell r="Q10">
            <v>147234.38</v>
          </cell>
          <cell r="R10">
            <v>147285.88</v>
          </cell>
          <cell r="S10">
            <v>171669.59</v>
          </cell>
          <cell r="T10">
            <v>168942.15</v>
          </cell>
          <cell r="U10">
            <v>217269.23</v>
          </cell>
          <cell r="V10">
            <v>202324.45</v>
          </cell>
          <cell r="W10">
            <v>195464.65</v>
          </cell>
          <cell r="X10">
            <v>160672.56</v>
          </cell>
          <cell r="Y10">
            <v>150858.32999999999</v>
          </cell>
          <cell r="Z10">
            <v>212484.81</v>
          </cell>
          <cell r="AA10">
            <v>183451.96</v>
          </cell>
          <cell r="AB10">
            <v>155064.06</v>
          </cell>
          <cell r="AD10" t="str">
            <v>0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M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R10">
            <v>191554158.32999998</v>
          </cell>
          <cell r="AS10">
            <v>13890727.859999999</v>
          </cell>
          <cell r="AT10">
            <v>14861056.93</v>
          </cell>
          <cell r="AU10">
            <v>17302394.289999999</v>
          </cell>
          <cell r="AV10">
            <v>18515406.489999998</v>
          </cell>
          <cell r="AW10">
            <v>17695551.560000002</v>
          </cell>
          <cell r="AX10">
            <v>17507037.84</v>
          </cell>
          <cell r="AY10">
            <v>14532095.68</v>
          </cell>
          <cell r="AZ10">
            <v>15412205.99</v>
          </cell>
          <cell r="BA10">
            <v>14981100.25</v>
          </cell>
          <cell r="BB10">
            <v>15244929.5</v>
          </cell>
          <cell r="BC10">
            <v>16792083.379999999</v>
          </cell>
          <cell r="BD10">
            <v>14819568.559999999</v>
          </cell>
          <cell r="BF10" t="str">
            <v>0</v>
          </cell>
          <cell r="BG10" t="str">
            <v>0</v>
          </cell>
          <cell r="BH10" t="str">
            <v>0</v>
          </cell>
          <cell r="BI10" t="str">
            <v>0</v>
          </cell>
          <cell r="BJ10" t="str">
            <v>0</v>
          </cell>
          <cell r="BK10" t="str">
            <v>0</v>
          </cell>
          <cell r="BL10" t="str">
            <v>0</v>
          </cell>
          <cell r="BM10" t="str">
            <v>0</v>
          </cell>
          <cell r="BN10" t="str">
            <v>0</v>
          </cell>
          <cell r="BO10" t="str">
            <v>0</v>
          </cell>
          <cell r="BP10" t="str">
            <v>0</v>
          </cell>
          <cell r="BQ10" t="str">
            <v>0</v>
          </cell>
          <cell r="BR10" t="str">
            <v>0</v>
          </cell>
          <cell r="BT10">
            <v>11148803</v>
          </cell>
          <cell r="BU10">
            <v>75000</v>
          </cell>
          <cell r="BV10">
            <v>75000</v>
          </cell>
          <cell r="BW10">
            <v>75000</v>
          </cell>
          <cell r="BX10">
            <v>75000</v>
          </cell>
          <cell r="BY10">
            <v>75000</v>
          </cell>
          <cell r="BZ10">
            <v>75000</v>
          </cell>
          <cell r="CA10">
            <v>75000</v>
          </cell>
          <cell r="CB10">
            <v>75000</v>
          </cell>
          <cell r="CC10">
            <v>10323803</v>
          </cell>
          <cell r="CD10">
            <v>75000</v>
          </cell>
          <cell r="CE10">
            <v>75000</v>
          </cell>
          <cell r="CF10">
            <v>75000</v>
          </cell>
          <cell r="CH10">
            <v>-60000</v>
          </cell>
          <cell r="CI10">
            <v>-5000</v>
          </cell>
          <cell r="CJ10">
            <v>-5000</v>
          </cell>
          <cell r="CK10">
            <v>-5000</v>
          </cell>
          <cell r="CL10">
            <v>-5000</v>
          </cell>
          <cell r="CM10">
            <v>-5000</v>
          </cell>
          <cell r="CN10">
            <v>-5000</v>
          </cell>
          <cell r="CO10">
            <v>-5000</v>
          </cell>
          <cell r="CP10">
            <v>-5000</v>
          </cell>
          <cell r="CQ10">
            <v>-5000</v>
          </cell>
          <cell r="CR10">
            <v>-5000</v>
          </cell>
          <cell r="CS10">
            <v>-5000</v>
          </cell>
          <cell r="CT10">
            <v>-5000</v>
          </cell>
          <cell r="CV10">
            <v>-91107957</v>
          </cell>
          <cell r="CW10">
            <v>-6111171</v>
          </cell>
          <cell r="CX10">
            <v>-7542939</v>
          </cell>
          <cell r="CY10">
            <v>-9834026</v>
          </cell>
          <cell r="CZ10">
            <v>-10822264</v>
          </cell>
          <cell r="DA10">
            <v>-9910626</v>
          </cell>
          <cell r="DB10">
            <v>-8297068</v>
          </cell>
          <cell r="DC10">
            <v>-6712063</v>
          </cell>
          <cell r="DD10">
            <v>-6340440</v>
          </cell>
          <cell r="DE10">
            <v>-6419228</v>
          </cell>
          <cell r="DF10">
            <v>-6337489</v>
          </cell>
          <cell r="DG10">
            <v>-6452681</v>
          </cell>
          <cell r="DH10">
            <v>-6327962</v>
          </cell>
          <cell r="DJ10" t="str">
            <v>0</v>
          </cell>
          <cell r="DK10" t="str">
            <v>0</v>
          </cell>
          <cell r="DL10" t="str">
            <v>0</v>
          </cell>
          <cell r="DM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 t="str">
            <v>0</v>
          </cell>
          <cell r="DS10" t="str">
            <v>0</v>
          </cell>
          <cell r="DT10" t="str">
            <v>0</v>
          </cell>
          <cell r="DU10" t="str">
            <v>0</v>
          </cell>
          <cell r="DV10" t="str">
            <v>0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M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W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F11" t="str">
            <v>0</v>
          </cell>
          <cell r="BG11" t="str">
            <v>0</v>
          </cell>
          <cell r="BH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T11" t="str">
            <v>0</v>
          </cell>
          <cell r="BU11" t="str">
            <v>0</v>
          </cell>
          <cell r="BV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H11" t="str">
            <v>0</v>
          </cell>
          <cell r="CI11" t="str">
            <v>0</v>
          </cell>
          <cell r="CJ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M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</row>
        <row r="12">
          <cell r="A12" t="str">
            <v>Other Operating Revenue</v>
          </cell>
          <cell r="B12">
            <v>14926456.939999999</v>
          </cell>
          <cell r="C12">
            <v>1307982</v>
          </cell>
          <cell r="D12">
            <v>1410982</v>
          </cell>
          <cell r="E12">
            <v>1084384</v>
          </cell>
          <cell r="F12">
            <v>1396309</v>
          </cell>
          <cell r="G12">
            <v>1332293</v>
          </cell>
          <cell r="H12">
            <v>1268526</v>
          </cell>
          <cell r="I12">
            <v>1246837</v>
          </cell>
          <cell r="J12">
            <v>1304926.75</v>
          </cell>
          <cell r="K12">
            <v>1117539.19</v>
          </cell>
          <cell r="L12">
            <v>1133821</v>
          </cell>
          <cell r="M12">
            <v>1189853</v>
          </cell>
          <cell r="N12">
            <v>1133004</v>
          </cell>
          <cell r="P12">
            <v>2742415.66</v>
          </cell>
          <cell r="Q12">
            <v>243731.05</v>
          </cell>
          <cell r="R12">
            <v>259079.27</v>
          </cell>
          <cell r="S12">
            <v>219344.37</v>
          </cell>
          <cell r="T12">
            <v>278529.11</v>
          </cell>
          <cell r="U12">
            <v>284978.49</v>
          </cell>
          <cell r="V12">
            <v>256969.03</v>
          </cell>
          <cell r="W12">
            <v>259679.86</v>
          </cell>
          <cell r="X12">
            <v>211624.48</v>
          </cell>
          <cell r="Y12">
            <v>196840.35</v>
          </cell>
          <cell r="Z12">
            <v>178854.46</v>
          </cell>
          <cell r="AA12">
            <v>182923.53</v>
          </cell>
          <cell r="AB12">
            <v>169861.66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R12">
            <v>11782592</v>
          </cell>
          <cell r="AS12">
            <v>129000</v>
          </cell>
          <cell r="AT12">
            <v>130500</v>
          </cell>
          <cell r="AU12">
            <v>141000</v>
          </cell>
          <cell r="AV12">
            <v>3026900</v>
          </cell>
          <cell r="AW12">
            <v>2697000</v>
          </cell>
          <cell r="AX12">
            <v>2693500</v>
          </cell>
          <cell r="AY12">
            <v>135000</v>
          </cell>
          <cell r="AZ12">
            <v>133000</v>
          </cell>
          <cell r="BA12">
            <v>135500</v>
          </cell>
          <cell r="BB12">
            <v>134500</v>
          </cell>
          <cell r="BC12">
            <v>2298000</v>
          </cell>
          <cell r="BD12">
            <v>128692</v>
          </cell>
          <cell r="BF12">
            <v>571152</v>
          </cell>
          <cell r="BG12">
            <v>47596</v>
          </cell>
          <cell r="BH12">
            <v>47596</v>
          </cell>
          <cell r="BI12">
            <v>47596</v>
          </cell>
          <cell r="BJ12">
            <v>47596</v>
          </cell>
          <cell r="BK12">
            <v>47596</v>
          </cell>
          <cell r="BL12">
            <v>47596</v>
          </cell>
          <cell r="BM12">
            <v>47596</v>
          </cell>
          <cell r="BN12">
            <v>47596</v>
          </cell>
          <cell r="BO12">
            <v>47596</v>
          </cell>
          <cell r="BP12">
            <v>47596</v>
          </cell>
          <cell r="BQ12">
            <v>47596</v>
          </cell>
          <cell r="BR12">
            <v>47596</v>
          </cell>
          <cell r="BT12">
            <v>21355494</v>
          </cell>
          <cell r="BU12">
            <v>1406162</v>
          </cell>
          <cell r="BV12">
            <v>1704793</v>
          </cell>
          <cell r="BW12">
            <v>1703111</v>
          </cell>
          <cell r="BX12">
            <v>2327018</v>
          </cell>
          <cell r="BY12">
            <v>2575611</v>
          </cell>
          <cell r="BZ12">
            <v>2474191</v>
          </cell>
          <cell r="CA12">
            <v>1947759</v>
          </cell>
          <cell r="CB12">
            <v>1646313</v>
          </cell>
          <cell r="CC12">
            <v>1394855</v>
          </cell>
          <cell r="CD12">
            <v>1393384</v>
          </cell>
          <cell r="CE12">
            <v>1391898</v>
          </cell>
          <cell r="CF12">
            <v>1390399</v>
          </cell>
          <cell r="CH12" t="str">
            <v>0</v>
          </cell>
          <cell r="CI12" t="str">
            <v>0</v>
          </cell>
          <cell r="CJ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-8889844</v>
          </cell>
          <cell r="DK12">
            <v>-740820</v>
          </cell>
          <cell r="DL12">
            <v>-740820</v>
          </cell>
          <cell r="DM12">
            <v>-740821</v>
          </cell>
          <cell r="DN12">
            <v>-740820</v>
          </cell>
          <cell r="DO12">
            <v>-740820</v>
          </cell>
          <cell r="DP12">
            <v>-740821</v>
          </cell>
          <cell r="DQ12">
            <v>-740820</v>
          </cell>
          <cell r="DR12">
            <v>-740820</v>
          </cell>
          <cell r="DS12">
            <v>-740821</v>
          </cell>
          <cell r="DT12">
            <v>-740820</v>
          </cell>
          <cell r="DU12">
            <v>-740820</v>
          </cell>
          <cell r="DV12">
            <v>-740821</v>
          </cell>
        </row>
        <row r="13">
          <cell r="A13" t="str">
            <v>Total Operating Revenues</v>
          </cell>
          <cell r="B13">
            <v>2196588751.4300003</v>
          </cell>
          <cell r="C13">
            <v>114192858.27</v>
          </cell>
          <cell r="D13">
            <v>169049849.08000001</v>
          </cell>
          <cell r="E13">
            <v>322528695.85000008</v>
          </cell>
          <cell r="F13">
            <v>413703155.54000002</v>
          </cell>
          <cell r="G13">
            <v>338219700.15999991</v>
          </cell>
          <cell r="H13">
            <v>249775021.71000001</v>
          </cell>
          <cell r="I13">
            <v>136405340.81</v>
          </cell>
          <cell r="J13">
            <v>111725246.26000001</v>
          </cell>
          <cell r="K13">
            <v>85124831.950000018</v>
          </cell>
          <cell r="L13">
            <v>82341489.790000007</v>
          </cell>
          <cell r="M13">
            <v>90387253.159999996</v>
          </cell>
          <cell r="N13">
            <v>83135308.849999994</v>
          </cell>
          <cell r="P13">
            <v>499300497.61000001</v>
          </cell>
          <cell r="Q13">
            <v>29059601.909999996</v>
          </cell>
          <cell r="R13">
            <v>45730239.120000005</v>
          </cell>
          <cell r="S13">
            <v>73020851.5</v>
          </cell>
          <cell r="T13">
            <v>87019756.63000001</v>
          </cell>
          <cell r="U13">
            <v>71935476.640000001</v>
          </cell>
          <cell r="V13">
            <v>51678614.440000013</v>
          </cell>
          <cell r="W13">
            <v>32706062.319999997</v>
          </cell>
          <cell r="X13">
            <v>24336226.289999999</v>
          </cell>
          <cell r="Y13">
            <v>20866969.669999998</v>
          </cell>
          <cell r="Z13">
            <v>20893660.599999998</v>
          </cell>
          <cell r="AA13">
            <v>20912210.290000003</v>
          </cell>
          <cell r="AB13">
            <v>21140828.199999999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203336750.32999998</v>
          </cell>
          <cell r="AS13">
            <v>14019727.859999999</v>
          </cell>
          <cell r="AT13">
            <v>14991556.93</v>
          </cell>
          <cell r="AU13">
            <v>17443394.289999999</v>
          </cell>
          <cell r="AV13">
            <v>21542306.489999998</v>
          </cell>
          <cell r="AW13">
            <v>20392551.560000002</v>
          </cell>
          <cell r="AX13">
            <v>20200537.84</v>
          </cell>
          <cell r="AY13">
            <v>14667095.68</v>
          </cell>
          <cell r="AZ13">
            <v>15545205.99</v>
          </cell>
          <cell r="BA13">
            <v>15116600.25</v>
          </cell>
          <cell r="BB13">
            <v>15379429.5</v>
          </cell>
          <cell r="BC13">
            <v>19090083.379999999</v>
          </cell>
          <cell r="BD13">
            <v>14948260.559999999</v>
          </cell>
          <cell r="BF13">
            <v>4812051856</v>
          </cell>
          <cell r="BG13">
            <v>343482347</v>
          </cell>
          <cell r="BH13">
            <v>401403173</v>
          </cell>
          <cell r="BI13">
            <v>481317744</v>
          </cell>
          <cell r="BJ13">
            <v>490058883</v>
          </cell>
          <cell r="BK13">
            <v>472345897</v>
          </cell>
          <cell r="BL13">
            <v>476334687</v>
          </cell>
          <cell r="BM13">
            <v>376599355</v>
          </cell>
          <cell r="BN13">
            <v>345697020</v>
          </cell>
          <cell r="BO13">
            <v>348443060</v>
          </cell>
          <cell r="BP13">
            <v>351921378</v>
          </cell>
          <cell r="BQ13">
            <v>354301280</v>
          </cell>
          <cell r="BR13">
            <v>370147032</v>
          </cell>
          <cell r="BT13">
            <v>33171117</v>
          </cell>
          <cell r="BU13">
            <v>1536730</v>
          </cell>
          <cell r="BV13">
            <v>1835361</v>
          </cell>
          <cell r="BW13">
            <v>1833680</v>
          </cell>
          <cell r="BX13">
            <v>2457586</v>
          </cell>
          <cell r="BY13">
            <v>2706179</v>
          </cell>
          <cell r="BZ13">
            <v>2604760</v>
          </cell>
          <cell r="CA13">
            <v>2078327</v>
          </cell>
          <cell r="CB13">
            <v>1776881</v>
          </cell>
          <cell r="CC13">
            <v>11774227</v>
          </cell>
          <cell r="CD13">
            <v>1523952</v>
          </cell>
          <cell r="CE13">
            <v>1522466</v>
          </cell>
          <cell r="CF13">
            <v>1520968</v>
          </cell>
          <cell r="CH13">
            <v>-60000</v>
          </cell>
          <cell r="CI13">
            <v>-5000</v>
          </cell>
          <cell r="CJ13">
            <v>-5000</v>
          </cell>
          <cell r="CK13">
            <v>-5000</v>
          </cell>
          <cell r="CL13">
            <v>-5000</v>
          </cell>
          <cell r="CM13">
            <v>-5000</v>
          </cell>
          <cell r="CN13">
            <v>-5000</v>
          </cell>
          <cell r="CO13">
            <v>-5000</v>
          </cell>
          <cell r="CP13">
            <v>-5000</v>
          </cell>
          <cell r="CQ13">
            <v>-5000</v>
          </cell>
          <cell r="CR13">
            <v>-5000</v>
          </cell>
          <cell r="CS13">
            <v>-5000</v>
          </cell>
          <cell r="CT13">
            <v>-5000</v>
          </cell>
          <cell r="CV13">
            <v>-91107957</v>
          </cell>
          <cell r="CW13">
            <v>-6111171</v>
          </cell>
          <cell r="CX13">
            <v>-7542939</v>
          </cell>
          <cell r="CY13">
            <v>-9834026</v>
          </cell>
          <cell r="CZ13">
            <v>-10822264</v>
          </cell>
          <cell r="DA13">
            <v>-9910626</v>
          </cell>
          <cell r="DB13">
            <v>-8297068</v>
          </cell>
          <cell r="DC13">
            <v>-6712063</v>
          </cell>
          <cell r="DD13">
            <v>-6340440</v>
          </cell>
          <cell r="DE13">
            <v>-6419228</v>
          </cell>
          <cell r="DF13">
            <v>-6337489</v>
          </cell>
          <cell r="DG13">
            <v>-6452681</v>
          </cell>
          <cell r="DH13">
            <v>-6327962</v>
          </cell>
          <cell r="DJ13">
            <v>-714397404</v>
          </cell>
          <cell r="DK13">
            <v>-54518920</v>
          </cell>
          <cell r="DL13">
            <v>-62399712</v>
          </cell>
          <cell r="DM13">
            <v>-65518073</v>
          </cell>
          <cell r="DN13">
            <v>-67245812</v>
          </cell>
          <cell r="DO13">
            <v>-67245812</v>
          </cell>
          <cell r="DP13">
            <v>-65813053</v>
          </cell>
          <cell r="DQ13">
            <v>-54716420</v>
          </cell>
          <cell r="DR13">
            <v>-54202920</v>
          </cell>
          <cell r="DS13">
            <v>-54795421</v>
          </cell>
          <cell r="DT13">
            <v>-55545920</v>
          </cell>
          <cell r="DU13">
            <v>-56059420</v>
          </cell>
          <cell r="DV13">
            <v>-56335921</v>
          </cell>
        </row>
        <row r="14">
          <cell r="A14" t="str">
            <v>Distribution Gas Cost</v>
          </cell>
          <cell r="B14">
            <v>1658578286.8399999</v>
          </cell>
          <cell r="C14">
            <v>82223538.670000002</v>
          </cell>
          <cell r="D14">
            <v>123730816.8</v>
          </cell>
          <cell r="E14">
            <v>252240708.41999999</v>
          </cell>
          <cell r="F14">
            <v>331555768.35000002</v>
          </cell>
          <cell r="G14">
            <v>267976237.5</v>
          </cell>
          <cell r="H14">
            <v>195180259.52000001</v>
          </cell>
          <cell r="I14">
            <v>99734662.650000006</v>
          </cell>
          <cell r="J14">
            <v>79293742.439999998</v>
          </cell>
          <cell r="K14">
            <v>57477501.450000003</v>
          </cell>
          <cell r="L14">
            <v>54367533.149999999</v>
          </cell>
          <cell r="M14">
            <v>61053928.829999998</v>
          </cell>
          <cell r="N14">
            <v>53743589.060000002</v>
          </cell>
          <cell r="P14">
            <v>404978221.76999998</v>
          </cell>
          <cell r="Q14">
            <v>23221751.34</v>
          </cell>
          <cell r="R14">
            <v>37759519.159999996</v>
          </cell>
          <cell r="S14">
            <v>61569599.869999997</v>
          </cell>
          <cell r="T14">
            <v>73126919.519999996</v>
          </cell>
          <cell r="U14">
            <v>59521739.900000006</v>
          </cell>
          <cell r="V14">
            <v>42013419.759999998</v>
          </cell>
          <cell r="W14">
            <v>25024936.880000003</v>
          </cell>
          <cell r="X14">
            <v>18293623.060000002</v>
          </cell>
          <cell r="Y14">
            <v>15989112.950000001</v>
          </cell>
          <cell r="Z14">
            <v>16054622.290000001</v>
          </cell>
          <cell r="AA14">
            <v>16108198.050000001</v>
          </cell>
          <cell r="AB14">
            <v>16294778.990000002</v>
          </cell>
          <cell r="AD14" t="str">
            <v>0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M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 t="str">
            <v>0</v>
          </cell>
          <cell r="AV14" t="str">
            <v>0</v>
          </cell>
          <cell r="AW14" t="str">
            <v>0</v>
          </cell>
          <cell r="AX14" t="str">
            <v>0</v>
          </cell>
          <cell r="AY14" t="str">
            <v>0</v>
          </cell>
          <cell r="AZ14" t="str">
            <v>0</v>
          </cell>
          <cell r="BA14" t="str">
            <v>0</v>
          </cell>
          <cell r="BB14" t="str">
            <v>0</v>
          </cell>
          <cell r="BC14" t="str">
            <v>0</v>
          </cell>
          <cell r="BD14" t="str">
            <v>0</v>
          </cell>
          <cell r="BF14">
            <v>4722264639</v>
          </cell>
          <cell r="BG14">
            <v>338107751</v>
          </cell>
          <cell r="BH14">
            <v>394830577</v>
          </cell>
          <cell r="BI14">
            <v>470295148</v>
          </cell>
          <cell r="BJ14">
            <v>479862327</v>
          </cell>
          <cell r="BK14">
            <v>462189121</v>
          </cell>
          <cell r="BL14">
            <v>456771166</v>
          </cell>
          <cell r="BM14">
            <v>371826759</v>
          </cell>
          <cell r="BN14">
            <v>341311424</v>
          </cell>
          <cell r="BO14">
            <v>344057464</v>
          </cell>
          <cell r="BP14">
            <v>347535782</v>
          </cell>
          <cell r="BQ14">
            <v>349915684</v>
          </cell>
          <cell r="BR14">
            <v>365561436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H14">
            <v>-60000</v>
          </cell>
          <cell r="CI14">
            <v>-5000</v>
          </cell>
          <cell r="CJ14">
            <v>-5000</v>
          </cell>
          <cell r="CK14">
            <v>-5000</v>
          </cell>
          <cell r="CL14">
            <v>-5000</v>
          </cell>
          <cell r="CM14">
            <v>-5000</v>
          </cell>
          <cell r="CN14">
            <v>-5000</v>
          </cell>
          <cell r="CO14">
            <v>-5000</v>
          </cell>
          <cell r="CP14">
            <v>-5000</v>
          </cell>
          <cell r="CQ14">
            <v>-5000</v>
          </cell>
          <cell r="CR14">
            <v>-5000</v>
          </cell>
          <cell r="CS14">
            <v>-5000</v>
          </cell>
          <cell r="CT14">
            <v>-5000</v>
          </cell>
          <cell r="CV14">
            <v>-91107957</v>
          </cell>
          <cell r="CW14">
            <v>-6111171</v>
          </cell>
          <cell r="CX14">
            <v>-7542939</v>
          </cell>
          <cell r="CY14">
            <v>-9834026</v>
          </cell>
          <cell r="CZ14">
            <v>-10822264</v>
          </cell>
          <cell r="DA14">
            <v>-9910626</v>
          </cell>
          <cell r="DB14">
            <v>-8297068</v>
          </cell>
          <cell r="DC14">
            <v>-6712063</v>
          </cell>
          <cell r="DD14">
            <v>-6340440</v>
          </cell>
          <cell r="DE14">
            <v>-6419228</v>
          </cell>
          <cell r="DF14">
            <v>-6337489</v>
          </cell>
          <cell r="DG14">
            <v>-6452681</v>
          </cell>
          <cell r="DH14">
            <v>-6327962</v>
          </cell>
          <cell r="DJ14">
            <v>-7615872</v>
          </cell>
          <cell r="DK14">
            <v>-634656</v>
          </cell>
          <cell r="DL14">
            <v>-634656</v>
          </cell>
          <cell r="DM14">
            <v>-634656</v>
          </cell>
          <cell r="DN14">
            <v>-634656</v>
          </cell>
          <cell r="DO14">
            <v>-634656</v>
          </cell>
          <cell r="DP14">
            <v>-634656</v>
          </cell>
          <cell r="DQ14">
            <v>-634656</v>
          </cell>
          <cell r="DR14">
            <v>-634656</v>
          </cell>
          <cell r="DS14">
            <v>-634656</v>
          </cell>
          <cell r="DT14">
            <v>-634656</v>
          </cell>
          <cell r="DU14">
            <v>-634656</v>
          </cell>
          <cell r="DV14">
            <v>-634656</v>
          </cell>
        </row>
        <row r="15">
          <cell r="A15" t="str">
            <v>Transportation Gas Cost</v>
          </cell>
          <cell r="B15">
            <v>13498733.710000001</v>
          </cell>
          <cell r="C15">
            <v>978748.27</v>
          </cell>
          <cell r="D15">
            <v>1083879.55</v>
          </cell>
          <cell r="E15">
            <v>1118140.96</v>
          </cell>
          <cell r="F15">
            <v>1234504.8500000001</v>
          </cell>
          <cell r="G15">
            <v>1381665.34</v>
          </cell>
          <cell r="H15">
            <v>1226296.05</v>
          </cell>
          <cell r="I15">
            <v>1154263.8999999999</v>
          </cell>
          <cell r="J15">
            <v>1110598.56</v>
          </cell>
          <cell r="K15">
            <v>1104358.3500000001</v>
          </cell>
          <cell r="L15">
            <v>1030269.53</v>
          </cell>
          <cell r="M15">
            <v>1028307.7</v>
          </cell>
          <cell r="N15">
            <v>1047700.65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</row>
        <row r="16">
          <cell r="A16" t="str">
            <v>Purchased Gas Cost</v>
          </cell>
          <cell r="B16">
            <v>1672077020.5500002</v>
          </cell>
          <cell r="C16">
            <v>83202286.939999998</v>
          </cell>
          <cell r="D16">
            <v>124814696.34999999</v>
          </cell>
          <cell r="E16">
            <v>253358849.38</v>
          </cell>
          <cell r="F16">
            <v>332790273.20000005</v>
          </cell>
          <cell r="G16">
            <v>269357902.83999997</v>
          </cell>
          <cell r="H16">
            <v>196406555.57000002</v>
          </cell>
          <cell r="I16">
            <v>100888926.55000001</v>
          </cell>
          <cell r="J16">
            <v>80404341</v>
          </cell>
          <cell r="K16">
            <v>58581859.800000004</v>
          </cell>
          <cell r="L16">
            <v>55397802.68</v>
          </cell>
          <cell r="M16">
            <v>62082236.530000001</v>
          </cell>
          <cell r="N16">
            <v>54791289.710000001</v>
          </cell>
          <cell r="P16">
            <v>404978221.76999998</v>
          </cell>
          <cell r="Q16">
            <v>23221751.34</v>
          </cell>
          <cell r="R16">
            <v>37759519.159999996</v>
          </cell>
          <cell r="S16">
            <v>61569599.869999997</v>
          </cell>
          <cell r="T16">
            <v>73126919.519999996</v>
          </cell>
          <cell r="U16">
            <v>59521739.900000006</v>
          </cell>
          <cell r="V16">
            <v>42013419.759999998</v>
          </cell>
          <cell r="W16">
            <v>25024936.880000003</v>
          </cell>
          <cell r="X16">
            <v>18293623.060000002</v>
          </cell>
          <cell r="Y16">
            <v>15989112.950000001</v>
          </cell>
          <cell r="Z16">
            <v>16054622.290000001</v>
          </cell>
          <cell r="AA16">
            <v>16108198.050000001</v>
          </cell>
          <cell r="AB16">
            <v>16294778.990000002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0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0</v>
          </cell>
          <cell r="BC16" t="str">
            <v>0</v>
          </cell>
          <cell r="BD16" t="str">
            <v>0</v>
          </cell>
          <cell r="BF16">
            <v>4722264639</v>
          </cell>
          <cell r="BG16">
            <v>338107751</v>
          </cell>
          <cell r="BH16">
            <v>394830577</v>
          </cell>
          <cell r="BI16">
            <v>470295148</v>
          </cell>
          <cell r="BJ16">
            <v>479862327</v>
          </cell>
          <cell r="BK16">
            <v>462189121</v>
          </cell>
          <cell r="BL16">
            <v>456771166</v>
          </cell>
          <cell r="BM16">
            <v>371826759</v>
          </cell>
          <cell r="BN16">
            <v>341311424</v>
          </cell>
          <cell r="BO16">
            <v>344057464</v>
          </cell>
          <cell r="BP16">
            <v>347535782</v>
          </cell>
          <cell r="BQ16">
            <v>349915684</v>
          </cell>
          <cell r="BR16">
            <v>365561436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H16">
            <v>-60000</v>
          </cell>
          <cell r="CI16">
            <v>-5000</v>
          </cell>
          <cell r="CJ16">
            <v>-5000</v>
          </cell>
          <cell r="CK16">
            <v>-5000</v>
          </cell>
          <cell r="CL16">
            <v>-5000</v>
          </cell>
          <cell r="CM16">
            <v>-5000</v>
          </cell>
          <cell r="CN16">
            <v>-5000</v>
          </cell>
          <cell r="CO16">
            <v>-5000</v>
          </cell>
          <cell r="CP16">
            <v>-5000</v>
          </cell>
          <cell r="CQ16">
            <v>-5000</v>
          </cell>
          <cell r="CR16">
            <v>-5000</v>
          </cell>
          <cell r="CS16">
            <v>-5000</v>
          </cell>
          <cell r="CT16">
            <v>-5000</v>
          </cell>
          <cell r="CV16">
            <v>-91107957</v>
          </cell>
          <cell r="CW16">
            <v>-6111171</v>
          </cell>
          <cell r="CX16">
            <v>-7542939</v>
          </cell>
          <cell r="CY16">
            <v>-9834026</v>
          </cell>
          <cell r="CZ16">
            <v>-10822264</v>
          </cell>
          <cell r="DA16">
            <v>-9910626</v>
          </cell>
          <cell r="DB16">
            <v>-8297068</v>
          </cell>
          <cell r="DC16">
            <v>-6712063</v>
          </cell>
          <cell r="DD16">
            <v>-6340440</v>
          </cell>
          <cell r="DE16">
            <v>-6419228</v>
          </cell>
          <cell r="DF16">
            <v>-6337489</v>
          </cell>
          <cell r="DG16">
            <v>-6452681</v>
          </cell>
          <cell r="DH16">
            <v>-6327962</v>
          </cell>
          <cell r="DJ16">
            <v>-7615872</v>
          </cell>
          <cell r="DK16">
            <v>-634656</v>
          </cell>
          <cell r="DL16">
            <v>-634656</v>
          </cell>
          <cell r="DM16">
            <v>-634656</v>
          </cell>
          <cell r="DN16">
            <v>-634656</v>
          </cell>
          <cell r="DO16">
            <v>-634656</v>
          </cell>
          <cell r="DP16">
            <v>-634656</v>
          </cell>
          <cell r="DQ16">
            <v>-634656</v>
          </cell>
          <cell r="DR16">
            <v>-634656</v>
          </cell>
          <cell r="DS16">
            <v>-634656</v>
          </cell>
          <cell r="DT16">
            <v>-634656</v>
          </cell>
          <cell r="DU16">
            <v>-634656</v>
          </cell>
          <cell r="DV16">
            <v>-634656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>
            <v>-705507560</v>
          </cell>
          <cell r="DK17">
            <v>-53778100</v>
          </cell>
          <cell r="DL17">
            <v>-61658892</v>
          </cell>
          <cell r="DM17">
            <v>-64777252</v>
          </cell>
          <cell r="DN17">
            <v>-66504992</v>
          </cell>
          <cell r="DO17">
            <v>-66504992</v>
          </cell>
          <cell r="DP17">
            <v>-65072232</v>
          </cell>
          <cell r="DQ17">
            <v>-53975600</v>
          </cell>
          <cell r="DR17">
            <v>-53462100</v>
          </cell>
          <cell r="DS17">
            <v>-54054600</v>
          </cell>
          <cell r="DT17">
            <v>-54805100</v>
          </cell>
          <cell r="DU17">
            <v>-55318600</v>
          </cell>
          <cell r="DV17">
            <v>-55595100</v>
          </cell>
        </row>
        <row r="18">
          <cell r="A18" t="str">
            <v>Total Purchased Gas Costs</v>
          </cell>
          <cell r="B18">
            <v>1672077020.5500002</v>
          </cell>
          <cell r="C18">
            <v>83202286.939999998</v>
          </cell>
          <cell r="D18">
            <v>124814696.34999999</v>
          </cell>
          <cell r="E18">
            <v>253358849.38</v>
          </cell>
          <cell r="F18">
            <v>332790273.20000005</v>
          </cell>
          <cell r="G18">
            <v>269357902.83999997</v>
          </cell>
          <cell r="H18">
            <v>196406555.57000002</v>
          </cell>
          <cell r="I18">
            <v>100888926.55000001</v>
          </cell>
          <cell r="J18">
            <v>80404341</v>
          </cell>
          <cell r="K18">
            <v>58581859.800000004</v>
          </cell>
          <cell r="L18">
            <v>55397802.68</v>
          </cell>
          <cell r="M18">
            <v>62082236.530000001</v>
          </cell>
          <cell r="N18">
            <v>54791289.710000001</v>
          </cell>
          <cell r="P18">
            <v>404978221.76999998</v>
          </cell>
          <cell r="Q18">
            <v>23221751.34</v>
          </cell>
          <cell r="R18">
            <v>37759519.159999996</v>
          </cell>
          <cell r="S18">
            <v>61569599.869999997</v>
          </cell>
          <cell r="T18">
            <v>73126919.519999996</v>
          </cell>
          <cell r="U18">
            <v>59521739.900000006</v>
          </cell>
          <cell r="V18">
            <v>42013419.759999998</v>
          </cell>
          <cell r="W18">
            <v>25024936.880000003</v>
          </cell>
          <cell r="X18">
            <v>18293623.060000002</v>
          </cell>
          <cell r="Y18">
            <v>15989112.950000001</v>
          </cell>
          <cell r="Z18">
            <v>16054622.290000001</v>
          </cell>
          <cell r="AA18">
            <v>16108198.050000001</v>
          </cell>
          <cell r="AB18">
            <v>16294778.990000002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M18" t="str">
            <v>0</v>
          </cell>
          <cell r="AN18" t="str">
            <v>0</v>
          </cell>
          <cell r="AO18" t="str">
            <v>0</v>
          </cell>
          <cell r="AP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 t="str">
            <v>0</v>
          </cell>
          <cell r="AV18" t="str">
            <v>0</v>
          </cell>
          <cell r="AW18" t="str">
            <v>0</v>
          </cell>
          <cell r="AX18" t="str">
            <v>0</v>
          </cell>
          <cell r="AY18" t="str">
            <v>0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F18">
            <v>4722264639</v>
          </cell>
          <cell r="BG18">
            <v>338107751</v>
          </cell>
          <cell r="BH18">
            <v>394830577</v>
          </cell>
          <cell r="BI18">
            <v>470295148</v>
          </cell>
          <cell r="BJ18">
            <v>479862327</v>
          </cell>
          <cell r="BK18">
            <v>462189121</v>
          </cell>
          <cell r="BL18">
            <v>456771166</v>
          </cell>
          <cell r="BM18">
            <v>371826759</v>
          </cell>
          <cell r="BN18">
            <v>341311424</v>
          </cell>
          <cell r="BO18">
            <v>344057464</v>
          </cell>
          <cell r="BP18">
            <v>347535782</v>
          </cell>
          <cell r="BQ18">
            <v>349915684</v>
          </cell>
          <cell r="BR18">
            <v>365561436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H18">
            <v>-60000</v>
          </cell>
          <cell r="CI18">
            <v>-5000</v>
          </cell>
          <cell r="CJ18">
            <v>-5000</v>
          </cell>
          <cell r="CK18">
            <v>-5000</v>
          </cell>
          <cell r="CL18">
            <v>-5000</v>
          </cell>
          <cell r="CM18">
            <v>-5000</v>
          </cell>
          <cell r="CN18">
            <v>-5000</v>
          </cell>
          <cell r="CO18">
            <v>-5000</v>
          </cell>
          <cell r="CP18">
            <v>-5000</v>
          </cell>
          <cell r="CQ18">
            <v>-5000</v>
          </cell>
          <cell r="CR18">
            <v>-5000</v>
          </cell>
          <cell r="CS18">
            <v>-5000</v>
          </cell>
          <cell r="CT18">
            <v>-5000</v>
          </cell>
          <cell r="CV18">
            <v>-91107957</v>
          </cell>
          <cell r="CW18">
            <v>-6111171</v>
          </cell>
          <cell r="CX18">
            <v>-7542939</v>
          </cell>
          <cell r="CY18">
            <v>-9834026</v>
          </cell>
          <cell r="CZ18">
            <v>-10822264</v>
          </cell>
          <cell r="DA18">
            <v>-9910626</v>
          </cell>
          <cell r="DB18">
            <v>-8297068</v>
          </cell>
          <cell r="DC18">
            <v>-6712063</v>
          </cell>
          <cell r="DD18">
            <v>-6340440</v>
          </cell>
          <cell r="DE18">
            <v>-6419228</v>
          </cell>
          <cell r="DF18">
            <v>-6337489</v>
          </cell>
          <cell r="DG18">
            <v>-6452681</v>
          </cell>
          <cell r="DH18">
            <v>-6327962</v>
          </cell>
          <cell r="DJ18">
            <v>-713123432</v>
          </cell>
          <cell r="DK18">
            <v>-54412756</v>
          </cell>
          <cell r="DL18">
            <v>-62293548</v>
          </cell>
          <cell r="DM18">
            <v>-65411908</v>
          </cell>
          <cell r="DN18">
            <v>-67139648</v>
          </cell>
          <cell r="DO18">
            <v>-67139648</v>
          </cell>
          <cell r="DP18">
            <v>-65706888</v>
          </cell>
          <cell r="DQ18">
            <v>-54610256</v>
          </cell>
          <cell r="DR18">
            <v>-54096756</v>
          </cell>
          <cell r="DS18">
            <v>-54689256</v>
          </cell>
          <cell r="DT18">
            <v>-55439756</v>
          </cell>
          <cell r="DU18">
            <v>-55953256</v>
          </cell>
          <cell r="DV18">
            <v>-56229756</v>
          </cell>
        </row>
        <row r="19">
          <cell r="A19" t="str">
            <v>Tranportation margins</v>
          </cell>
          <cell r="B19">
            <v>11382871</v>
          </cell>
          <cell r="C19">
            <v>803497.85999999987</v>
          </cell>
          <cell r="D19">
            <v>850266.06</v>
          </cell>
          <cell r="E19">
            <v>894777.23</v>
          </cell>
          <cell r="F19">
            <v>974053.35999999987</v>
          </cell>
          <cell r="G19">
            <v>1048866.7899999998</v>
          </cell>
          <cell r="H19">
            <v>959140.19000000018</v>
          </cell>
          <cell r="I19">
            <v>917061.16000000015</v>
          </cell>
          <cell r="J19">
            <v>882379.72</v>
          </cell>
          <cell r="K19">
            <v>852105.71</v>
          </cell>
          <cell r="L19">
            <v>828208.03</v>
          </cell>
          <cell r="M19">
            <v>928150.2</v>
          </cell>
          <cell r="N19">
            <v>1444364.69</v>
          </cell>
          <cell r="P19">
            <v>2112722.0499999998</v>
          </cell>
          <cell r="Q19">
            <v>147234.38</v>
          </cell>
          <cell r="R19">
            <v>147285.88</v>
          </cell>
          <cell r="S19">
            <v>171669.59</v>
          </cell>
          <cell r="T19">
            <v>168942.15</v>
          </cell>
          <cell r="U19">
            <v>217269.23</v>
          </cell>
          <cell r="V19">
            <v>202324.45</v>
          </cell>
          <cell r="W19">
            <v>195464.65</v>
          </cell>
          <cell r="X19">
            <v>160672.56</v>
          </cell>
          <cell r="Y19">
            <v>150858.32999999999</v>
          </cell>
          <cell r="Z19">
            <v>212484.81</v>
          </cell>
          <cell r="AA19">
            <v>183451.96</v>
          </cell>
          <cell r="AB19">
            <v>155064.06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191554158.32999998</v>
          </cell>
          <cell r="AS19">
            <v>13890727.859999999</v>
          </cell>
          <cell r="AT19">
            <v>14861056.93</v>
          </cell>
          <cell r="AU19">
            <v>17302394.289999999</v>
          </cell>
          <cell r="AV19">
            <v>18515406.489999998</v>
          </cell>
          <cell r="AW19">
            <v>17695551.560000002</v>
          </cell>
          <cell r="AX19">
            <v>17507037.84</v>
          </cell>
          <cell r="AY19">
            <v>14532095.68</v>
          </cell>
          <cell r="AZ19">
            <v>15412205.99</v>
          </cell>
          <cell r="BA19">
            <v>14981100.25</v>
          </cell>
          <cell r="BB19">
            <v>15244929.5</v>
          </cell>
          <cell r="BC19">
            <v>16792083.379999999</v>
          </cell>
          <cell r="BD19">
            <v>14819568.559999999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11148803</v>
          </cell>
          <cell r="BU19">
            <v>75000</v>
          </cell>
          <cell r="BV19">
            <v>75000</v>
          </cell>
          <cell r="BW19">
            <v>75000</v>
          </cell>
          <cell r="BX19">
            <v>75000</v>
          </cell>
          <cell r="BY19">
            <v>75000</v>
          </cell>
          <cell r="BZ19">
            <v>75000</v>
          </cell>
          <cell r="CA19">
            <v>75000</v>
          </cell>
          <cell r="CB19">
            <v>75000</v>
          </cell>
          <cell r="CC19">
            <v>10323803</v>
          </cell>
          <cell r="CD19">
            <v>75000</v>
          </cell>
          <cell r="CE19">
            <v>75000</v>
          </cell>
          <cell r="CF19">
            <v>75000</v>
          </cell>
          <cell r="CH19">
            <v>-60000</v>
          </cell>
          <cell r="CI19">
            <v>-5000</v>
          </cell>
          <cell r="CJ19">
            <v>-5000</v>
          </cell>
          <cell r="CK19">
            <v>-5000</v>
          </cell>
          <cell r="CL19">
            <v>-5000</v>
          </cell>
          <cell r="CM19">
            <v>-5000</v>
          </cell>
          <cell r="CN19">
            <v>-5000</v>
          </cell>
          <cell r="CO19">
            <v>-5000</v>
          </cell>
          <cell r="CP19">
            <v>-5000</v>
          </cell>
          <cell r="CQ19">
            <v>-5000</v>
          </cell>
          <cell r="CR19">
            <v>-5000</v>
          </cell>
          <cell r="CS19">
            <v>-5000</v>
          </cell>
          <cell r="CT19">
            <v>-5000</v>
          </cell>
          <cell r="CV19">
            <v>-91107957</v>
          </cell>
          <cell r="CW19">
            <v>-6111171</v>
          </cell>
          <cell r="CX19">
            <v>-7542939</v>
          </cell>
          <cell r="CY19">
            <v>-9834026</v>
          </cell>
          <cell r="CZ19">
            <v>-10822264</v>
          </cell>
          <cell r="DA19">
            <v>-9910626</v>
          </cell>
          <cell r="DB19">
            <v>-8297068</v>
          </cell>
          <cell r="DC19">
            <v>-6712063</v>
          </cell>
          <cell r="DD19">
            <v>-6340440</v>
          </cell>
          <cell r="DE19">
            <v>-6419228</v>
          </cell>
          <cell r="DF19">
            <v>-6337489</v>
          </cell>
          <cell r="DG19">
            <v>-6452681</v>
          </cell>
          <cell r="DH19">
            <v>-6327962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</row>
        <row r="20">
          <cell r="A20" t="str">
            <v>Gross Profit</v>
          </cell>
          <cell r="B20">
            <v>524511730.88</v>
          </cell>
          <cell r="C20">
            <v>30990571.329999998</v>
          </cell>
          <cell r="D20">
            <v>44235152.730000019</v>
          </cell>
          <cell r="E20">
            <v>69169846.470000088</v>
          </cell>
          <cell r="F20">
            <v>80912882.339999974</v>
          </cell>
          <cell r="G20">
            <v>68861797.319999933</v>
          </cell>
          <cell r="H20">
            <v>53368466.139999986</v>
          </cell>
          <cell r="I20">
            <v>35516414.25999999</v>
          </cell>
          <cell r="J20">
            <v>31320905.260000005</v>
          </cell>
          <cell r="K20">
            <v>26542972.150000013</v>
          </cell>
          <cell r="L20">
            <v>26943687.110000007</v>
          </cell>
          <cell r="M20">
            <v>28305016.629999995</v>
          </cell>
          <cell r="N20">
            <v>28344019.139999993</v>
          </cell>
          <cell r="P20">
            <v>94322275.840000004</v>
          </cell>
          <cell r="Q20">
            <v>5837850.5699999966</v>
          </cell>
          <cell r="R20">
            <v>7970719.9600000083</v>
          </cell>
          <cell r="S20">
            <v>11451251.630000003</v>
          </cell>
          <cell r="T20">
            <v>13892837.110000014</v>
          </cell>
          <cell r="U20">
            <v>12413736.739999995</v>
          </cell>
          <cell r="V20">
            <v>9665194.6800000146</v>
          </cell>
          <cell r="W20">
            <v>7681125.4399999939</v>
          </cell>
          <cell r="X20">
            <v>6042603.2299999967</v>
          </cell>
          <cell r="Y20">
            <v>4877856.72</v>
          </cell>
          <cell r="Z20">
            <v>4839038.3099999996</v>
          </cell>
          <cell r="AA20">
            <v>4804012.24</v>
          </cell>
          <cell r="AB20">
            <v>4846049.21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203336750.32999998</v>
          </cell>
          <cell r="AS20">
            <v>14019727.859999999</v>
          </cell>
          <cell r="AT20">
            <v>14991556.93</v>
          </cell>
          <cell r="AU20">
            <v>17443394.289999999</v>
          </cell>
          <cell r="AV20">
            <v>21542306.489999998</v>
          </cell>
          <cell r="AW20">
            <v>20392551.560000002</v>
          </cell>
          <cell r="AX20">
            <v>20200537.84</v>
          </cell>
          <cell r="AY20">
            <v>14667095.68</v>
          </cell>
          <cell r="AZ20">
            <v>15545205.99</v>
          </cell>
          <cell r="BA20">
            <v>15116600.25</v>
          </cell>
          <cell r="BB20">
            <v>15379429.5</v>
          </cell>
          <cell r="BC20">
            <v>19090083.379999999</v>
          </cell>
          <cell r="BD20">
            <v>14948260.559999999</v>
          </cell>
          <cell r="BF20">
            <v>89787217</v>
          </cell>
          <cell r="BG20">
            <v>5374596</v>
          </cell>
          <cell r="BH20">
            <v>6572596</v>
          </cell>
          <cell r="BI20">
            <v>11022596</v>
          </cell>
          <cell r="BJ20">
            <v>10196556</v>
          </cell>
          <cell r="BK20">
            <v>10156776</v>
          </cell>
          <cell r="BL20">
            <v>19563521</v>
          </cell>
          <cell r="BM20">
            <v>4772596</v>
          </cell>
          <cell r="BN20">
            <v>4385596</v>
          </cell>
          <cell r="BO20">
            <v>4385596</v>
          </cell>
          <cell r="BP20">
            <v>4385596</v>
          </cell>
          <cell r="BQ20">
            <v>4385596</v>
          </cell>
          <cell r="BR20">
            <v>4585596</v>
          </cell>
          <cell r="BT20">
            <v>33171117</v>
          </cell>
          <cell r="BU20">
            <v>1536730</v>
          </cell>
          <cell r="BV20">
            <v>1835361</v>
          </cell>
          <cell r="BW20">
            <v>1833680</v>
          </cell>
          <cell r="BX20">
            <v>2457586</v>
          </cell>
          <cell r="BY20">
            <v>2706179</v>
          </cell>
          <cell r="BZ20">
            <v>2604760</v>
          </cell>
          <cell r="CA20">
            <v>2078327</v>
          </cell>
          <cell r="CB20">
            <v>1776881</v>
          </cell>
          <cell r="CC20">
            <v>11774227</v>
          </cell>
          <cell r="CD20">
            <v>1523952</v>
          </cell>
          <cell r="CE20">
            <v>1522466</v>
          </cell>
          <cell r="CF20">
            <v>1520968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J20">
            <v>-1273972</v>
          </cell>
          <cell r="DK20">
            <v>-106164</v>
          </cell>
          <cell r="DL20">
            <v>-106164</v>
          </cell>
          <cell r="DM20">
            <v>-106165</v>
          </cell>
          <cell r="DN20">
            <v>-106164</v>
          </cell>
          <cell r="DO20">
            <v>-106164</v>
          </cell>
          <cell r="DP20">
            <v>-106165</v>
          </cell>
          <cell r="DQ20">
            <v>-106164</v>
          </cell>
          <cell r="DR20">
            <v>-106164</v>
          </cell>
          <cell r="DS20">
            <v>-106165</v>
          </cell>
          <cell r="DT20">
            <v>-106164</v>
          </cell>
          <cell r="DU20">
            <v>-106164</v>
          </cell>
          <cell r="DV20">
            <v>-106165</v>
          </cell>
        </row>
        <row r="21">
          <cell r="A21" t="str">
            <v>Direct Expenses</v>
          </cell>
          <cell r="B21">
            <v>107430688.47999999</v>
          </cell>
          <cell r="C21">
            <v>9133613.1899999995</v>
          </cell>
          <cell r="D21">
            <v>8467746.4000000004</v>
          </cell>
          <cell r="E21">
            <v>9651251.5600000005</v>
          </cell>
          <cell r="F21">
            <v>8718150.9000000004</v>
          </cell>
          <cell r="G21">
            <v>8374893.0599999996</v>
          </cell>
          <cell r="H21">
            <v>9206456.7899999991</v>
          </cell>
          <cell r="I21">
            <v>8225464.2300000004</v>
          </cell>
          <cell r="J21">
            <v>8546420.4199999999</v>
          </cell>
          <cell r="K21">
            <v>9344582.9399999995</v>
          </cell>
          <cell r="L21">
            <v>9312920.6600000001</v>
          </cell>
          <cell r="M21">
            <v>8646350.3300000001</v>
          </cell>
          <cell r="N21">
            <v>9802838</v>
          </cell>
          <cell r="P21">
            <v>34782614.710000001</v>
          </cell>
          <cell r="Q21">
            <v>3043349.54</v>
          </cell>
          <cell r="R21">
            <v>2785714.16</v>
          </cell>
          <cell r="S21">
            <v>3051349.77</v>
          </cell>
          <cell r="T21">
            <v>2997295.14</v>
          </cell>
          <cell r="U21">
            <v>2845928.05</v>
          </cell>
          <cell r="V21">
            <v>2872232.14</v>
          </cell>
          <cell r="W21">
            <v>2876216.03</v>
          </cell>
          <cell r="X21">
            <v>2839974.46</v>
          </cell>
          <cell r="Y21">
            <v>2972852.35</v>
          </cell>
          <cell r="Z21">
            <v>2900479.96</v>
          </cell>
          <cell r="AA21">
            <v>2809002.38</v>
          </cell>
          <cell r="AB21">
            <v>2788220.73</v>
          </cell>
          <cell r="AD21">
            <v>112579917.78999999</v>
          </cell>
          <cell r="AE21">
            <v>10307539.439999999</v>
          </cell>
          <cell r="AF21">
            <v>9014182.25</v>
          </cell>
          <cell r="AG21">
            <v>10328647.390000001</v>
          </cell>
          <cell r="AH21">
            <v>10986964.76</v>
          </cell>
          <cell r="AI21">
            <v>9440426.0999999996</v>
          </cell>
          <cell r="AJ21">
            <v>10013480.84</v>
          </cell>
          <cell r="AK21">
            <v>8729747.5599999987</v>
          </cell>
          <cell r="AL21">
            <v>8550200.9399999995</v>
          </cell>
          <cell r="AM21">
            <v>8913168.6099999994</v>
          </cell>
          <cell r="AN21">
            <v>9150887</v>
          </cell>
          <cell r="AO21">
            <v>8389435.879999999</v>
          </cell>
          <cell r="AP21">
            <v>8755237.0199999996</v>
          </cell>
          <cell r="AR21">
            <v>63979888.760000005</v>
          </cell>
          <cell r="AS21">
            <v>4761526.0999999996</v>
          </cell>
          <cell r="AT21">
            <v>4976773.62</v>
          </cell>
          <cell r="AU21">
            <v>5328790.6399999997</v>
          </cell>
          <cell r="AV21">
            <v>4815814.8899999997</v>
          </cell>
          <cell r="AW21">
            <v>4808993.8600000003</v>
          </cell>
          <cell r="AX21">
            <v>5136934.62</v>
          </cell>
          <cell r="AY21">
            <v>4795619.62</v>
          </cell>
          <cell r="AZ21">
            <v>5518149.46</v>
          </cell>
          <cell r="BA21">
            <v>5865259.0300000003</v>
          </cell>
          <cell r="BB21">
            <v>5955294.8099999996</v>
          </cell>
          <cell r="BC21">
            <v>5714863.4100000001</v>
          </cell>
          <cell r="BD21">
            <v>6301868.7000000002</v>
          </cell>
          <cell r="BF21">
            <v>26970238</v>
          </cell>
          <cell r="BG21">
            <v>2297684</v>
          </cell>
          <cell r="BH21">
            <v>2162901</v>
          </cell>
          <cell r="BI21">
            <v>2312442</v>
          </cell>
          <cell r="BJ21">
            <v>2262595</v>
          </cell>
          <cell r="BK21">
            <v>2162901</v>
          </cell>
          <cell r="BL21">
            <v>2262595</v>
          </cell>
          <cell r="BM21">
            <v>2262595</v>
          </cell>
          <cell r="BN21">
            <v>2211715</v>
          </cell>
          <cell r="BO21">
            <v>2258703</v>
          </cell>
          <cell r="BP21">
            <v>2308550</v>
          </cell>
          <cell r="BQ21">
            <v>2208856</v>
          </cell>
          <cell r="BR21">
            <v>2258701</v>
          </cell>
          <cell r="BT21">
            <v>3425807</v>
          </cell>
          <cell r="BU21">
            <v>266878</v>
          </cell>
          <cell r="BV21">
            <v>293884</v>
          </cell>
          <cell r="BW21">
            <v>318057</v>
          </cell>
          <cell r="BX21">
            <v>315469</v>
          </cell>
          <cell r="BY21">
            <v>309173</v>
          </cell>
          <cell r="BZ21">
            <v>315744</v>
          </cell>
          <cell r="CA21">
            <v>263969</v>
          </cell>
          <cell r="CB21">
            <v>266967</v>
          </cell>
          <cell r="CC21">
            <v>269084</v>
          </cell>
          <cell r="CD21">
            <v>271957</v>
          </cell>
          <cell r="CE21">
            <v>265661</v>
          </cell>
          <cell r="CF21">
            <v>268964</v>
          </cell>
          <cell r="CH21" t="str">
            <v>0</v>
          </cell>
          <cell r="CI21" t="str">
            <v>0</v>
          </cell>
          <cell r="CJ21" t="str">
            <v>0</v>
          </cell>
          <cell r="CK21" t="str">
            <v>0</v>
          </cell>
          <cell r="CL21" t="str">
            <v>0</v>
          </cell>
          <cell r="CM21" t="str">
            <v>0</v>
          </cell>
          <cell r="CN21" t="str">
            <v>0</v>
          </cell>
          <cell r="CO21" t="str">
            <v>0</v>
          </cell>
          <cell r="CP21" t="str">
            <v>0</v>
          </cell>
          <cell r="CQ21" t="str">
            <v>0</v>
          </cell>
          <cell r="CR21" t="str">
            <v>0</v>
          </cell>
          <cell r="CS21" t="str">
            <v>0</v>
          </cell>
          <cell r="CT21" t="str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  <cell r="DB21" t="str">
            <v>0</v>
          </cell>
          <cell r="DC21" t="str">
            <v>0</v>
          </cell>
          <cell r="DD21" t="str">
            <v>0</v>
          </cell>
          <cell r="DE21" t="str">
            <v>0</v>
          </cell>
          <cell r="DF21" t="str">
            <v>0</v>
          </cell>
          <cell r="DG21" t="str">
            <v>0</v>
          </cell>
          <cell r="DH21" t="str">
            <v>0</v>
          </cell>
          <cell r="DJ21">
            <v>-1617916</v>
          </cell>
          <cell r="DK21">
            <v>-134826</v>
          </cell>
          <cell r="DL21">
            <v>-134826</v>
          </cell>
          <cell r="DM21">
            <v>-134827</v>
          </cell>
          <cell r="DN21">
            <v>-134826</v>
          </cell>
          <cell r="DO21">
            <v>-134826</v>
          </cell>
          <cell r="DP21">
            <v>-134827</v>
          </cell>
          <cell r="DQ21">
            <v>-134826</v>
          </cell>
          <cell r="DR21">
            <v>-134826</v>
          </cell>
          <cell r="DS21">
            <v>-134827</v>
          </cell>
          <cell r="DT21">
            <v>-134826</v>
          </cell>
          <cell r="DU21">
            <v>-134826</v>
          </cell>
          <cell r="DV21">
            <v>-134827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 t="str">
            <v>0</v>
          </cell>
          <cell r="AB22" t="str">
            <v>0</v>
          </cell>
          <cell r="AD22" t="str">
            <v>0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 t="str">
            <v>0</v>
          </cell>
          <cell r="AV22" t="str">
            <v>0</v>
          </cell>
          <cell r="AW22" t="str">
            <v>0</v>
          </cell>
          <cell r="AX22" t="str">
            <v>0</v>
          </cell>
          <cell r="AY22" t="str">
            <v>0</v>
          </cell>
          <cell r="AZ22" t="str">
            <v>0</v>
          </cell>
          <cell r="BA22" t="str">
            <v>0</v>
          </cell>
          <cell r="BB22" t="str">
            <v>0</v>
          </cell>
          <cell r="BC22" t="str">
            <v>0</v>
          </cell>
          <cell r="BD22" t="str">
            <v>0</v>
          </cell>
          <cell r="BF22" t="str">
            <v>0</v>
          </cell>
          <cell r="BG22" t="str">
            <v>0</v>
          </cell>
          <cell r="BH22" t="str">
            <v>0</v>
          </cell>
          <cell r="BI22" t="str">
            <v>0</v>
          </cell>
          <cell r="BJ22" t="str">
            <v>0</v>
          </cell>
          <cell r="BK22" t="str">
            <v>0</v>
          </cell>
          <cell r="BL22" t="str">
            <v>0</v>
          </cell>
          <cell r="BM22" t="str">
            <v>0</v>
          </cell>
          <cell r="BN22" t="str">
            <v>0</v>
          </cell>
          <cell r="BO22" t="str">
            <v>0</v>
          </cell>
          <cell r="BP22" t="str">
            <v>0</v>
          </cell>
          <cell r="BQ22" t="str">
            <v>0</v>
          </cell>
          <cell r="BR22" t="str">
            <v>0</v>
          </cell>
          <cell r="BT22" t="str">
            <v>0</v>
          </cell>
          <cell r="BU22" t="str">
            <v>0</v>
          </cell>
          <cell r="BV22" t="str">
            <v>0</v>
          </cell>
          <cell r="BW22" t="str">
            <v>0</v>
          </cell>
          <cell r="BX22" t="str">
            <v>0</v>
          </cell>
          <cell r="BY22" t="str">
            <v>0</v>
          </cell>
          <cell r="BZ22" t="str">
            <v>0</v>
          </cell>
          <cell r="CA22" t="str">
            <v>0</v>
          </cell>
          <cell r="CB22" t="str">
            <v>0</v>
          </cell>
          <cell r="CC22" t="str">
            <v>0</v>
          </cell>
          <cell r="CD22" t="str">
            <v>0</v>
          </cell>
          <cell r="CE22" t="str">
            <v>0</v>
          </cell>
          <cell r="CF22" t="str">
            <v>0</v>
          </cell>
          <cell r="CH22" t="str">
            <v>0</v>
          </cell>
          <cell r="CI22" t="str">
            <v>0</v>
          </cell>
          <cell r="CJ22" t="str">
            <v>0</v>
          </cell>
          <cell r="CK22" t="str">
            <v>0</v>
          </cell>
          <cell r="CL22" t="str">
            <v>0</v>
          </cell>
          <cell r="CM22" t="str">
            <v>0</v>
          </cell>
          <cell r="CN22" t="str">
            <v>0</v>
          </cell>
          <cell r="CO22" t="str">
            <v>0</v>
          </cell>
          <cell r="CP22" t="str">
            <v>0</v>
          </cell>
          <cell r="CQ22" t="str">
            <v>0</v>
          </cell>
          <cell r="CR22" t="str">
            <v>0</v>
          </cell>
          <cell r="CS22" t="str">
            <v>0</v>
          </cell>
          <cell r="CT22" t="str">
            <v>0</v>
          </cell>
          <cell r="CV22" t="str">
            <v>0</v>
          </cell>
          <cell r="CW22" t="str">
            <v>0</v>
          </cell>
          <cell r="CX22" t="str">
            <v>0</v>
          </cell>
          <cell r="CY22" t="str">
            <v>0</v>
          </cell>
          <cell r="CZ22" t="str">
            <v>0</v>
          </cell>
          <cell r="DA22" t="str">
            <v>0</v>
          </cell>
          <cell r="DB22" t="str">
            <v>0</v>
          </cell>
          <cell r="DC22" t="str">
            <v>0</v>
          </cell>
          <cell r="DD22" t="str">
            <v>0</v>
          </cell>
          <cell r="DE22" t="str">
            <v>0</v>
          </cell>
          <cell r="DF22" t="str">
            <v>0</v>
          </cell>
          <cell r="DG22" t="str">
            <v>0</v>
          </cell>
          <cell r="DH22" t="str">
            <v>0</v>
          </cell>
          <cell r="DJ22" t="str">
            <v>0</v>
          </cell>
          <cell r="DK22" t="str">
            <v>0</v>
          </cell>
          <cell r="DL22" t="str">
            <v>0</v>
          </cell>
          <cell r="DM22" t="str">
            <v>0</v>
          </cell>
          <cell r="DN22" t="str">
            <v>0</v>
          </cell>
          <cell r="DO22" t="str">
            <v>0</v>
          </cell>
          <cell r="DP22" t="str">
            <v>0</v>
          </cell>
          <cell r="DQ22" t="str">
            <v>0</v>
          </cell>
          <cell r="DR22" t="str">
            <v>0</v>
          </cell>
          <cell r="DS22" t="str">
            <v>0</v>
          </cell>
          <cell r="DT22" t="str">
            <v>0</v>
          </cell>
          <cell r="DU22" t="str">
            <v>0</v>
          </cell>
          <cell r="DV22" t="str">
            <v>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 t="str">
            <v>0</v>
          </cell>
          <cell r="AB23" t="str">
            <v>0</v>
          </cell>
          <cell r="AD23" t="str">
            <v>0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M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 t="str">
            <v>0</v>
          </cell>
          <cell r="AV23" t="str">
            <v>0</v>
          </cell>
          <cell r="AW23" t="str">
            <v>0</v>
          </cell>
          <cell r="AX23" t="str">
            <v>0</v>
          </cell>
          <cell r="AY23" t="str">
            <v>0</v>
          </cell>
          <cell r="AZ23" t="str">
            <v>0</v>
          </cell>
          <cell r="BA23" t="str">
            <v>0</v>
          </cell>
          <cell r="BB23" t="str">
            <v>0</v>
          </cell>
          <cell r="BC23" t="str">
            <v>0</v>
          </cell>
          <cell r="BD23" t="str">
            <v>0</v>
          </cell>
          <cell r="BF23" t="str">
            <v>0</v>
          </cell>
          <cell r="BG23" t="str">
            <v>0</v>
          </cell>
          <cell r="BH23" t="str">
            <v>0</v>
          </cell>
          <cell r="BI23" t="str">
            <v>0</v>
          </cell>
          <cell r="BJ23" t="str">
            <v>0</v>
          </cell>
          <cell r="BK23" t="str">
            <v>0</v>
          </cell>
          <cell r="BL23" t="str">
            <v>0</v>
          </cell>
          <cell r="BM23" t="str">
            <v>0</v>
          </cell>
          <cell r="BN23" t="str">
            <v>0</v>
          </cell>
          <cell r="BO23" t="str">
            <v>0</v>
          </cell>
          <cell r="BP23" t="str">
            <v>0</v>
          </cell>
          <cell r="BQ23" t="str">
            <v>0</v>
          </cell>
          <cell r="BR23" t="str">
            <v>0</v>
          </cell>
          <cell r="BT23" t="str">
            <v>0</v>
          </cell>
          <cell r="BU23" t="str">
            <v>0</v>
          </cell>
          <cell r="BV23" t="str">
            <v>0</v>
          </cell>
          <cell r="BW23" t="str">
            <v>0</v>
          </cell>
          <cell r="BX23" t="str">
            <v>0</v>
          </cell>
          <cell r="BY23" t="str">
            <v>0</v>
          </cell>
          <cell r="BZ23" t="str">
            <v>0</v>
          </cell>
          <cell r="CA23" t="str">
            <v>0</v>
          </cell>
          <cell r="CB23" t="str">
            <v>0</v>
          </cell>
          <cell r="CC23" t="str">
            <v>0</v>
          </cell>
          <cell r="CD23" t="str">
            <v>0</v>
          </cell>
          <cell r="CE23" t="str">
            <v>0</v>
          </cell>
          <cell r="CF23" t="str">
            <v>0</v>
          </cell>
          <cell r="CH23" t="str">
            <v>0</v>
          </cell>
          <cell r="CI23" t="str">
            <v>0</v>
          </cell>
          <cell r="CJ23" t="str">
            <v>0</v>
          </cell>
          <cell r="CK23" t="str">
            <v>0</v>
          </cell>
          <cell r="CL23" t="str">
            <v>0</v>
          </cell>
          <cell r="CM23" t="str">
            <v>0</v>
          </cell>
          <cell r="CN23" t="str">
            <v>0</v>
          </cell>
          <cell r="CO23" t="str">
            <v>0</v>
          </cell>
          <cell r="CP23" t="str">
            <v>0</v>
          </cell>
          <cell r="CQ23" t="str">
            <v>0</v>
          </cell>
          <cell r="CR23" t="str">
            <v>0</v>
          </cell>
          <cell r="CS23" t="str">
            <v>0</v>
          </cell>
          <cell r="CT23" t="str">
            <v>0</v>
          </cell>
          <cell r="CV23" t="str">
            <v>0</v>
          </cell>
          <cell r="CW23" t="str">
            <v>0</v>
          </cell>
          <cell r="CX23" t="str">
            <v>0</v>
          </cell>
          <cell r="CY23" t="str">
            <v>0</v>
          </cell>
          <cell r="CZ23" t="str">
            <v>0</v>
          </cell>
          <cell r="DA23" t="str">
            <v>0</v>
          </cell>
          <cell r="DB23" t="str">
            <v>0</v>
          </cell>
          <cell r="DC23" t="str">
            <v>0</v>
          </cell>
          <cell r="DD23" t="str">
            <v>0</v>
          </cell>
          <cell r="DE23" t="str">
            <v>0</v>
          </cell>
          <cell r="DF23" t="str">
            <v>0</v>
          </cell>
          <cell r="DG23" t="str">
            <v>0</v>
          </cell>
          <cell r="DH23" t="str">
            <v>0</v>
          </cell>
          <cell r="DJ23" t="str">
            <v>0</v>
          </cell>
          <cell r="DK23" t="str">
            <v>0</v>
          </cell>
          <cell r="DL23" t="str">
            <v>0</v>
          </cell>
          <cell r="DM23" t="str">
            <v>0</v>
          </cell>
          <cell r="DN23" t="str">
            <v>0</v>
          </cell>
          <cell r="DO23" t="str">
            <v>0</v>
          </cell>
          <cell r="DP23" t="str">
            <v>0</v>
          </cell>
          <cell r="DQ23" t="str">
            <v>0</v>
          </cell>
          <cell r="DR23" t="str">
            <v>0</v>
          </cell>
          <cell r="DS23" t="str">
            <v>0</v>
          </cell>
          <cell r="DT23" t="str">
            <v>0</v>
          </cell>
          <cell r="DU23" t="str">
            <v>0</v>
          </cell>
          <cell r="DV23" t="str">
            <v>0</v>
          </cell>
        </row>
        <row r="24">
          <cell r="A24" t="str">
            <v>Share Services Billings</v>
          </cell>
          <cell r="B24">
            <v>49234043</v>
          </cell>
          <cell r="C24">
            <v>4494304</v>
          </cell>
          <cell r="D24">
            <v>3952302</v>
          </cell>
          <cell r="E24">
            <v>4510937</v>
          </cell>
          <cell r="F24">
            <v>4768776</v>
          </cell>
          <cell r="G24">
            <v>4124647</v>
          </cell>
          <cell r="H24">
            <v>4353305</v>
          </cell>
          <cell r="I24">
            <v>3850037</v>
          </cell>
          <cell r="J24">
            <v>3750351</v>
          </cell>
          <cell r="K24">
            <v>3898535</v>
          </cell>
          <cell r="L24">
            <v>4013524</v>
          </cell>
          <cell r="M24">
            <v>3680287</v>
          </cell>
          <cell r="N24">
            <v>3837038</v>
          </cell>
          <cell r="P24">
            <v>9520258</v>
          </cell>
          <cell r="Q24">
            <v>873186</v>
          </cell>
          <cell r="R24">
            <v>765929</v>
          </cell>
          <cell r="S24">
            <v>873244</v>
          </cell>
          <cell r="T24">
            <v>925121</v>
          </cell>
          <cell r="U24">
            <v>798318</v>
          </cell>
          <cell r="V24">
            <v>842845</v>
          </cell>
          <cell r="W24">
            <v>739574</v>
          </cell>
          <cell r="X24">
            <v>723425</v>
          </cell>
          <cell r="Y24">
            <v>753635</v>
          </cell>
          <cell r="Z24">
            <v>773188</v>
          </cell>
          <cell r="AA24">
            <v>711392</v>
          </cell>
          <cell r="AB24">
            <v>740401</v>
          </cell>
          <cell r="AD24">
            <v>-116389753</v>
          </cell>
          <cell r="AE24">
            <v>-10639994</v>
          </cell>
          <cell r="AF24">
            <v>-9346635</v>
          </cell>
          <cell r="AG24">
            <v>-10661099</v>
          </cell>
          <cell r="AH24">
            <v>-11299508</v>
          </cell>
          <cell r="AI24">
            <v>-9752955</v>
          </cell>
          <cell r="AJ24">
            <v>-10325931</v>
          </cell>
          <cell r="AK24">
            <v>-9042243</v>
          </cell>
          <cell r="AL24">
            <v>-8862689</v>
          </cell>
          <cell r="AM24">
            <v>-9225670</v>
          </cell>
          <cell r="AN24">
            <v>-9463367</v>
          </cell>
          <cell r="AO24">
            <v>-8701934</v>
          </cell>
          <cell r="AP24">
            <v>-9067728</v>
          </cell>
          <cell r="AR24">
            <v>8095946</v>
          </cell>
          <cell r="AS24">
            <v>751267</v>
          </cell>
          <cell r="AT24">
            <v>666237</v>
          </cell>
          <cell r="AU24">
            <v>758197</v>
          </cell>
          <cell r="AV24">
            <v>821648</v>
          </cell>
          <cell r="AW24">
            <v>694269</v>
          </cell>
          <cell r="AX24">
            <v>733796</v>
          </cell>
          <cell r="AY24">
            <v>595987</v>
          </cell>
          <cell r="AZ24">
            <v>600553</v>
          </cell>
          <cell r="BA24">
            <v>633736</v>
          </cell>
          <cell r="BB24">
            <v>632955</v>
          </cell>
          <cell r="BC24">
            <v>592716</v>
          </cell>
          <cell r="BD24">
            <v>614585</v>
          </cell>
          <cell r="BF24">
            <v>484595</v>
          </cell>
          <cell r="BG24">
            <v>33082</v>
          </cell>
          <cell r="BH24">
            <v>21329</v>
          </cell>
          <cell r="BI24">
            <v>33909</v>
          </cell>
          <cell r="BJ24">
            <v>40257</v>
          </cell>
          <cell r="BK24">
            <v>27720</v>
          </cell>
          <cell r="BL24">
            <v>53875</v>
          </cell>
          <cell r="BM24">
            <v>29640</v>
          </cell>
          <cell r="BN24">
            <v>47534</v>
          </cell>
          <cell r="BO24">
            <v>50452</v>
          </cell>
          <cell r="BP24">
            <v>51472</v>
          </cell>
          <cell r="BQ24">
            <v>44698</v>
          </cell>
          <cell r="BR24">
            <v>50627</v>
          </cell>
          <cell r="BT24">
            <v>919290</v>
          </cell>
          <cell r="BU24">
            <v>76242</v>
          </cell>
          <cell r="BV24">
            <v>73413</v>
          </cell>
          <cell r="BW24">
            <v>76562</v>
          </cell>
          <cell r="BX24">
            <v>79122</v>
          </cell>
          <cell r="BY24">
            <v>75470</v>
          </cell>
          <cell r="BZ24">
            <v>84337</v>
          </cell>
          <cell r="CA24">
            <v>75057</v>
          </cell>
          <cell r="CB24">
            <v>75556</v>
          </cell>
          <cell r="CC24">
            <v>76321</v>
          </cell>
          <cell r="CD24">
            <v>76133</v>
          </cell>
          <cell r="CE24">
            <v>74690</v>
          </cell>
          <cell r="CF24">
            <v>76387</v>
          </cell>
          <cell r="CH24" t="str">
            <v>0</v>
          </cell>
          <cell r="CI24" t="str">
            <v>0</v>
          </cell>
          <cell r="CJ24" t="str">
            <v>0</v>
          </cell>
          <cell r="CK24" t="str">
            <v>0</v>
          </cell>
          <cell r="CL24" t="str">
            <v>0</v>
          </cell>
          <cell r="CM24" t="str">
            <v>0</v>
          </cell>
          <cell r="CN24" t="str">
            <v>0</v>
          </cell>
          <cell r="CO24" t="str">
            <v>0</v>
          </cell>
          <cell r="CP24" t="str">
            <v>0</v>
          </cell>
          <cell r="CQ24" t="str">
            <v>0</v>
          </cell>
          <cell r="CR24" t="str">
            <v>0</v>
          </cell>
          <cell r="CS24" t="str">
            <v>0</v>
          </cell>
          <cell r="CT24" t="str">
            <v>0</v>
          </cell>
          <cell r="CV24" t="str">
            <v>0</v>
          </cell>
          <cell r="CW24" t="str">
            <v>0</v>
          </cell>
          <cell r="CX24" t="str">
            <v>0</v>
          </cell>
          <cell r="CY24" t="str">
            <v>0</v>
          </cell>
          <cell r="CZ24" t="str">
            <v>0</v>
          </cell>
          <cell r="DA24" t="str">
            <v>0</v>
          </cell>
          <cell r="DB24" t="str">
            <v>0</v>
          </cell>
          <cell r="DC24" t="str">
            <v>0</v>
          </cell>
          <cell r="DD24" t="str">
            <v>0</v>
          </cell>
          <cell r="DE24" t="str">
            <v>0</v>
          </cell>
          <cell r="DF24" t="str">
            <v>0</v>
          </cell>
          <cell r="DG24" t="str">
            <v>0</v>
          </cell>
          <cell r="DH24" t="str">
            <v>0</v>
          </cell>
          <cell r="DJ24" t="str">
            <v>0</v>
          </cell>
          <cell r="DK24" t="str">
            <v>0</v>
          </cell>
          <cell r="DL24" t="str">
            <v>0</v>
          </cell>
          <cell r="DM24" t="str">
            <v>0</v>
          </cell>
          <cell r="DN24" t="str">
            <v>0</v>
          </cell>
          <cell r="DO24" t="str">
            <v>0</v>
          </cell>
          <cell r="DP24" t="str">
            <v>0</v>
          </cell>
          <cell r="DQ24" t="str">
            <v>0</v>
          </cell>
          <cell r="DR24" t="str">
            <v>0</v>
          </cell>
          <cell r="DS24" t="str">
            <v>0</v>
          </cell>
          <cell r="DT24" t="str">
            <v>0</v>
          </cell>
          <cell r="DU24" t="str">
            <v>0</v>
          </cell>
          <cell r="DV24" t="str">
            <v>0</v>
          </cell>
        </row>
        <row r="25">
          <cell r="A25" t="str">
            <v>SSU Billings</v>
          </cell>
          <cell r="B25">
            <v>49234043</v>
          </cell>
          <cell r="C25">
            <v>4494304</v>
          </cell>
          <cell r="D25">
            <v>3952302</v>
          </cell>
          <cell r="E25">
            <v>4510937</v>
          </cell>
          <cell r="F25">
            <v>4768776</v>
          </cell>
          <cell r="G25">
            <v>4124647</v>
          </cell>
          <cell r="H25">
            <v>4353305</v>
          </cell>
          <cell r="I25">
            <v>3850037</v>
          </cell>
          <cell r="J25">
            <v>3750351</v>
          </cell>
          <cell r="K25">
            <v>3898535</v>
          </cell>
          <cell r="L25">
            <v>4013524</v>
          </cell>
          <cell r="M25">
            <v>3680287</v>
          </cell>
          <cell r="N25">
            <v>3837038</v>
          </cell>
          <cell r="P25">
            <v>9520258</v>
          </cell>
          <cell r="Q25">
            <v>873186</v>
          </cell>
          <cell r="R25">
            <v>765929</v>
          </cell>
          <cell r="S25">
            <v>873244</v>
          </cell>
          <cell r="T25">
            <v>925121</v>
          </cell>
          <cell r="U25">
            <v>798318</v>
          </cell>
          <cell r="V25">
            <v>842845</v>
          </cell>
          <cell r="W25">
            <v>739574</v>
          </cell>
          <cell r="X25">
            <v>723425</v>
          </cell>
          <cell r="Y25">
            <v>753635</v>
          </cell>
          <cell r="Z25">
            <v>773188</v>
          </cell>
          <cell r="AA25">
            <v>711392</v>
          </cell>
          <cell r="AB25">
            <v>740401</v>
          </cell>
          <cell r="AD25">
            <v>-116389753</v>
          </cell>
          <cell r="AE25">
            <v>-10639994</v>
          </cell>
          <cell r="AF25">
            <v>-9346635</v>
          </cell>
          <cell r="AG25">
            <v>-10661099</v>
          </cell>
          <cell r="AH25">
            <v>-11299508</v>
          </cell>
          <cell r="AI25">
            <v>-9752955</v>
          </cell>
          <cell r="AJ25">
            <v>-10325931</v>
          </cell>
          <cell r="AK25">
            <v>-9042243</v>
          </cell>
          <cell r="AL25">
            <v>-8862689</v>
          </cell>
          <cell r="AM25">
            <v>-9225670</v>
          </cell>
          <cell r="AN25">
            <v>-9463367</v>
          </cell>
          <cell r="AO25">
            <v>-8701934</v>
          </cell>
          <cell r="AP25">
            <v>-9067728</v>
          </cell>
          <cell r="AR25">
            <v>8095946</v>
          </cell>
          <cell r="AS25">
            <v>751267</v>
          </cell>
          <cell r="AT25">
            <v>666237</v>
          </cell>
          <cell r="AU25">
            <v>758197</v>
          </cell>
          <cell r="AV25">
            <v>821648</v>
          </cell>
          <cell r="AW25">
            <v>694269</v>
          </cell>
          <cell r="AX25">
            <v>733796</v>
          </cell>
          <cell r="AY25">
            <v>595987</v>
          </cell>
          <cell r="AZ25">
            <v>600553</v>
          </cell>
          <cell r="BA25">
            <v>633736</v>
          </cell>
          <cell r="BB25">
            <v>632955</v>
          </cell>
          <cell r="BC25">
            <v>592716</v>
          </cell>
          <cell r="BD25">
            <v>614585</v>
          </cell>
          <cell r="BF25">
            <v>484595</v>
          </cell>
          <cell r="BG25">
            <v>33082</v>
          </cell>
          <cell r="BH25">
            <v>21329</v>
          </cell>
          <cell r="BI25">
            <v>33909</v>
          </cell>
          <cell r="BJ25">
            <v>40257</v>
          </cell>
          <cell r="BK25">
            <v>27720</v>
          </cell>
          <cell r="BL25">
            <v>53875</v>
          </cell>
          <cell r="BM25">
            <v>29640</v>
          </cell>
          <cell r="BN25">
            <v>47534</v>
          </cell>
          <cell r="BO25">
            <v>50452</v>
          </cell>
          <cell r="BP25">
            <v>51472</v>
          </cell>
          <cell r="BQ25">
            <v>44698</v>
          </cell>
          <cell r="BR25">
            <v>50627</v>
          </cell>
          <cell r="BT25">
            <v>919290</v>
          </cell>
          <cell r="BU25">
            <v>76242</v>
          </cell>
          <cell r="BV25">
            <v>73413</v>
          </cell>
          <cell r="BW25">
            <v>76562</v>
          </cell>
          <cell r="BX25">
            <v>79122</v>
          </cell>
          <cell r="BY25">
            <v>75470</v>
          </cell>
          <cell r="BZ25">
            <v>84337</v>
          </cell>
          <cell r="CA25">
            <v>75057</v>
          </cell>
          <cell r="CB25">
            <v>75556</v>
          </cell>
          <cell r="CC25">
            <v>76321</v>
          </cell>
          <cell r="CD25">
            <v>76133</v>
          </cell>
          <cell r="CE25">
            <v>74690</v>
          </cell>
          <cell r="CF25">
            <v>76387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</row>
        <row r="26">
          <cell r="A26" t="str">
            <v>Total Operation &amp; Maintenance Exp - Excl Bad Debt</v>
          </cell>
          <cell r="B26">
            <v>156664731.48000002</v>
          </cell>
          <cell r="C26">
            <v>13627917.189999999</v>
          </cell>
          <cell r="D26">
            <v>12420048.4</v>
          </cell>
          <cell r="E26">
            <v>14162188.560000001</v>
          </cell>
          <cell r="F26">
            <v>13486926.9</v>
          </cell>
          <cell r="G26">
            <v>12499540.059999999</v>
          </cell>
          <cell r="H26">
            <v>13559761.789999999</v>
          </cell>
          <cell r="I26">
            <v>12075501.23</v>
          </cell>
          <cell r="J26">
            <v>12296771.42</v>
          </cell>
          <cell r="K26">
            <v>13243117.939999999</v>
          </cell>
          <cell r="L26">
            <v>13326444.66</v>
          </cell>
          <cell r="M26">
            <v>12326637.33</v>
          </cell>
          <cell r="N26">
            <v>13639876</v>
          </cell>
          <cell r="P26">
            <v>44302872.710000001</v>
          </cell>
          <cell r="Q26">
            <v>3916535.54</v>
          </cell>
          <cell r="R26">
            <v>3551643.16</v>
          </cell>
          <cell r="S26">
            <v>3924593.77</v>
          </cell>
          <cell r="T26">
            <v>3922416.14</v>
          </cell>
          <cell r="U26">
            <v>3644246.05</v>
          </cell>
          <cell r="V26">
            <v>3715077.14</v>
          </cell>
          <cell r="W26">
            <v>3615790.03</v>
          </cell>
          <cell r="X26">
            <v>3563399.46</v>
          </cell>
          <cell r="Y26">
            <v>3726487.35</v>
          </cell>
          <cell r="Z26">
            <v>3673667.96</v>
          </cell>
          <cell r="AA26">
            <v>3520394.38</v>
          </cell>
          <cell r="AB26">
            <v>3528621.73</v>
          </cell>
          <cell r="AD26">
            <v>-3809835.21</v>
          </cell>
          <cell r="AE26">
            <v>-332454.56000000052</v>
          </cell>
          <cell r="AF26">
            <v>-332452.75</v>
          </cell>
          <cell r="AG26">
            <v>-332451.6099999994</v>
          </cell>
          <cell r="AH26">
            <v>-312543.24</v>
          </cell>
          <cell r="AI26">
            <v>-312528.90000000002</v>
          </cell>
          <cell r="AJ26">
            <v>-312450.15999999997</v>
          </cell>
          <cell r="AK26">
            <v>-312495.44000000134</v>
          </cell>
          <cell r="AL26">
            <v>-312488.06000000052</v>
          </cell>
          <cell r="AM26">
            <v>-312501.3900000006</v>
          </cell>
          <cell r="AN26">
            <v>-312480</v>
          </cell>
          <cell r="AO26">
            <v>-312498.12000000104</v>
          </cell>
          <cell r="AP26">
            <v>-312490.98</v>
          </cell>
          <cell r="AR26">
            <v>72075834.760000005</v>
          </cell>
          <cell r="AS26">
            <v>5512793.0999999996</v>
          </cell>
          <cell r="AT26">
            <v>5643010.6200000001</v>
          </cell>
          <cell r="AU26">
            <v>6086987.6399999997</v>
          </cell>
          <cell r="AV26">
            <v>5637462.8899999997</v>
          </cell>
          <cell r="AW26">
            <v>5503262.8600000003</v>
          </cell>
          <cell r="AX26">
            <v>5870730.6200000001</v>
          </cell>
          <cell r="AY26">
            <v>5391606.6200000001</v>
          </cell>
          <cell r="AZ26">
            <v>6118702.46</v>
          </cell>
          <cell r="BA26">
            <v>6498995.0300000003</v>
          </cell>
          <cell r="BB26">
            <v>6588249.8099999996</v>
          </cell>
          <cell r="BC26">
            <v>6307579.4100000001</v>
          </cell>
          <cell r="BD26">
            <v>6916453.7000000002</v>
          </cell>
          <cell r="BF26">
            <v>27454833</v>
          </cell>
          <cell r="BG26">
            <v>2330766</v>
          </cell>
          <cell r="BH26">
            <v>2184230</v>
          </cell>
          <cell r="BI26">
            <v>2346351</v>
          </cell>
          <cell r="BJ26">
            <v>2302852</v>
          </cell>
          <cell r="BK26">
            <v>2190621</v>
          </cell>
          <cell r="BL26">
            <v>2316470</v>
          </cell>
          <cell r="BM26">
            <v>2292235</v>
          </cell>
          <cell r="BN26">
            <v>2259249</v>
          </cell>
          <cell r="BO26">
            <v>2309155</v>
          </cell>
          <cell r="BP26">
            <v>2360022</v>
          </cell>
          <cell r="BQ26">
            <v>2253554</v>
          </cell>
          <cell r="BR26">
            <v>2309328</v>
          </cell>
          <cell r="BT26">
            <v>4345097</v>
          </cell>
          <cell r="BU26">
            <v>343120</v>
          </cell>
          <cell r="BV26">
            <v>367297</v>
          </cell>
          <cell r="BW26">
            <v>394619</v>
          </cell>
          <cell r="BX26">
            <v>394591</v>
          </cell>
          <cell r="BY26">
            <v>384643</v>
          </cell>
          <cell r="BZ26">
            <v>400081</v>
          </cell>
          <cell r="CA26">
            <v>339026</v>
          </cell>
          <cell r="CB26">
            <v>342523</v>
          </cell>
          <cell r="CC26">
            <v>345405</v>
          </cell>
          <cell r="CD26">
            <v>348090</v>
          </cell>
          <cell r="CE26">
            <v>340351</v>
          </cell>
          <cell r="CF26">
            <v>345351</v>
          </cell>
          <cell r="CH26" t="str">
            <v>0</v>
          </cell>
          <cell r="CI26" t="str">
            <v>0</v>
          </cell>
          <cell r="CJ26" t="str">
            <v>0</v>
          </cell>
          <cell r="CK26" t="str">
            <v>0</v>
          </cell>
          <cell r="CL26" t="str">
            <v>0</v>
          </cell>
          <cell r="CM26" t="str">
            <v>0</v>
          </cell>
          <cell r="CN26" t="str">
            <v>0</v>
          </cell>
          <cell r="CO26" t="str">
            <v>0</v>
          </cell>
          <cell r="CP26" t="str">
            <v>0</v>
          </cell>
          <cell r="CQ26" t="str">
            <v>0</v>
          </cell>
          <cell r="CR26" t="str">
            <v>0</v>
          </cell>
          <cell r="CS26" t="str">
            <v>0</v>
          </cell>
          <cell r="CT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  <cell r="DB26" t="str">
            <v>0</v>
          </cell>
          <cell r="DC26" t="str">
            <v>0</v>
          </cell>
          <cell r="DD26" t="str">
            <v>0</v>
          </cell>
          <cell r="DE26" t="str">
            <v>0</v>
          </cell>
          <cell r="DF26" t="str">
            <v>0</v>
          </cell>
          <cell r="DG26" t="str">
            <v>0</v>
          </cell>
          <cell r="DH26" t="str">
            <v>0</v>
          </cell>
          <cell r="DJ26">
            <v>-1617916</v>
          </cell>
          <cell r="DK26">
            <v>-134826</v>
          </cell>
          <cell r="DL26">
            <v>-134826</v>
          </cell>
          <cell r="DM26">
            <v>-134827</v>
          </cell>
          <cell r="DN26">
            <v>-134826</v>
          </cell>
          <cell r="DO26">
            <v>-134826</v>
          </cell>
          <cell r="DP26">
            <v>-134827</v>
          </cell>
          <cell r="DQ26">
            <v>-134826</v>
          </cell>
          <cell r="DR26">
            <v>-134826</v>
          </cell>
          <cell r="DS26">
            <v>-134827</v>
          </cell>
          <cell r="DT26">
            <v>-134826</v>
          </cell>
          <cell r="DU26">
            <v>-134826</v>
          </cell>
          <cell r="DV26">
            <v>-134827</v>
          </cell>
        </row>
        <row r="27">
          <cell r="A27" t="str">
            <v>Bad Debt Expense</v>
          </cell>
          <cell r="B27">
            <v>3994732.6</v>
          </cell>
          <cell r="C27">
            <v>236225.72</v>
          </cell>
          <cell r="D27">
            <v>337210.28</v>
          </cell>
          <cell r="E27">
            <v>528553.67000000004</v>
          </cell>
          <cell r="F27">
            <v>612438.47</v>
          </cell>
          <cell r="G27">
            <v>520276.27</v>
          </cell>
          <cell r="H27">
            <v>403831.5</v>
          </cell>
          <cell r="I27">
            <v>269780.31</v>
          </cell>
          <cell r="J27">
            <v>238008.95999999999</v>
          </cell>
          <cell r="K27">
            <v>206489.86</v>
          </cell>
          <cell r="L27">
            <v>209359.14</v>
          </cell>
          <cell r="M27">
            <v>217891.89</v>
          </cell>
          <cell r="N27">
            <v>214666.53</v>
          </cell>
          <cell r="P27">
            <v>2309664.86</v>
          </cell>
          <cell r="Q27">
            <v>116283.05</v>
          </cell>
          <cell r="R27">
            <v>211915.79</v>
          </cell>
          <cell r="S27">
            <v>366733.52</v>
          </cell>
          <cell r="T27">
            <v>446173.59</v>
          </cell>
          <cell r="U27">
            <v>353740.06</v>
          </cell>
          <cell r="V27">
            <v>243673.9</v>
          </cell>
          <cell r="W27">
            <v>146969.59</v>
          </cell>
          <cell r="X27">
            <v>101110.66</v>
          </cell>
          <cell r="Y27">
            <v>80712.67</v>
          </cell>
          <cell r="Z27">
            <v>81178.06</v>
          </cell>
          <cell r="AA27">
            <v>80828.66</v>
          </cell>
          <cell r="AB27">
            <v>80345.31</v>
          </cell>
          <cell r="AD27" t="str">
            <v>0</v>
          </cell>
          <cell r="AE27" t="str">
            <v>0</v>
          </cell>
          <cell r="AF27" t="str">
            <v>0</v>
          </cell>
          <cell r="AG27" t="str">
            <v>0</v>
          </cell>
          <cell r="AH27" t="str">
            <v>0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M27" t="str">
            <v>0</v>
          </cell>
          <cell r="AN27" t="str">
            <v>0</v>
          </cell>
          <cell r="AO27" t="str">
            <v>0</v>
          </cell>
          <cell r="AP27" t="str">
            <v>0</v>
          </cell>
          <cell r="AR27">
            <v>60000</v>
          </cell>
          <cell r="AS27">
            <v>5000</v>
          </cell>
          <cell r="AT27">
            <v>5000</v>
          </cell>
          <cell r="AU27">
            <v>5000</v>
          </cell>
          <cell r="AV27">
            <v>5000</v>
          </cell>
          <cell r="AW27">
            <v>5000</v>
          </cell>
          <cell r="AX27">
            <v>5000</v>
          </cell>
          <cell r="AY27">
            <v>5000</v>
          </cell>
          <cell r="AZ27">
            <v>5000</v>
          </cell>
          <cell r="BA27">
            <v>5000</v>
          </cell>
          <cell r="BB27">
            <v>5000</v>
          </cell>
          <cell r="BC27">
            <v>5000</v>
          </cell>
          <cell r="BD27">
            <v>5000</v>
          </cell>
          <cell r="BF27">
            <v>750000</v>
          </cell>
          <cell r="BG27">
            <v>62500</v>
          </cell>
          <cell r="BH27">
            <v>62500</v>
          </cell>
          <cell r="BI27">
            <v>62500</v>
          </cell>
          <cell r="BJ27">
            <v>62500</v>
          </cell>
          <cell r="BK27">
            <v>62500</v>
          </cell>
          <cell r="BL27">
            <v>62500</v>
          </cell>
          <cell r="BM27">
            <v>62500</v>
          </cell>
          <cell r="BN27">
            <v>62500</v>
          </cell>
          <cell r="BO27">
            <v>62500</v>
          </cell>
          <cell r="BP27">
            <v>62500</v>
          </cell>
          <cell r="BQ27">
            <v>62500</v>
          </cell>
          <cell r="BR27">
            <v>62500</v>
          </cell>
          <cell r="BT27" t="str">
            <v>0</v>
          </cell>
          <cell r="BU27" t="str">
            <v>0</v>
          </cell>
          <cell r="BV27" t="str">
            <v>0</v>
          </cell>
          <cell r="BW27" t="str">
            <v>0</v>
          </cell>
          <cell r="BX27" t="str">
            <v>0</v>
          </cell>
          <cell r="BY27" t="str">
            <v>0</v>
          </cell>
          <cell r="BZ27" t="str">
            <v>0</v>
          </cell>
          <cell r="CA27" t="str">
            <v>0</v>
          </cell>
          <cell r="CB27" t="str">
            <v>0</v>
          </cell>
          <cell r="CC27" t="str">
            <v>0</v>
          </cell>
          <cell r="CD27" t="str">
            <v>0</v>
          </cell>
          <cell r="CE27" t="str">
            <v>0</v>
          </cell>
          <cell r="CF27" t="str">
            <v>0</v>
          </cell>
          <cell r="CH27" t="str">
            <v>0</v>
          </cell>
          <cell r="CI27" t="str">
            <v>0</v>
          </cell>
          <cell r="CJ27" t="str">
            <v>0</v>
          </cell>
          <cell r="CK27" t="str">
            <v>0</v>
          </cell>
          <cell r="CL27" t="str">
            <v>0</v>
          </cell>
          <cell r="CM27" t="str">
            <v>0</v>
          </cell>
          <cell r="CN27" t="str">
            <v>0</v>
          </cell>
          <cell r="CO27" t="str">
            <v>0</v>
          </cell>
          <cell r="CP27" t="str">
            <v>0</v>
          </cell>
          <cell r="CQ27" t="str">
            <v>0</v>
          </cell>
          <cell r="CR27" t="str">
            <v>0</v>
          </cell>
          <cell r="CS27" t="str">
            <v>0</v>
          </cell>
          <cell r="CT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 t="str">
            <v>0</v>
          </cell>
          <cell r="DK27" t="str">
            <v>0</v>
          </cell>
          <cell r="DL27" t="str">
            <v>0</v>
          </cell>
          <cell r="DM27" t="str">
            <v>0</v>
          </cell>
          <cell r="DN27" t="str">
            <v>0</v>
          </cell>
          <cell r="DO27" t="str">
            <v>0</v>
          </cell>
          <cell r="DP27" t="str">
            <v>0</v>
          </cell>
          <cell r="DQ27" t="str">
            <v>0</v>
          </cell>
          <cell r="DR27" t="str">
            <v>0</v>
          </cell>
          <cell r="DS27" t="str">
            <v>0</v>
          </cell>
          <cell r="DT27" t="str">
            <v>0</v>
          </cell>
          <cell r="DU27" t="str">
            <v>0</v>
          </cell>
          <cell r="DV27" t="str">
            <v>0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P28">
            <v>10656145</v>
          </cell>
          <cell r="Q28">
            <v>857074</v>
          </cell>
          <cell r="R28">
            <v>859314</v>
          </cell>
          <cell r="S28">
            <v>857928</v>
          </cell>
          <cell r="T28">
            <v>858886</v>
          </cell>
          <cell r="U28">
            <v>858219</v>
          </cell>
          <cell r="V28">
            <v>859241</v>
          </cell>
          <cell r="W28">
            <v>864433</v>
          </cell>
          <cell r="X28">
            <v>904967</v>
          </cell>
          <cell r="Y28">
            <v>918457</v>
          </cell>
          <cell r="Z28">
            <v>924441</v>
          </cell>
          <cell r="AA28">
            <v>934817</v>
          </cell>
          <cell r="AB28">
            <v>958368</v>
          </cell>
          <cell r="AD28" t="str">
            <v>0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M28" t="str">
            <v>0</v>
          </cell>
          <cell r="AN28" t="str">
            <v>0</v>
          </cell>
          <cell r="AO28" t="str">
            <v>0</v>
          </cell>
          <cell r="AP28" t="str">
            <v>0</v>
          </cell>
          <cell r="AR28">
            <v>20726968</v>
          </cell>
          <cell r="AS28">
            <v>1640225</v>
          </cell>
          <cell r="AT28">
            <v>1649092</v>
          </cell>
          <cell r="AU28">
            <v>1658845</v>
          </cell>
          <cell r="AV28">
            <v>1669682</v>
          </cell>
          <cell r="AW28">
            <v>1681874</v>
          </cell>
          <cell r="AX28">
            <v>1695807</v>
          </cell>
          <cell r="AY28">
            <v>1712062</v>
          </cell>
          <cell r="AZ28">
            <v>1731568</v>
          </cell>
          <cell r="BA28">
            <v>1719710</v>
          </cell>
          <cell r="BB28">
            <v>1791013</v>
          </cell>
          <cell r="BC28">
            <v>1839779</v>
          </cell>
          <cell r="BD28">
            <v>1937311</v>
          </cell>
          <cell r="BF28">
            <v>1596000</v>
          </cell>
          <cell r="BG28">
            <v>133000</v>
          </cell>
          <cell r="BH28">
            <v>133000</v>
          </cell>
          <cell r="BI28">
            <v>133000</v>
          </cell>
          <cell r="BJ28">
            <v>133000</v>
          </cell>
          <cell r="BK28">
            <v>133000</v>
          </cell>
          <cell r="BL28">
            <v>133000</v>
          </cell>
          <cell r="BM28">
            <v>133000</v>
          </cell>
          <cell r="BN28">
            <v>133000</v>
          </cell>
          <cell r="BO28">
            <v>133000</v>
          </cell>
          <cell r="BP28">
            <v>133000</v>
          </cell>
          <cell r="BQ28">
            <v>133000</v>
          </cell>
          <cell r="BR28">
            <v>133000</v>
          </cell>
          <cell r="BT28">
            <v>288000</v>
          </cell>
          <cell r="BU28">
            <v>24000</v>
          </cell>
          <cell r="BV28">
            <v>24000</v>
          </cell>
          <cell r="BW28">
            <v>24000</v>
          </cell>
          <cell r="BX28">
            <v>24000</v>
          </cell>
          <cell r="BY28">
            <v>24000</v>
          </cell>
          <cell r="BZ28">
            <v>24000</v>
          </cell>
          <cell r="CA28">
            <v>24000</v>
          </cell>
          <cell r="CB28">
            <v>24000</v>
          </cell>
          <cell r="CC28">
            <v>24000</v>
          </cell>
          <cell r="CD28">
            <v>24000</v>
          </cell>
          <cell r="CE28">
            <v>24000</v>
          </cell>
          <cell r="CF28">
            <v>24000</v>
          </cell>
          <cell r="CH28" t="str">
            <v>0</v>
          </cell>
          <cell r="CI28" t="str">
            <v>0</v>
          </cell>
          <cell r="CJ28" t="str">
            <v>0</v>
          </cell>
          <cell r="CK28" t="str">
            <v>0</v>
          </cell>
          <cell r="CL28" t="str">
            <v>0</v>
          </cell>
          <cell r="CM28" t="str">
            <v>0</v>
          </cell>
          <cell r="CN28" t="str">
            <v>0</v>
          </cell>
          <cell r="CO28" t="str">
            <v>0</v>
          </cell>
          <cell r="CP28" t="str">
            <v>0</v>
          </cell>
          <cell r="CQ28" t="str">
            <v>0</v>
          </cell>
          <cell r="CR28" t="str">
            <v>0</v>
          </cell>
          <cell r="CS28" t="str">
            <v>0</v>
          </cell>
          <cell r="CT28" t="str">
            <v>0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 t="str">
            <v>0</v>
          </cell>
          <cell r="DK28" t="str">
            <v>0</v>
          </cell>
          <cell r="DL28" t="str">
            <v>0</v>
          </cell>
          <cell r="DM28" t="str">
            <v>0</v>
          </cell>
          <cell r="DN28" t="str">
            <v>0</v>
          </cell>
          <cell r="DO28" t="str">
            <v>0</v>
          </cell>
          <cell r="DP28" t="str">
            <v>0</v>
          </cell>
          <cell r="DQ28" t="str">
            <v>0</v>
          </cell>
          <cell r="DR28" t="str">
            <v>0</v>
          </cell>
          <cell r="DS28" t="str">
            <v>0</v>
          </cell>
          <cell r="DT28" t="str">
            <v>0</v>
          </cell>
          <cell r="DU28" t="str">
            <v>0</v>
          </cell>
          <cell r="DV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>
            <v>626700</v>
          </cell>
          <cell r="BU32">
            <v>52225</v>
          </cell>
          <cell r="BV32">
            <v>52225</v>
          </cell>
          <cell r="BW32">
            <v>52225</v>
          </cell>
          <cell r="BX32">
            <v>52225</v>
          </cell>
          <cell r="BY32">
            <v>52225</v>
          </cell>
          <cell r="BZ32">
            <v>52225</v>
          </cell>
          <cell r="CA32">
            <v>52225</v>
          </cell>
          <cell r="CB32">
            <v>52225</v>
          </cell>
          <cell r="CC32">
            <v>52225</v>
          </cell>
          <cell r="CD32">
            <v>52225</v>
          </cell>
          <cell r="CE32">
            <v>52225</v>
          </cell>
          <cell r="CF32">
            <v>52225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>
            <v>744000</v>
          </cell>
          <cell r="BU33">
            <v>62000</v>
          </cell>
          <cell r="BV33">
            <v>62000</v>
          </cell>
          <cell r="BW33">
            <v>62000</v>
          </cell>
          <cell r="BX33">
            <v>62000</v>
          </cell>
          <cell r="BY33">
            <v>62000</v>
          </cell>
          <cell r="BZ33">
            <v>62000</v>
          </cell>
          <cell r="CA33">
            <v>62000</v>
          </cell>
          <cell r="CB33">
            <v>62000</v>
          </cell>
          <cell r="CC33">
            <v>62000</v>
          </cell>
          <cell r="CD33">
            <v>62000</v>
          </cell>
          <cell r="CE33">
            <v>62000</v>
          </cell>
          <cell r="CF33">
            <v>62000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</row>
        <row r="34">
          <cell r="A34" t="str">
            <v>Depreciation Expense - Depr Exp-Distributi 4030-30005</v>
          </cell>
          <cell r="B34">
            <v>76660447.819999993</v>
          </cell>
          <cell r="C34">
            <v>6151658.5999999996</v>
          </cell>
          <cell r="D34">
            <v>6175133.9400000004</v>
          </cell>
          <cell r="E34">
            <v>6200956.8200000003</v>
          </cell>
          <cell r="F34">
            <v>6229648.9100000001</v>
          </cell>
          <cell r="G34">
            <v>6261928.7599999998</v>
          </cell>
          <cell r="H34">
            <v>6298818.0099999998</v>
          </cell>
          <cell r="I34">
            <v>6341857.1399999997</v>
          </cell>
          <cell r="J34">
            <v>6393503.9000000004</v>
          </cell>
          <cell r="K34">
            <v>6458061.5999999996</v>
          </cell>
          <cell r="L34">
            <v>6544139.8600000003</v>
          </cell>
          <cell r="M34">
            <v>6673255.25</v>
          </cell>
          <cell r="N34">
            <v>6931485.0300000003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</row>
        <row r="35">
          <cell r="A35" t="str">
            <v>Depreciation Expense - Depr Exp-General Pl 4030-30007</v>
          </cell>
          <cell r="B35">
            <v>2058601.04</v>
          </cell>
          <cell r="C35">
            <v>158620</v>
          </cell>
          <cell r="D35">
            <v>158997.07</v>
          </cell>
          <cell r="E35">
            <v>159411.49</v>
          </cell>
          <cell r="F35">
            <v>159871.96</v>
          </cell>
          <cell r="G35">
            <v>160389.99</v>
          </cell>
          <cell r="H35">
            <v>160982.01999999999</v>
          </cell>
          <cell r="I35">
            <v>161672.73000000001</v>
          </cell>
          <cell r="J35">
            <v>162501.57</v>
          </cell>
          <cell r="K35">
            <v>163537.63</v>
          </cell>
          <cell r="L35">
            <v>164919.04000000001</v>
          </cell>
          <cell r="M35">
            <v>166991.16</v>
          </cell>
          <cell r="N35">
            <v>280706.38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>
            <v>100800</v>
          </cell>
          <cell r="BG37">
            <v>8400</v>
          </cell>
          <cell r="BH37">
            <v>8400</v>
          </cell>
          <cell r="BI37">
            <v>8400</v>
          </cell>
          <cell r="BJ37">
            <v>8400</v>
          </cell>
          <cell r="BK37">
            <v>8400</v>
          </cell>
          <cell r="BL37">
            <v>8400</v>
          </cell>
          <cell r="BM37">
            <v>8400</v>
          </cell>
          <cell r="BN37">
            <v>8400</v>
          </cell>
          <cell r="BO37">
            <v>8400</v>
          </cell>
          <cell r="BP37">
            <v>8400</v>
          </cell>
          <cell r="BQ37">
            <v>8400</v>
          </cell>
          <cell r="BR37">
            <v>8400</v>
          </cell>
          <cell r="BT37">
            <v>102900</v>
          </cell>
          <cell r="BU37">
            <v>8575</v>
          </cell>
          <cell r="BV37">
            <v>8575</v>
          </cell>
          <cell r="BW37">
            <v>8575</v>
          </cell>
          <cell r="BX37">
            <v>8575</v>
          </cell>
          <cell r="BY37">
            <v>8575</v>
          </cell>
          <cell r="BZ37">
            <v>8575</v>
          </cell>
          <cell r="CA37">
            <v>8575</v>
          </cell>
          <cell r="CB37">
            <v>8575</v>
          </cell>
          <cell r="CC37">
            <v>8575</v>
          </cell>
          <cell r="CD37">
            <v>8575</v>
          </cell>
          <cell r="CE37">
            <v>8575</v>
          </cell>
          <cell r="CF37">
            <v>8575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>
            <v>13200</v>
          </cell>
          <cell r="BU39">
            <v>1100</v>
          </cell>
          <cell r="BV39">
            <v>1100</v>
          </cell>
          <cell r="BW39">
            <v>1100</v>
          </cell>
          <cell r="BX39">
            <v>1100</v>
          </cell>
          <cell r="BY39">
            <v>1100</v>
          </cell>
          <cell r="BZ39">
            <v>1100</v>
          </cell>
          <cell r="CA39">
            <v>1100</v>
          </cell>
          <cell r="CB39">
            <v>1100</v>
          </cell>
          <cell r="CC39">
            <v>1100</v>
          </cell>
          <cell r="CD39">
            <v>1100</v>
          </cell>
          <cell r="CE39">
            <v>1100</v>
          </cell>
          <cell r="CF39">
            <v>1100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</row>
        <row r="44">
          <cell r="A44" t="str">
            <v>Depreciation Expense - Stores Depreciation 4030-30051</v>
          </cell>
          <cell r="B44">
            <v>264.12</v>
          </cell>
          <cell r="C44">
            <v>22.01</v>
          </cell>
          <cell r="D44">
            <v>22.01</v>
          </cell>
          <cell r="E44">
            <v>22.01</v>
          </cell>
          <cell r="F44">
            <v>22.01</v>
          </cell>
          <cell r="G44">
            <v>22.01</v>
          </cell>
          <cell r="H44">
            <v>22.01</v>
          </cell>
          <cell r="I44">
            <v>22.01</v>
          </cell>
          <cell r="J44">
            <v>22.01</v>
          </cell>
          <cell r="K44">
            <v>22.01</v>
          </cell>
          <cell r="L44">
            <v>22.01</v>
          </cell>
          <cell r="M44">
            <v>22.01</v>
          </cell>
          <cell r="N44">
            <v>22.01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</row>
        <row r="46">
          <cell r="A46" t="str">
            <v>Depreciation Expense - Tools &amp; Shop Deprec 4030-30061</v>
          </cell>
          <cell r="B46">
            <v>128326.61</v>
          </cell>
          <cell r="C46">
            <v>10016.31</v>
          </cell>
          <cell r="D46">
            <v>10083.51</v>
          </cell>
          <cell r="E46">
            <v>10157.42</v>
          </cell>
          <cell r="F46">
            <v>10239.549999999999</v>
          </cell>
          <cell r="G46">
            <v>10331.950000000001</v>
          </cell>
          <cell r="H46">
            <v>10437.549999999999</v>
          </cell>
          <cell r="I46">
            <v>10560.74</v>
          </cell>
          <cell r="J46">
            <v>10708.58</v>
          </cell>
          <cell r="K46">
            <v>10893.37</v>
          </cell>
          <cell r="L46">
            <v>11139.76</v>
          </cell>
          <cell r="M46">
            <v>11509.35</v>
          </cell>
          <cell r="N46">
            <v>12248.52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</row>
        <row r="48">
          <cell r="A48" t="str">
            <v>Depreciation Expense - Lab Depreciation 4030-30071</v>
          </cell>
          <cell r="B48">
            <v>8723.86</v>
          </cell>
          <cell r="C48">
            <v>745.47</v>
          </cell>
          <cell r="D48">
            <v>743.64</v>
          </cell>
          <cell r="E48">
            <v>741.62</v>
          </cell>
          <cell r="F48">
            <v>739.38</v>
          </cell>
          <cell r="G48">
            <v>736.86</v>
          </cell>
          <cell r="H48">
            <v>733.98</v>
          </cell>
          <cell r="I48">
            <v>730.62</v>
          </cell>
          <cell r="J48">
            <v>726.59</v>
          </cell>
          <cell r="K48">
            <v>721.55</v>
          </cell>
          <cell r="L48">
            <v>714.83</v>
          </cell>
          <cell r="M48">
            <v>704.74</v>
          </cell>
          <cell r="N48">
            <v>684.58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</row>
        <row r="57">
          <cell r="A57" t="str">
            <v>Depreciation Expense - Billing for Taxes O 4030-41124</v>
          </cell>
          <cell r="B57">
            <v>11277402.550000001</v>
          </cell>
          <cell r="C57">
            <v>942879.72</v>
          </cell>
          <cell r="D57">
            <v>946062.76</v>
          </cell>
          <cell r="E57">
            <v>938723.3</v>
          </cell>
          <cell r="F57">
            <v>904500.51</v>
          </cell>
          <cell r="G57">
            <v>912165.39</v>
          </cell>
          <cell r="H57">
            <v>918499.63</v>
          </cell>
          <cell r="I57">
            <v>923714.12</v>
          </cell>
          <cell r="J57">
            <v>930605.58</v>
          </cell>
          <cell r="K57">
            <v>939219.9</v>
          </cell>
          <cell r="L57">
            <v>950705.68</v>
          </cell>
          <cell r="M57">
            <v>967934.32</v>
          </cell>
          <cell r="N57">
            <v>1002391.64</v>
          </cell>
          <cell r="P57">
            <v>2031117.55</v>
          </cell>
          <cell r="Q57">
            <v>166169.62</v>
          </cell>
          <cell r="R57">
            <v>166784.81</v>
          </cell>
          <cell r="S57">
            <v>167461.51999999999</v>
          </cell>
          <cell r="T57">
            <v>164722.96</v>
          </cell>
          <cell r="U57">
            <v>164826.12</v>
          </cell>
          <cell r="V57">
            <v>165792.84</v>
          </cell>
          <cell r="W57">
            <v>166920.69</v>
          </cell>
          <cell r="X57">
            <v>168274.12</v>
          </cell>
          <cell r="Y57">
            <v>169965.89</v>
          </cell>
          <cell r="Z57">
            <v>172221.59</v>
          </cell>
          <cell r="AA57">
            <v>175605.14</v>
          </cell>
          <cell r="AB57">
            <v>182372.25</v>
          </cell>
          <cell r="AD57" t="str">
            <v>0</v>
          </cell>
          <cell r="AE57" t="str">
            <v>0</v>
          </cell>
          <cell r="AF57" t="str">
            <v>0</v>
          </cell>
          <cell r="AG57" t="str">
            <v>0</v>
          </cell>
          <cell r="AH57" t="str">
            <v>0</v>
          </cell>
          <cell r="AI57" t="str">
            <v>0</v>
          </cell>
          <cell r="AJ57" t="str">
            <v>0</v>
          </cell>
          <cell r="AK57" t="str">
            <v>0</v>
          </cell>
          <cell r="AL57" t="str">
            <v>0</v>
          </cell>
          <cell r="AM57" t="str">
            <v>0</v>
          </cell>
          <cell r="AN57" t="str">
            <v>0</v>
          </cell>
          <cell r="AO57" t="str">
            <v>0</v>
          </cell>
          <cell r="AP57" t="str">
            <v>0</v>
          </cell>
          <cell r="AR57">
            <v>1129527.19</v>
          </cell>
          <cell r="AS57">
            <v>86549.96</v>
          </cell>
          <cell r="AT57">
            <v>86866.46</v>
          </cell>
          <cell r="AU57">
            <v>86992.960000000006</v>
          </cell>
          <cell r="AV57">
            <v>87889.75</v>
          </cell>
          <cell r="AW57">
            <v>89727.82</v>
          </cell>
          <cell r="AX57">
            <v>91867.63</v>
          </cell>
          <cell r="AY57">
            <v>93212.82</v>
          </cell>
          <cell r="AZ57">
            <v>94827.05</v>
          </cell>
          <cell r="BA57">
            <v>96844.83</v>
          </cell>
          <cell r="BB57">
            <v>99535.21</v>
          </cell>
          <cell r="BC57">
            <v>103570.78</v>
          </cell>
          <cell r="BD57">
            <v>111641.92</v>
          </cell>
          <cell r="BF57">
            <v>304176</v>
          </cell>
          <cell r="BG57">
            <v>23401</v>
          </cell>
          <cell r="BH57">
            <v>23594</v>
          </cell>
          <cell r="BI57">
            <v>23806</v>
          </cell>
          <cell r="BJ57">
            <v>24042</v>
          </cell>
          <cell r="BK57">
            <v>24308</v>
          </cell>
          <cell r="BL57">
            <v>24611</v>
          </cell>
          <cell r="BM57">
            <v>24965</v>
          </cell>
          <cell r="BN57">
            <v>25390</v>
          </cell>
          <cell r="BO57">
            <v>25921</v>
          </cell>
          <cell r="BP57">
            <v>26630</v>
          </cell>
          <cell r="BQ57">
            <v>27692</v>
          </cell>
          <cell r="BR57">
            <v>29816</v>
          </cell>
          <cell r="BT57">
            <v>73336</v>
          </cell>
          <cell r="BU57">
            <v>5641</v>
          </cell>
          <cell r="BV57">
            <v>5689</v>
          </cell>
          <cell r="BW57">
            <v>5739</v>
          </cell>
          <cell r="BX57">
            <v>5796</v>
          </cell>
          <cell r="BY57">
            <v>5861</v>
          </cell>
          <cell r="BZ57">
            <v>5934</v>
          </cell>
          <cell r="CA57">
            <v>6019</v>
          </cell>
          <cell r="CB57">
            <v>6122</v>
          </cell>
          <cell r="CC57">
            <v>6249</v>
          </cell>
          <cell r="CD57">
            <v>6421</v>
          </cell>
          <cell r="CE57">
            <v>6676</v>
          </cell>
          <cell r="CF57">
            <v>7189</v>
          </cell>
          <cell r="CH57" t="str">
            <v>0</v>
          </cell>
          <cell r="CI57" t="str">
            <v>0</v>
          </cell>
          <cell r="CJ57" t="str">
            <v>0</v>
          </cell>
          <cell r="CK57" t="str">
            <v>0</v>
          </cell>
          <cell r="CL57" t="str">
            <v>0</v>
          </cell>
          <cell r="CM57" t="str">
            <v>0</v>
          </cell>
          <cell r="CN57" t="str">
            <v>0</v>
          </cell>
          <cell r="CO57" t="str">
            <v>0</v>
          </cell>
          <cell r="CP57" t="str">
            <v>0</v>
          </cell>
          <cell r="CQ57" t="str">
            <v>0</v>
          </cell>
          <cell r="CR57" t="str">
            <v>0</v>
          </cell>
          <cell r="CS57" t="str">
            <v>0</v>
          </cell>
          <cell r="CT57" t="str">
            <v>0</v>
          </cell>
          <cell r="CV57" t="str">
            <v>0</v>
          </cell>
          <cell r="CW57" t="str">
            <v>0</v>
          </cell>
          <cell r="CX57" t="str">
            <v>0</v>
          </cell>
          <cell r="CY57" t="str">
            <v>0</v>
          </cell>
          <cell r="CZ57" t="str">
            <v>0</v>
          </cell>
          <cell r="DA57" t="str">
            <v>0</v>
          </cell>
          <cell r="DB57" t="str">
            <v>0</v>
          </cell>
          <cell r="DC57" t="str">
            <v>0</v>
          </cell>
          <cell r="DD57" t="str">
            <v>0</v>
          </cell>
          <cell r="DE57" t="str">
            <v>0</v>
          </cell>
          <cell r="DF57" t="str">
            <v>0</v>
          </cell>
          <cell r="DG57" t="str">
            <v>0</v>
          </cell>
          <cell r="DH57" t="str">
            <v>0</v>
          </cell>
          <cell r="DJ57" t="str">
            <v>0</v>
          </cell>
          <cell r="DK57" t="str">
            <v>0</v>
          </cell>
          <cell r="DL57" t="str">
            <v>0</v>
          </cell>
          <cell r="DM57" t="str">
            <v>0</v>
          </cell>
          <cell r="DN57" t="str">
            <v>0</v>
          </cell>
          <cell r="DO57" t="str">
            <v>0</v>
          </cell>
          <cell r="DP57" t="str">
            <v>0</v>
          </cell>
          <cell r="DQ57" t="str">
            <v>0</v>
          </cell>
          <cell r="DR57" t="str">
            <v>0</v>
          </cell>
          <cell r="DS57" t="str">
            <v>0</v>
          </cell>
          <cell r="DT57" t="str">
            <v>0</v>
          </cell>
          <cell r="DU57" t="str">
            <v>0</v>
          </cell>
          <cell r="DV57" t="str">
            <v>0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</row>
        <row r="63">
          <cell r="A63" t="str">
            <v>Amortization of gas plant acquisition a - Amort Util/Plant Ac 4060-30011</v>
          </cell>
          <cell r="B63">
            <v>-3171875.04</v>
          </cell>
          <cell r="C63">
            <v>-264322.92</v>
          </cell>
          <cell r="D63">
            <v>-264322.92</v>
          </cell>
          <cell r="E63">
            <v>-264322.92</v>
          </cell>
          <cell r="F63">
            <v>-264322.92</v>
          </cell>
          <cell r="G63">
            <v>-264322.92</v>
          </cell>
          <cell r="H63">
            <v>-264322.92</v>
          </cell>
          <cell r="I63">
            <v>-264322.92</v>
          </cell>
          <cell r="J63">
            <v>-264322.92</v>
          </cell>
          <cell r="K63">
            <v>-264322.92</v>
          </cell>
          <cell r="L63">
            <v>-264322.92</v>
          </cell>
          <cell r="M63">
            <v>-264322.92</v>
          </cell>
          <cell r="N63">
            <v>-264322.92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</row>
        <row r="64">
          <cell r="A64" t="str">
            <v>Amortization of property losses unrecov - Amort Util/Plant Ac 4071-30011</v>
          </cell>
          <cell r="B64">
            <v>5898191.7799999993</v>
          </cell>
          <cell r="C64">
            <v>523727.58</v>
          </cell>
          <cell r="D64">
            <v>530578.11</v>
          </cell>
          <cell r="E64">
            <v>532665.63</v>
          </cell>
          <cell r="F64">
            <v>536352.93000000005</v>
          </cell>
          <cell r="G64">
            <v>530837.79</v>
          </cell>
          <cell r="H64">
            <v>535080.30000000005</v>
          </cell>
          <cell r="I64">
            <v>532846.66</v>
          </cell>
          <cell r="J64">
            <v>441251.52</v>
          </cell>
          <cell r="K64">
            <v>434342.36</v>
          </cell>
          <cell r="L64">
            <v>432104.87</v>
          </cell>
          <cell r="M64">
            <v>435431.84</v>
          </cell>
          <cell r="N64">
            <v>432972.19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</row>
        <row r="66">
          <cell r="A66" t="str">
            <v>Total Depreciation&amp;Amortization</v>
          </cell>
          <cell r="B66">
            <v>92860082.739999995</v>
          </cell>
          <cell r="C66">
            <v>7523346.7699999986</v>
          </cell>
          <cell r="D66">
            <v>7557298.1200000001</v>
          </cell>
          <cell r="E66">
            <v>7578355.3700000001</v>
          </cell>
          <cell r="F66">
            <v>7577052.3299999991</v>
          </cell>
          <cell r="G66">
            <v>7612089.8300000001</v>
          </cell>
          <cell r="H66">
            <v>7660250.5799999991</v>
          </cell>
          <cell r="I66">
            <v>7707081.1000000006</v>
          </cell>
          <cell r="J66">
            <v>7674996.8300000001</v>
          </cell>
          <cell r="K66">
            <v>7742475.5</v>
          </cell>
          <cell r="L66">
            <v>7839423.1299999999</v>
          </cell>
          <cell r="M66">
            <v>7991525.75</v>
          </cell>
          <cell r="N66">
            <v>8396187.4299999997</v>
          </cell>
          <cell r="P66">
            <v>12687262.550000001</v>
          </cell>
          <cell r="Q66">
            <v>1023243.62</v>
          </cell>
          <cell r="R66">
            <v>1026098.81</v>
          </cell>
          <cell r="S66">
            <v>1025389.52</v>
          </cell>
          <cell r="T66">
            <v>1023608.96</v>
          </cell>
          <cell r="U66">
            <v>1023045.12</v>
          </cell>
          <cell r="V66">
            <v>1025033.84</v>
          </cell>
          <cell r="W66">
            <v>1031353.69</v>
          </cell>
          <cell r="X66">
            <v>1073241.1200000001</v>
          </cell>
          <cell r="Y66">
            <v>1088422.8900000001</v>
          </cell>
          <cell r="Z66">
            <v>1096662.5900000001</v>
          </cell>
          <cell r="AA66">
            <v>1110422.1400000001</v>
          </cell>
          <cell r="AB66">
            <v>1140740.25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21856495.190000001</v>
          </cell>
          <cell r="AS66">
            <v>1726774.96</v>
          </cell>
          <cell r="AT66">
            <v>1735958.46</v>
          </cell>
          <cell r="AU66">
            <v>1745837.96</v>
          </cell>
          <cell r="AV66">
            <v>1757571.75</v>
          </cell>
          <cell r="AW66">
            <v>1771601.82</v>
          </cell>
          <cell r="AX66">
            <v>1787674.63</v>
          </cell>
          <cell r="AY66">
            <v>1805274.82</v>
          </cell>
          <cell r="AZ66">
            <v>1826395.05</v>
          </cell>
          <cell r="BA66">
            <v>1816554.83</v>
          </cell>
          <cell r="BB66">
            <v>1890548.21</v>
          </cell>
          <cell r="BC66">
            <v>1943349.78</v>
          </cell>
          <cell r="BD66">
            <v>2048952.92</v>
          </cell>
          <cell r="BF66">
            <v>2000976</v>
          </cell>
          <cell r="BG66">
            <v>164801</v>
          </cell>
          <cell r="BH66">
            <v>164994</v>
          </cell>
          <cell r="BI66">
            <v>165206</v>
          </cell>
          <cell r="BJ66">
            <v>165442</v>
          </cell>
          <cell r="BK66">
            <v>165708</v>
          </cell>
          <cell r="BL66">
            <v>166011</v>
          </cell>
          <cell r="BM66">
            <v>166365</v>
          </cell>
          <cell r="BN66">
            <v>166790</v>
          </cell>
          <cell r="BO66">
            <v>167321</v>
          </cell>
          <cell r="BP66">
            <v>168030</v>
          </cell>
          <cell r="BQ66">
            <v>169092</v>
          </cell>
          <cell r="BR66">
            <v>171216</v>
          </cell>
          <cell r="BT66">
            <v>1848136</v>
          </cell>
          <cell r="BU66">
            <v>153541</v>
          </cell>
          <cell r="BV66">
            <v>153589</v>
          </cell>
          <cell r="BW66">
            <v>153639</v>
          </cell>
          <cell r="BX66">
            <v>153696</v>
          </cell>
          <cell r="BY66">
            <v>153761</v>
          </cell>
          <cell r="BZ66">
            <v>153834</v>
          </cell>
          <cell r="CA66">
            <v>153919</v>
          </cell>
          <cell r="CB66">
            <v>154022</v>
          </cell>
          <cell r="CC66">
            <v>154149</v>
          </cell>
          <cell r="CD66">
            <v>154321</v>
          </cell>
          <cell r="CE66">
            <v>154576</v>
          </cell>
          <cell r="CF66">
            <v>155089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</row>
        <row r="67">
          <cell r="A67" t="str">
            <v>Depreciation and Amortization</v>
          </cell>
          <cell r="B67">
            <v>92860082.74000001</v>
          </cell>
          <cell r="C67">
            <v>7523346.7699999986</v>
          </cell>
          <cell r="D67">
            <v>7557298.1200000001</v>
          </cell>
          <cell r="E67">
            <v>7578355.3700000001</v>
          </cell>
          <cell r="F67">
            <v>7577052.3299999991</v>
          </cell>
          <cell r="G67">
            <v>7612089.8300000001</v>
          </cell>
          <cell r="H67">
            <v>7660250.5799999991</v>
          </cell>
          <cell r="I67">
            <v>7707081.1000000006</v>
          </cell>
          <cell r="J67">
            <v>7674996.8300000001</v>
          </cell>
          <cell r="K67">
            <v>7742475.5</v>
          </cell>
          <cell r="L67">
            <v>7839423.1299999999</v>
          </cell>
          <cell r="M67">
            <v>7991525.75</v>
          </cell>
          <cell r="N67">
            <v>8396187.4299999997</v>
          </cell>
          <cell r="P67">
            <v>12687262.550000001</v>
          </cell>
          <cell r="Q67">
            <v>1023243.62</v>
          </cell>
          <cell r="R67">
            <v>1026098.81</v>
          </cell>
          <cell r="S67">
            <v>1025389.52</v>
          </cell>
          <cell r="T67">
            <v>1023608.96</v>
          </cell>
          <cell r="U67">
            <v>1023045.12</v>
          </cell>
          <cell r="V67">
            <v>1025033.84</v>
          </cell>
          <cell r="W67">
            <v>1031353.69</v>
          </cell>
          <cell r="X67">
            <v>1073241.1200000001</v>
          </cell>
          <cell r="Y67">
            <v>1088422.8899999999</v>
          </cell>
          <cell r="Z67">
            <v>1096662.5900000001</v>
          </cell>
          <cell r="AA67">
            <v>1110422.1399999999</v>
          </cell>
          <cell r="AB67">
            <v>1140740.25</v>
          </cell>
          <cell r="AD67" t="str">
            <v>0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M67" t="str">
            <v>0</v>
          </cell>
          <cell r="AN67" t="str">
            <v>0</v>
          </cell>
          <cell r="AO67" t="str">
            <v>0</v>
          </cell>
          <cell r="AP67" t="str">
            <v>0</v>
          </cell>
          <cell r="AR67">
            <v>21856495.190000001</v>
          </cell>
          <cell r="AS67">
            <v>1726774.96</v>
          </cell>
          <cell r="AT67">
            <v>1735958.46</v>
          </cell>
          <cell r="AU67">
            <v>1745837.96</v>
          </cell>
          <cell r="AV67">
            <v>1757571.75</v>
          </cell>
          <cell r="AW67">
            <v>1771601.82</v>
          </cell>
          <cell r="AX67">
            <v>1787674.63</v>
          </cell>
          <cell r="AY67">
            <v>1805274.82</v>
          </cell>
          <cell r="AZ67">
            <v>1826395.05</v>
          </cell>
          <cell r="BA67">
            <v>1816554.83</v>
          </cell>
          <cell r="BB67">
            <v>1890548.21</v>
          </cell>
          <cell r="BC67">
            <v>1943349.78</v>
          </cell>
          <cell r="BD67">
            <v>2048952.92</v>
          </cell>
          <cell r="BF67">
            <v>2000976</v>
          </cell>
          <cell r="BG67">
            <v>164801</v>
          </cell>
          <cell r="BH67">
            <v>164994</v>
          </cell>
          <cell r="BI67">
            <v>165206</v>
          </cell>
          <cell r="BJ67">
            <v>165442</v>
          </cell>
          <cell r="BK67">
            <v>165708</v>
          </cell>
          <cell r="BL67">
            <v>166011</v>
          </cell>
          <cell r="BM67">
            <v>166365</v>
          </cell>
          <cell r="BN67">
            <v>166790</v>
          </cell>
          <cell r="BO67">
            <v>167321</v>
          </cell>
          <cell r="BP67">
            <v>168030</v>
          </cell>
          <cell r="BQ67">
            <v>169092</v>
          </cell>
          <cell r="BR67">
            <v>171216</v>
          </cell>
          <cell r="BT67">
            <v>1848136</v>
          </cell>
          <cell r="BU67">
            <v>153541</v>
          </cell>
          <cell r="BV67">
            <v>153589</v>
          </cell>
          <cell r="BW67">
            <v>153639</v>
          </cell>
          <cell r="BX67">
            <v>153696</v>
          </cell>
          <cell r="BY67">
            <v>153761</v>
          </cell>
          <cell r="BZ67">
            <v>153834</v>
          </cell>
          <cell r="CA67">
            <v>153919</v>
          </cell>
          <cell r="CB67">
            <v>154022</v>
          </cell>
          <cell r="CC67">
            <v>154149</v>
          </cell>
          <cell r="CD67">
            <v>154321</v>
          </cell>
          <cell r="CE67">
            <v>154576</v>
          </cell>
          <cell r="CF67">
            <v>155089</v>
          </cell>
          <cell r="CH67" t="str">
            <v>0</v>
          </cell>
          <cell r="CI67" t="str">
            <v>0</v>
          </cell>
          <cell r="CJ67" t="str">
            <v>0</v>
          </cell>
          <cell r="CK67" t="str">
            <v>0</v>
          </cell>
          <cell r="CL67" t="str">
            <v>0</v>
          </cell>
          <cell r="CM67" t="str">
            <v>0</v>
          </cell>
          <cell r="CN67" t="str">
            <v>0</v>
          </cell>
          <cell r="CO67" t="str">
            <v>0</v>
          </cell>
          <cell r="CP67" t="str">
            <v>0</v>
          </cell>
          <cell r="CQ67" t="str">
            <v>0</v>
          </cell>
          <cell r="CR67" t="str">
            <v>0</v>
          </cell>
          <cell r="CS67" t="str">
            <v>0</v>
          </cell>
          <cell r="CT67" t="str">
            <v>0</v>
          </cell>
          <cell r="CV67" t="str">
            <v>0</v>
          </cell>
          <cell r="CW67" t="str">
            <v>0</v>
          </cell>
          <cell r="CX67" t="str">
            <v>0</v>
          </cell>
          <cell r="CY67" t="str">
            <v>0</v>
          </cell>
          <cell r="CZ67" t="str">
            <v>0</v>
          </cell>
          <cell r="DA67" t="str">
            <v>0</v>
          </cell>
          <cell r="DB67" t="str">
            <v>0</v>
          </cell>
          <cell r="DC67" t="str">
            <v>0</v>
          </cell>
          <cell r="DD67" t="str">
            <v>0</v>
          </cell>
          <cell r="DE67" t="str">
            <v>0</v>
          </cell>
          <cell r="DF67" t="str">
            <v>0</v>
          </cell>
          <cell r="DG67" t="str">
            <v>0</v>
          </cell>
          <cell r="DH67" t="str">
            <v>0</v>
          </cell>
          <cell r="DJ67" t="str">
            <v>0</v>
          </cell>
          <cell r="DK67" t="str">
            <v>0</v>
          </cell>
          <cell r="DL67" t="str">
            <v>0</v>
          </cell>
          <cell r="DM67" t="str">
            <v>0</v>
          </cell>
          <cell r="DN67" t="str">
            <v>0</v>
          </cell>
          <cell r="DO67" t="str">
            <v>0</v>
          </cell>
          <cell r="DP67" t="str">
            <v>0</v>
          </cell>
          <cell r="DQ67" t="str">
            <v>0</v>
          </cell>
          <cell r="DR67" t="str">
            <v>0</v>
          </cell>
          <cell r="DS67" t="str">
            <v>0</v>
          </cell>
          <cell r="DT67" t="str">
            <v>0</v>
          </cell>
          <cell r="DU67" t="str">
            <v>0</v>
          </cell>
          <cell r="DV67" t="str">
            <v>0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</row>
        <row r="69">
          <cell r="A69" t="str">
            <v>SSU Depreciation</v>
          </cell>
          <cell r="B69">
            <v>11277402.550000001</v>
          </cell>
          <cell r="C69">
            <v>942879.72</v>
          </cell>
          <cell r="D69">
            <v>946062.76</v>
          </cell>
          <cell r="E69">
            <v>938723.3</v>
          </cell>
          <cell r="F69">
            <v>904500.51</v>
          </cell>
          <cell r="G69">
            <v>912165.39</v>
          </cell>
          <cell r="H69">
            <v>918499.63</v>
          </cell>
          <cell r="I69">
            <v>923714.12</v>
          </cell>
          <cell r="J69">
            <v>930605.58</v>
          </cell>
          <cell r="K69">
            <v>939219.9</v>
          </cell>
          <cell r="L69">
            <v>950705.68</v>
          </cell>
          <cell r="M69">
            <v>967934.32</v>
          </cell>
          <cell r="N69">
            <v>1002391.64</v>
          </cell>
          <cell r="P69">
            <v>2031117.55</v>
          </cell>
          <cell r="Q69">
            <v>166169.62</v>
          </cell>
          <cell r="R69">
            <v>166784.81</v>
          </cell>
          <cell r="S69">
            <v>167461.51999999999</v>
          </cell>
          <cell r="T69">
            <v>164722.96</v>
          </cell>
          <cell r="U69">
            <v>164826.12</v>
          </cell>
          <cell r="V69">
            <v>165792.84</v>
          </cell>
          <cell r="W69">
            <v>166920.69</v>
          </cell>
          <cell r="X69">
            <v>168274.12</v>
          </cell>
          <cell r="Y69">
            <v>169965.89</v>
          </cell>
          <cell r="Z69">
            <v>172221.59</v>
          </cell>
          <cell r="AA69">
            <v>175605.14</v>
          </cell>
          <cell r="AB69">
            <v>182372.25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R69">
            <v>1129527.19</v>
          </cell>
          <cell r="AS69">
            <v>86549.96</v>
          </cell>
          <cell r="AT69">
            <v>86866.46</v>
          </cell>
          <cell r="AU69">
            <v>86992.960000000006</v>
          </cell>
          <cell r="AV69">
            <v>87889.75</v>
          </cell>
          <cell r="AW69">
            <v>89727.82</v>
          </cell>
          <cell r="AX69">
            <v>91867.63</v>
          </cell>
          <cell r="AY69">
            <v>93212.82</v>
          </cell>
          <cell r="AZ69">
            <v>94827.05</v>
          </cell>
          <cell r="BA69">
            <v>96844.83</v>
          </cell>
          <cell r="BB69">
            <v>99535.21</v>
          </cell>
          <cell r="BC69">
            <v>103570.78</v>
          </cell>
          <cell r="BD69">
            <v>111641.92</v>
          </cell>
          <cell r="BF69">
            <v>304176</v>
          </cell>
          <cell r="BG69">
            <v>23401</v>
          </cell>
          <cell r="BH69">
            <v>23594</v>
          </cell>
          <cell r="BI69">
            <v>23806</v>
          </cell>
          <cell r="BJ69">
            <v>24042</v>
          </cell>
          <cell r="BK69">
            <v>24308</v>
          </cell>
          <cell r="BL69">
            <v>24611</v>
          </cell>
          <cell r="BM69">
            <v>24965</v>
          </cell>
          <cell r="BN69">
            <v>25390</v>
          </cell>
          <cell r="BO69">
            <v>25921</v>
          </cell>
          <cell r="BP69">
            <v>26630</v>
          </cell>
          <cell r="BQ69">
            <v>27692</v>
          </cell>
          <cell r="BR69">
            <v>29816</v>
          </cell>
          <cell r="BT69">
            <v>73336</v>
          </cell>
          <cell r="BU69">
            <v>5641</v>
          </cell>
          <cell r="BV69">
            <v>5689</v>
          </cell>
          <cell r="BW69">
            <v>5739</v>
          </cell>
          <cell r="BX69">
            <v>5796</v>
          </cell>
          <cell r="BY69">
            <v>5861</v>
          </cell>
          <cell r="BZ69">
            <v>5934</v>
          </cell>
          <cell r="CA69">
            <v>6019</v>
          </cell>
          <cell r="CB69">
            <v>6122</v>
          </cell>
          <cell r="CC69">
            <v>6249</v>
          </cell>
          <cell r="CD69">
            <v>6421</v>
          </cell>
          <cell r="CE69">
            <v>6676</v>
          </cell>
          <cell r="CF69">
            <v>7189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</row>
        <row r="70">
          <cell r="A70" t="str">
            <v>Payroll Taxes</v>
          </cell>
          <cell r="B70">
            <v>2842706.38</v>
          </cell>
          <cell r="C70">
            <v>239110.47</v>
          </cell>
          <cell r="D70">
            <v>170920.56</v>
          </cell>
          <cell r="E70">
            <v>193788.88</v>
          </cell>
          <cell r="F70">
            <v>327592.28999999998</v>
          </cell>
          <cell r="G70">
            <v>300765.05</v>
          </cell>
          <cell r="H70">
            <v>229704.95</v>
          </cell>
          <cell r="I70">
            <v>229704.95</v>
          </cell>
          <cell r="J70">
            <v>220299.43</v>
          </cell>
          <cell r="K70">
            <v>229704.95</v>
          </cell>
          <cell r="L70">
            <v>239110.47</v>
          </cell>
          <cell r="M70">
            <v>220299.43</v>
          </cell>
          <cell r="N70">
            <v>241704.95</v>
          </cell>
          <cell r="P70">
            <v>1172813.68</v>
          </cell>
          <cell r="Q70">
            <v>106324.01</v>
          </cell>
          <cell r="R70">
            <v>110853.58</v>
          </cell>
          <cell r="S70">
            <v>95287.56</v>
          </cell>
          <cell r="T70">
            <v>144546.26999999999</v>
          </cell>
          <cell r="U70">
            <v>63649.08</v>
          </cell>
          <cell r="V70">
            <v>97793.42</v>
          </cell>
          <cell r="W70">
            <v>100219.82</v>
          </cell>
          <cell r="X70">
            <v>97810.84</v>
          </cell>
          <cell r="Y70">
            <v>94358.399999999994</v>
          </cell>
          <cell r="Z70">
            <v>113057.22</v>
          </cell>
          <cell r="AA70">
            <v>71475.17</v>
          </cell>
          <cell r="AB70">
            <v>77438.31</v>
          </cell>
          <cell r="AD70" t="str">
            <v>0</v>
          </cell>
          <cell r="AE70" t="str">
            <v>0</v>
          </cell>
          <cell r="AF70" t="str">
            <v>0</v>
          </cell>
          <cell r="AG70" t="str">
            <v>0</v>
          </cell>
          <cell r="AH70" t="str">
            <v>0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M70" t="str">
            <v>0</v>
          </cell>
          <cell r="AN70" t="str">
            <v>0</v>
          </cell>
          <cell r="AO70" t="str">
            <v>0</v>
          </cell>
          <cell r="AP70" t="str">
            <v>0</v>
          </cell>
          <cell r="AR70">
            <v>1532079.84</v>
          </cell>
          <cell r="AS70">
            <v>134284.48000000001</v>
          </cell>
          <cell r="AT70">
            <v>118286.88</v>
          </cell>
          <cell r="AU70">
            <v>134393.44</v>
          </cell>
          <cell r="AV70">
            <v>129024.64</v>
          </cell>
          <cell r="AW70">
            <v>118286.88</v>
          </cell>
          <cell r="AX70">
            <v>129024.64</v>
          </cell>
          <cell r="AY70">
            <v>129024.64</v>
          </cell>
          <cell r="AZ70">
            <v>123655.76</v>
          </cell>
          <cell r="BA70">
            <v>129024.64</v>
          </cell>
          <cell r="BB70">
            <v>134393.44</v>
          </cell>
          <cell r="BC70">
            <v>123655.76</v>
          </cell>
          <cell r="BD70">
            <v>129024.64</v>
          </cell>
          <cell r="BF70" t="str">
            <v>0</v>
          </cell>
          <cell r="BG70" t="str">
            <v>0</v>
          </cell>
          <cell r="BH70" t="str">
            <v>0</v>
          </cell>
          <cell r="BI70" t="str">
            <v>0</v>
          </cell>
          <cell r="BJ70" t="str">
            <v>0</v>
          </cell>
          <cell r="BK70" t="str">
            <v>0</v>
          </cell>
          <cell r="BL70" t="str">
            <v>0</v>
          </cell>
          <cell r="BM70" t="str">
            <v>0</v>
          </cell>
          <cell r="BN70" t="str">
            <v>0</v>
          </cell>
          <cell r="BO70" t="str">
            <v>0</v>
          </cell>
          <cell r="BP70" t="str">
            <v>0</v>
          </cell>
          <cell r="BQ70" t="str">
            <v>0</v>
          </cell>
          <cell r="BR70" t="str">
            <v>0</v>
          </cell>
          <cell r="BT70" t="str">
            <v>0</v>
          </cell>
          <cell r="BU70" t="str">
            <v>0</v>
          </cell>
          <cell r="BV70" t="str">
            <v>0</v>
          </cell>
          <cell r="BW70" t="str">
            <v>0</v>
          </cell>
          <cell r="BX70" t="str">
            <v>0</v>
          </cell>
          <cell r="BY70" t="str">
            <v>0</v>
          </cell>
          <cell r="BZ70" t="str">
            <v>0</v>
          </cell>
          <cell r="CA70" t="str">
            <v>0</v>
          </cell>
          <cell r="CB70" t="str">
            <v>0</v>
          </cell>
          <cell r="CC70" t="str">
            <v>0</v>
          </cell>
          <cell r="CD70" t="str">
            <v>0</v>
          </cell>
          <cell r="CE70" t="str">
            <v>0</v>
          </cell>
          <cell r="CF70" t="str">
            <v>0</v>
          </cell>
          <cell r="CH70" t="str">
            <v>0</v>
          </cell>
          <cell r="CI70" t="str">
            <v>0</v>
          </cell>
          <cell r="CJ70" t="str">
            <v>0</v>
          </cell>
          <cell r="CK70" t="str">
            <v>0</v>
          </cell>
          <cell r="CL70" t="str">
            <v>0</v>
          </cell>
          <cell r="CM70" t="str">
            <v>0</v>
          </cell>
          <cell r="CN70" t="str">
            <v>0</v>
          </cell>
          <cell r="CO70" t="str">
            <v>0</v>
          </cell>
          <cell r="CP70" t="str">
            <v>0</v>
          </cell>
          <cell r="CQ70" t="str">
            <v>0</v>
          </cell>
          <cell r="CR70" t="str">
            <v>0</v>
          </cell>
          <cell r="CS70" t="str">
            <v>0</v>
          </cell>
          <cell r="CT70" t="str">
            <v>0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 t="str">
            <v>0</v>
          </cell>
          <cell r="DK70" t="str">
            <v>0</v>
          </cell>
          <cell r="DL70" t="str">
            <v>0</v>
          </cell>
          <cell r="DM70" t="str">
            <v>0</v>
          </cell>
          <cell r="DN70" t="str">
            <v>0</v>
          </cell>
          <cell r="DO70" t="str">
            <v>0</v>
          </cell>
          <cell r="DP70" t="str">
            <v>0</v>
          </cell>
          <cell r="DQ70" t="str">
            <v>0</v>
          </cell>
          <cell r="DR70" t="str">
            <v>0</v>
          </cell>
          <cell r="DS70" t="str">
            <v>0</v>
          </cell>
          <cell r="DT70" t="str">
            <v>0</v>
          </cell>
          <cell r="DU70" t="str">
            <v>0</v>
          </cell>
          <cell r="DV70" t="str">
            <v>0</v>
          </cell>
        </row>
        <row r="71">
          <cell r="A71" t="str">
            <v>Ad Valorem</v>
          </cell>
          <cell r="B71">
            <v>17691000</v>
          </cell>
          <cell r="C71">
            <v>1474250</v>
          </cell>
          <cell r="D71">
            <v>1474250</v>
          </cell>
          <cell r="E71">
            <v>1474250</v>
          </cell>
          <cell r="F71">
            <v>1474250</v>
          </cell>
          <cell r="G71">
            <v>1474250</v>
          </cell>
          <cell r="H71">
            <v>1474250</v>
          </cell>
          <cell r="I71">
            <v>1474250</v>
          </cell>
          <cell r="J71">
            <v>1474250</v>
          </cell>
          <cell r="K71">
            <v>1474250</v>
          </cell>
          <cell r="L71">
            <v>1474250</v>
          </cell>
          <cell r="M71">
            <v>1474250</v>
          </cell>
          <cell r="N71">
            <v>1474250</v>
          </cell>
          <cell r="P71">
            <v>6900000</v>
          </cell>
          <cell r="Q71">
            <v>575000</v>
          </cell>
          <cell r="R71">
            <v>575000</v>
          </cell>
          <cell r="S71">
            <v>575000</v>
          </cell>
          <cell r="T71">
            <v>575000</v>
          </cell>
          <cell r="U71">
            <v>575000</v>
          </cell>
          <cell r="V71">
            <v>575000</v>
          </cell>
          <cell r="W71">
            <v>575000</v>
          </cell>
          <cell r="X71">
            <v>575000</v>
          </cell>
          <cell r="Y71">
            <v>575000</v>
          </cell>
          <cell r="Z71">
            <v>575000</v>
          </cell>
          <cell r="AA71">
            <v>575000</v>
          </cell>
          <cell r="AB71">
            <v>575000</v>
          </cell>
          <cell r="AD71" t="str">
            <v>0</v>
          </cell>
          <cell r="AE71" t="str">
            <v>0</v>
          </cell>
          <cell r="AF71" t="str">
            <v>0</v>
          </cell>
          <cell r="AG71" t="str">
            <v>0</v>
          </cell>
          <cell r="AH71" t="str">
            <v>0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M71" t="str">
            <v>0</v>
          </cell>
          <cell r="AN71" t="str">
            <v>0</v>
          </cell>
          <cell r="AO71" t="str">
            <v>0</v>
          </cell>
          <cell r="AP71" t="str">
            <v>0</v>
          </cell>
          <cell r="AR71">
            <v>7168920</v>
          </cell>
          <cell r="AS71">
            <v>578000</v>
          </cell>
          <cell r="AT71">
            <v>578000</v>
          </cell>
          <cell r="AU71">
            <v>578000</v>
          </cell>
          <cell r="AV71">
            <v>603000</v>
          </cell>
          <cell r="AW71">
            <v>603000</v>
          </cell>
          <cell r="AX71">
            <v>603000</v>
          </cell>
          <cell r="AY71">
            <v>603000</v>
          </cell>
          <cell r="AZ71">
            <v>603000</v>
          </cell>
          <cell r="BA71">
            <v>603000</v>
          </cell>
          <cell r="BB71">
            <v>603000</v>
          </cell>
          <cell r="BC71">
            <v>603000</v>
          </cell>
          <cell r="BD71">
            <v>610920</v>
          </cell>
          <cell r="BF71" t="str">
            <v>0</v>
          </cell>
          <cell r="BG71" t="str">
            <v>0</v>
          </cell>
          <cell r="BH71" t="str">
            <v>0</v>
          </cell>
          <cell r="BI71" t="str">
            <v>0</v>
          </cell>
          <cell r="BJ71" t="str">
            <v>0</v>
          </cell>
          <cell r="BK71" t="str">
            <v>0</v>
          </cell>
          <cell r="BL71" t="str">
            <v>0</v>
          </cell>
          <cell r="BM71" t="str">
            <v>0</v>
          </cell>
          <cell r="BN71" t="str">
            <v>0</v>
          </cell>
          <cell r="BO71" t="str">
            <v>0</v>
          </cell>
          <cell r="BP71" t="str">
            <v>0</v>
          </cell>
          <cell r="BQ71" t="str">
            <v>0</v>
          </cell>
          <cell r="BR71" t="str">
            <v>0</v>
          </cell>
          <cell r="BT71">
            <v>18000</v>
          </cell>
          <cell r="BU71">
            <v>1500</v>
          </cell>
          <cell r="BV71">
            <v>1500</v>
          </cell>
          <cell r="BW71">
            <v>1500</v>
          </cell>
          <cell r="BX71">
            <v>1500</v>
          </cell>
          <cell r="BY71">
            <v>1500</v>
          </cell>
          <cell r="BZ71">
            <v>1500</v>
          </cell>
          <cell r="CA71">
            <v>1500</v>
          </cell>
          <cell r="CB71">
            <v>1500</v>
          </cell>
          <cell r="CC71">
            <v>1500</v>
          </cell>
          <cell r="CD71">
            <v>1500</v>
          </cell>
          <cell r="CE71">
            <v>1500</v>
          </cell>
          <cell r="CF71">
            <v>1500</v>
          </cell>
          <cell r="CH71" t="str">
            <v>0</v>
          </cell>
          <cell r="CI71" t="str">
            <v>0</v>
          </cell>
          <cell r="CJ71" t="str">
            <v>0</v>
          </cell>
          <cell r="CK71" t="str">
            <v>0</v>
          </cell>
          <cell r="CL71" t="str">
            <v>0</v>
          </cell>
          <cell r="CM71" t="str">
            <v>0</v>
          </cell>
          <cell r="CN71" t="str">
            <v>0</v>
          </cell>
          <cell r="CO71" t="str">
            <v>0</v>
          </cell>
          <cell r="CP71" t="str">
            <v>0</v>
          </cell>
          <cell r="CQ71" t="str">
            <v>0</v>
          </cell>
          <cell r="CR71" t="str">
            <v>0</v>
          </cell>
          <cell r="CS71" t="str">
            <v>0</v>
          </cell>
          <cell r="CT71" t="str">
            <v>0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 t="str">
            <v>0</v>
          </cell>
          <cell r="DK71" t="str">
            <v>0</v>
          </cell>
          <cell r="DL71" t="str">
            <v>0</v>
          </cell>
          <cell r="DM71" t="str">
            <v>0</v>
          </cell>
          <cell r="DN71" t="str">
            <v>0</v>
          </cell>
          <cell r="DO71" t="str">
            <v>0</v>
          </cell>
          <cell r="DP71" t="str">
            <v>0</v>
          </cell>
          <cell r="DQ71" t="str">
            <v>0</v>
          </cell>
          <cell r="DR71" t="str">
            <v>0</v>
          </cell>
          <cell r="DS71" t="str">
            <v>0</v>
          </cell>
          <cell r="DT71" t="str">
            <v>0</v>
          </cell>
          <cell r="DU71" t="str">
            <v>0</v>
          </cell>
          <cell r="DV71" t="str">
            <v>0</v>
          </cell>
        </row>
        <row r="72">
          <cell r="A72" t="str">
            <v>Franchise Taxes</v>
          </cell>
          <cell r="B72">
            <v>82303012.079999998</v>
          </cell>
          <cell r="C72">
            <v>3814201.88</v>
          </cell>
          <cell r="D72">
            <v>5950073.6799999997</v>
          </cell>
          <cell r="E72">
            <v>10503845.939999999</v>
          </cell>
          <cell r="F72">
            <v>15990091.27</v>
          </cell>
          <cell r="G72">
            <v>12974612.83</v>
          </cell>
          <cell r="H72">
            <v>9880997.1500000004</v>
          </cell>
          <cell r="I72">
            <v>5388393.7599999998</v>
          </cell>
          <cell r="J72">
            <v>4302020.6900000004</v>
          </cell>
          <cell r="K72">
            <v>3337285.67</v>
          </cell>
          <cell r="L72">
            <v>3178870.58</v>
          </cell>
          <cell r="M72">
            <v>3288512.44</v>
          </cell>
          <cell r="N72">
            <v>3694106.19</v>
          </cell>
          <cell r="P72">
            <v>6536616.0599999996</v>
          </cell>
          <cell r="Q72">
            <v>343505.13</v>
          </cell>
          <cell r="R72">
            <v>594749.13</v>
          </cell>
          <cell r="S72">
            <v>1008926.46</v>
          </cell>
          <cell r="T72">
            <v>1223709.6499999999</v>
          </cell>
          <cell r="U72">
            <v>960824.89</v>
          </cell>
          <cell r="V72">
            <v>682905.13</v>
          </cell>
          <cell r="W72">
            <v>426322.01</v>
          </cell>
          <cell r="X72">
            <v>296757.59999999998</v>
          </cell>
          <cell r="Y72">
            <v>249539.1</v>
          </cell>
          <cell r="Z72">
            <v>250496.53</v>
          </cell>
          <cell r="AA72">
            <v>249675.29</v>
          </cell>
          <cell r="AB72">
            <v>249205.14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M72" t="str">
            <v>0</v>
          </cell>
          <cell r="AN72" t="str">
            <v>0</v>
          </cell>
          <cell r="AO72" t="str">
            <v>0</v>
          </cell>
          <cell r="AP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W72" t="str">
            <v>0</v>
          </cell>
          <cell r="AX72" t="str">
            <v>0</v>
          </cell>
          <cell r="AY72" t="str">
            <v>0</v>
          </cell>
          <cell r="AZ72" t="str">
            <v>0</v>
          </cell>
          <cell r="BA72" t="str">
            <v>0</v>
          </cell>
          <cell r="BB72" t="str">
            <v>0</v>
          </cell>
          <cell r="BC72" t="str">
            <v>0</v>
          </cell>
          <cell r="BD72" t="str">
            <v>0</v>
          </cell>
          <cell r="BF72" t="str">
            <v>0</v>
          </cell>
          <cell r="BG72" t="str">
            <v>0</v>
          </cell>
          <cell r="BH72" t="str">
            <v>0</v>
          </cell>
          <cell r="BI72" t="str">
            <v>0</v>
          </cell>
          <cell r="BJ72" t="str">
            <v>0</v>
          </cell>
          <cell r="BK72" t="str">
            <v>0</v>
          </cell>
          <cell r="BL72" t="str">
            <v>0</v>
          </cell>
          <cell r="BM72" t="str">
            <v>0</v>
          </cell>
          <cell r="BN72" t="str">
            <v>0</v>
          </cell>
          <cell r="BO72" t="str">
            <v>0</v>
          </cell>
          <cell r="BP72" t="str">
            <v>0</v>
          </cell>
          <cell r="BQ72" t="str">
            <v>0</v>
          </cell>
          <cell r="BR72" t="str">
            <v>0</v>
          </cell>
          <cell r="BT72">
            <v>21000</v>
          </cell>
          <cell r="BU72">
            <v>1750</v>
          </cell>
          <cell r="BV72">
            <v>1750</v>
          </cell>
          <cell r="BW72">
            <v>1750</v>
          </cell>
          <cell r="BX72">
            <v>1750</v>
          </cell>
          <cell r="BY72">
            <v>1750</v>
          </cell>
          <cell r="BZ72">
            <v>1750</v>
          </cell>
          <cell r="CA72">
            <v>1750</v>
          </cell>
          <cell r="CB72">
            <v>1750</v>
          </cell>
          <cell r="CC72">
            <v>1750</v>
          </cell>
          <cell r="CD72">
            <v>1750</v>
          </cell>
          <cell r="CE72">
            <v>1750</v>
          </cell>
          <cell r="CF72">
            <v>1750</v>
          </cell>
          <cell r="CH72" t="str">
            <v>0</v>
          </cell>
          <cell r="CI72" t="str">
            <v>0</v>
          </cell>
          <cell r="CJ72" t="str">
            <v>0</v>
          </cell>
          <cell r="CK72" t="str">
            <v>0</v>
          </cell>
          <cell r="CL72" t="str">
            <v>0</v>
          </cell>
          <cell r="CM72" t="str">
            <v>0</v>
          </cell>
          <cell r="CN72" t="str">
            <v>0</v>
          </cell>
          <cell r="CO72" t="str">
            <v>0</v>
          </cell>
          <cell r="CP72" t="str">
            <v>0</v>
          </cell>
          <cell r="CQ72" t="str">
            <v>0</v>
          </cell>
          <cell r="CR72" t="str">
            <v>0</v>
          </cell>
          <cell r="CS72" t="str">
            <v>0</v>
          </cell>
          <cell r="CT72" t="str">
            <v>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 t="str">
            <v>0</v>
          </cell>
          <cell r="DK72" t="str">
            <v>0</v>
          </cell>
          <cell r="DL72" t="str">
            <v>0</v>
          </cell>
          <cell r="DM72" t="str">
            <v>0</v>
          </cell>
          <cell r="DN72" t="str">
            <v>0</v>
          </cell>
          <cell r="DO72" t="str">
            <v>0</v>
          </cell>
          <cell r="DP72" t="str">
            <v>0</v>
          </cell>
          <cell r="DQ72" t="str">
            <v>0</v>
          </cell>
          <cell r="DR72" t="str">
            <v>0</v>
          </cell>
          <cell r="DS72" t="str">
            <v>0</v>
          </cell>
          <cell r="DT72" t="str">
            <v>0</v>
          </cell>
          <cell r="DU72" t="str">
            <v>0</v>
          </cell>
          <cell r="DV72" t="str">
            <v>0</v>
          </cell>
        </row>
        <row r="73">
          <cell r="A73" t="str">
            <v>State Gross Receipts</v>
          </cell>
          <cell r="B73">
            <v>39135056.339999996</v>
          </cell>
          <cell r="C73">
            <v>1196281.67</v>
          </cell>
          <cell r="D73">
            <v>1196281.67</v>
          </cell>
          <cell r="E73">
            <v>1196281.67</v>
          </cell>
          <cell r="F73">
            <v>3645285.5</v>
          </cell>
          <cell r="G73">
            <v>3645285.5</v>
          </cell>
          <cell r="H73">
            <v>3645285.5</v>
          </cell>
          <cell r="I73">
            <v>6145735.8799999999</v>
          </cell>
          <cell r="J73">
            <v>6145735.8799999999</v>
          </cell>
          <cell r="K73">
            <v>6145735.8799999999</v>
          </cell>
          <cell r="L73">
            <v>2057715.73</v>
          </cell>
          <cell r="M73">
            <v>2057715.73</v>
          </cell>
          <cell r="N73">
            <v>2057715.73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 t="str">
            <v>0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M73" t="str">
            <v>0</v>
          </cell>
          <cell r="AN73" t="str">
            <v>0</v>
          </cell>
          <cell r="AO73" t="str">
            <v>0</v>
          </cell>
          <cell r="AP73" t="str">
            <v>0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 t="str">
            <v>0</v>
          </cell>
          <cell r="DK73" t="str">
            <v>0</v>
          </cell>
          <cell r="DL73" t="str">
            <v>0</v>
          </cell>
          <cell r="DM73" t="str">
            <v>0</v>
          </cell>
          <cell r="DN73" t="str">
            <v>0</v>
          </cell>
          <cell r="DO73" t="str">
            <v>0</v>
          </cell>
          <cell r="DP73" t="str">
            <v>0</v>
          </cell>
          <cell r="DQ73" t="str">
            <v>0</v>
          </cell>
          <cell r="DR73" t="str">
            <v>0</v>
          </cell>
          <cell r="DS73" t="str">
            <v>0</v>
          </cell>
          <cell r="DT73" t="str">
            <v>0</v>
          </cell>
          <cell r="DU73" t="str">
            <v>0</v>
          </cell>
          <cell r="DV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>
            <v>988</v>
          </cell>
          <cell r="Q76">
            <v>267</v>
          </cell>
          <cell r="R76">
            <v>0</v>
          </cell>
          <cell r="S76">
            <v>0</v>
          </cell>
          <cell r="T76">
            <v>0</v>
          </cell>
          <cell r="U76">
            <v>187</v>
          </cell>
          <cell r="V76">
            <v>0</v>
          </cell>
          <cell r="W76">
            <v>31</v>
          </cell>
          <cell r="X76">
            <v>0</v>
          </cell>
          <cell r="Y76">
            <v>21</v>
          </cell>
          <cell r="Z76">
            <v>0</v>
          </cell>
          <cell r="AA76">
            <v>27</v>
          </cell>
          <cell r="AB76">
            <v>455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K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 t="str">
            <v>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 t="str">
            <v>0</v>
          </cell>
          <cell r="DS77" t="str">
            <v>0</v>
          </cell>
          <cell r="DT77" t="str">
            <v>0</v>
          </cell>
          <cell r="DU77" t="str">
            <v>0</v>
          </cell>
          <cell r="DV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 t="str">
            <v>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 t="str">
            <v>0</v>
          </cell>
          <cell r="DT80" t="str">
            <v>0</v>
          </cell>
          <cell r="DU80" t="str">
            <v>0</v>
          </cell>
          <cell r="DV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</row>
        <row r="82">
          <cell r="A82" t="str">
            <v>Taxes other than income taxes, utility  - Public Serv Comm As 4081-30112</v>
          </cell>
          <cell r="B82">
            <v>549996</v>
          </cell>
          <cell r="C82">
            <v>45833</v>
          </cell>
          <cell r="D82">
            <v>45833</v>
          </cell>
          <cell r="E82">
            <v>45833</v>
          </cell>
          <cell r="F82">
            <v>45833</v>
          </cell>
          <cell r="G82">
            <v>45833</v>
          </cell>
          <cell r="H82">
            <v>45833</v>
          </cell>
          <cell r="I82">
            <v>45833</v>
          </cell>
          <cell r="J82">
            <v>45833</v>
          </cell>
          <cell r="K82">
            <v>45833</v>
          </cell>
          <cell r="L82">
            <v>45833</v>
          </cell>
          <cell r="M82">
            <v>45833</v>
          </cell>
          <cell r="N82">
            <v>45833</v>
          </cell>
          <cell r="P82">
            <v>618000</v>
          </cell>
          <cell r="Q82">
            <v>20000</v>
          </cell>
          <cell r="R82">
            <v>20000</v>
          </cell>
          <cell r="S82">
            <v>20000</v>
          </cell>
          <cell r="T82">
            <v>62000</v>
          </cell>
          <cell r="U82">
            <v>62000</v>
          </cell>
          <cell r="V82">
            <v>62000</v>
          </cell>
          <cell r="W82">
            <v>62000</v>
          </cell>
          <cell r="X82">
            <v>62000</v>
          </cell>
          <cell r="Y82">
            <v>62000</v>
          </cell>
          <cell r="Z82">
            <v>62000</v>
          </cell>
          <cell r="AA82">
            <v>62000</v>
          </cell>
          <cell r="AB82">
            <v>62000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>
            <v>279999.96000000002</v>
          </cell>
          <cell r="AS82">
            <v>23333.33</v>
          </cell>
          <cell r="AT82">
            <v>23333.33</v>
          </cell>
          <cell r="AU82">
            <v>23333.33</v>
          </cell>
          <cell r="AV82">
            <v>23333.33</v>
          </cell>
          <cell r="AW82">
            <v>23333.33</v>
          </cell>
          <cell r="AX82">
            <v>23333.33</v>
          </cell>
          <cell r="AY82">
            <v>23333.33</v>
          </cell>
          <cell r="AZ82">
            <v>23333.33</v>
          </cell>
          <cell r="BA82">
            <v>23333.33</v>
          </cell>
          <cell r="BB82">
            <v>23333.33</v>
          </cell>
          <cell r="BC82">
            <v>23333.33</v>
          </cell>
          <cell r="BD82">
            <v>23333.33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 t="str">
            <v>0</v>
          </cell>
          <cell r="BU82" t="str">
            <v>0</v>
          </cell>
          <cell r="BV82" t="str">
            <v>0</v>
          </cell>
          <cell r="BW82" t="str">
            <v>0</v>
          </cell>
          <cell r="BX82" t="str">
            <v>0</v>
          </cell>
          <cell r="BY82" t="str">
            <v>0</v>
          </cell>
          <cell r="BZ82" t="str">
            <v>0</v>
          </cell>
          <cell r="CA82" t="str">
            <v>0</v>
          </cell>
          <cell r="CB82" t="str">
            <v>0</v>
          </cell>
          <cell r="CC82" t="str">
            <v>0</v>
          </cell>
          <cell r="CD82" t="str">
            <v>0</v>
          </cell>
          <cell r="CE82" t="str">
            <v>0</v>
          </cell>
          <cell r="CF82" t="str">
            <v>0</v>
          </cell>
          <cell r="CH82" t="str">
            <v>0</v>
          </cell>
          <cell r="CI82" t="str">
            <v>0</v>
          </cell>
          <cell r="CJ82" t="str">
            <v>0</v>
          </cell>
          <cell r="CK82" t="str">
            <v>0</v>
          </cell>
          <cell r="CL82" t="str">
            <v>0</v>
          </cell>
          <cell r="CM82" t="str">
            <v>0</v>
          </cell>
          <cell r="CN82" t="str">
            <v>0</v>
          </cell>
          <cell r="CO82" t="str">
            <v>0</v>
          </cell>
          <cell r="CP82" t="str">
            <v>0</v>
          </cell>
          <cell r="CQ82" t="str">
            <v>0</v>
          </cell>
          <cell r="CR82" t="str">
            <v>0</v>
          </cell>
          <cell r="CS82" t="str">
            <v>0</v>
          </cell>
          <cell r="CT82" t="str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 t="str">
            <v>0</v>
          </cell>
          <cell r="DK82" t="str">
            <v>0</v>
          </cell>
          <cell r="DL82" t="str">
            <v>0</v>
          </cell>
          <cell r="DM82" t="str">
            <v>0</v>
          </cell>
          <cell r="DN82" t="str">
            <v>0</v>
          </cell>
          <cell r="DO82" t="str">
            <v>0</v>
          </cell>
          <cell r="DP82" t="str">
            <v>0</v>
          </cell>
          <cell r="DQ82" t="str">
            <v>0</v>
          </cell>
          <cell r="DR82" t="str">
            <v>0</v>
          </cell>
          <cell r="DS82" t="str">
            <v>0</v>
          </cell>
          <cell r="DT82" t="str">
            <v>0</v>
          </cell>
          <cell r="DU82" t="str">
            <v>0</v>
          </cell>
          <cell r="DV82" t="str">
            <v>0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  <cell r="AB83" t="str">
            <v>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 t="str">
            <v>0</v>
          </cell>
          <cell r="DK83" t="str">
            <v>0</v>
          </cell>
          <cell r="DL83" t="str">
            <v>0</v>
          </cell>
          <cell r="DM83" t="str">
            <v>0</v>
          </cell>
          <cell r="DN83" t="str">
            <v>0</v>
          </cell>
          <cell r="DO83" t="str">
            <v>0</v>
          </cell>
          <cell r="DP83" t="str">
            <v>0</v>
          </cell>
          <cell r="DQ83" t="str">
            <v>0</v>
          </cell>
          <cell r="DR83" t="str">
            <v>0</v>
          </cell>
          <cell r="DS83" t="str">
            <v>0</v>
          </cell>
          <cell r="DT83" t="str">
            <v>0</v>
          </cell>
          <cell r="DU83" t="str">
            <v>0</v>
          </cell>
          <cell r="DV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</row>
        <row r="99">
          <cell r="A99" t="str">
            <v>Taxes other than income taxes, utility  - Billing for Taxes O 4081-41124</v>
          </cell>
          <cell r="B99">
            <v>2018746.32</v>
          </cell>
          <cell r="C99">
            <v>168228.86</v>
          </cell>
          <cell r="D99">
            <v>168228.86</v>
          </cell>
          <cell r="E99">
            <v>168228.86</v>
          </cell>
          <cell r="F99">
            <v>168228.86</v>
          </cell>
          <cell r="G99">
            <v>168228.86</v>
          </cell>
          <cell r="H99">
            <v>168228.86</v>
          </cell>
          <cell r="I99">
            <v>168228.86</v>
          </cell>
          <cell r="J99">
            <v>168228.86</v>
          </cell>
          <cell r="K99">
            <v>168228.86</v>
          </cell>
          <cell r="L99">
            <v>168228.86</v>
          </cell>
          <cell r="M99">
            <v>168228.86</v>
          </cell>
          <cell r="N99">
            <v>168228.86</v>
          </cell>
          <cell r="P99" t="str">
            <v>0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0</v>
          </cell>
          <cell r="V99" t="str">
            <v>0</v>
          </cell>
          <cell r="W99" t="str">
            <v>0</v>
          </cell>
          <cell r="X99" t="str">
            <v>0</v>
          </cell>
          <cell r="Y99" t="str">
            <v>0</v>
          </cell>
          <cell r="Z99" t="str">
            <v>0</v>
          </cell>
          <cell r="AA99" t="str">
            <v>0</v>
          </cell>
          <cell r="AB99" t="str">
            <v>0</v>
          </cell>
          <cell r="AD99" t="str">
            <v>0</v>
          </cell>
          <cell r="AE99" t="str">
            <v>0</v>
          </cell>
          <cell r="AF99" t="str">
            <v>0</v>
          </cell>
          <cell r="AG99" t="str">
            <v>0</v>
          </cell>
          <cell r="AH99" t="str">
            <v>0</v>
          </cell>
          <cell r="AI99" t="str">
            <v>0</v>
          </cell>
          <cell r="AJ99" t="str">
            <v>0</v>
          </cell>
          <cell r="AK99" t="str">
            <v>0</v>
          </cell>
          <cell r="AL99" t="str">
            <v>0</v>
          </cell>
          <cell r="AM99" t="str">
            <v>0</v>
          </cell>
          <cell r="AN99" t="str">
            <v>0</v>
          </cell>
          <cell r="AO99" t="str">
            <v>0</v>
          </cell>
          <cell r="AP99" t="str">
            <v>0</v>
          </cell>
          <cell r="AR99">
            <v>535352</v>
          </cell>
          <cell r="AS99">
            <v>44613</v>
          </cell>
          <cell r="AT99">
            <v>44613</v>
          </cell>
          <cell r="AU99">
            <v>44613</v>
          </cell>
          <cell r="AV99">
            <v>44613</v>
          </cell>
          <cell r="AW99">
            <v>44613</v>
          </cell>
          <cell r="AX99">
            <v>44613</v>
          </cell>
          <cell r="AY99">
            <v>44613</v>
          </cell>
          <cell r="AZ99">
            <v>44613</v>
          </cell>
          <cell r="BA99">
            <v>44613</v>
          </cell>
          <cell r="BB99">
            <v>44613</v>
          </cell>
          <cell r="BC99">
            <v>44613</v>
          </cell>
          <cell r="BD99">
            <v>44609</v>
          </cell>
          <cell r="BF99" t="str">
            <v>0</v>
          </cell>
          <cell r="BG99" t="str">
            <v>0</v>
          </cell>
          <cell r="BH99" t="str">
            <v>0</v>
          </cell>
          <cell r="BI99" t="str">
            <v>0</v>
          </cell>
          <cell r="BJ99" t="str">
            <v>0</v>
          </cell>
          <cell r="BK99" t="str">
            <v>0</v>
          </cell>
          <cell r="BL99" t="str">
            <v>0</v>
          </cell>
          <cell r="BM99" t="str">
            <v>0</v>
          </cell>
          <cell r="BN99" t="str">
            <v>0</v>
          </cell>
          <cell r="BO99" t="str">
            <v>0</v>
          </cell>
          <cell r="BP99" t="str">
            <v>0</v>
          </cell>
          <cell r="BQ99" t="str">
            <v>0</v>
          </cell>
          <cell r="BR99" t="str">
            <v>0</v>
          </cell>
          <cell r="BT99">
            <v>16500</v>
          </cell>
          <cell r="BU99">
            <v>1375</v>
          </cell>
          <cell r="BV99">
            <v>1375</v>
          </cell>
          <cell r="BW99">
            <v>1375</v>
          </cell>
          <cell r="BX99">
            <v>1375</v>
          </cell>
          <cell r="BY99">
            <v>1375</v>
          </cell>
          <cell r="BZ99">
            <v>1375</v>
          </cell>
          <cell r="CA99">
            <v>1375</v>
          </cell>
          <cell r="CB99">
            <v>1375</v>
          </cell>
          <cell r="CC99">
            <v>1375</v>
          </cell>
          <cell r="CD99">
            <v>1375</v>
          </cell>
          <cell r="CE99">
            <v>1375</v>
          </cell>
          <cell r="CF99">
            <v>1375</v>
          </cell>
          <cell r="CH99" t="str">
            <v>0</v>
          </cell>
          <cell r="CI99" t="str">
            <v>0</v>
          </cell>
          <cell r="CJ99" t="str">
            <v>0</v>
          </cell>
          <cell r="CK99" t="str">
            <v>0</v>
          </cell>
          <cell r="CL99" t="str">
            <v>0</v>
          </cell>
          <cell r="CM99" t="str">
            <v>0</v>
          </cell>
          <cell r="CN99" t="str">
            <v>0</v>
          </cell>
          <cell r="CO99" t="str">
            <v>0</v>
          </cell>
          <cell r="CP99" t="str">
            <v>0</v>
          </cell>
          <cell r="CQ99" t="str">
            <v>0</v>
          </cell>
          <cell r="CR99" t="str">
            <v>0</v>
          </cell>
          <cell r="CS99" t="str">
            <v>0</v>
          </cell>
          <cell r="CT99" t="str">
            <v>0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 t="str">
            <v>0</v>
          </cell>
          <cell r="DK99" t="str">
            <v>0</v>
          </cell>
          <cell r="DL99" t="str">
            <v>0</v>
          </cell>
          <cell r="DM99" t="str">
            <v>0</v>
          </cell>
          <cell r="DN99" t="str">
            <v>0</v>
          </cell>
          <cell r="DO99" t="str">
            <v>0</v>
          </cell>
          <cell r="DP99" t="str">
            <v>0</v>
          </cell>
          <cell r="DQ99" t="str">
            <v>0</v>
          </cell>
          <cell r="DR99" t="str">
            <v>0</v>
          </cell>
          <cell r="DS99" t="str">
            <v>0</v>
          </cell>
          <cell r="DT99" t="str">
            <v>0</v>
          </cell>
          <cell r="DU99" t="str">
            <v>0</v>
          </cell>
          <cell r="DV99" t="str">
            <v>0</v>
          </cell>
        </row>
        <row r="100">
          <cell r="A100" t="str">
            <v>Taxes other than income taxes, utility  - Billing for CSC Dep 4081-41129</v>
          </cell>
          <cell r="B100" t="str">
            <v>0</v>
          </cell>
          <cell r="C100" t="str">
            <v>0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K100" t="str">
            <v>0</v>
          </cell>
          <cell r="L100" t="str">
            <v>0</v>
          </cell>
          <cell r="M100" t="str">
            <v>0</v>
          </cell>
          <cell r="N100" t="str">
            <v>0</v>
          </cell>
          <cell r="P100">
            <v>454269.84</v>
          </cell>
          <cell r="Q100">
            <v>37855.82</v>
          </cell>
          <cell r="R100">
            <v>37855.82</v>
          </cell>
          <cell r="S100">
            <v>37855.82</v>
          </cell>
          <cell r="T100">
            <v>37855.82</v>
          </cell>
          <cell r="U100">
            <v>37855.82</v>
          </cell>
          <cell r="V100">
            <v>37855.82</v>
          </cell>
          <cell r="W100">
            <v>37855.82</v>
          </cell>
          <cell r="X100">
            <v>37855.82</v>
          </cell>
          <cell r="Y100">
            <v>37855.82</v>
          </cell>
          <cell r="Z100">
            <v>37855.82</v>
          </cell>
          <cell r="AA100">
            <v>37855.82</v>
          </cell>
          <cell r="AB100">
            <v>37855.82</v>
          </cell>
          <cell r="AD100" t="str">
            <v>0</v>
          </cell>
          <cell r="AE100" t="str">
            <v>0</v>
          </cell>
          <cell r="AF100" t="str">
            <v>0</v>
          </cell>
          <cell r="AG100" t="str">
            <v>0</v>
          </cell>
          <cell r="AH100" t="str">
            <v>0</v>
          </cell>
          <cell r="AI100" t="str">
            <v>0</v>
          </cell>
          <cell r="AJ100" t="str">
            <v>0</v>
          </cell>
          <cell r="AK100" t="str">
            <v>0</v>
          </cell>
          <cell r="AL100" t="str">
            <v>0</v>
          </cell>
          <cell r="AM100" t="str">
            <v>0</v>
          </cell>
          <cell r="AN100" t="str">
            <v>0</v>
          </cell>
          <cell r="AO100" t="str">
            <v>0</v>
          </cell>
          <cell r="AP100" t="str">
            <v>0</v>
          </cell>
          <cell r="AR100" t="str">
            <v>0</v>
          </cell>
          <cell r="AS100" t="str">
            <v>0</v>
          </cell>
          <cell r="AT100" t="str">
            <v>0</v>
          </cell>
          <cell r="AU100" t="str">
            <v>0</v>
          </cell>
          <cell r="AV100" t="str">
            <v>0</v>
          </cell>
          <cell r="AW100" t="str">
            <v>0</v>
          </cell>
          <cell r="AX100" t="str">
            <v>0</v>
          </cell>
          <cell r="AY100" t="str">
            <v>0</v>
          </cell>
          <cell r="AZ100" t="str">
            <v>0</v>
          </cell>
          <cell r="BA100" t="str">
            <v>0</v>
          </cell>
          <cell r="BB100" t="str">
            <v>0</v>
          </cell>
          <cell r="BC100" t="str">
            <v>0</v>
          </cell>
          <cell r="BD100" t="str">
            <v>0</v>
          </cell>
          <cell r="BF100" t="str">
            <v>0</v>
          </cell>
          <cell r="BG100" t="str">
            <v>0</v>
          </cell>
          <cell r="BH100" t="str">
            <v>0</v>
          </cell>
          <cell r="BI100" t="str">
            <v>0</v>
          </cell>
          <cell r="BJ100" t="str">
            <v>0</v>
          </cell>
          <cell r="BK100" t="str">
            <v>0</v>
          </cell>
          <cell r="BL100" t="str">
            <v>0</v>
          </cell>
          <cell r="BM100" t="str">
            <v>0</v>
          </cell>
          <cell r="BN100" t="str">
            <v>0</v>
          </cell>
          <cell r="BO100" t="str">
            <v>0</v>
          </cell>
          <cell r="BP100" t="str">
            <v>0</v>
          </cell>
          <cell r="BQ100" t="str">
            <v>0</v>
          </cell>
          <cell r="BR100" t="str">
            <v>0</v>
          </cell>
          <cell r="BT100" t="str">
            <v>0</v>
          </cell>
          <cell r="BU100" t="str">
            <v>0</v>
          </cell>
          <cell r="BV100" t="str">
            <v>0</v>
          </cell>
          <cell r="BW100" t="str">
            <v>0</v>
          </cell>
          <cell r="BX100" t="str">
            <v>0</v>
          </cell>
          <cell r="BY100" t="str">
            <v>0</v>
          </cell>
          <cell r="BZ100" t="str">
            <v>0</v>
          </cell>
          <cell r="CA100" t="str">
            <v>0</v>
          </cell>
          <cell r="CB100" t="str">
            <v>0</v>
          </cell>
          <cell r="CC100" t="str">
            <v>0</v>
          </cell>
          <cell r="CD100" t="str">
            <v>0</v>
          </cell>
          <cell r="CE100" t="str">
            <v>0</v>
          </cell>
          <cell r="CF100" t="str">
            <v>0</v>
          </cell>
          <cell r="CH100" t="str">
            <v>0</v>
          </cell>
          <cell r="CI100" t="str">
            <v>0</v>
          </cell>
          <cell r="CJ100" t="str">
            <v>0</v>
          </cell>
          <cell r="CK100" t="str">
            <v>0</v>
          </cell>
          <cell r="CL100" t="str">
            <v>0</v>
          </cell>
          <cell r="CM100" t="str">
            <v>0</v>
          </cell>
          <cell r="CN100" t="str">
            <v>0</v>
          </cell>
          <cell r="CO100" t="str">
            <v>0</v>
          </cell>
          <cell r="CP100" t="str">
            <v>0</v>
          </cell>
          <cell r="CQ100" t="str">
            <v>0</v>
          </cell>
          <cell r="CR100" t="str">
            <v>0</v>
          </cell>
          <cell r="CS100" t="str">
            <v>0</v>
          </cell>
          <cell r="CT100" t="str">
            <v>0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 t="str">
            <v>0</v>
          </cell>
          <cell r="DK100" t="str">
            <v>0</v>
          </cell>
          <cell r="DL100" t="str">
            <v>0</v>
          </cell>
          <cell r="DM100" t="str">
            <v>0</v>
          </cell>
          <cell r="DN100" t="str">
            <v>0</v>
          </cell>
          <cell r="DO100" t="str">
            <v>0</v>
          </cell>
          <cell r="DP100" t="str">
            <v>0</v>
          </cell>
          <cell r="DQ100" t="str">
            <v>0</v>
          </cell>
          <cell r="DR100" t="str">
            <v>0</v>
          </cell>
          <cell r="DS100" t="str">
            <v>0</v>
          </cell>
          <cell r="DT100" t="str">
            <v>0</v>
          </cell>
          <cell r="DU100" t="str">
            <v>0</v>
          </cell>
          <cell r="DV100" t="str">
            <v>0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</row>
        <row r="103">
          <cell r="A103" t="str">
            <v>Taxes other than income taxes, utility  - Dot Transmission Us 4081-30108</v>
          </cell>
          <cell r="B103">
            <v>60120</v>
          </cell>
          <cell r="C103">
            <v>5010</v>
          </cell>
          <cell r="D103">
            <v>5010</v>
          </cell>
          <cell r="E103">
            <v>5010</v>
          </cell>
          <cell r="F103">
            <v>5010</v>
          </cell>
          <cell r="G103">
            <v>5010</v>
          </cell>
          <cell r="H103">
            <v>5010</v>
          </cell>
          <cell r="I103">
            <v>5010</v>
          </cell>
          <cell r="J103">
            <v>5010</v>
          </cell>
          <cell r="K103">
            <v>5010</v>
          </cell>
          <cell r="L103">
            <v>5010</v>
          </cell>
          <cell r="M103">
            <v>5010</v>
          </cell>
          <cell r="N103">
            <v>5010</v>
          </cell>
          <cell r="P103">
            <v>48343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48343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 t="str">
            <v>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 t="str">
            <v>0</v>
          </cell>
          <cell r="AJ103" t="str">
            <v>0</v>
          </cell>
          <cell r="AK103" t="str">
            <v>0</v>
          </cell>
          <cell r="AL103" t="str">
            <v>0</v>
          </cell>
          <cell r="AM103" t="str">
            <v>0</v>
          </cell>
          <cell r="AN103" t="str">
            <v>0</v>
          </cell>
          <cell r="AO103" t="str">
            <v>0</v>
          </cell>
          <cell r="AP103" t="str">
            <v>0</v>
          </cell>
          <cell r="AR103">
            <v>1077150</v>
          </cell>
          <cell r="AS103">
            <v>89762</v>
          </cell>
          <cell r="AT103">
            <v>89762</v>
          </cell>
          <cell r="AU103">
            <v>89762</v>
          </cell>
          <cell r="AV103">
            <v>89762</v>
          </cell>
          <cell r="AW103">
            <v>89762</v>
          </cell>
          <cell r="AX103">
            <v>89762</v>
          </cell>
          <cell r="AY103">
            <v>89762</v>
          </cell>
          <cell r="AZ103">
            <v>89762</v>
          </cell>
          <cell r="BA103">
            <v>89762</v>
          </cell>
          <cell r="BB103">
            <v>89764</v>
          </cell>
          <cell r="BC103">
            <v>89764</v>
          </cell>
          <cell r="BD103">
            <v>89764</v>
          </cell>
          <cell r="BF103" t="str">
            <v>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 t="str">
            <v>0</v>
          </cell>
          <cell r="BL103" t="str">
            <v>0</v>
          </cell>
          <cell r="BM103" t="str">
            <v>0</v>
          </cell>
          <cell r="BN103" t="str">
            <v>0</v>
          </cell>
          <cell r="BO103" t="str">
            <v>0</v>
          </cell>
          <cell r="BP103" t="str">
            <v>0</v>
          </cell>
          <cell r="BQ103" t="str">
            <v>0</v>
          </cell>
          <cell r="BR103" t="str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 t="str">
            <v>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 t="str">
            <v>0</v>
          </cell>
          <cell r="CN103" t="str">
            <v>0</v>
          </cell>
          <cell r="CO103" t="str">
            <v>0</v>
          </cell>
          <cell r="CP103" t="str">
            <v>0</v>
          </cell>
          <cell r="CQ103" t="str">
            <v>0</v>
          </cell>
          <cell r="CR103" t="str">
            <v>0</v>
          </cell>
          <cell r="CS103" t="str">
            <v>0</v>
          </cell>
          <cell r="CT103" t="str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 t="str">
            <v>0</v>
          </cell>
          <cell r="DK103" t="str">
            <v>0</v>
          </cell>
          <cell r="DL103" t="str">
            <v>0</v>
          </cell>
          <cell r="DM103" t="str">
            <v>0</v>
          </cell>
          <cell r="DN103" t="str">
            <v>0</v>
          </cell>
          <cell r="DO103" t="str">
            <v>0</v>
          </cell>
          <cell r="DP103" t="str">
            <v>0</v>
          </cell>
          <cell r="DQ103" t="str">
            <v>0</v>
          </cell>
          <cell r="DR103" t="str">
            <v>0</v>
          </cell>
          <cell r="DS103" t="str">
            <v>0</v>
          </cell>
          <cell r="DT103" t="str">
            <v>0</v>
          </cell>
          <cell r="DU103" t="str">
            <v>0</v>
          </cell>
          <cell r="DV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>
            <v>33117</v>
          </cell>
          <cell r="Q104" t="str">
            <v>0</v>
          </cell>
          <cell r="R104">
            <v>5495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27622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 t="str">
            <v>0</v>
          </cell>
          <cell r="AE105" t="str">
            <v>0</v>
          </cell>
          <cell r="AF105" t="str">
            <v>0</v>
          </cell>
          <cell r="AG105" t="str">
            <v>0</v>
          </cell>
          <cell r="AH105" t="str">
            <v>0</v>
          </cell>
          <cell r="AI105" t="str">
            <v>0</v>
          </cell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 t="str">
            <v>0</v>
          </cell>
          <cell r="AO105" t="str">
            <v>0</v>
          </cell>
          <cell r="AP105" t="str">
            <v>0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 t="str">
            <v>0</v>
          </cell>
          <cell r="DK105" t="str">
            <v>0</v>
          </cell>
          <cell r="DL105" t="str">
            <v>0</v>
          </cell>
          <cell r="DM105" t="str">
            <v>0</v>
          </cell>
          <cell r="DN105" t="str">
            <v>0</v>
          </cell>
          <cell r="DO105" t="str">
            <v>0</v>
          </cell>
          <cell r="DP105" t="str">
            <v>0</v>
          </cell>
          <cell r="DQ105" t="str">
            <v>0</v>
          </cell>
          <cell r="DR105" t="str">
            <v>0</v>
          </cell>
          <cell r="DS105" t="str">
            <v>0</v>
          </cell>
          <cell r="DT105" t="str">
            <v>0</v>
          </cell>
          <cell r="DU105" t="str">
            <v>0</v>
          </cell>
          <cell r="DV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>
            <v>1315200</v>
          </cell>
          <cell r="BG109">
            <v>109600</v>
          </cell>
          <cell r="BH109">
            <v>109600</v>
          </cell>
          <cell r="BI109">
            <v>109600</v>
          </cell>
          <cell r="BJ109">
            <v>109600</v>
          </cell>
          <cell r="BK109">
            <v>109600</v>
          </cell>
          <cell r="BL109">
            <v>109600</v>
          </cell>
          <cell r="BM109">
            <v>109600</v>
          </cell>
          <cell r="BN109">
            <v>109600</v>
          </cell>
          <cell r="BO109">
            <v>109600</v>
          </cell>
          <cell r="BP109">
            <v>109600</v>
          </cell>
          <cell r="BQ109">
            <v>109600</v>
          </cell>
          <cell r="BR109">
            <v>109600</v>
          </cell>
          <cell r="BT109">
            <v>1260000</v>
          </cell>
          <cell r="BU109">
            <v>105000</v>
          </cell>
          <cell r="BV109">
            <v>105000</v>
          </cell>
          <cell r="BW109">
            <v>105000</v>
          </cell>
          <cell r="BX109">
            <v>105000</v>
          </cell>
          <cell r="BY109">
            <v>105000</v>
          </cell>
          <cell r="BZ109">
            <v>105000</v>
          </cell>
          <cell r="CA109">
            <v>105000</v>
          </cell>
          <cell r="CB109">
            <v>105000</v>
          </cell>
          <cell r="CC109">
            <v>105000</v>
          </cell>
          <cell r="CD109">
            <v>105000</v>
          </cell>
          <cell r="CE109">
            <v>105000</v>
          </cell>
          <cell r="CF109">
            <v>105000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</row>
        <row r="111">
          <cell r="A111" t="str">
            <v>Others</v>
          </cell>
          <cell r="B111">
            <v>2628862.3199999998</v>
          </cell>
          <cell r="C111">
            <v>219071.86</v>
          </cell>
          <cell r="D111">
            <v>219071.86</v>
          </cell>
          <cell r="E111">
            <v>219071.86</v>
          </cell>
          <cell r="F111">
            <v>219071.86</v>
          </cell>
          <cell r="G111">
            <v>219071.86</v>
          </cell>
          <cell r="H111">
            <v>219071.86</v>
          </cell>
          <cell r="I111">
            <v>219071.86</v>
          </cell>
          <cell r="J111">
            <v>219071.86</v>
          </cell>
          <cell r="K111">
            <v>219071.86</v>
          </cell>
          <cell r="L111">
            <v>219071.86</v>
          </cell>
          <cell r="M111">
            <v>219071.86</v>
          </cell>
          <cell r="N111">
            <v>219071.86</v>
          </cell>
          <cell r="P111">
            <v>1154717.8400000001</v>
          </cell>
          <cell r="Q111">
            <v>58122.82</v>
          </cell>
          <cell r="R111">
            <v>63350.82</v>
          </cell>
          <cell r="S111">
            <v>57855.82</v>
          </cell>
          <cell r="T111">
            <v>99855.82</v>
          </cell>
          <cell r="U111">
            <v>148385.82</v>
          </cell>
          <cell r="V111">
            <v>99855.82</v>
          </cell>
          <cell r="W111">
            <v>99886.82</v>
          </cell>
          <cell r="X111">
            <v>99855.82</v>
          </cell>
          <cell r="Y111">
            <v>99876.82</v>
          </cell>
          <cell r="Z111">
            <v>99855.82</v>
          </cell>
          <cell r="AA111">
            <v>99882.82</v>
          </cell>
          <cell r="AB111">
            <v>127932.82</v>
          </cell>
          <cell r="AD111" t="str">
            <v>0</v>
          </cell>
          <cell r="AE111" t="str">
            <v>0</v>
          </cell>
          <cell r="AF111" t="str">
            <v>0</v>
          </cell>
          <cell r="AG111" t="str">
            <v>0</v>
          </cell>
          <cell r="AH111" t="str">
            <v>0</v>
          </cell>
          <cell r="AI111" t="str">
            <v>0</v>
          </cell>
          <cell r="AJ111" t="str">
            <v>0</v>
          </cell>
          <cell r="AK111" t="str">
            <v>0</v>
          </cell>
          <cell r="AL111" t="str">
            <v>0</v>
          </cell>
          <cell r="AM111" t="str">
            <v>0</v>
          </cell>
          <cell r="AN111" t="str">
            <v>0</v>
          </cell>
          <cell r="AO111" t="str">
            <v>0</v>
          </cell>
          <cell r="AP111" t="str">
            <v>0</v>
          </cell>
          <cell r="AR111">
            <v>1892501.96</v>
          </cell>
          <cell r="AS111">
            <v>157708.32999999999</v>
          </cell>
          <cell r="AT111">
            <v>157708.32999999999</v>
          </cell>
          <cell r="AU111">
            <v>157708.32999999999</v>
          </cell>
          <cell r="AV111">
            <v>157708.32999999999</v>
          </cell>
          <cell r="AW111">
            <v>157708.32999999999</v>
          </cell>
          <cell r="AX111">
            <v>157708.32999999999</v>
          </cell>
          <cell r="AY111">
            <v>157708.32999999999</v>
          </cell>
          <cell r="AZ111">
            <v>157708.32999999999</v>
          </cell>
          <cell r="BA111">
            <v>157708.32999999999</v>
          </cell>
          <cell r="BB111">
            <v>157710.32999999999</v>
          </cell>
          <cell r="BC111">
            <v>157710.32999999999</v>
          </cell>
          <cell r="BD111">
            <v>157706.32999999999</v>
          </cell>
          <cell r="BF111">
            <v>1315200</v>
          </cell>
          <cell r="BG111">
            <v>109600</v>
          </cell>
          <cell r="BH111">
            <v>109600</v>
          </cell>
          <cell r="BI111">
            <v>109600</v>
          </cell>
          <cell r="BJ111">
            <v>109600</v>
          </cell>
          <cell r="BK111">
            <v>109600</v>
          </cell>
          <cell r="BL111">
            <v>109600</v>
          </cell>
          <cell r="BM111">
            <v>109600</v>
          </cell>
          <cell r="BN111">
            <v>109600</v>
          </cell>
          <cell r="BO111">
            <v>109600</v>
          </cell>
          <cell r="BP111">
            <v>109600</v>
          </cell>
          <cell r="BQ111">
            <v>109600</v>
          </cell>
          <cell r="BR111">
            <v>109600</v>
          </cell>
          <cell r="BT111">
            <v>1276500</v>
          </cell>
          <cell r="BU111">
            <v>106375</v>
          </cell>
          <cell r="BV111">
            <v>106375</v>
          </cell>
          <cell r="BW111">
            <v>106375</v>
          </cell>
          <cell r="BX111">
            <v>106375</v>
          </cell>
          <cell r="BY111">
            <v>106375</v>
          </cell>
          <cell r="BZ111">
            <v>106375</v>
          </cell>
          <cell r="CA111">
            <v>106375</v>
          </cell>
          <cell r="CB111">
            <v>106375</v>
          </cell>
          <cell r="CC111">
            <v>106375</v>
          </cell>
          <cell r="CD111">
            <v>106375</v>
          </cell>
          <cell r="CE111">
            <v>106375</v>
          </cell>
          <cell r="CF111">
            <v>106375</v>
          </cell>
          <cell r="CH111" t="str">
            <v>0</v>
          </cell>
          <cell r="CI111" t="str">
            <v>0</v>
          </cell>
          <cell r="CJ111" t="str">
            <v>0</v>
          </cell>
          <cell r="CK111" t="str">
            <v>0</v>
          </cell>
          <cell r="CL111" t="str">
            <v>0</v>
          </cell>
          <cell r="CM111" t="str">
            <v>0</v>
          </cell>
          <cell r="CN111" t="str">
            <v>0</v>
          </cell>
          <cell r="CO111" t="str">
            <v>0</v>
          </cell>
          <cell r="CP111" t="str">
            <v>0</v>
          </cell>
          <cell r="CQ111" t="str">
            <v>0</v>
          </cell>
          <cell r="CR111" t="str">
            <v>0</v>
          </cell>
          <cell r="CS111" t="str">
            <v>0</v>
          </cell>
          <cell r="CT111" t="str">
            <v>0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 t="str">
            <v>0</v>
          </cell>
          <cell r="DK111" t="str">
            <v>0</v>
          </cell>
          <cell r="DL111" t="str">
            <v>0</v>
          </cell>
          <cell r="DM111" t="str">
            <v>0</v>
          </cell>
          <cell r="DN111" t="str">
            <v>0</v>
          </cell>
          <cell r="DO111" t="str">
            <v>0</v>
          </cell>
          <cell r="DP111" t="str">
            <v>0</v>
          </cell>
          <cell r="DQ111" t="str">
            <v>0</v>
          </cell>
          <cell r="DR111" t="str">
            <v>0</v>
          </cell>
          <cell r="DS111" t="str">
            <v>0</v>
          </cell>
          <cell r="DT111" t="str">
            <v>0</v>
          </cell>
          <cell r="DU111" t="str">
            <v>0</v>
          </cell>
          <cell r="DV111" t="str">
            <v>0</v>
          </cell>
        </row>
        <row r="112">
          <cell r="A112" t="str">
            <v>Revenue Related Taxes</v>
          </cell>
          <cell r="B112">
            <v>121438068.41999999</v>
          </cell>
          <cell r="C112">
            <v>5010483.55</v>
          </cell>
          <cell r="D112">
            <v>7146355.3499999996</v>
          </cell>
          <cell r="E112">
            <v>11700127.609999999</v>
          </cell>
          <cell r="F112">
            <v>19635376.77</v>
          </cell>
          <cell r="G112">
            <v>16619898.33</v>
          </cell>
          <cell r="H112">
            <v>13526282.65</v>
          </cell>
          <cell r="I112">
            <v>11534129.640000001</v>
          </cell>
          <cell r="J112">
            <v>10447756.57</v>
          </cell>
          <cell r="K112">
            <v>9483021.5500000007</v>
          </cell>
          <cell r="L112">
            <v>5236586.3100000005</v>
          </cell>
          <cell r="M112">
            <v>5346228.17</v>
          </cell>
          <cell r="N112">
            <v>5751821.9199999999</v>
          </cell>
          <cell r="P112">
            <v>6536616.0599999996</v>
          </cell>
          <cell r="Q112">
            <v>343505.13</v>
          </cell>
          <cell r="R112">
            <v>594749.13</v>
          </cell>
          <cell r="S112">
            <v>1008926.46</v>
          </cell>
          <cell r="T112">
            <v>1223709.6499999999</v>
          </cell>
          <cell r="U112">
            <v>960824.89</v>
          </cell>
          <cell r="V112">
            <v>682905.13</v>
          </cell>
          <cell r="W112">
            <v>426322.01</v>
          </cell>
          <cell r="X112">
            <v>296757.59999999998</v>
          </cell>
          <cell r="Y112">
            <v>249539.1</v>
          </cell>
          <cell r="Z112">
            <v>250496.53</v>
          </cell>
          <cell r="AA112">
            <v>249675.29</v>
          </cell>
          <cell r="AB112">
            <v>249205.14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21000</v>
          </cell>
          <cell r="BU112">
            <v>1750</v>
          </cell>
          <cell r="BV112">
            <v>1750</v>
          </cell>
          <cell r="BW112">
            <v>1750</v>
          </cell>
          <cell r="BX112">
            <v>1750</v>
          </cell>
          <cell r="BY112">
            <v>1750</v>
          </cell>
          <cell r="BZ112">
            <v>1750</v>
          </cell>
          <cell r="CA112">
            <v>1750</v>
          </cell>
          <cell r="CB112">
            <v>1750</v>
          </cell>
          <cell r="CC112">
            <v>1750</v>
          </cell>
          <cell r="CD112">
            <v>1750</v>
          </cell>
          <cell r="CE112">
            <v>1750</v>
          </cell>
          <cell r="CF112">
            <v>1750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A113" t="str">
            <v>SSU  Taxes</v>
          </cell>
          <cell r="B113">
            <v>2018746.32</v>
          </cell>
          <cell r="C113">
            <v>168228.86</v>
          </cell>
          <cell r="D113">
            <v>168228.86</v>
          </cell>
          <cell r="E113">
            <v>168228.86</v>
          </cell>
          <cell r="F113">
            <v>168228.86</v>
          </cell>
          <cell r="G113">
            <v>168228.86</v>
          </cell>
          <cell r="H113">
            <v>168228.86</v>
          </cell>
          <cell r="I113">
            <v>168228.86</v>
          </cell>
          <cell r="J113">
            <v>168228.86</v>
          </cell>
          <cell r="K113">
            <v>168228.86</v>
          </cell>
          <cell r="L113">
            <v>168228.86</v>
          </cell>
          <cell r="M113">
            <v>168228.86</v>
          </cell>
          <cell r="N113">
            <v>168228.86</v>
          </cell>
          <cell r="P113">
            <v>454269.84</v>
          </cell>
          <cell r="Q113">
            <v>37855.82</v>
          </cell>
          <cell r="R113">
            <v>37855.82</v>
          </cell>
          <cell r="S113">
            <v>37855.82</v>
          </cell>
          <cell r="T113">
            <v>37855.82</v>
          </cell>
          <cell r="U113">
            <v>37855.82</v>
          </cell>
          <cell r="V113">
            <v>37855.82</v>
          </cell>
          <cell r="W113">
            <v>37855.82</v>
          </cell>
          <cell r="X113">
            <v>37855.82</v>
          </cell>
          <cell r="Y113">
            <v>37855.82</v>
          </cell>
          <cell r="Z113">
            <v>37855.82</v>
          </cell>
          <cell r="AA113">
            <v>37855.82</v>
          </cell>
          <cell r="AB113">
            <v>37855.82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R113">
            <v>535352</v>
          </cell>
          <cell r="AS113">
            <v>44613</v>
          </cell>
          <cell r="AT113">
            <v>44613</v>
          </cell>
          <cell r="AU113">
            <v>44613</v>
          </cell>
          <cell r="AV113">
            <v>44613</v>
          </cell>
          <cell r="AW113">
            <v>44613</v>
          </cell>
          <cell r="AX113">
            <v>44613</v>
          </cell>
          <cell r="AY113">
            <v>44613</v>
          </cell>
          <cell r="AZ113">
            <v>44613</v>
          </cell>
          <cell r="BA113">
            <v>44613</v>
          </cell>
          <cell r="BB113">
            <v>44613</v>
          </cell>
          <cell r="BC113">
            <v>44613</v>
          </cell>
          <cell r="BD113">
            <v>44609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16500</v>
          </cell>
          <cell r="BU113">
            <v>1375</v>
          </cell>
          <cell r="BV113">
            <v>1375</v>
          </cell>
          <cell r="BW113">
            <v>1375</v>
          </cell>
          <cell r="BX113">
            <v>1375</v>
          </cell>
          <cell r="BY113">
            <v>1375</v>
          </cell>
          <cell r="BZ113">
            <v>1375</v>
          </cell>
          <cell r="CA113">
            <v>1375</v>
          </cell>
          <cell r="CB113">
            <v>1375</v>
          </cell>
          <cell r="CC113">
            <v>1375</v>
          </cell>
          <cell r="CD113">
            <v>1375</v>
          </cell>
          <cell r="CE113">
            <v>1375</v>
          </cell>
          <cell r="CF113">
            <v>1375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</row>
        <row r="114">
          <cell r="A114" t="str">
            <v>Total Taxes - Other Than Income Taxes</v>
          </cell>
          <cell r="B114">
            <v>144600637.12</v>
          </cell>
          <cell r="C114">
            <v>6942915.8799999999</v>
          </cell>
          <cell r="D114">
            <v>9010597.7699999996</v>
          </cell>
          <cell r="E114">
            <v>13587238.35</v>
          </cell>
          <cell r="F114">
            <v>21656290.919999998</v>
          </cell>
          <cell r="G114">
            <v>18613985.240000002</v>
          </cell>
          <cell r="H114">
            <v>15449309.459999999</v>
          </cell>
          <cell r="I114">
            <v>13457156.449999999</v>
          </cell>
          <cell r="J114">
            <v>12361377.859999999</v>
          </cell>
          <cell r="K114">
            <v>11406048.359999999</v>
          </cell>
          <cell r="L114">
            <v>7169018.6399999997</v>
          </cell>
          <cell r="M114">
            <v>7259849.46</v>
          </cell>
          <cell r="N114">
            <v>7686848.7299999995</v>
          </cell>
          <cell r="P114">
            <v>15764147.580000002</v>
          </cell>
          <cell r="Q114">
            <v>1082951.96</v>
          </cell>
          <cell r="R114">
            <v>1343953.53</v>
          </cell>
          <cell r="S114">
            <v>1737069.84</v>
          </cell>
          <cell r="T114">
            <v>2043111.74</v>
          </cell>
          <cell r="U114">
            <v>1747859.79</v>
          </cell>
          <cell r="V114">
            <v>1455554.37</v>
          </cell>
          <cell r="W114">
            <v>1201428.6499999999</v>
          </cell>
          <cell r="X114">
            <v>1069424.26</v>
          </cell>
          <cell r="Y114">
            <v>1018774.32</v>
          </cell>
          <cell r="Z114">
            <v>1038409.57</v>
          </cell>
          <cell r="AA114">
            <v>996033.28</v>
          </cell>
          <cell r="AB114">
            <v>1029576.27</v>
          </cell>
          <cell r="AD114" t="str">
            <v>0</v>
          </cell>
          <cell r="AE114" t="str">
            <v>0</v>
          </cell>
          <cell r="AF114" t="str">
            <v>0</v>
          </cell>
          <cell r="AG114" t="str">
            <v>0</v>
          </cell>
          <cell r="AH114" t="str">
            <v>0</v>
          </cell>
          <cell r="AI114" t="str">
            <v>0</v>
          </cell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 t="str">
            <v>0</v>
          </cell>
          <cell r="AO114" t="str">
            <v>0</v>
          </cell>
          <cell r="AP114" t="str">
            <v>0</v>
          </cell>
          <cell r="AR114">
            <v>10593501.800000001</v>
          </cell>
          <cell r="AS114">
            <v>869992.81</v>
          </cell>
          <cell r="AT114">
            <v>853995.21</v>
          </cell>
          <cell r="AU114">
            <v>870101.77</v>
          </cell>
          <cell r="AV114">
            <v>889732.97</v>
          </cell>
          <cell r="AW114">
            <v>878995.21</v>
          </cell>
          <cell r="AX114">
            <v>889732.97</v>
          </cell>
          <cell r="AY114">
            <v>889732.97</v>
          </cell>
          <cell r="AZ114">
            <v>884364.09</v>
          </cell>
          <cell r="BA114">
            <v>889732.97</v>
          </cell>
          <cell r="BB114">
            <v>895103.77</v>
          </cell>
          <cell r="BC114">
            <v>884366.09</v>
          </cell>
          <cell r="BD114">
            <v>897650.97</v>
          </cell>
          <cell r="BF114">
            <v>1315200</v>
          </cell>
          <cell r="BG114">
            <v>109600</v>
          </cell>
          <cell r="BH114">
            <v>109600</v>
          </cell>
          <cell r="BI114">
            <v>109600</v>
          </cell>
          <cell r="BJ114">
            <v>109600</v>
          </cell>
          <cell r="BK114">
            <v>109600</v>
          </cell>
          <cell r="BL114">
            <v>109600</v>
          </cell>
          <cell r="BM114">
            <v>109600</v>
          </cell>
          <cell r="BN114">
            <v>109600</v>
          </cell>
          <cell r="BO114">
            <v>109600</v>
          </cell>
          <cell r="BP114">
            <v>109600</v>
          </cell>
          <cell r="BQ114">
            <v>109600</v>
          </cell>
          <cell r="BR114">
            <v>109600</v>
          </cell>
          <cell r="BT114">
            <v>1315500</v>
          </cell>
          <cell r="BU114">
            <v>109625</v>
          </cell>
          <cell r="BV114">
            <v>109625</v>
          </cell>
          <cell r="BW114">
            <v>109625</v>
          </cell>
          <cell r="BX114">
            <v>109625</v>
          </cell>
          <cell r="BY114">
            <v>109625</v>
          </cell>
          <cell r="BZ114">
            <v>109625</v>
          </cell>
          <cell r="CA114">
            <v>109625</v>
          </cell>
          <cell r="CB114">
            <v>109625</v>
          </cell>
          <cell r="CC114">
            <v>109625</v>
          </cell>
          <cell r="CD114">
            <v>109625</v>
          </cell>
          <cell r="CE114">
            <v>109625</v>
          </cell>
          <cell r="CF114">
            <v>109625</v>
          </cell>
          <cell r="CH114" t="str">
            <v>0</v>
          </cell>
          <cell r="CI114" t="str">
            <v>0</v>
          </cell>
          <cell r="CJ114" t="str">
            <v>0</v>
          </cell>
          <cell r="CK114" t="str">
            <v>0</v>
          </cell>
          <cell r="CL114" t="str">
            <v>0</v>
          </cell>
          <cell r="CM114" t="str">
            <v>0</v>
          </cell>
          <cell r="CN114" t="str">
            <v>0</v>
          </cell>
          <cell r="CO114" t="str">
            <v>0</v>
          </cell>
          <cell r="CP114" t="str">
            <v>0</v>
          </cell>
          <cell r="CQ114" t="str">
            <v>0</v>
          </cell>
          <cell r="CR114" t="str">
            <v>0</v>
          </cell>
          <cell r="CS114" t="str">
            <v>0</v>
          </cell>
          <cell r="CT114" t="str">
            <v>0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 t="str">
            <v>0</v>
          </cell>
          <cell r="DK114" t="str">
            <v>0</v>
          </cell>
          <cell r="DL114" t="str">
            <v>0</v>
          </cell>
          <cell r="DM114" t="str">
            <v>0</v>
          </cell>
          <cell r="DN114" t="str">
            <v>0</v>
          </cell>
          <cell r="DO114" t="str">
            <v>0</v>
          </cell>
          <cell r="DP114" t="str">
            <v>0</v>
          </cell>
          <cell r="DQ114" t="str">
            <v>0</v>
          </cell>
          <cell r="DR114" t="str">
            <v>0</v>
          </cell>
          <cell r="DS114" t="str">
            <v>0</v>
          </cell>
          <cell r="DT114" t="str">
            <v>0</v>
          </cell>
          <cell r="DU114" t="str">
            <v>0</v>
          </cell>
          <cell r="DV114" t="str">
            <v>0</v>
          </cell>
        </row>
        <row r="115">
          <cell r="A115" t="str">
            <v>Total Operating Expenses</v>
          </cell>
          <cell r="B115">
            <v>398120183.94</v>
          </cell>
          <cell r="C115">
            <v>28330405.559999995</v>
          </cell>
          <cell r="D115">
            <v>29325154.57</v>
          </cell>
          <cell r="E115">
            <v>35856335.950000003</v>
          </cell>
          <cell r="F115">
            <v>43332708.619999997</v>
          </cell>
          <cell r="G115">
            <v>39245891.400000006</v>
          </cell>
          <cell r="H115">
            <v>37073153.329999998</v>
          </cell>
          <cell r="I115">
            <v>33509519.09</v>
          </cell>
          <cell r="J115">
            <v>32571155.07</v>
          </cell>
          <cell r="K115">
            <v>32598131.659999996</v>
          </cell>
          <cell r="L115">
            <v>28544245.57</v>
          </cell>
          <cell r="M115">
            <v>27795904.43</v>
          </cell>
          <cell r="N115">
            <v>29937578.690000001</v>
          </cell>
          <cell r="P115">
            <v>75063947.700000003</v>
          </cell>
          <cell r="Q115">
            <v>6139014.1699999999</v>
          </cell>
          <cell r="R115">
            <v>6133611.29</v>
          </cell>
          <cell r="S115">
            <v>7053786.6500000004</v>
          </cell>
          <cell r="T115">
            <v>7435310.4299999997</v>
          </cell>
          <cell r="U115">
            <v>6768891.0199999996</v>
          </cell>
          <cell r="V115">
            <v>6439339.25</v>
          </cell>
          <cell r="W115">
            <v>5995541.96</v>
          </cell>
          <cell r="X115">
            <v>5807175.5</v>
          </cell>
          <cell r="Y115">
            <v>5914397.2300000004</v>
          </cell>
          <cell r="Z115">
            <v>5889918.1799999997</v>
          </cell>
          <cell r="AA115">
            <v>5707678.46</v>
          </cell>
          <cell r="AB115">
            <v>5779283.5600000005</v>
          </cell>
          <cell r="AD115">
            <v>-3809835.21</v>
          </cell>
          <cell r="AE115">
            <v>-332454.56000000052</v>
          </cell>
          <cell r="AF115">
            <v>-332452.75</v>
          </cell>
          <cell r="AG115">
            <v>-332451.6099999994</v>
          </cell>
          <cell r="AH115">
            <v>-312543.24</v>
          </cell>
          <cell r="AI115">
            <v>-312528.90000000002</v>
          </cell>
          <cell r="AJ115">
            <v>-312450.15999999997</v>
          </cell>
          <cell r="AK115">
            <v>-312495.44000000134</v>
          </cell>
          <cell r="AL115">
            <v>-312488.06000000052</v>
          </cell>
          <cell r="AM115">
            <v>-312501.3900000006</v>
          </cell>
          <cell r="AN115">
            <v>-312480</v>
          </cell>
          <cell r="AO115">
            <v>-312498.12000000104</v>
          </cell>
          <cell r="AP115">
            <v>-312490.98</v>
          </cell>
          <cell r="AR115">
            <v>104585831.75</v>
          </cell>
          <cell r="AS115">
            <v>8114560.8699999992</v>
          </cell>
          <cell r="AT115">
            <v>8237964.29</v>
          </cell>
          <cell r="AU115">
            <v>8707927.3699999992</v>
          </cell>
          <cell r="AV115">
            <v>8289767.6099999994</v>
          </cell>
          <cell r="AW115">
            <v>8158859.8900000006</v>
          </cell>
          <cell r="AX115">
            <v>8553138.2199999988</v>
          </cell>
          <cell r="AY115">
            <v>8091614.4100000001</v>
          </cell>
          <cell r="AZ115">
            <v>8834461.5999999996</v>
          </cell>
          <cell r="BA115">
            <v>9210282.8300000001</v>
          </cell>
          <cell r="BB115">
            <v>9378901.7899999991</v>
          </cell>
          <cell r="BC115">
            <v>9140295.2800000012</v>
          </cell>
          <cell r="BD115">
            <v>9868057.5899999999</v>
          </cell>
          <cell r="BF115">
            <v>31521009</v>
          </cell>
          <cell r="BG115">
            <v>2667667</v>
          </cell>
          <cell r="BH115">
            <v>2521324</v>
          </cell>
          <cell r="BI115">
            <v>2683657</v>
          </cell>
          <cell r="BJ115">
            <v>2640394</v>
          </cell>
          <cell r="BK115">
            <v>2528429</v>
          </cell>
          <cell r="BL115">
            <v>2654581</v>
          </cell>
          <cell r="BM115">
            <v>2630700</v>
          </cell>
          <cell r="BN115">
            <v>2598139</v>
          </cell>
          <cell r="BO115">
            <v>2648576</v>
          </cell>
          <cell r="BP115">
            <v>2700152</v>
          </cell>
          <cell r="BQ115">
            <v>2594746</v>
          </cell>
          <cell r="BR115">
            <v>2652644</v>
          </cell>
          <cell r="BT115">
            <v>7508733</v>
          </cell>
          <cell r="BU115">
            <v>606286</v>
          </cell>
          <cell r="BV115">
            <v>630511</v>
          </cell>
          <cell r="BW115">
            <v>657883</v>
          </cell>
          <cell r="BX115">
            <v>657912</v>
          </cell>
          <cell r="BY115">
            <v>648029</v>
          </cell>
          <cell r="BZ115">
            <v>663540</v>
          </cell>
          <cell r="CA115">
            <v>602570</v>
          </cell>
          <cell r="CB115">
            <v>606170</v>
          </cell>
          <cell r="CC115">
            <v>609179</v>
          </cell>
          <cell r="CD115">
            <v>612036</v>
          </cell>
          <cell r="CE115">
            <v>604552</v>
          </cell>
          <cell r="CF115">
            <v>610065</v>
          </cell>
          <cell r="CH115" t="str">
            <v>0</v>
          </cell>
          <cell r="CI115" t="str">
            <v>0</v>
          </cell>
          <cell r="CJ115" t="str">
            <v>0</v>
          </cell>
          <cell r="CK115" t="str">
            <v>0</v>
          </cell>
          <cell r="CL115" t="str">
            <v>0</v>
          </cell>
          <cell r="CM115" t="str">
            <v>0</v>
          </cell>
          <cell r="CN115" t="str">
            <v>0</v>
          </cell>
          <cell r="CO115" t="str">
            <v>0</v>
          </cell>
          <cell r="CP115" t="str">
            <v>0</v>
          </cell>
          <cell r="CQ115" t="str">
            <v>0</v>
          </cell>
          <cell r="CR115" t="str">
            <v>0</v>
          </cell>
          <cell r="CS115" t="str">
            <v>0</v>
          </cell>
          <cell r="CT115" t="str">
            <v>0</v>
          </cell>
          <cell r="CV115" t="str">
            <v>0</v>
          </cell>
          <cell r="CW115" t="str">
            <v>0</v>
          </cell>
          <cell r="CX115" t="str">
            <v>0</v>
          </cell>
          <cell r="CY115" t="str">
            <v>0</v>
          </cell>
          <cell r="CZ115" t="str">
            <v>0</v>
          </cell>
          <cell r="DA115" t="str">
            <v>0</v>
          </cell>
          <cell r="DB115" t="str">
            <v>0</v>
          </cell>
          <cell r="DC115" t="str">
            <v>0</v>
          </cell>
          <cell r="DD115" t="str">
            <v>0</v>
          </cell>
          <cell r="DE115" t="str">
            <v>0</v>
          </cell>
          <cell r="DF115" t="str">
            <v>0</v>
          </cell>
          <cell r="DG115" t="str">
            <v>0</v>
          </cell>
          <cell r="DH115" t="str">
            <v>0</v>
          </cell>
          <cell r="DJ115">
            <v>-1617916</v>
          </cell>
          <cell r="DK115">
            <v>-134826</v>
          </cell>
          <cell r="DL115">
            <v>-134826</v>
          </cell>
          <cell r="DM115">
            <v>-134827</v>
          </cell>
          <cell r="DN115">
            <v>-134826</v>
          </cell>
          <cell r="DO115">
            <v>-134826</v>
          </cell>
          <cell r="DP115">
            <v>-134827</v>
          </cell>
          <cell r="DQ115">
            <v>-134826</v>
          </cell>
          <cell r="DR115">
            <v>-134826</v>
          </cell>
          <cell r="DS115">
            <v>-134827</v>
          </cell>
          <cell r="DT115">
            <v>-134826</v>
          </cell>
          <cell r="DU115">
            <v>-134826</v>
          </cell>
          <cell r="DV115">
            <v>-134827</v>
          </cell>
        </row>
        <row r="116">
          <cell r="A116" t="str">
            <v>Operating (Income) Loss</v>
          </cell>
          <cell r="B116">
            <v>126391546.94000001</v>
          </cell>
          <cell r="C116">
            <v>2660165.77</v>
          </cell>
          <cell r="D116">
            <v>14909998.160000019</v>
          </cell>
          <cell r="E116">
            <v>33313510.520000085</v>
          </cell>
          <cell r="F116">
            <v>37580173.719999976</v>
          </cell>
          <cell r="G116">
            <v>29615905.919999931</v>
          </cell>
          <cell r="H116">
            <v>16295312.809999987</v>
          </cell>
          <cell r="I116">
            <v>2006895.1699999892</v>
          </cell>
          <cell r="J116">
            <v>-1250249.809999994</v>
          </cell>
          <cell r="K116">
            <v>-6055159.509999983</v>
          </cell>
          <cell r="L116">
            <v>-1600558.4599999934</v>
          </cell>
          <cell r="M116">
            <v>509112.199999996</v>
          </cell>
          <cell r="N116">
            <v>-1593559.5500000068</v>
          </cell>
          <cell r="P116">
            <v>19258328.140000015</v>
          </cell>
          <cell r="Q116">
            <v>-301163.60000000359</v>
          </cell>
          <cell r="R116">
            <v>1837108.6700000083</v>
          </cell>
          <cell r="S116">
            <v>4397464.9800000004</v>
          </cell>
          <cell r="T116">
            <v>6457526.6800000146</v>
          </cell>
          <cell r="U116">
            <v>5644845.7199999951</v>
          </cell>
          <cell r="V116">
            <v>3225855.4300000151</v>
          </cell>
          <cell r="W116">
            <v>1685583.4799999939</v>
          </cell>
          <cell r="X116">
            <v>235427.72999999684</v>
          </cell>
          <cell r="Y116">
            <v>-1036540.51</v>
          </cell>
          <cell r="Z116">
            <v>-1050879.8700000001</v>
          </cell>
          <cell r="AA116">
            <v>-903666.21999999776</v>
          </cell>
          <cell r="AB116">
            <v>-933234.35000000289</v>
          </cell>
          <cell r="AD116">
            <v>3809835.21</v>
          </cell>
          <cell r="AE116">
            <v>332454.56000000052</v>
          </cell>
          <cell r="AF116">
            <v>332452.75</v>
          </cell>
          <cell r="AG116">
            <v>332451.6099999994</v>
          </cell>
          <cell r="AH116">
            <v>312543.24</v>
          </cell>
          <cell r="AI116">
            <v>312528.90000000002</v>
          </cell>
          <cell r="AJ116">
            <v>312450.15999999997</v>
          </cell>
          <cell r="AK116">
            <v>312495.44000000134</v>
          </cell>
          <cell r="AL116">
            <v>312488.06000000052</v>
          </cell>
          <cell r="AM116">
            <v>312501.3900000006</v>
          </cell>
          <cell r="AN116">
            <v>312480</v>
          </cell>
          <cell r="AO116">
            <v>312498.12000000104</v>
          </cell>
          <cell r="AP116">
            <v>312490.98</v>
          </cell>
          <cell r="AR116">
            <v>98750918.579999998</v>
          </cell>
          <cell r="AS116">
            <v>5905166.9900000002</v>
          </cell>
          <cell r="AT116">
            <v>6753592.6399999997</v>
          </cell>
          <cell r="AU116">
            <v>8735466.9199999999</v>
          </cell>
          <cell r="AV116">
            <v>13252538.879999999</v>
          </cell>
          <cell r="AW116">
            <v>12233691.670000002</v>
          </cell>
          <cell r="AX116">
            <v>11647399.620000001</v>
          </cell>
          <cell r="AY116">
            <v>6575481.2699999996</v>
          </cell>
          <cell r="AZ116">
            <v>6710744.3900000006</v>
          </cell>
          <cell r="BA116">
            <v>5906317.4199999999</v>
          </cell>
          <cell r="BB116">
            <v>6000527.7100000009</v>
          </cell>
          <cell r="BC116">
            <v>9949788.0999999978</v>
          </cell>
          <cell r="BD116">
            <v>5080202.97</v>
          </cell>
          <cell r="BF116">
            <v>58266208</v>
          </cell>
          <cell r="BG116">
            <v>2706929</v>
          </cell>
          <cell r="BH116">
            <v>4051272</v>
          </cell>
          <cell r="BI116">
            <v>8338939</v>
          </cell>
          <cell r="BJ116">
            <v>7556162</v>
          </cell>
          <cell r="BK116">
            <v>7628347</v>
          </cell>
          <cell r="BL116">
            <v>16908940</v>
          </cell>
          <cell r="BM116">
            <v>2141896</v>
          </cell>
          <cell r="BN116">
            <v>1787457</v>
          </cell>
          <cell r="BO116">
            <v>1737020</v>
          </cell>
          <cell r="BP116">
            <v>1685444</v>
          </cell>
          <cell r="BQ116">
            <v>1790850</v>
          </cell>
          <cell r="BR116">
            <v>1932952</v>
          </cell>
          <cell r="BT116">
            <v>25662384</v>
          </cell>
          <cell r="BU116">
            <v>930444</v>
          </cell>
          <cell r="BV116">
            <v>1204850</v>
          </cell>
          <cell r="BW116">
            <v>1175797</v>
          </cell>
          <cell r="BX116">
            <v>1799674</v>
          </cell>
          <cell r="BY116">
            <v>2058150</v>
          </cell>
          <cell r="BZ116">
            <v>1941220</v>
          </cell>
          <cell r="CA116">
            <v>1475757</v>
          </cell>
          <cell r="CB116">
            <v>1170711</v>
          </cell>
          <cell r="CC116">
            <v>11165048</v>
          </cell>
          <cell r="CD116">
            <v>911916</v>
          </cell>
          <cell r="CE116">
            <v>917914</v>
          </cell>
          <cell r="CF116">
            <v>910903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J116">
            <v>343944</v>
          </cell>
          <cell r="DK116">
            <v>28662</v>
          </cell>
          <cell r="DL116">
            <v>28662</v>
          </cell>
          <cell r="DM116">
            <v>28662</v>
          </cell>
          <cell r="DN116">
            <v>28662</v>
          </cell>
          <cell r="DO116">
            <v>28662</v>
          </cell>
          <cell r="DP116">
            <v>28662</v>
          </cell>
          <cell r="DQ116">
            <v>28662</v>
          </cell>
          <cell r="DR116">
            <v>28662</v>
          </cell>
          <cell r="DS116">
            <v>28662</v>
          </cell>
          <cell r="DT116">
            <v>28662</v>
          </cell>
          <cell r="DU116">
            <v>28662</v>
          </cell>
          <cell r="DV116">
            <v>28662</v>
          </cell>
        </row>
        <row r="117">
          <cell r="A117" t="str">
            <v>Interest Income</v>
          </cell>
          <cell r="B117">
            <v>3895230</v>
          </cell>
          <cell r="C117">
            <v>229233</v>
          </cell>
          <cell r="D117">
            <v>189447</v>
          </cell>
          <cell r="E117">
            <v>244043</v>
          </cell>
          <cell r="F117">
            <v>223662</v>
          </cell>
          <cell r="G117">
            <v>191713</v>
          </cell>
          <cell r="H117">
            <v>251121</v>
          </cell>
          <cell r="I117">
            <v>315930</v>
          </cell>
          <cell r="J117">
            <v>422824</v>
          </cell>
          <cell r="K117">
            <v>498926</v>
          </cell>
          <cell r="L117">
            <v>457029</v>
          </cell>
          <cell r="M117">
            <v>441011</v>
          </cell>
          <cell r="N117">
            <v>430291</v>
          </cell>
          <cell r="P117">
            <v>725823.79</v>
          </cell>
          <cell r="Q117">
            <v>48222.239999999998</v>
          </cell>
          <cell r="R117">
            <v>39825.35</v>
          </cell>
          <cell r="S117">
            <v>44858.06</v>
          </cell>
          <cell r="T117">
            <v>40938.18</v>
          </cell>
          <cell r="U117">
            <v>39463.760000000002</v>
          </cell>
          <cell r="V117">
            <v>45947.56</v>
          </cell>
          <cell r="W117">
            <v>56635.96</v>
          </cell>
          <cell r="X117">
            <v>78448.94</v>
          </cell>
          <cell r="Y117">
            <v>88264.44</v>
          </cell>
          <cell r="Z117">
            <v>85868.56</v>
          </cell>
          <cell r="AA117">
            <v>82628.83</v>
          </cell>
          <cell r="AB117">
            <v>74721.91</v>
          </cell>
          <cell r="AD117">
            <v>272035.24</v>
          </cell>
          <cell r="AE117" t="str">
            <v>0</v>
          </cell>
          <cell r="AF117" t="str">
            <v>0</v>
          </cell>
          <cell r="AG117">
            <v>76275.66</v>
          </cell>
          <cell r="AH117">
            <v>0</v>
          </cell>
          <cell r="AI117">
            <v>0</v>
          </cell>
          <cell r="AJ117">
            <v>74796.06</v>
          </cell>
          <cell r="AK117">
            <v>0</v>
          </cell>
          <cell r="AL117">
            <v>0</v>
          </cell>
          <cell r="AM117">
            <v>60481.760000000002</v>
          </cell>
          <cell r="AN117">
            <v>0</v>
          </cell>
          <cell r="AO117">
            <v>0</v>
          </cell>
          <cell r="AP117">
            <v>60481.760000000002</v>
          </cell>
          <cell r="AR117">
            <v>1927180</v>
          </cell>
          <cell r="AS117">
            <v>121503</v>
          </cell>
          <cell r="AT117">
            <v>100381</v>
          </cell>
          <cell r="AU117">
            <v>127650</v>
          </cell>
          <cell r="AV117">
            <v>104430</v>
          </cell>
          <cell r="AW117">
            <v>100863</v>
          </cell>
          <cell r="AX117">
            <v>131426</v>
          </cell>
          <cell r="AY117">
            <v>146450</v>
          </cell>
          <cell r="AZ117">
            <v>203946</v>
          </cell>
          <cell r="BA117">
            <v>243469</v>
          </cell>
          <cell r="BB117">
            <v>223812</v>
          </cell>
          <cell r="BC117">
            <v>215319</v>
          </cell>
          <cell r="BD117">
            <v>207931</v>
          </cell>
          <cell r="BF117">
            <v>1252367</v>
          </cell>
          <cell r="BG117">
            <v>109268</v>
          </cell>
          <cell r="BH117">
            <v>127563</v>
          </cell>
          <cell r="BI117">
            <v>159113</v>
          </cell>
          <cell r="BJ117">
            <v>121984</v>
          </cell>
          <cell r="BK117">
            <v>85623</v>
          </cell>
          <cell r="BL117">
            <v>74149</v>
          </cell>
          <cell r="BM117">
            <v>78532</v>
          </cell>
          <cell r="BN117">
            <v>99384</v>
          </cell>
          <cell r="BO117">
            <v>113090</v>
          </cell>
          <cell r="BP117">
            <v>78104</v>
          </cell>
          <cell r="BQ117">
            <v>110877</v>
          </cell>
          <cell r="BR117">
            <v>94680</v>
          </cell>
          <cell r="BT117">
            <v>7168823</v>
          </cell>
          <cell r="BU117">
            <v>517374</v>
          </cell>
          <cell r="BV117">
            <v>424045</v>
          </cell>
          <cell r="BW117">
            <v>426206</v>
          </cell>
          <cell r="BX117">
            <v>436929</v>
          </cell>
          <cell r="BY117">
            <v>480809</v>
          </cell>
          <cell r="BZ117">
            <v>543570</v>
          </cell>
          <cell r="CA117">
            <v>636878</v>
          </cell>
          <cell r="CB117">
            <v>768187</v>
          </cell>
          <cell r="CC117">
            <v>821873</v>
          </cell>
          <cell r="CD117">
            <v>774538</v>
          </cell>
          <cell r="CE117">
            <v>702933</v>
          </cell>
          <cell r="CF117">
            <v>635481</v>
          </cell>
          <cell r="CH117">
            <v>-216330</v>
          </cell>
          <cell r="CI117">
            <v>-20442</v>
          </cell>
          <cell r="CJ117">
            <v>-18311</v>
          </cell>
          <cell r="CK117">
            <v>-693</v>
          </cell>
          <cell r="CL117">
            <v>0</v>
          </cell>
          <cell r="CM117">
            <v>0</v>
          </cell>
          <cell r="CN117">
            <v>0</v>
          </cell>
          <cell r="CO117">
            <v>-55969</v>
          </cell>
          <cell r="CP117">
            <v>-43848</v>
          </cell>
          <cell r="CQ117">
            <v>-1268</v>
          </cell>
          <cell r="CR117">
            <v>-23838</v>
          </cell>
          <cell r="CS117">
            <v>-51961</v>
          </cell>
          <cell r="CT117">
            <v>0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-16544124</v>
          </cell>
          <cell r="DK117">
            <v>-1124755</v>
          </cell>
          <cell r="DL117">
            <v>-924425</v>
          </cell>
          <cell r="DM117">
            <v>-997148</v>
          </cell>
          <cell r="DN117">
            <v>-957823</v>
          </cell>
          <cell r="DO117">
            <v>-983634</v>
          </cell>
          <cell r="DP117">
            <v>-1132519</v>
          </cell>
          <cell r="DQ117">
            <v>-1352169</v>
          </cell>
          <cell r="DR117">
            <v>-1793213</v>
          </cell>
          <cell r="DS117">
            <v>-1979542</v>
          </cell>
          <cell r="DT117">
            <v>-1900205</v>
          </cell>
          <cell r="DU117">
            <v>-1785575</v>
          </cell>
          <cell r="DV117">
            <v>-1613116</v>
          </cell>
        </row>
        <row r="118">
          <cell r="A118" t="str">
            <v>Others Income</v>
          </cell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0</v>
          </cell>
          <cell r="N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  <cell r="AG118" t="str">
            <v>0</v>
          </cell>
          <cell r="AH118" t="str">
            <v>0</v>
          </cell>
          <cell r="AI118" t="str">
            <v>0</v>
          </cell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 t="str">
            <v>0</v>
          </cell>
          <cell r="AO118" t="str">
            <v>0</v>
          </cell>
          <cell r="AP118" t="str">
            <v>0</v>
          </cell>
          <cell r="AR118" t="str">
            <v>0</v>
          </cell>
          <cell r="AS118" t="str">
            <v>0</v>
          </cell>
          <cell r="AT118" t="str">
            <v>0</v>
          </cell>
          <cell r="AU118" t="str">
            <v>0</v>
          </cell>
          <cell r="AV118" t="str">
            <v>0</v>
          </cell>
          <cell r="AW118" t="str">
            <v>0</v>
          </cell>
          <cell r="AX118" t="str">
            <v>0</v>
          </cell>
          <cell r="AY118" t="str">
            <v>0</v>
          </cell>
          <cell r="AZ118" t="str">
            <v>0</v>
          </cell>
          <cell r="BA118" t="str">
            <v>0</v>
          </cell>
          <cell r="BB118" t="str">
            <v>0</v>
          </cell>
          <cell r="BC118" t="str">
            <v>0</v>
          </cell>
          <cell r="BD118" t="str">
            <v>0</v>
          </cell>
          <cell r="BF118">
            <v>250000</v>
          </cell>
          <cell r="BG118">
            <v>20833</v>
          </cell>
          <cell r="BH118">
            <v>20833</v>
          </cell>
          <cell r="BI118">
            <v>20834</v>
          </cell>
          <cell r="BJ118">
            <v>20833</v>
          </cell>
          <cell r="BK118">
            <v>20833</v>
          </cell>
          <cell r="BL118">
            <v>20834</v>
          </cell>
          <cell r="BM118">
            <v>20833</v>
          </cell>
          <cell r="BN118">
            <v>20833</v>
          </cell>
          <cell r="BO118">
            <v>20834</v>
          </cell>
          <cell r="BP118">
            <v>20833</v>
          </cell>
          <cell r="BQ118">
            <v>20833</v>
          </cell>
          <cell r="BR118">
            <v>20834</v>
          </cell>
          <cell r="BT118">
            <v>22200</v>
          </cell>
          <cell r="BU118">
            <v>1850</v>
          </cell>
          <cell r="BV118">
            <v>1850</v>
          </cell>
          <cell r="BW118">
            <v>1850</v>
          </cell>
          <cell r="BX118">
            <v>1850</v>
          </cell>
          <cell r="BY118">
            <v>1850</v>
          </cell>
          <cell r="BZ118">
            <v>1850</v>
          </cell>
          <cell r="CA118">
            <v>1850</v>
          </cell>
          <cell r="CB118">
            <v>1850</v>
          </cell>
          <cell r="CC118">
            <v>1850</v>
          </cell>
          <cell r="CD118">
            <v>1850</v>
          </cell>
          <cell r="CE118">
            <v>1850</v>
          </cell>
          <cell r="CF118">
            <v>1850</v>
          </cell>
          <cell r="CH118" t="str">
            <v>0</v>
          </cell>
          <cell r="CI118" t="str">
            <v>0</v>
          </cell>
          <cell r="CJ118" t="str">
            <v>0</v>
          </cell>
          <cell r="CK118" t="str">
            <v>0</v>
          </cell>
          <cell r="CL118" t="str">
            <v>0</v>
          </cell>
          <cell r="CM118" t="str">
            <v>0</v>
          </cell>
          <cell r="CN118" t="str">
            <v>0</v>
          </cell>
          <cell r="CO118" t="str">
            <v>0</v>
          </cell>
          <cell r="CP118" t="str">
            <v>0</v>
          </cell>
          <cell r="CQ118" t="str">
            <v>0</v>
          </cell>
          <cell r="CR118" t="str">
            <v>0</v>
          </cell>
          <cell r="CS118" t="str">
            <v>0</v>
          </cell>
          <cell r="CT118" t="str">
            <v>0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-343944</v>
          </cell>
          <cell r="DK118">
            <v>-28662</v>
          </cell>
          <cell r="DL118">
            <v>-28662</v>
          </cell>
          <cell r="DM118">
            <v>-28662</v>
          </cell>
          <cell r="DN118">
            <v>-28662</v>
          </cell>
          <cell r="DO118">
            <v>-28662</v>
          </cell>
          <cell r="DP118">
            <v>-28662</v>
          </cell>
          <cell r="DQ118">
            <v>-28662</v>
          </cell>
          <cell r="DR118">
            <v>-28662</v>
          </cell>
          <cell r="DS118">
            <v>-28662</v>
          </cell>
          <cell r="DT118">
            <v>-28662</v>
          </cell>
          <cell r="DU118">
            <v>-28662</v>
          </cell>
          <cell r="DV118">
            <v>-28662</v>
          </cell>
        </row>
        <row r="119">
          <cell r="A119" t="str">
            <v>Total Non-Operating Income</v>
          </cell>
          <cell r="B119">
            <v>3895230</v>
          </cell>
          <cell r="C119">
            <v>229233</v>
          </cell>
          <cell r="D119">
            <v>189447</v>
          </cell>
          <cell r="E119">
            <v>244043</v>
          </cell>
          <cell r="F119">
            <v>223662</v>
          </cell>
          <cell r="G119">
            <v>191713</v>
          </cell>
          <cell r="H119">
            <v>251121</v>
          </cell>
          <cell r="I119">
            <v>315930</v>
          </cell>
          <cell r="J119">
            <v>422824</v>
          </cell>
          <cell r="K119">
            <v>498926</v>
          </cell>
          <cell r="L119">
            <v>457029</v>
          </cell>
          <cell r="M119">
            <v>441011</v>
          </cell>
          <cell r="N119">
            <v>430291</v>
          </cell>
          <cell r="P119">
            <v>725823.79</v>
          </cell>
          <cell r="Q119">
            <v>48222.239999999998</v>
          </cell>
          <cell r="R119">
            <v>39825.35</v>
          </cell>
          <cell r="S119">
            <v>44858.06</v>
          </cell>
          <cell r="T119">
            <v>40938.18</v>
          </cell>
          <cell r="U119">
            <v>39463.760000000002</v>
          </cell>
          <cell r="V119">
            <v>45947.56</v>
          </cell>
          <cell r="W119">
            <v>56635.96</v>
          </cell>
          <cell r="X119">
            <v>78448.94</v>
          </cell>
          <cell r="Y119">
            <v>88264.44</v>
          </cell>
          <cell r="Z119">
            <v>85868.56</v>
          </cell>
          <cell r="AA119">
            <v>82628.83</v>
          </cell>
          <cell r="AB119">
            <v>74721.91</v>
          </cell>
          <cell r="AD119">
            <v>272035.24</v>
          </cell>
          <cell r="AE119" t="str">
            <v>0</v>
          </cell>
          <cell r="AF119" t="str">
            <v>0</v>
          </cell>
          <cell r="AG119">
            <v>76275.66</v>
          </cell>
          <cell r="AH119">
            <v>0</v>
          </cell>
          <cell r="AI119">
            <v>0</v>
          </cell>
          <cell r="AJ119">
            <v>74796.06</v>
          </cell>
          <cell r="AK119">
            <v>0</v>
          </cell>
          <cell r="AL119">
            <v>0</v>
          </cell>
          <cell r="AM119">
            <v>60481.760000000002</v>
          </cell>
          <cell r="AN119">
            <v>0</v>
          </cell>
          <cell r="AO119">
            <v>0</v>
          </cell>
          <cell r="AP119">
            <v>60481.760000000002</v>
          </cell>
          <cell r="AR119">
            <v>1927180</v>
          </cell>
          <cell r="AS119">
            <v>121503</v>
          </cell>
          <cell r="AT119">
            <v>100381</v>
          </cell>
          <cell r="AU119">
            <v>127650</v>
          </cell>
          <cell r="AV119">
            <v>104430</v>
          </cell>
          <cell r="AW119">
            <v>100863</v>
          </cell>
          <cell r="AX119">
            <v>131426</v>
          </cell>
          <cell r="AY119">
            <v>146450</v>
          </cell>
          <cell r="AZ119">
            <v>203946</v>
          </cell>
          <cell r="BA119">
            <v>243469</v>
          </cell>
          <cell r="BB119">
            <v>223812</v>
          </cell>
          <cell r="BC119">
            <v>215319</v>
          </cell>
          <cell r="BD119">
            <v>207931</v>
          </cell>
          <cell r="BF119">
            <v>1502367</v>
          </cell>
          <cell r="BG119">
            <v>130101</v>
          </cell>
          <cell r="BH119">
            <v>148396</v>
          </cell>
          <cell r="BI119">
            <v>179947</v>
          </cell>
          <cell r="BJ119">
            <v>142817</v>
          </cell>
          <cell r="BK119">
            <v>106456</v>
          </cell>
          <cell r="BL119">
            <v>94983</v>
          </cell>
          <cell r="BM119">
            <v>99365</v>
          </cell>
          <cell r="BN119">
            <v>120217</v>
          </cell>
          <cell r="BO119">
            <v>133924</v>
          </cell>
          <cell r="BP119">
            <v>98937</v>
          </cell>
          <cell r="BQ119">
            <v>131710</v>
          </cell>
          <cell r="BR119">
            <v>115514</v>
          </cell>
          <cell r="BT119">
            <v>7191023</v>
          </cell>
          <cell r="BU119">
            <v>519224</v>
          </cell>
          <cell r="BV119">
            <v>425895</v>
          </cell>
          <cell r="BW119">
            <v>428056</v>
          </cell>
          <cell r="BX119">
            <v>438779</v>
          </cell>
          <cell r="BY119">
            <v>482659</v>
          </cell>
          <cell r="BZ119">
            <v>545420</v>
          </cell>
          <cell r="CA119">
            <v>638728</v>
          </cell>
          <cell r="CB119">
            <v>770037</v>
          </cell>
          <cell r="CC119">
            <v>823723</v>
          </cell>
          <cell r="CD119">
            <v>776388</v>
          </cell>
          <cell r="CE119">
            <v>704783</v>
          </cell>
          <cell r="CF119">
            <v>637331</v>
          </cell>
          <cell r="CH119">
            <v>-216330</v>
          </cell>
          <cell r="CI119">
            <v>-20442</v>
          </cell>
          <cell r="CJ119">
            <v>-18311</v>
          </cell>
          <cell r="CK119">
            <v>-693</v>
          </cell>
          <cell r="CL119">
            <v>0</v>
          </cell>
          <cell r="CM119">
            <v>0</v>
          </cell>
          <cell r="CN119">
            <v>0</v>
          </cell>
          <cell r="CO119">
            <v>-55969</v>
          </cell>
          <cell r="CP119">
            <v>-43848</v>
          </cell>
          <cell r="CQ119">
            <v>-1268</v>
          </cell>
          <cell r="CR119">
            <v>-23838</v>
          </cell>
          <cell r="CS119">
            <v>-51961</v>
          </cell>
          <cell r="CT119">
            <v>0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-16888068</v>
          </cell>
          <cell r="DK119">
            <v>-1153417</v>
          </cell>
          <cell r="DL119">
            <v>-953087</v>
          </cell>
          <cell r="DM119">
            <v>-1025810</v>
          </cell>
          <cell r="DN119">
            <v>-986485</v>
          </cell>
          <cell r="DO119">
            <v>-1012296</v>
          </cell>
          <cell r="DP119">
            <v>-1161181</v>
          </cell>
          <cell r="DQ119">
            <v>-1380831</v>
          </cell>
          <cell r="DR119">
            <v>-1821875</v>
          </cell>
          <cell r="DS119">
            <v>-2008204</v>
          </cell>
          <cell r="DT119">
            <v>-1928867</v>
          </cell>
          <cell r="DU119">
            <v>-1814237</v>
          </cell>
          <cell r="DV119">
            <v>-1641778</v>
          </cell>
        </row>
        <row r="120">
          <cell r="A120" t="str">
            <v>Long Term Interest Expenses</v>
          </cell>
          <cell r="B120">
            <v>48058944.240000002</v>
          </cell>
          <cell r="C120">
            <v>4004912.02</v>
          </cell>
          <cell r="D120">
            <v>4004912.02</v>
          </cell>
          <cell r="E120">
            <v>4004912.02</v>
          </cell>
          <cell r="F120">
            <v>4004912.02</v>
          </cell>
          <cell r="G120">
            <v>4004912.02</v>
          </cell>
          <cell r="H120">
            <v>4004912.02</v>
          </cell>
          <cell r="I120">
            <v>4004912.02</v>
          </cell>
          <cell r="J120">
            <v>4004912.02</v>
          </cell>
          <cell r="K120">
            <v>4004912.02</v>
          </cell>
          <cell r="L120">
            <v>4004912.02</v>
          </cell>
          <cell r="M120">
            <v>4004912.02</v>
          </cell>
          <cell r="N120">
            <v>4004912.02</v>
          </cell>
          <cell r="P120">
            <v>9720221.6400000006</v>
          </cell>
          <cell r="Q120">
            <v>810018.47</v>
          </cell>
          <cell r="R120">
            <v>810018.47</v>
          </cell>
          <cell r="S120">
            <v>810018.47</v>
          </cell>
          <cell r="T120">
            <v>810018.47</v>
          </cell>
          <cell r="U120">
            <v>810018.47</v>
          </cell>
          <cell r="V120">
            <v>810018.47</v>
          </cell>
          <cell r="W120">
            <v>810018.47</v>
          </cell>
          <cell r="X120">
            <v>810018.47</v>
          </cell>
          <cell r="Y120">
            <v>810018.47</v>
          </cell>
          <cell r="Z120">
            <v>810018.47</v>
          </cell>
          <cell r="AA120">
            <v>810018.47</v>
          </cell>
          <cell r="AB120">
            <v>810018.47</v>
          </cell>
          <cell r="AD120" t="str">
            <v>0</v>
          </cell>
          <cell r="AE120" t="str">
            <v>0</v>
          </cell>
          <cell r="AF120" t="str">
            <v>0</v>
          </cell>
          <cell r="AG120" t="str">
            <v>0</v>
          </cell>
          <cell r="AH120" t="str">
            <v>0</v>
          </cell>
          <cell r="AI120" t="str">
            <v>0</v>
          </cell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 t="str">
            <v>0</v>
          </cell>
          <cell r="AO120" t="str">
            <v>0</v>
          </cell>
          <cell r="AP120" t="str">
            <v>0</v>
          </cell>
          <cell r="AR120">
            <v>25481696.52</v>
          </cell>
          <cell r="AS120">
            <v>2123474.71</v>
          </cell>
          <cell r="AT120">
            <v>2123474.71</v>
          </cell>
          <cell r="AU120">
            <v>2123474.71</v>
          </cell>
          <cell r="AV120">
            <v>2123474.71</v>
          </cell>
          <cell r="AW120">
            <v>2123474.71</v>
          </cell>
          <cell r="AX120">
            <v>2123474.71</v>
          </cell>
          <cell r="AY120">
            <v>2123474.71</v>
          </cell>
          <cell r="AZ120">
            <v>2123474.71</v>
          </cell>
          <cell r="BA120">
            <v>2123474.71</v>
          </cell>
          <cell r="BB120">
            <v>2123474.71</v>
          </cell>
          <cell r="BC120">
            <v>2123474.71</v>
          </cell>
          <cell r="BD120">
            <v>2123474.71</v>
          </cell>
          <cell r="BF120" t="str">
            <v>0</v>
          </cell>
          <cell r="BG120" t="str">
            <v>0</v>
          </cell>
          <cell r="BH120" t="str">
            <v>0</v>
          </cell>
          <cell r="BI120" t="str">
            <v>0</v>
          </cell>
          <cell r="BJ120" t="str">
            <v>0</v>
          </cell>
          <cell r="BK120" t="str">
            <v>0</v>
          </cell>
          <cell r="BL120" t="str">
            <v>0</v>
          </cell>
          <cell r="BM120" t="str">
            <v>0</v>
          </cell>
          <cell r="BN120" t="str">
            <v>0</v>
          </cell>
          <cell r="BO120" t="str">
            <v>0</v>
          </cell>
          <cell r="BP120" t="str">
            <v>0</v>
          </cell>
          <cell r="BQ120" t="str">
            <v>0</v>
          </cell>
          <cell r="BR120" t="str">
            <v>0</v>
          </cell>
          <cell r="BT120">
            <v>58129</v>
          </cell>
          <cell r="BU120">
            <v>7192</v>
          </cell>
          <cell r="BV120">
            <v>6786</v>
          </cell>
          <cell r="BW120">
            <v>6378</v>
          </cell>
          <cell r="BX120">
            <v>5537</v>
          </cell>
          <cell r="BY120">
            <v>5125</v>
          </cell>
          <cell r="BZ120">
            <v>4712</v>
          </cell>
          <cell r="CA120">
            <v>4297</v>
          </cell>
          <cell r="CB120">
            <v>3879</v>
          </cell>
          <cell r="CC120">
            <v>3879</v>
          </cell>
          <cell r="CD120">
            <v>3448</v>
          </cell>
          <cell r="CE120">
            <v>3448</v>
          </cell>
          <cell r="CF120">
            <v>3448</v>
          </cell>
          <cell r="CH120" t="str">
            <v>0</v>
          </cell>
          <cell r="CI120" t="str">
            <v>0</v>
          </cell>
          <cell r="CJ120" t="str">
            <v>0</v>
          </cell>
          <cell r="CK120" t="str">
            <v>0</v>
          </cell>
          <cell r="CL120" t="str">
            <v>0</v>
          </cell>
          <cell r="CM120" t="str">
            <v>0</v>
          </cell>
          <cell r="CN120" t="str">
            <v>0</v>
          </cell>
          <cell r="CO120" t="str">
            <v>0</v>
          </cell>
          <cell r="CP120" t="str">
            <v>0</v>
          </cell>
          <cell r="CQ120" t="str">
            <v>0</v>
          </cell>
          <cell r="CR120" t="str">
            <v>0</v>
          </cell>
          <cell r="CS120" t="str">
            <v>0</v>
          </cell>
          <cell r="CT120" t="str">
            <v>0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 t="str">
            <v>0</v>
          </cell>
          <cell r="DK120" t="str">
            <v>0</v>
          </cell>
          <cell r="DL120" t="str">
            <v>0</v>
          </cell>
          <cell r="DM120" t="str">
            <v>0</v>
          </cell>
          <cell r="DN120" t="str">
            <v>0</v>
          </cell>
          <cell r="DO120" t="str">
            <v>0</v>
          </cell>
          <cell r="DP120" t="str">
            <v>0</v>
          </cell>
          <cell r="DQ120" t="str">
            <v>0</v>
          </cell>
          <cell r="DR120" t="str">
            <v>0</v>
          </cell>
          <cell r="DS120" t="str">
            <v>0</v>
          </cell>
          <cell r="DT120" t="str">
            <v>0</v>
          </cell>
          <cell r="DU120" t="str">
            <v>0</v>
          </cell>
          <cell r="DV120" t="str">
            <v>0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>
            <v>216330</v>
          </cell>
          <cell r="BU121" t="str">
            <v>0</v>
          </cell>
          <cell r="BV121">
            <v>20442</v>
          </cell>
          <cell r="BW121">
            <v>18311</v>
          </cell>
          <cell r="BX121">
            <v>693</v>
          </cell>
          <cell r="BY121">
            <v>0</v>
          </cell>
          <cell r="BZ121">
            <v>0</v>
          </cell>
          <cell r="CA121">
            <v>0</v>
          </cell>
          <cell r="CB121">
            <v>55969</v>
          </cell>
          <cell r="CC121">
            <v>43848</v>
          </cell>
          <cell r="CD121">
            <v>1268</v>
          </cell>
          <cell r="CE121">
            <v>23838</v>
          </cell>
          <cell r="CF121">
            <v>51961</v>
          </cell>
          <cell r="CH121">
            <v>-216330</v>
          </cell>
          <cell r="CI121">
            <v>-20442</v>
          </cell>
          <cell r="CJ121">
            <v>-18311</v>
          </cell>
          <cell r="CK121">
            <v>-693</v>
          </cell>
          <cell r="CL121">
            <v>0</v>
          </cell>
          <cell r="CM121">
            <v>0</v>
          </cell>
          <cell r="CN121">
            <v>0</v>
          </cell>
          <cell r="CO121">
            <v>-55969</v>
          </cell>
          <cell r="CP121">
            <v>-43848</v>
          </cell>
          <cell r="CQ121">
            <v>-1268</v>
          </cell>
          <cell r="CR121">
            <v>-23838</v>
          </cell>
          <cell r="CS121">
            <v>-51961</v>
          </cell>
          <cell r="CT121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</row>
        <row r="125">
          <cell r="A125" t="str">
            <v>Other interest expense - SSU Allocation 4310-09999</v>
          </cell>
          <cell r="B125">
            <v>6674537</v>
          </cell>
          <cell r="C125">
            <v>542781</v>
          </cell>
          <cell r="D125">
            <v>563242</v>
          </cell>
          <cell r="E125">
            <v>644933</v>
          </cell>
          <cell r="F125">
            <v>635551</v>
          </cell>
          <cell r="G125">
            <v>528633</v>
          </cell>
          <cell r="H125">
            <v>449600</v>
          </cell>
          <cell r="I125">
            <v>386165</v>
          </cell>
          <cell r="J125">
            <v>456555</v>
          </cell>
          <cell r="K125">
            <v>516078</v>
          </cell>
          <cell r="L125">
            <v>572948</v>
          </cell>
          <cell r="M125">
            <v>675295</v>
          </cell>
          <cell r="N125">
            <v>702756</v>
          </cell>
          <cell r="P125">
            <v>1349967.18</v>
          </cell>
          <cell r="Q125">
            <v>109780.91</v>
          </cell>
          <cell r="R125">
            <v>113919.3</v>
          </cell>
          <cell r="S125">
            <v>130441.65</v>
          </cell>
          <cell r="T125">
            <v>128544.15</v>
          </cell>
          <cell r="U125">
            <v>106919.34</v>
          </cell>
          <cell r="V125">
            <v>90934.44</v>
          </cell>
          <cell r="W125">
            <v>78104.350000000006</v>
          </cell>
          <cell r="X125">
            <v>92341.19</v>
          </cell>
          <cell r="Y125">
            <v>104380.03</v>
          </cell>
          <cell r="Z125">
            <v>115882.39</v>
          </cell>
          <cell r="AA125">
            <v>136582.57</v>
          </cell>
          <cell r="AB125">
            <v>142136.85999999999</v>
          </cell>
          <cell r="AD125" t="str">
            <v>0</v>
          </cell>
          <cell r="AE125" t="str">
            <v>0</v>
          </cell>
          <cell r="AF125" t="str">
            <v>0</v>
          </cell>
          <cell r="AG125" t="str">
            <v>0</v>
          </cell>
          <cell r="AH125" t="str">
            <v>0</v>
          </cell>
          <cell r="AI125" t="str">
            <v>0</v>
          </cell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 t="str">
            <v>0</v>
          </cell>
          <cell r="AO125" t="str">
            <v>0</v>
          </cell>
          <cell r="AP125" t="str">
            <v>0</v>
          </cell>
          <cell r="AR125">
            <v>3538959</v>
          </cell>
          <cell r="AS125">
            <v>287792</v>
          </cell>
          <cell r="AT125">
            <v>298641</v>
          </cell>
          <cell r="AU125">
            <v>341955</v>
          </cell>
          <cell r="AV125">
            <v>336980</v>
          </cell>
          <cell r="AW125">
            <v>280291</v>
          </cell>
          <cell r="AX125">
            <v>238386</v>
          </cell>
          <cell r="AY125">
            <v>204752</v>
          </cell>
          <cell r="AZ125">
            <v>242074</v>
          </cell>
          <cell r="BA125">
            <v>273634</v>
          </cell>
          <cell r="BB125">
            <v>303787</v>
          </cell>
          <cell r="BC125">
            <v>358053</v>
          </cell>
          <cell r="BD125">
            <v>372614</v>
          </cell>
          <cell r="BF125" t="str">
            <v>0</v>
          </cell>
          <cell r="BG125" t="str">
            <v>0</v>
          </cell>
          <cell r="BH125" t="str">
            <v>0</v>
          </cell>
          <cell r="BI125" t="str">
            <v>0</v>
          </cell>
          <cell r="BJ125" t="str">
            <v>0</v>
          </cell>
          <cell r="BK125" t="str">
            <v>0</v>
          </cell>
          <cell r="BL125" t="str">
            <v>0</v>
          </cell>
          <cell r="BM125" t="str">
            <v>0</v>
          </cell>
          <cell r="BN125" t="str">
            <v>0</v>
          </cell>
          <cell r="BO125" t="str">
            <v>0</v>
          </cell>
          <cell r="BP125" t="str">
            <v>0</v>
          </cell>
          <cell r="BQ125" t="str">
            <v>0</v>
          </cell>
          <cell r="BR125" t="str">
            <v>0</v>
          </cell>
          <cell r="BT125" t="str">
            <v>0</v>
          </cell>
          <cell r="BU125" t="str">
            <v>0</v>
          </cell>
          <cell r="BV125" t="str">
            <v>0</v>
          </cell>
          <cell r="BW125" t="str">
            <v>0</v>
          </cell>
          <cell r="BX125" t="str">
            <v>0</v>
          </cell>
          <cell r="BY125" t="str">
            <v>0</v>
          </cell>
          <cell r="BZ125" t="str">
            <v>0</v>
          </cell>
          <cell r="CA125" t="str">
            <v>0</v>
          </cell>
          <cell r="CB125" t="str">
            <v>0</v>
          </cell>
          <cell r="CC125" t="str">
            <v>0</v>
          </cell>
          <cell r="CD125" t="str">
            <v>0</v>
          </cell>
          <cell r="CE125" t="str">
            <v>0</v>
          </cell>
          <cell r="CF125" t="str">
            <v>0</v>
          </cell>
          <cell r="CH125" t="str">
            <v>0</v>
          </cell>
          <cell r="CI125" t="str">
            <v>0</v>
          </cell>
          <cell r="CJ125" t="str">
            <v>0</v>
          </cell>
          <cell r="CK125" t="str">
            <v>0</v>
          </cell>
          <cell r="CL125" t="str">
            <v>0</v>
          </cell>
          <cell r="CM125" t="str">
            <v>0</v>
          </cell>
          <cell r="CN125" t="str">
            <v>0</v>
          </cell>
          <cell r="CO125" t="str">
            <v>0</v>
          </cell>
          <cell r="CP125" t="str">
            <v>0</v>
          </cell>
          <cell r="CQ125" t="str">
            <v>0</v>
          </cell>
          <cell r="CR125" t="str">
            <v>0</v>
          </cell>
          <cell r="CS125" t="str">
            <v>0</v>
          </cell>
          <cell r="CT125" t="str">
            <v>0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 t="str">
            <v>0</v>
          </cell>
          <cell r="DK125" t="str">
            <v>0</v>
          </cell>
          <cell r="DL125" t="str">
            <v>0</v>
          </cell>
          <cell r="DM125" t="str">
            <v>0</v>
          </cell>
          <cell r="DN125" t="str">
            <v>0</v>
          </cell>
          <cell r="DO125" t="str">
            <v>0</v>
          </cell>
          <cell r="DP125" t="str">
            <v>0</v>
          </cell>
          <cell r="DQ125" t="str">
            <v>0</v>
          </cell>
          <cell r="DR125" t="str">
            <v>0</v>
          </cell>
          <cell r="DS125" t="str">
            <v>0</v>
          </cell>
          <cell r="DT125" t="str">
            <v>0</v>
          </cell>
          <cell r="DU125" t="str">
            <v>0</v>
          </cell>
          <cell r="DV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 t="str">
            <v>0</v>
          </cell>
          <cell r="BG129" t="str">
            <v>0</v>
          </cell>
          <cell r="BH129" t="str">
            <v>0</v>
          </cell>
          <cell r="BI129" t="str">
            <v>0</v>
          </cell>
          <cell r="BJ129" t="str">
            <v>0</v>
          </cell>
          <cell r="BK129" t="str">
            <v>0</v>
          </cell>
          <cell r="BL129" t="str">
            <v>0</v>
          </cell>
          <cell r="BM129" t="str">
            <v>0</v>
          </cell>
          <cell r="BN129" t="str">
            <v>0</v>
          </cell>
          <cell r="BO129" t="str">
            <v>0</v>
          </cell>
          <cell r="BP129" t="str">
            <v>0</v>
          </cell>
          <cell r="BQ129" t="str">
            <v>0</v>
          </cell>
          <cell r="BR129" t="str">
            <v>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 t="str">
            <v>0</v>
          </cell>
          <cell r="DK129" t="str">
            <v>0</v>
          </cell>
          <cell r="DL129" t="str">
            <v>0</v>
          </cell>
          <cell r="DM129" t="str">
            <v>0</v>
          </cell>
          <cell r="DN129" t="str">
            <v>0</v>
          </cell>
          <cell r="DO129" t="str">
            <v>0</v>
          </cell>
          <cell r="DP129" t="str">
            <v>0</v>
          </cell>
          <cell r="DQ129" t="str">
            <v>0</v>
          </cell>
          <cell r="DR129" t="str">
            <v>0</v>
          </cell>
          <cell r="DS129" t="str">
            <v>0</v>
          </cell>
          <cell r="DT129" t="str">
            <v>0</v>
          </cell>
          <cell r="DU129" t="str">
            <v>0</v>
          </cell>
          <cell r="DV129" t="str">
            <v>0</v>
          </cell>
        </row>
        <row r="130">
          <cell r="A130" t="str">
            <v>Other interest expense - Cust Deps-By Acct/D 4310-30119</v>
          </cell>
          <cell r="B130">
            <v>1358400</v>
          </cell>
          <cell r="C130">
            <v>113200</v>
          </cell>
          <cell r="D130">
            <v>113200</v>
          </cell>
          <cell r="E130">
            <v>113200</v>
          </cell>
          <cell r="F130">
            <v>113200</v>
          </cell>
          <cell r="G130">
            <v>113200</v>
          </cell>
          <cell r="H130">
            <v>113200</v>
          </cell>
          <cell r="I130">
            <v>113200</v>
          </cell>
          <cell r="J130">
            <v>113200</v>
          </cell>
          <cell r="K130">
            <v>113200</v>
          </cell>
          <cell r="L130">
            <v>113200</v>
          </cell>
          <cell r="M130">
            <v>113200</v>
          </cell>
          <cell r="N130">
            <v>113200</v>
          </cell>
          <cell r="P130">
            <v>744000</v>
          </cell>
          <cell r="Q130">
            <v>62000</v>
          </cell>
          <cell r="R130">
            <v>62000</v>
          </cell>
          <cell r="S130">
            <v>62000</v>
          </cell>
          <cell r="T130">
            <v>62000</v>
          </cell>
          <cell r="U130">
            <v>62000</v>
          </cell>
          <cell r="V130">
            <v>62000</v>
          </cell>
          <cell r="W130">
            <v>62000</v>
          </cell>
          <cell r="X130">
            <v>62000</v>
          </cell>
          <cell r="Y130">
            <v>62000</v>
          </cell>
          <cell r="Z130">
            <v>62000</v>
          </cell>
          <cell r="AA130">
            <v>62000</v>
          </cell>
          <cell r="AB130">
            <v>62000</v>
          </cell>
          <cell r="AD130" t="str">
            <v>0</v>
          </cell>
          <cell r="AE130" t="str">
            <v>0</v>
          </cell>
          <cell r="AF130" t="str">
            <v>0</v>
          </cell>
          <cell r="AG130" t="str">
            <v>0</v>
          </cell>
          <cell r="AH130" t="str">
            <v>0</v>
          </cell>
          <cell r="AI130" t="str">
            <v>0</v>
          </cell>
          <cell r="AJ130" t="str">
            <v>0</v>
          </cell>
          <cell r="AK130" t="str">
            <v>0</v>
          </cell>
          <cell r="AL130" t="str">
            <v>0</v>
          </cell>
          <cell r="AM130" t="str">
            <v>0</v>
          </cell>
          <cell r="AN130" t="str">
            <v>0</v>
          </cell>
          <cell r="AO130" t="str">
            <v>0</v>
          </cell>
          <cell r="AP130" t="str">
            <v>0</v>
          </cell>
          <cell r="AR130" t="str">
            <v>0</v>
          </cell>
          <cell r="AS130" t="str">
            <v>0</v>
          </cell>
          <cell r="AT130" t="str">
            <v>0</v>
          </cell>
          <cell r="AU130" t="str">
            <v>0</v>
          </cell>
          <cell r="AV130" t="str">
            <v>0</v>
          </cell>
          <cell r="AW130" t="str">
            <v>0</v>
          </cell>
          <cell r="AX130" t="str">
            <v>0</v>
          </cell>
          <cell r="AY130" t="str">
            <v>0</v>
          </cell>
          <cell r="AZ130" t="str">
            <v>0</v>
          </cell>
          <cell r="BA130" t="str">
            <v>0</v>
          </cell>
          <cell r="BB130" t="str">
            <v>0</v>
          </cell>
          <cell r="BC130" t="str">
            <v>0</v>
          </cell>
          <cell r="BD130" t="str">
            <v>0</v>
          </cell>
          <cell r="BF130" t="str">
            <v>0</v>
          </cell>
          <cell r="BG130" t="str">
            <v>0</v>
          </cell>
          <cell r="BH130" t="str">
            <v>0</v>
          </cell>
          <cell r="BI130" t="str">
            <v>0</v>
          </cell>
          <cell r="BJ130" t="str">
            <v>0</v>
          </cell>
          <cell r="BK130" t="str">
            <v>0</v>
          </cell>
          <cell r="BL130" t="str">
            <v>0</v>
          </cell>
          <cell r="BM130" t="str">
            <v>0</v>
          </cell>
          <cell r="BN130" t="str">
            <v>0</v>
          </cell>
          <cell r="BO130" t="str">
            <v>0</v>
          </cell>
          <cell r="BP130" t="str">
            <v>0</v>
          </cell>
          <cell r="BQ130" t="str">
            <v>0</v>
          </cell>
          <cell r="BR130" t="str">
            <v>0</v>
          </cell>
          <cell r="BT130" t="str">
            <v>0</v>
          </cell>
          <cell r="BU130" t="str">
            <v>0</v>
          </cell>
          <cell r="BV130" t="str">
            <v>0</v>
          </cell>
          <cell r="BW130" t="str">
            <v>0</v>
          </cell>
          <cell r="BX130" t="str">
            <v>0</v>
          </cell>
          <cell r="BY130" t="str">
            <v>0</v>
          </cell>
          <cell r="BZ130" t="str">
            <v>0</v>
          </cell>
          <cell r="CA130" t="str">
            <v>0</v>
          </cell>
          <cell r="CB130" t="str">
            <v>0</v>
          </cell>
          <cell r="CC130" t="str">
            <v>0</v>
          </cell>
          <cell r="CD130" t="str">
            <v>0</v>
          </cell>
          <cell r="CE130" t="str">
            <v>0</v>
          </cell>
          <cell r="CF130" t="str">
            <v>0</v>
          </cell>
          <cell r="CH130" t="str">
            <v>0</v>
          </cell>
          <cell r="CI130" t="str">
            <v>0</v>
          </cell>
          <cell r="CJ130" t="str">
            <v>0</v>
          </cell>
          <cell r="CK130" t="str">
            <v>0</v>
          </cell>
          <cell r="CL130" t="str">
            <v>0</v>
          </cell>
          <cell r="CM130" t="str">
            <v>0</v>
          </cell>
          <cell r="CN130" t="str">
            <v>0</v>
          </cell>
          <cell r="CO130" t="str">
            <v>0</v>
          </cell>
          <cell r="CP130" t="str">
            <v>0</v>
          </cell>
          <cell r="CQ130" t="str">
            <v>0</v>
          </cell>
          <cell r="CR130" t="str">
            <v>0</v>
          </cell>
          <cell r="CS130" t="str">
            <v>0</v>
          </cell>
          <cell r="CT130" t="str">
            <v>0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 t="str">
            <v>0</v>
          </cell>
          <cell r="DK130" t="str">
            <v>0</v>
          </cell>
          <cell r="DL130" t="str">
            <v>0</v>
          </cell>
          <cell r="DM130" t="str">
            <v>0</v>
          </cell>
          <cell r="DN130" t="str">
            <v>0</v>
          </cell>
          <cell r="DO130" t="str">
            <v>0</v>
          </cell>
          <cell r="DP130" t="str">
            <v>0</v>
          </cell>
          <cell r="DQ130" t="str">
            <v>0</v>
          </cell>
          <cell r="DR130" t="str">
            <v>0</v>
          </cell>
          <cell r="DS130" t="str">
            <v>0</v>
          </cell>
          <cell r="DT130" t="str">
            <v>0</v>
          </cell>
          <cell r="DU130" t="str">
            <v>0</v>
          </cell>
          <cell r="DV130" t="str">
            <v>0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>
            <v>7210055</v>
          </cell>
          <cell r="BG133">
            <v>545059</v>
          </cell>
          <cell r="BH133">
            <v>407934</v>
          </cell>
          <cell r="BI133">
            <v>380919</v>
          </cell>
          <cell r="BJ133">
            <v>398011</v>
          </cell>
          <cell r="BK133">
            <v>385227</v>
          </cell>
          <cell r="BL133">
            <v>453037</v>
          </cell>
          <cell r="BM133">
            <v>562504</v>
          </cell>
          <cell r="BN133">
            <v>795580</v>
          </cell>
          <cell r="BO133">
            <v>915014</v>
          </cell>
          <cell r="BP133">
            <v>899876</v>
          </cell>
          <cell r="BQ133">
            <v>811578</v>
          </cell>
          <cell r="BR133">
            <v>655316</v>
          </cell>
          <cell r="BT133">
            <v>2308002</v>
          </cell>
          <cell r="BU133">
            <v>159085</v>
          </cell>
          <cell r="BV133">
            <v>156614</v>
          </cell>
          <cell r="BW133">
            <v>244172</v>
          </cell>
          <cell r="BX133">
            <v>182497</v>
          </cell>
          <cell r="BY133">
            <v>165752</v>
          </cell>
          <cell r="BZ133">
            <v>171913</v>
          </cell>
          <cell r="CA133">
            <v>176635</v>
          </cell>
          <cell r="CB133">
            <v>185172</v>
          </cell>
          <cell r="CC133">
            <v>198348</v>
          </cell>
          <cell r="CD133">
            <v>211910</v>
          </cell>
          <cell r="CE133">
            <v>222461</v>
          </cell>
          <cell r="CF133">
            <v>233443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>
            <v>-16544124</v>
          </cell>
          <cell r="DK133">
            <v>-1124755</v>
          </cell>
          <cell r="DL133">
            <v>-924425</v>
          </cell>
          <cell r="DM133">
            <v>-997148</v>
          </cell>
          <cell r="DN133">
            <v>-957823</v>
          </cell>
          <cell r="DO133">
            <v>-983634</v>
          </cell>
          <cell r="DP133">
            <v>-1132519</v>
          </cell>
          <cell r="DQ133">
            <v>-1352169</v>
          </cell>
          <cell r="DR133">
            <v>-1793213</v>
          </cell>
          <cell r="DS133">
            <v>-1979542</v>
          </cell>
          <cell r="DT133">
            <v>-1900205</v>
          </cell>
          <cell r="DU133">
            <v>-1785575</v>
          </cell>
          <cell r="DV133">
            <v>-1613116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</row>
        <row r="152">
          <cell r="A152" t="str">
            <v>Other interest expense - Int on Taxes 4310-30157</v>
          </cell>
          <cell r="B152">
            <v>750000</v>
          </cell>
          <cell r="C152">
            <v>62500</v>
          </cell>
          <cell r="D152">
            <v>62500</v>
          </cell>
          <cell r="E152">
            <v>62500</v>
          </cell>
          <cell r="F152">
            <v>62500</v>
          </cell>
          <cell r="G152">
            <v>62500</v>
          </cell>
          <cell r="H152">
            <v>62500</v>
          </cell>
          <cell r="I152">
            <v>62500</v>
          </cell>
          <cell r="J152">
            <v>62500</v>
          </cell>
          <cell r="K152">
            <v>62500</v>
          </cell>
          <cell r="L152">
            <v>62500</v>
          </cell>
          <cell r="M152">
            <v>62500</v>
          </cell>
          <cell r="N152">
            <v>62500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 t="str">
            <v>0</v>
          </cell>
          <cell r="AE152" t="str">
            <v>0</v>
          </cell>
          <cell r="AF152" t="str">
            <v>0</v>
          </cell>
          <cell r="AG152" t="str">
            <v>0</v>
          </cell>
          <cell r="AH152" t="str">
            <v>0</v>
          </cell>
          <cell r="AI152" t="str">
            <v>0</v>
          </cell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 t="str">
            <v>0</v>
          </cell>
          <cell r="AO152" t="str">
            <v>0</v>
          </cell>
          <cell r="AP152" t="str">
            <v>0</v>
          </cell>
          <cell r="AR152">
            <v>9070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>
            <v>9070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F152" t="str">
            <v>0</v>
          </cell>
          <cell r="BG152" t="str">
            <v>0</v>
          </cell>
          <cell r="BH152" t="str">
            <v>0</v>
          </cell>
          <cell r="BI152" t="str">
            <v>0</v>
          </cell>
          <cell r="BJ152" t="str">
            <v>0</v>
          </cell>
          <cell r="BK152" t="str">
            <v>0</v>
          </cell>
          <cell r="BL152" t="str">
            <v>0</v>
          </cell>
          <cell r="BM152" t="str">
            <v>0</v>
          </cell>
          <cell r="BN152" t="str">
            <v>0</v>
          </cell>
          <cell r="BO152" t="str">
            <v>0</v>
          </cell>
          <cell r="BP152" t="str">
            <v>0</v>
          </cell>
          <cell r="BQ152" t="str">
            <v>0</v>
          </cell>
          <cell r="BR152" t="str">
            <v>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 t="str">
            <v>0</v>
          </cell>
          <cell r="DK152" t="str">
            <v>0</v>
          </cell>
          <cell r="DL152" t="str">
            <v>0</v>
          </cell>
          <cell r="DM152" t="str">
            <v>0</v>
          </cell>
          <cell r="DN152" t="str">
            <v>0</v>
          </cell>
          <cell r="DO152" t="str">
            <v>0</v>
          </cell>
          <cell r="DP152" t="str">
            <v>0</v>
          </cell>
          <cell r="DQ152" t="str">
            <v>0</v>
          </cell>
          <cell r="DR152" t="str">
            <v>0</v>
          </cell>
          <cell r="DS152" t="str">
            <v>0</v>
          </cell>
          <cell r="DT152" t="str">
            <v>0</v>
          </cell>
          <cell r="DU152" t="str">
            <v>0</v>
          </cell>
          <cell r="DV152" t="str">
            <v>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</row>
        <row r="155">
          <cell r="A155" t="str">
            <v>Allowance for borrowed funds used durin - Default 4320-00000</v>
          </cell>
          <cell r="B155">
            <v>-707021</v>
          </cell>
          <cell r="C155">
            <v>-68297</v>
          </cell>
          <cell r="D155">
            <v>-64735</v>
          </cell>
          <cell r="E155">
            <v>-28552</v>
          </cell>
          <cell r="F155">
            <v>-34502</v>
          </cell>
          <cell r="G155">
            <v>-42055</v>
          </cell>
          <cell r="H155">
            <v>-52005</v>
          </cell>
          <cell r="I155">
            <v>-55418</v>
          </cell>
          <cell r="J155">
            <v>-64097</v>
          </cell>
          <cell r="K155">
            <v>-74340</v>
          </cell>
          <cell r="L155">
            <v>-74340</v>
          </cell>
          <cell r="M155">
            <v>-74340</v>
          </cell>
          <cell r="N155">
            <v>-74340</v>
          </cell>
          <cell r="P155">
            <v>-217053.79</v>
          </cell>
          <cell r="Q155">
            <v>-9626.6200000000008</v>
          </cell>
          <cell r="R155">
            <v>-12977.98</v>
          </cell>
          <cell r="S155">
            <v>-14645.4</v>
          </cell>
          <cell r="T155">
            <v>-16908.12</v>
          </cell>
          <cell r="U155">
            <v>-19258.53</v>
          </cell>
          <cell r="V155">
            <v>-21885.16</v>
          </cell>
          <cell r="W155">
            <v>-21640.42</v>
          </cell>
          <cell r="X155">
            <v>-24263.02</v>
          </cell>
          <cell r="Y155">
            <v>-15964.31</v>
          </cell>
          <cell r="Z155">
            <v>-19961.41</v>
          </cell>
          <cell r="AA155">
            <v>-19961.41</v>
          </cell>
          <cell r="AB155">
            <v>-19961.41</v>
          </cell>
          <cell r="AD155" t="str">
            <v>0</v>
          </cell>
          <cell r="AE155" t="str">
            <v>0</v>
          </cell>
          <cell r="AF155" t="str">
            <v>0</v>
          </cell>
          <cell r="AG155" t="str">
            <v>0</v>
          </cell>
          <cell r="AH155" t="str">
            <v>0</v>
          </cell>
          <cell r="AI155" t="str">
            <v>0</v>
          </cell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 t="str">
            <v>0</v>
          </cell>
          <cell r="AO155" t="str">
            <v>0</v>
          </cell>
          <cell r="AP155" t="str">
            <v>0</v>
          </cell>
          <cell r="AR155">
            <v>-1407900</v>
          </cell>
          <cell r="AS155">
            <v>-84950</v>
          </cell>
          <cell r="AT155">
            <v>-84950</v>
          </cell>
          <cell r="AU155">
            <v>-84950</v>
          </cell>
          <cell r="AV155">
            <v>-84950</v>
          </cell>
          <cell r="AW155">
            <v>-84950</v>
          </cell>
          <cell r="AX155">
            <v>-84950</v>
          </cell>
          <cell r="AY155">
            <v>-103450</v>
          </cell>
          <cell r="AZ155">
            <v>-121950</v>
          </cell>
          <cell r="BA155">
            <v>-140450</v>
          </cell>
          <cell r="BB155">
            <v>-158950</v>
          </cell>
          <cell r="BC155">
            <v>-177450</v>
          </cell>
          <cell r="BD155">
            <v>-195950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 t="str">
            <v>0</v>
          </cell>
          <cell r="BU155" t="str">
            <v>0</v>
          </cell>
          <cell r="BV155" t="str">
            <v>0</v>
          </cell>
          <cell r="BW155" t="str">
            <v>0</v>
          </cell>
          <cell r="BX155" t="str">
            <v>0</v>
          </cell>
          <cell r="BY155" t="str">
            <v>0</v>
          </cell>
          <cell r="BZ155" t="str">
            <v>0</v>
          </cell>
          <cell r="CA155" t="str">
            <v>0</v>
          </cell>
          <cell r="CB155" t="str">
            <v>0</v>
          </cell>
          <cell r="CC155" t="str">
            <v>0</v>
          </cell>
          <cell r="CD155" t="str">
            <v>0</v>
          </cell>
          <cell r="CE155" t="str">
            <v>0</v>
          </cell>
          <cell r="CF155" t="str">
            <v>0</v>
          </cell>
          <cell r="CH155" t="str">
            <v>0</v>
          </cell>
          <cell r="CI155" t="str">
            <v>0</v>
          </cell>
          <cell r="CJ155" t="str">
            <v>0</v>
          </cell>
          <cell r="CK155" t="str">
            <v>0</v>
          </cell>
          <cell r="CL155" t="str">
            <v>0</v>
          </cell>
          <cell r="CM155" t="str">
            <v>0</v>
          </cell>
          <cell r="CN155" t="str">
            <v>0</v>
          </cell>
          <cell r="CO155" t="str">
            <v>0</v>
          </cell>
          <cell r="CP155" t="str">
            <v>0</v>
          </cell>
          <cell r="CQ155" t="str">
            <v>0</v>
          </cell>
          <cell r="CR155" t="str">
            <v>0</v>
          </cell>
          <cell r="CS155" t="str">
            <v>0</v>
          </cell>
          <cell r="CT155" t="str">
            <v>0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 t="str">
            <v>0</v>
          </cell>
          <cell r="DK155" t="str">
            <v>0</v>
          </cell>
          <cell r="DL155" t="str">
            <v>0</v>
          </cell>
          <cell r="DM155" t="str">
            <v>0</v>
          </cell>
          <cell r="DN155" t="str">
            <v>0</v>
          </cell>
          <cell r="DO155" t="str">
            <v>0</v>
          </cell>
          <cell r="DP155" t="str">
            <v>0</v>
          </cell>
          <cell r="DQ155" t="str">
            <v>0</v>
          </cell>
          <cell r="DR155" t="str">
            <v>0</v>
          </cell>
          <cell r="DS155" t="str">
            <v>0</v>
          </cell>
          <cell r="DT155" t="str">
            <v>0</v>
          </cell>
          <cell r="DU155" t="str">
            <v>0</v>
          </cell>
          <cell r="DV155" t="str">
            <v>0</v>
          </cell>
        </row>
        <row r="156">
          <cell r="A156" t="str">
            <v>Total ShortTerm</v>
          </cell>
          <cell r="B156">
            <v>8075916</v>
          </cell>
          <cell r="C156">
            <v>650184</v>
          </cell>
          <cell r="D156">
            <v>674207</v>
          </cell>
          <cell r="E156">
            <v>792081</v>
          </cell>
          <cell r="F156">
            <v>776749</v>
          </cell>
          <cell r="G156">
            <v>662278</v>
          </cell>
          <cell r="H156">
            <v>573295</v>
          </cell>
          <cell r="I156">
            <v>506447</v>
          </cell>
          <cell r="J156">
            <v>568158</v>
          </cell>
          <cell r="K156">
            <v>617438</v>
          </cell>
          <cell r="L156">
            <v>674308</v>
          </cell>
          <cell r="M156">
            <v>776655</v>
          </cell>
          <cell r="N156">
            <v>804116</v>
          </cell>
          <cell r="P156">
            <v>1876913.39</v>
          </cell>
          <cell r="Q156">
            <v>162154.29</v>
          </cell>
          <cell r="R156">
            <v>162941.31999999998</v>
          </cell>
          <cell r="S156">
            <v>177796.25</v>
          </cell>
          <cell r="T156">
            <v>173636.03</v>
          </cell>
          <cell r="U156">
            <v>149660.81</v>
          </cell>
          <cell r="V156">
            <v>131049.28</v>
          </cell>
          <cell r="W156">
            <v>118463.93000000001</v>
          </cell>
          <cell r="X156">
            <v>130078.17</v>
          </cell>
          <cell r="Y156">
            <v>150415.72</v>
          </cell>
          <cell r="Z156">
            <v>157920.98000000001</v>
          </cell>
          <cell r="AA156">
            <v>178621.16</v>
          </cell>
          <cell r="AB156">
            <v>184175.44999999998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R156">
            <v>2140129</v>
          </cell>
          <cell r="AS156">
            <v>202842</v>
          </cell>
          <cell r="AT156">
            <v>213691</v>
          </cell>
          <cell r="AU156">
            <v>257005</v>
          </cell>
          <cell r="AV156">
            <v>252030</v>
          </cell>
          <cell r="AW156">
            <v>195341</v>
          </cell>
          <cell r="AX156">
            <v>162506</v>
          </cell>
          <cell r="AY156">
            <v>101302</v>
          </cell>
          <cell r="AZ156">
            <v>120124</v>
          </cell>
          <cell r="BA156">
            <v>133184</v>
          </cell>
          <cell r="BB156">
            <v>144837</v>
          </cell>
          <cell r="BC156">
            <v>180603</v>
          </cell>
          <cell r="BD156">
            <v>176664</v>
          </cell>
          <cell r="BF156">
            <v>7210055</v>
          </cell>
          <cell r="BG156">
            <v>545059</v>
          </cell>
          <cell r="BH156">
            <v>407934</v>
          </cell>
          <cell r="BI156">
            <v>380919</v>
          </cell>
          <cell r="BJ156">
            <v>398011</v>
          </cell>
          <cell r="BK156">
            <v>385227</v>
          </cell>
          <cell r="BL156">
            <v>453037</v>
          </cell>
          <cell r="BM156">
            <v>562504</v>
          </cell>
          <cell r="BN156">
            <v>795580</v>
          </cell>
          <cell r="BO156">
            <v>915014</v>
          </cell>
          <cell r="BP156">
            <v>899876</v>
          </cell>
          <cell r="BQ156">
            <v>811578</v>
          </cell>
          <cell r="BR156">
            <v>655316</v>
          </cell>
          <cell r="BT156">
            <v>2524332</v>
          </cell>
          <cell r="BU156">
            <v>159085</v>
          </cell>
          <cell r="BV156">
            <v>177056</v>
          </cell>
          <cell r="BW156">
            <v>262483</v>
          </cell>
          <cell r="BX156">
            <v>183190</v>
          </cell>
          <cell r="BY156">
            <v>165752</v>
          </cell>
          <cell r="BZ156">
            <v>171913</v>
          </cell>
          <cell r="CA156">
            <v>176635</v>
          </cell>
          <cell r="CB156">
            <v>241141</v>
          </cell>
          <cell r="CC156">
            <v>242196</v>
          </cell>
          <cell r="CD156">
            <v>213178</v>
          </cell>
          <cell r="CE156">
            <v>246299</v>
          </cell>
          <cell r="CF156">
            <v>285404</v>
          </cell>
          <cell r="CH156">
            <v>-216330</v>
          </cell>
          <cell r="CI156">
            <v>-20442</v>
          </cell>
          <cell r="CJ156">
            <v>-18311</v>
          </cell>
          <cell r="CK156">
            <v>-693</v>
          </cell>
          <cell r="CL156">
            <v>0</v>
          </cell>
          <cell r="CM156">
            <v>0</v>
          </cell>
          <cell r="CN156">
            <v>0</v>
          </cell>
          <cell r="CO156">
            <v>-55969</v>
          </cell>
          <cell r="CP156">
            <v>-43848</v>
          </cell>
          <cell r="CQ156">
            <v>-1268</v>
          </cell>
          <cell r="CR156">
            <v>-23838</v>
          </cell>
          <cell r="CS156">
            <v>-51961</v>
          </cell>
          <cell r="CT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-16544124</v>
          </cell>
          <cell r="DK156">
            <v>-1124755</v>
          </cell>
          <cell r="DL156">
            <v>-924425</v>
          </cell>
          <cell r="DM156">
            <v>-997148</v>
          </cell>
          <cell r="DN156">
            <v>-957823</v>
          </cell>
          <cell r="DO156">
            <v>-983634</v>
          </cell>
          <cell r="DP156">
            <v>-1132519</v>
          </cell>
          <cell r="DQ156">
            <v>-1352169</v>
          </cell>
          <cell r="DR156">
            <v>-1793213</v>
          </cell>
          <cell r="DS156">
            <v>-1979542</v>
          </cell>
          <cell r="DT156">
            <v>-1900205</v>
          </cell>
          <cell r="DU156">
            <v>-1785575</v>
          </cell>
          <cell r="DV156">
            <v>-1613116</v>
          </cell>
        </row>
        <row r="157">
          <cell r="A157" t="str">
            <v>Short Term Interest Expenses</v>
          </cell>
          <cell r="B157">
            <v>8075916</v>
          </cell>
          <cell r="C157">
            <v>650184</v>
          </cell>
          <cell r="D157">
            <v>674207</v>
          </cell>
          <cell r="E157">
            <v>792081</v>
          </cell>
          <cell r="F157">
            <v>776749</v>
          </cell>
          <cell r="G157">
            <v>662278</v>
          </cell>
          <cell r="H157">
            <v>573295</v>
          </cell>
          <cell r="I157">
            <v>506447</v>
          </cell>
          <cell r="J157">
            <v>568158</v>
          </cell>
          <cell r="K157">
            <v>617438</v>
          </cell>
          <cell r="L157">
            <v>674308</v>
          </cell>
          <cell r="M157">
            <v>776655</v>
          </cell>
          <cell r="N157">
            <v>804116</v>
          </cell>
          <cell r="P157">
            <v>1876913.39</v>
          </cell>
          <cell r="Q157">
            <v>162154.29</v>
          </cell>
          <cell r="R157">
            <v>162941.32</v>
          </cell>
          <cell r="S157">
            <v>177796.25</v>
          </cell>
          <cell r="T157">
            <v>173636.03</v>
          </cell>
          <cell r="U157">
            <v>149660.81</v>
          </cell>
          <cell r="V157">
            <v>131049.28</v>
          </cell>
          <cell r="W157">
            <v>118463.93</v>
          </cell>
          <cell r="X157">
            <v>130078.17</v>
          </cell>
          <cell r="Y157">
            <v>150415.72</v>
          </cell>
          <cell r="Z157">
            <v>157920.98000000001</v>
          </cell>
          <cell r="AA157">
            <v>178621.16</v>
          </cell>
          <cell r="AB157">
            <v>184175.45</v>
          </cell>
          <cell r="AD157" t="str">
            <v>0</v>
          </cell>
          <cell r="AE157" t="str">
            <v>0</v>
          </cell>
          <cell r="AF157" t="str">
            <v>0</v>
          </cell>
          <cell r="AG157" t="str">
            <v>0</v>
          </cell>
          <cell r="AH157" t="str">
            <v>0</v>
          </cell>
          <cell r="AI157" t="str">
            <v>0</v>
          </cell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 t="str">
            <v>0</v>
          </cell>
          <cell r="AO157" t="str">
            <v>0</v>
          </cell>
          <cell r="AP157" t="str">
            <v>0</v>
          </cell>
          <cell r="AR157">
            <v>2140129</v>
          </cell>
          <cell r="AS157">
            <v>202842</v>
          </cell>
          <cell r="AT157">
            <v>213691</v>
          </cell>
          <cell r="AU157">
            <v>257005</v>
          </cell>
          <cell r="AV157">
            <v>252030</v>
          </cell>
          <cell r="AW157">
            <v>195341</v>
          </cell>
          <cell r="AX157">
            <v>162506</v>
          </cell>
          <cell r="AY157">
            <v>101302</v>
          </cell>
          <cell r="AZ157">
            <v>120124</v>
          </cell>
          <cell r="BA157">
            <v>133184</v>
          </cell>
          <cell r="BB157">
            <v>144837</v>
          </cell>
          <cell r="BC157">
            <v>180603</v>
          </cell>
          <cell r="BD157">
            <v>176664</v>
          </cell>
          <cell r="BF157">
            <v>7210055</v>
          </cell>
          <cell r="BG157">
            <v>545059</v>
          </cell>
          <cell r="BH157">
            <v>407934</v>
          </cell>
          <cell r="BI157">
            <v>380919</v>
          </cell>
          <cell r="BJ157">
            <v>398011</v>
          </cell>
          <cell r="BK157">
            <v>385227</v>
          </cell>
          <cell r="BL157">
            <v>453037</v>
          </cell>
          <cell r="BM157">
            <v>562504</v>
          </cell>
          <cell r="BN157">
            <v>795580</v>
          </cell>
          <cell r="BO157">
            <v>915014</v>
          </cell>
          <cell r="BP157">
            <v>899876</v>
          </cell>
          <cell r="BQ157">
            <v>811578</v>
          </cell>
          <cell r="BR157">
            <v>655316</v>
          </cell>
          <cell r="BT157">
            <v>2524332</v>
          </cell>
          <cell r="BU157">
            <v>159085</v>
          </cell>
          <cell r="BV157">
            <v>177056</v>
          </cell>
          <cell r="BW157">
            <v>262483</v>
          </cell>
          <cell r="BX157">
            <v>183190</v>
          </cell>
          <cell r="BY157">
            <v>165752</v>
          </cell>
          <cell r="BZ157">
            <v>171913</v>
          </cell>
          <cell r="CA157">
            <v>176635</v>
          </cell>
          <cell r="CB157">
            <v>241141</v>
          </cell>
          <cell r="CC157">
            <v>242196</v>
          </cell>
          <cell r="CD157">
            <v>213178</v>
          </cell>
          <cell r="CE157">
            <v>246299</v>
          </cell>
          <cell r="CF157">
            <v>285404</v>
          </cell>
          <cell r="CH157">
            <v>-216330</v>
          </cell>
          <cell r="CI157">
            <v>-20442</v>
          </cell>
          <cell r="CJ157">
            <v>-18311</v>
          </cell>
          <cell r="CK157">
            <v>-693</v>
          </cell>
          <cell r="CL157">
            <v>0</v>
          </cell>
          <cell r="CM157">
            <v>0</v>
          </cell>
          <cell r="CN157">
            <v>0</v>
          </cell>
          <cell r="CO157">
            <v>-55969</v>
          </cell>
          <cell r="CP157">
            <v>-43848</v>
          </cell>
          <cell r="CQ157">
            <v>-1268</v>
          </cell>
          <cell r="CR157">
            <v>-23838</v>
          </cell>
          <cell r="CS157">
            <v>-51961</v>
          </cell>
          <cell r="CT157">
            <v>0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-16544124</v>
          </cell>
          <cell r="DK157">
            <v>-1124755</v>
          </cell>
          <cell r="DL157">
            <v>-924425</v>
          </cell>
          <cell r="DM157">
            <v>-997148</v>
          </cell>
          <cell r="DN157">
            <v>-957823</v>
          </cell>
          <cell r="DO157">
            <v>-983634</v>
          </cell>
          <cell r="DP157">
            <v>-1132519</v>
          </cell>
          <cell r="DQ157">
            <v>-1352169</v>
          </cell>
          <cell r="DR157">
            <v>-1793213</v>
          </cell>
          <cell r="DS157">
            <v>-1979542</v>
          </cell>
          <cell r="DT157">
            <v>-1900205</v>
          </cell>
          <cell r="DU157">
            <v>-1785575</v>
          </cell>
          <cell r="DV157">
            <v>-1613116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</row>
        <row r="159">
          <cell r="A159" t="str">
            <v>ShortTerm Interest Expenses</v>
          </cell>
          <cell r="B159">
            <v>6674537</v>
          </cell>
          <cell r="C159">
            <v>542781</v>
          </cell>
          <cell r="D159">
            <v>563242</v>
          </cell>
          <cell r="E159">
            <v>644933</v>
          </cell>
          <cell r="F159">
            <v>635551</v>
          </cell>
          <cell r="G159">
            <v>528633</v>
          </cell>
          <cell r="H159">
            <v>449600</v>
          </cell>
          <cell r="I159">
            <v>386165</v>
          </cell>
          <cell r="J159">
            <v>456555</v>
          </cell>
          <cell r="K159">
            <v>516078</v>
          </cell>
          <cell r="L159">
            <v>572948</v>
          </cell>
          <cell r="M159">
            <v>675295</v>
          </cell>
          <cell r="N159">
            <v>702756</v>
          </cell>
          <cell r="P159">
            <v>1349967.18</v>
          </cell>
          <cell r="Q159">
            <v>109780.91</v>
          </cell>
          <cell r="R159">
            <v>113919.3</v>
          </cell>
          <cell r="S159">
            <v>130441.65</v>
          </cell>
          <cell r="T159">
            <v>128544.15</v>
          </cell>
          <cell r="U159">
            <v>106919.34</v>
          </cell>
          <cell r="V159">
            <v>90934.44</v>
          </cell>
          <cell r="W159">
            <v>78104.350000000006</v>
          </cell>
          <cell r="X159">
            <v>92341.19</v>
          </cell>
          <cell r="Y159">
            <v>104380.03</v>
          </cell>
          <cell r="Z159">
            <v>115882.39</v>
          </cell>
          <cell r="AA159">
            <v>136582.57</v>
          </cell>
          <cell r="AB159">
            <v>142136.85999999999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R159">
            <v>3538959</v>
          </cell>
          <cell r="AS159">
            <v>287792</v>
          </cell>
          <cell r="AT159">
            <v>298641</v>
          </cell>
          <cell r="AU159">
            <v>341955</v>
          </cell>
          <cell r="AV159">
            <v>336980</v>
          </cell>
          <cell r="AW159">
            <v>280291</v>
          </cell>
          <cell r="AX159">
            <v>238386</v>
          </cell>
          <cell r="AY159">
            <v>204752</v>
          </cell>
          <cell r="AZ159">
            <v>242074</v>
          </cell>
          <cell r="BA159">
            <v>273634</v>
          </cell>
          <cell r="BB159">
            <v>303787</v>
          </cell>
          <cell r="BC159">
            <v>358053</v>
          </cell>
          <cell r="BD159">
            <v>372614</v>
          </cell>
          <cell r="BF159">
            <v>7210055</v>
          </cell>
          <cell r="BG159">
            <v>545059</v>
          </cell>
          <cell r="BH159">
            <v>407934</v>
          </cell>
          <cell r="BI159">
            <v>380919</v>
          </cell>
          <cell r="BJ159">
            <v>398011</v>
          </cell>
          <cell r="BK159">
            <v>385227</v>
          </cell>
          <cell r="BL159">
            <v>453037</v>
          </cell>
          <cell r="BM159">
            <v>562504</v>
          </cell>
          <cell r="BN159">
            <v>795580</v>
          </cell>
          <cell r="BO159">
            <v>915014</v>
          </cell>
          <cell r="BP159">
            <v>899876</v>
          </cell>
          <cell r="BQ159">
            <v>811578</v>
          </cell>
          <cell r="BR159">
            <v>655316</v>
          </cell>
          <cell r="BT159">
            <v>2524332</v>
          </cell>
          <cell r="BU159">
            <v>159085</v>
          </cell>
          <cell r="BV159">
            <v>177056</v>
          </cell>
          <cell r="BW159">
            <v>262483</v>
          </cell>
          <cell r="BX159">
            <v>183190</v>
          </cell>
          <cell r="BY159">
            <v>165752</v>
          </cell>
          <cell r="BZ159">
            <v>171913</v>
          </cell>
          <cell r="CA159">
            <v>176635</v>
          </cell>
          <cell r="CB159">
            <v>241141</v>
          </cell>
          <cell r="CC159">
            <v>242196</v>
          </cell>
          <cell r="CD159">
            <v>213178</v>
          </cell>
          <cell r="CE159">
            <v>246299</v>
          </cell>
          <cell r="CF159">
            <v>285404</v>
          </cell>
          <cell r="CH159">
            <v>-216330</v>
          </cell>
          <cell r="CI159">
            <v>-20442</v>
          </cell>
          <cell r="CJ159">
            <v>-18311</v>
          </cell>
          <cell r="CK159">
            <v>-693</v>
          </cell>
          <cell r="CL159">
            <v>0</v>
          </cell>
          <cell r="CM159">
            <v>0</v>
          </cell>
          <cell r="CN159">
            <v>0</v>
          </cell>
          <cell r="CO159">
            <v>-55969</v>
          </cell>
          <cell r="CP159">
            <v>-43848</v>
          </cell>
          <cell r="CQ159">
            <v>-1268</v>
          </cell>
          <cell r="CR159">
            <v>-23838</v>
          </cell>
          <cell r="CS159">
            <v>-51961</v>
          </cell>
          <cell r="CT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-16544124</v>
          </cell>
          <cell r="DK159">
            <v>-1124755</v>
          </cell>
          <cell r="DL159">
            <v>-924425</v>
          </cell>
          <cell r="DM159">
            <v>-997148</v>
          </cell>
          <cell r="DN159">
            <v>-957823</v>
          </cell>
          <cell r="DO159">
            <v>-983634</v>
          </cell>
          <cell r="DP159">
            <v>-1132519</v>
          </cell>
          <cell r="DQ159">
            <v>-1352169</v>
          </cell>
          <cell r="DR159">
            <v>-1793213</v>
          </cell>
          <cell r="DS159">
            <v>-1979542</v>
          </cell>
          <cell r="DT159">
            <v>-1900205</v>
          </cell>
          <cell r="DU159">
            <v>-1785575</v>
          </cell>
          <cell r="DV159">
            <v>-1613116</v>
          </cell>
        </row>
        <row r="160">
          <cell r="A160" t="str">
            <v>ShortTerm Interest - Div. Other</v>
          </cell>
          <cell r="B160">
            <v>1401379</v>
          </cell>
          <cell r="C160">
            <v>107403</v>
          </cell>
          <cell r="D160">
            <v>110965</v>
          </cell>
          <cell r="E160">
            <v>147148</v>
          </cell>
          <cell r="F160">
            <v>141198</v>
          </cell>
          <cell r="G160">
            <v>133645</v>
          </cell>
          <cell r="H160">
            <v>123695</v>
          </cell>
          <cell r="I160">
            <v>120282</v>
          </cell>
          <cell r="J160">
            <v>111603</v>
          </cell>
          <cell r="K160">
            <v>101360</v>
          </cell>
          <cell r="L160">
            <v>101360</v>
          </cell>
          <cell r="M160">
            <v>101360</v>
          </cell>
          <cell r="N160">
            <v>101360</v>
          </cell>
          <cell r="P160">
            <v>526946.21</v>
          </cell>
          <cell r="Q160">
            <v>52373.380000000005</v>
          </cell>
          <cell r="R160">
            <v>49022.020000000004</v>
          </cell>
          <cell r="S160">
            <v>47354.600000000006</v>
          </cell>
          <cell r="T160">
            <v>45091.880000000005</v>
          </cell>
          <cell r="U160">
            <v>42741.47</v>
          </cell>
          <cell r="V160">
            <v>40114.839999999997</v>
          </cell>
          <cell r="W160">
            <v>40359.579999999987</v>
          </cell>
          <cell r="X160">
            <v>37736.979999999996</v>
          </cell>
          <cell r="Y160">
            <v>46035.69</v>
          </cell>
          <cell r="Z160">
            <v>42038.590000000011</v>
          </cell>
          <cell r="AA160">
            <v>42038.59</v>
          </cell>
          <cell r="AB160">
            <v>42038.590000000026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R160">
            <v>-1398830</v>
          </cell>
          <cell r="AS160">
            <v>-84950</v>
          </cell>
          <cell r="AT160">
            <v>-84950</v>
          </cell>
          <cell r="AU160">
            <v>-84950</v>
          </cell>
          <cell r="AV160">
            <v>-84950</v>
          </cell>
          <cell r="AW160">
            <v>-84950</v>
          </cell>
          <cell r="AX160">
            <v>-75880</v>
          </cell>
          <cell r="AY160">
            <v>-103450</v>
          </cell>
          <cell r="AZ160">
            <v>-121950</v>
          </cell>
          <cell r="BA160">
            <v>-140450</v>
          </cell>
          <cell r="BB160">
            <v>-158950</v>
          </cell>
          <cell r="BC160">
            <v>-177450</v>
          </cell>
          <cell r="BD160">
            <v>-195950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</row>
        <row r="161">
          <cell r="A161" t="str">
            <v>Total Interest Expense</v>
          </cell>
          <cell r="B161">
            <v>56134860.239999995</v>
          </cell>
          <cell r="C161">
            <v>4655096.0199999996</v>
          </cell>
          <cell r="D161">
            <v>4679119.0199999996</v>
          </cell>
          <cell r="E161">
            <v>4796993.0199999996</v>
          </cell>
          <cell r="F161">
            <v>4781661.0199999996</v>
          </cell>
          <cell r="G161">
            <v>4667190.0199999996</v>
          </cell>
          <cell r="H161">
            <v>4578207.0199999996</v>
          </cell>
          <cell r="I161">
            <v>4511359.0199999996</v>
          </cell>
          <cell r="J161">
            <v>4573070.0199999996</v>
          </cell>
          <cell r="K161">
            <v>4622350.0199999996</v>
          </cell>
          <cell r="L161">
            <v>4679220.0199999996</v>
          </cell>
          <cell r="M161">
            <v>4781567.0199999996</v>
          </cell>
          <cell r="N161">
            <v>4809028.0199999996</v>
          </cell>
          <cell r="P161">
            <v>11597135.029999999</v>
          </cell>
          <cell r="Q161">
            <v>972172.76</v>
          </cell>
          <cell r="R161">
            <v>972959.79</v>
          </cell>
          <cell r="S161">
            <v>987814.72</v>
          </cell>
          <cell r="T161">
            <v>983654.5</v>
          </cell>
          <cell r="U161">
            <v>959679.28</v>
          </cell>
          <cell r="V161">
            <v>941067.75</v>
          </cell>
          <cell r="W161">
            <v>928482.4</v>
          </cell>
          <cell r="X161">
            <v>940096.64</v>
          </cell>
          <cell r="Y161">
            <v>960434.19</v>
          </cell>
          <cell r="Z161">
            <v>967939.45</v>
          </cell>
          <cell r="AA161">
            <v>988639.63</v>
          </cell>
          <cell r="AB161">
            <v>994193.92000000004</v>
          </cell>
          <cell r="AD161" t="str">
            <v>0</v>
          </cell>
          <cell r="AE161" t="str">
            <v>0</v>
          </cell>
          <cell r="AF161" t="str">
            <v>0</v>
          </cell>
          <cell r="AG161" t="str">
            <v>0</v>
          </cell>
          <cell r="AH161" t="str">
            <v>0</v>
          </cell>
          <cell r="AI161" t="str">
            <v>0</v>
          </cell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 t="str">
            <v>0</v>
          </cell>
          <cell r="AO161" t="str">
            <v>0</v>
          </cell>
          <cell r="AP161" t="str">
            <v>0</v>
          </cell>
          <cell r="AR161">
            <v>27621825.52</v>
          </cell>
          <cell r="AS161">
            <v>2326316.71</v>
          </cell>
          <cell r="AT161">
            <v>2337165.71</v>
          </cell>
          <cell r="AU161">
            <v>2380479.71</v>
          </cell>
          <cell r="AV161">
            <v>2375504.71</v>
          </cell>
          <cell r="AW161">
            <v>2318815.71</v>
          </cell>
          <cell r="AX161">
            <v>2285980.71</v>
          </cell>
          <cell r="AY161">
            <v>2224776.71</v>
          </cell>
          <cell r="AZ161">
            <v>2243598.71</v>
          </cell>
          <cell r="BA161">
            <v>2256658.71</v>
          </cell>
          <cell r="BB161">
            <v>2268311.71</v>
          </cell>
          <cell r="BC161">
            <v>2304077.71</v>
          </cell>
          <cell r="BD161">
            <v>2300138.71</v>
          </cell>
          <cell r="BF161">
            <v>7210055</v>
          </cell>
          <cell r="BG161">
            <v>545059</v>
          </cell>
          <cell r="BH161">
            <v>407934</v>
          </cell>
          <cell r="BI161">
            <v>380919</v>
          </cell>
          <cell r="BJ161">
            <v>398011</v>
          </cell>
          <cell r="BK161">
            <v>385227</v>
          </cell>
          <cell r="BL161">
            <v>453037</v>
          </cell>
          <cell r="BM161">
            <v>562504</v>
          </cell>
          <cell r="BN161">
            <v>795580</v>
          </cell>
          <cell r="BO161">
            <v>915014</v>
          </cell>
          <cell r="BP161">
            <v>899876</v>
          </cell>
          <cell r="BQ161">
            <v>811578</v>
          </cell>
          <cell r="BR161">
            <v>655316</v>
          </cell>
          <cell r="BT161">
            <v>2582461</v>
          </cell>
          <cell r="BU161">
            <v>166277</v>
          </cell>
          <cell r="BV161">
            <v>183842</v>
          </cell>
          <cell r="BW161">
            <v>268861</v>
          </cell>
          <cell r="BX161">
            <v>188727</v>
          </cell>
          <cell r="BY161">
            <v>170877</v>
          </cell>
          <cell r="BZ161">
            <v>176625</v>
          </cell>
          <cell r="CA161">
            <v>180932</v>
          </cell>
          <cell r="CB161">
            <v>245020</v>
          </cell>
          <cell r="CC161">
            <v>246075</v>
          </cell>
          <cell r="CD161">
            <v>216626</v>
          </cell>
          <cell r="CE161">
            <v>249747</v>
          </cell>
          <cell r="CF161">
            <v>288852</v>
          </cell>
          <cell r="CH161">
            <v>-216330</v>
          </cell>
          <cell r="CI161">
            <v>-20442</v>
          </cell>
          <cell r="CJ161">
            <v>-18311</v>
          </cell>
          <cell r="CK161">
            <v>-693</v>
          </cell>
          <cell r="CL161">
            <v>0</v>
          </cell>
          <cell r="CM161">
            <v>0</v>
          </cell>
          <cell r="CN161">
            <v>0</v>
          </cell>
          <cell r="CO161">
            <v>-55969</v>
          </cell>
          <cell r="CP161">
            <v>-43848</v>
          </cell>
          <cell r="CQ161">
            <v>-1268</v>
          </cell>
          <cell r="CR161">
            <v>-23838</v>
          </cell>
          <cell r="CS161">
            <v>-51961</v>
          </cell>
          <cell r="CT161">
            <v>0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-16544124</v>
          </cell>
          <cell r="DK161">
            <v>-1124755</v>
          </cell>
          <cell r="DL161">
            <v>-924425</v>
          </cell>
          <cell r="DM161">
            <v>-997148</v>
          </cell>
          <cell r="DN161">
            <v>-957823</v>
          </cell>
          <cell r="DO161">
            <v>-983634</v>
          </cell>
          <cell r="DP161">
            <v>-1132519</v>
          </cell>
          <cell r="DQ161">
            <v>-1352169</v>
          </cell>
          <cell r="DR161">
            <v>-1793213</v>
          </cell>
          <cell r="DS161">
            <v>-1979542</v>
          </cell>
          <cell r="DT161">
            <v>-1900205</v>
          </cell>
          <cell r="DU161">
            <v>-1785575</v>
          </cell>
          <cell r="DV161">
            <v>-1613116</v>
          </cell>
        </row>
        <row r="162">
          <cell r="A162" t="str">
            <v>Donations</v>
          </cell>
          <cell r="B162">
            <v>472605.49</v>
          </cell>
          <cell r="C162">
            <v>2820.55</v>
          </cell>
          <cell r="D162">
            <v>287103.65000000002</v>
          </cell>
          <cell r="E162">
            <v>4327.47</v>
          </cell>
          <cell r="F162">
            <v>5342.7</v>
          </cell>
          <cell r="G162">
            <v>6568.98</v>
          </cell>
          <cell r="H162">
            <v>35033.050000000003</v>
          </cell>
          <cell r="I162">
            <v>34661.32</v>
          </cell>
          <cell r="J162">
            <v>11431.09</v>
          </cell>
          <cell r="K162">
            <v>2763.56</v>
          </cell>
          <cell r="L162">
            <v>25602.03</v>
          </cell>
          <cell r="M162">
            <v>4268.9799999999996</v>
          </cell>
          <cell r="N162">
            <v>52682.11</v>
          </cell>
          <cell r="P162">
            <v>146875.38</v>
          </cell>
          <cell r="Q162">
            <v>13333.33</v>
          </cell>
          <cell r="R162">
            <v>13333.33</v>
          </cell>
          <cell r="S162">
            <v>13333.33</v>
          </cell>
          <cell r="T162">
            <v>13333.33</v>
          </cell>
          <cell r="U162">
            <v>13333.33</v>
          </cell>
          <cell r="V162">
            <v>13333.33</v>
          </cell>
          <cell r="W162">
            <v>13333.33</v>
          </cell>
          <cell r="X162">
            <v>13333.33</v>
          </cell>
          <cell r="Y162">
            <v>0</v>
          </cell>
          <cell r="Z162">
            <v>13342.08</v>
          </cell>
          <cell r="AA162">
            <v>13333.33</v>
          </cell>
          <cell r="AB162">
            <v>13533.33</v>
          </cell>
          <cell r="AD162" t="str">
            <v>0</v>
          </cell>
          <cell r="AE162" t="str">
            <v>0</v>
          </cell>
          <cell r="AF162" t="str">
            <v>0</v>
          </cell>
          <cell r="AG162" t="str">
            <v>0</v>
          </cell>
          <cell r="AH162" t="str">
            <v>0</v>
          </cell>
          <cell r="AI162" t="str">
            <v>0</v>
          </cell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 t="str">
            <v>0</v>
          </cell>
          <cell r="AO162" t="str">
            <v>0</v>
          </cell>
          <cell r="AP162" t="str">
            <v>0</v>
          </cell>
          <cell r="AR162">
            <v>202227.51</v>
          </cell>
          <cell r="AS162">
            <v>2216.16</v>
          </cell>
          <cell r="AT162">
            <v>56476.08</v>
          </cell>
          <cell r="AU162">
            <v>3400.16</v>
          </cell>
          <cell r="AV162">
            <v>4197.84</v>
          </cell>
          <cell r="AW162">
            <v>5161.33</v>
          </cell>
          <cell r="AX162">
            <v>27525.97</v>
          </cell>
          <cell r="AY162">
            <v>27233.88</v>
          </cell>
          <cell r="AZ162">
            <v>8981.57</v>
          </cell>
          <cell r="BA162">
            <v>2171.36</v>
          </cell>
          <cell r="BB162">
            <v>20115.89</v>
          </cell>
          <cell r="BC162">
            <v>3354.19</v>
          </cell>
          <cell r="BD162">
            <v>41393.08</v>
          </cell>
          <cell r="BF162" t="str">
            <v>0</v>
          </cell>
          <cell r="BG162" t="str">
            <v>0</v>
          </cell>
          <cell r="BH162" t="str">
            <v>0</v>
          </cell>
          <cell r="BI162" t="str">
            <v>0</v>
          </cell>
          <cell r="BJ162" t="str">
            <v>0</v>
          </cell>
          <cell r="BK162" t="str">
            <v>0</v>
          </cell>
          <cell r="BL162" t="str">
            <v>0</v>
          </cell>
          <cell r="BM162" t="str">
            <v>0</v>
          </cell>
          <cell r="BN162" t="str">
            <v>0</v>
          </cell>
          <cell r="BO162" t="str">
            <v>0</v>
          </cell>
          <cell r="BP162" t="str">
            <v>0</v>
          </cell>
          <cell r="BQ162" t="str">
            <v>0</v>
          </cell>
          <cell r="BR162" t="str">
            <v>0</v>
          </cell>
          <cell r="BT162" t="str">
            <v>0</v>
          </cell>
          <cell r="BU162" t="str">
            <v>0</v>
          </cell>
          <cell r="BV162" t="str">
            <v>0</v>
          </cell>
          <cell r="BW162" t="str">
            <v>0</v>
          </cell>
          <cell r="BX162" t="str">
            <v>0</v>
          </cell>
          <cell r="BY162" t="str">
            <v>0</v>
          </cell>
          <cell r="BZ162" t="str">
            <v>0</v>
          </cell>
          <cell r="CA162" t="str">
            <v>0</v>
          </cell>
          <cell r="CB162" t="str">
            <v>0</v>
          </cell>
          <cell r="CC162" t="str">
            <v>0</v>
          </cell>
          <cell r="CD162" t="str">
            <v>0</v>
          </cell>
          <cell r="CE162" t="str">
            <v>0</v>
          </cell>
          <cell r="CF162" t="str">
            <v>0</v>
          </cell>
          <cell r="CH162" t="str">
            <v>0</v>
          </cell>
          <cell r="CI162" t="str">
            <v>0</v>
          </cell>
          <cell r="CJ162" t="str">
            <v>0</v>
          </cell>
          <cell r="CK162" t="str">
            <v>0</v>
          </cell>
          <cell r="CL162" t="str">
            <v>0</v>
          </cell>
          <cell r="CM162" t="str">
            <v>0</v>
          </cell>
          <cell r="CN162" t="str">
            <v>0</v>
          </cell>
          <cell r="CO162" t="str">
            <v>0</v>
          </cell>
          <cell r="CP162" t="str">
            <v>0</v>
          </cell>
          <cell r="CQ162" t="str">
            <v>0</v>
          </cell>
          <cell r="CR162" t="str">
            <v>0</v>
          </cell>
          <cell r="CS162" t="str">
            <v>0</v>
          </cell>
          <cell r="CT162" t="str">
            <v>0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 t="str">
            <v>0</v>
          </cell>
          <cell r="DK162" t="str">
            <v>0</v>
          </cell>
          <cell r="DL162" t="str">
            <v>0</v>
          </cell>
          <cell r="DM162" t="str">
            <v>0</v>
          </cell>
          <cell r="DN162" t="str">
            <v>0</v>
          </cell>
          <cell r="DO162" t="str">
            <v>0</v>
          </cell>
          <cell r="DP162" t="str">
            <v>0</v>
          </cell>
          <cell r="DQ162" t="str">
            <v>0</v>
          </cell>
          <cell r="DR162" t="str">
            <v>0</v>
          </cell>
          <cell r="DS162" t="str">
            <v>0</v>
          </cell>
          <cell r="DT162" t="str">
            <v>0</v>
          </cell>
          <cell r="DU162" t="str">
            <v>0</v>
          </cell>
          <cell r="DV162" t="str">
            <v>0</v>
          </cell>
        </row>
        <row r="163">
          <cell r="A163" t="str">
            <v>Other Non-Operating Expense</v>
          </cell>
          <cell r="B163">
            <v>2433056.5299999998</v>
          </cell>
          <cell r="C163">
            <v>121746.79</v>
          </cell>
          <cell r="D163">
            <v>121746.79</v>
          </cell>
          <cell r="E163">
            <v>371746.79</v>
          </cell>
          <cell r="F163">
            <v>121746.79</v>
          </cell>
          <cell r="G163">
            <v>121746.79</v>
          </cell>
          <cell r="H163">
            <v>371746.79</v>
          </cell>
          <cell r="I163">
            <v>121745.79</v>
          </cell>
          <cell r="J163">
            <v>101166</v>
          </cell>
          <cell r="K163">
            <v>351166</v>
          </cell>
          <cell r="L163">
            <v>101166</v>
          </cell>
          <cell r="M163">
            <v>101166</v>
          </cell>
          <cell r="N163">
            <v>426166</v>
          </cell>
          <cell r="P163">
            <v>202483.17</v>
          </cell>
          <cell r="Q163">
            <v>15048.23</v>
          </cell>
          <cell r="R163">
            <v>36949.47</v>
          </cell>
          <cell r="S163">
            <v>13882.39</v>
          </cell>
          <cell r="T163">
            <v>26075.73</v>
          </cell>
          <cell r="U163">
            <v>14998.07</v>
          </cell>
          <cell r="V163">
            <v>23180.25</v>
          </cell>
          <cell r="W163">
            <v>19026.330000000002</v>
          </cell>
          <cell r="X163">
            <v>13107.84</v>
          </cell>
          <cell r="Y163">
            <v>5585.42</v>
          </cell>
          <cell r="Z163">
            <v>28665.99</v>
          </cell>
          <cell r="AA163">
            <v>-2466.9699999999998</v>
          </cell>
          <cell r="AB163">
            <v>8430.42</v>
          </cell>
          <cell r="AD163">
            <v>57000</v>
          </cell>
          <cell r="AE163">
            <v>4750</v>
          </cell>
          <cell r="AF163">
            <v>4750</v>
          </cell>
          <cell r="AG163">
            <v>4750</v>
          </cell>
          <cell r="AH163">
            <v>4750</v>
          </cell>
          <cell r="AI163">
            <v>4750</v>
          </cell>
          <cell r="AJ163">
            <v>4750</v>
          </cell>
          <cell r="AK163">
            <v>4750</v>
          </cell>
          <cell r="AL163">
            <v>4750</v>
          </cell>
          <cell r="AM163">
            <v>4750</v>
          </cell>
          <cell r="AN163">
            <v>4750</v>
          </cell>
          <cell r="AO163">
            <v>4750</v>
          </cell>
          <cell r="AP163">
            <v>4750</v>
          </cell>
          <cell r="AR163">
            <v>405354.47</v>
          </cell>
          <cell r="AS163">
            <v>36374.21</v>
          </cell>
          <cell r="AT163">
            <v>36338.21</v>
          </cell>
          <cell r="AU163">
            <v>36338.21</v>
          </cell>
          <cell r="AV163">
            <v>36338.21</v>
          </cell>
          <cell r="AW163">
            <v>36338.21</v>
          </cell>
          <cell r="AX163">
            <v>36338.21</v>
          </cell>
          <cell r="AY163">
            <v>36338.21</v>
          </cell>
          <cell r="AZ163">
            <v>30191</v>
          </cell>
          <cell r="BA163">
            <v>30190</v>
          </cell>
          <cell r="BB163">
            <v>30190</v>
          </cell>
          <cell r="BC163">
            <v>30190</v>
          </cell>
          <cell r="BD163">
            <v>30190</v>
          </cell>
          <cell r="BF163" t="str">
            <v>0</v>
          </cell>
          <cell r="BG163" t="str">
            <v>0</v>
          </cell>
          <cell r="BH163" t="str">
            <v>0</v>
          </cell>
          <cell r="BI163" t="str">
            <v>0</v>
          </cell>
          <cell r="BJ163" t="str">
            <v>0</v>
          </cell>
          <cell r="BK163" t="str">
            <v>0</v>
          </cell>
          <cell r="BL163" t="str">
            <v>0</v>
          </cell>
          <cell r="BM163" t="str">
            <v>0</v>
          </cell>
          <cell r="BN163" t="str">
            <v>0</v>
          </cell>
          <cell r="BO163" t="str">
            <v>0</v>
          </cell>
          <cell r="BP163" t="str">
            <v>0</v>
          </cell>
          <cell r="BQ163" t="str">
            <v>0</v>
          </cell>
          <cell r="BR163" t="str">
            <v>0</v>
          </cell>
          <cell r="BT163">
            <v>48000</v>
          </cell>
          <cell r="BU163">
            <v>4000</v>
          </cell>
          <cell r="BV163">
            <v>4000</v>
          </cell>
          <cell r="BW163">
            <v>4000</v>
          </cell>
          <cell r="BX163">
            <v>4000</v>
          </cell>
          <cell r="BY163">
            <v>4000</v>
          </cell>
          <cell r="BZ163">
            <v>4000</v>
          </cell>
          <cell r="CA163">
            <v>4000</v>
          </cell>
          <cell r="CB163">
            <v>4000</v>
          </cell>
          <cell r="CC163">
            <v>4000</v>
          </cell>
          <cell r="CD163">
            <v>4000</v>
          </cell>
          <cell r="CE163">
            <v>4000</v>
          </cell>
          <cell r="CF163">
            <v>4000</v>
          </cell>
          <cell r="CH163" t="str">
            <v>0</v>
          </cell>
          <cell r="CI163" t="str">
            <v>0</v>
          </cell>
          <cell r="CJ163" t="str">
            <v>0</v>
          </cell>
          <cell r="CK163" t="str">
            <v>0</v>
          </cell>
          <cell r="CL163" t="str">
            <v>0</v>
          </cell>
          <cell r="CM163" t="str">
            <v>0</v>
          </cell>
          <cell r="CN163" t="str">
            <v>0</v>
          </cell>
          <cell r="CO163" t="str">
            <v>0</v>
          </cell>
          <cell r="CP163" t="str">
            <v>0</v>
          </cell>
          <cell r="CQ163" t="str">
            <v>0</v>
          </cell>
          <cell r="CR163" t="str">
            <v>0</v>
          </cell>
          <cell r="CS163" t="str">
            <v>0</v>
          </cell>
          <cell r="CT163" t="str">
            <v>0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 t="str">
            <v>0</v>
          </cell>
          <cell r="DK163" t="str">
            <v>0</v>
          </cell>
          <cell r="DL163" t="str">
            <v>0</v>
          </cell>
          <cell r="DM163" t="str">
            <v>0</v>
          </cell>
          <cell r="DN163" t="str">
            <v>0</v>
          </cell>
          <cell r="DO163" t="str">
            <v>0</v>
          </cell>
          <cell r="DP163" t="str">
            <v>0</v>
          </cell>
          <cell r="DQ163" t="str">
            <v>0</v>
          </cell>
          <cell r="DR163" t="str">
            <v>0</v>
          </cell>
          <cell r="DS163" t="str">
            <v>0</v>
          </cell>
          <cell r="DT163" t="str">
            <v>0</v>
          </cell>
          <cell r="DU163" t="str">
            <v>0</v>
          </cell>
          <cell r="DV163" t="str">
            <v>0</v>
          </cell>
        </row>
        <row r="164">
          <cell r="A164" t="str">
            <v>Total Non-Operating Expense</v>
          </cell>
          <cell r="B164">
            <v>59040522.259999998</v>
          </cell>
          <cell r="C164">
            <v>4779663.3600000003</v>
          </cell>
          <cell r="D164">
            <v>5087969.46</v>
          </cell>
          <cell r="E164">
            <v>5173067.28</v>
          </cell>
          <cell r="F164">
            <v>4908750.51</v>
          </cell>
          <cell r="G164">
            <v>4795505.79</v>
          </cell>
          <cell r="H164">
            <v>4984986.8600000003</v>
          </cell>
          <cell r="I164">
            <v>4667766.13</v>
          </cell>
          <cell r="J164">
            <v>4685667.1100000003</v>
          </cell>
          <cell r="K164">
            <v>4976279.58</v>
          </cell>
          <cell r="L164">
            <v>4805988.05</v>
          </cell>
          <cell r="M164">
            <v>4887002</v>
          </cell>
          <cell r="N164">
            <v>5287876.13</v>
          </cell>
          <cell r="P164">
            <v>11946493.58</v>
          </cell>
          <cell r="Q164">
            <v>1000554.32</v>
          </cell>
          <cell r="R164">
            <v>1023242.59</v>
          </cell>
          <cell r="S164">
            <v>1015030.44</v>
          </cell>
          <cell r="T164">
            <v>1023063.56</v>
          </cell>
          <cell r="U164">
            <v>988010.68</v>
          </cell>
          <cell r="V164">
            <v>977581.33</v>
          </cell>
          <cell r="W164">
            <v>960842.06</v>
          </cell>
          <cell r="X164">
            <v>966537.81</v>
          </cell>
          <cell r="Y164">
            <v>966019.61</v>
          </cell>
          <cell r="Z164">
            <v>1009947.52</v>
          </cell>
          <cell r="AA164">
            <v>999505.99</v>
          </cell>
          <cell r="AB164">
            <v>1016157.67</v>
          </cell>
          <cell r="AD164">
            <v>57000</v>
          </cell>
          <cell r="AE164">
            <v>4750</v>
          </cell>
          <cell r="AF164">
            <v>4750</v>
          </cell>
          <cell r="AG164">
            <v>4750</v>
          </cell>
          <cell r="AH164">
            <v>4750</v>
          </cell>
          <cell r="AI164">
            <v>4750</v>
          </cell>
          <cell r="AJ164">
            <v>4750</v>
          </cell>
          <cell r="AK164">
            <v>4750</v>
          </cell>
          <cell r="AL164">
            <v>4750</v>
          </cell>
          <cell r="AM164">
            <v>4750</v>
          </cell>
          <cell r="AN164">
            <v>4750</v>
          </cell>
          <cell r="AO164">
            <v>4750</v>
          </cell>
          <cell r="AP164">
            <v>4750</v>
          </cell>
          <cell r="AR164">
            <v>28229407.5</v>
          </cell>
          <cell r="AS164">
            <v>2364907.08</v>
          </cell>
          <cell r="AT164">
            <v>2429980</v>
          </cell>
          <cell r="AU164">
            <v>2420218.08</v>
          </cell>
          <cell r="AV164">
            <v>2416040.7599999998</v>
          </cell>
          <cell r="AW164">
            <v>2360315.25</v>
          </cell>
          <cell r="AX164">
            <v>2349844.89</v>
          </cell>
          <cell r="AY164">
            <v>2288348.7999999998</v>
          </cell>
          <cell r="AZ164">
            <v>2282771.2799999998</v>
          </cell>
          <cell r="BA164">
            <v>2289020.0699999998</v>
          </cell>
          <cell r="BB164">
            <v>2318617.6000000001</v>
          </cell>
          <cell r="BC164">
            <v>2337621.9</v>
          </cell>
          <cell r="BD164">
            <v>2371721.79</v>
          </cell>
          <cell r="BF164">
            <v>7210055</v>
          </cell>
          <cell r="BG164">
            <v>545059</v>
          </cell>
          <cell r="BH164">
            <v>407934</v>
          </cell>
          <cell r="BI164">
            <v>380919</v>
          </cell>
          <cell r="BJ164">
            <v>398011</v>
          </cell>
          <cell r="BK164">
            <v>385227</v>
          </cell>
          <cell r="BL164">
            <v>453037</v>
          </cell>
          <cell r="BM164">
            <v>562504</v>
          </cell>
          <cell r="BN164">
            <v>795580</v>
          </cell>
          <cell r="BO164">
            <v>915014</v>
          </cell>
          <cell r="BP164">
            <v>899876</v>
          </cell>
          <cell r="BQ164">
            <v>811578</v>
          </cell>
          <cell r="BR164">
            <v>655316</v>
          </cell>
          <cell r="BT164">
            <v>2630461</v>
          </cell>
          <cell r="BU164">
            <v>170277</v>
          </cell>
          <cell r="BV164">
            <v>187842</v>
          </cell>
          <cell r="BW164">
            <v>272861</v>
          </cell>
          <cell r="BX164">
            <v>192727</v>
          </cell>
          <cell r="BY164">
            <v>174877</v>
          </cell>
          <cell r="BZ164">
            <v>180625</v>
          </cell>
          <cell r="CA164">
            <v>184932</v>
          </cell>
          <cell r="CB164">
            <v>249020</v>
          </cell>
          <cell r="CC164">
            <v>250075</v>
          </cell>
          <cell r="CD164">
            <v>220626</v>
          </cell>
          <cell r="CE164">
            <v>253747</v>
          </cell>
          <cell r="CF164">
            <v>292852</v>
          </cell>
          <cell r="CH164">
            <v>-216330</v>
          </cell>
          <cell r="CI164">
            <v>-20442</v>
          </cell>
          <cell r="CJ164">
            <v>-18311</v>
          </cell>
          <cell r="CK164">
            <v>-693</v>
          </cell>
          <cell r="CL164">
            <v>0</v>
          </cell>
          <cell r="CM164">
            <v>0</v>
          </cell>
          <cell r="CN164">
            <v>0</v>
          </cell>
          <cell r="CO164">
            <v>-55969</v>
          </cell>
          <cell r="CP164">
            <v>-43848</v>
          </cell>
          <cell r="CQ164">
            <v>-1268</v>
          </cell>
          <cell r="CR164">
            <v>-23838</v>
          </cell>
          <cell r="CS164">
            <v>-51961</v>
          </cell>
          <cell r="CT164">
            <v>0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-16544124</v>
          </cell>
          <cell r="DK164">
            <v>-1124755</v>
          </cell>
          <cell r="DL164">
            <v>-924425</v>
          </cell>
          <cell r="DM164">
            <v>-997148</v>
          </cell>
          <cell r="DN164">
            <v>-957823</v>
          </cell>
          <cell r="DO164">
            <v>-983634</v>
          </cell>
          <cell r="DP164">
            <v>-1132519</v>
          </cell>
          <cell r="DQ164">
            <v>-1352169</v>
          </cell>
          <cell r="DR164">
            <v>-1793213</v>
          </cell>
          <cell r="DS164">
            <v>-1979542</v>
          </cell>
          <cell r="DT164">
            <v>-1900205</v>
          </cell>
          <cell r="DU164">
            <v>-1785575</v>
          </cell>
          <cell r="DV164">
            <v>-1613116</v>
          </cell>
        </row>
        <row r="165">
          <cell r="A165" t="str">
            <v>Total Other Non-Operating Income/Expense</v>
          </cell>
          <cell r="B165">
            <v>55145292.259999998</v>
          </cell>
          <cell r="C165">
            <v>4550430.3600000003</v>
          </cell>
          <cell r="D165">
            <v>4898522.46</v>
          </cell>
          <cell r="E165">
            <v>4929024.28</v>
          </cell>
          <cell r="F165">
            <v>4685088.51</v>
          </cell>
          <cell r="G165">
            <v>4603792.79</v>
          </cell>
          <cell r="H165">
            <v>4733865.8600000003</v>
          </cell>
          <cell r="I165">
            <v>4351836.13</v>
          </cell>
          <cell r="J165">
            <v>4262843.1100000003</v>
          </cell>
          <cell r="K165">
            <v>4477353.58</v>
          </cell>
          <cell r="L165">
            <v>4348959.05</v>
          </cell>
          <cell r="M165">
            <v>4445991</v>
          </cell>
          <cell r="N165">
            <v>4857585.13</v>
          </cell>
          <cell r="P165">
            <v>11220669.789999999</v>
          </cell>
          <cell r="Q165">
            <v>952332.08</v>
          </cell>
          <cell r="R165">
            <v>983417.24</v>
          </cell>
          <cell r="S165">
            <v>970172.38</v>
          </cell>
          <cell r="T165">
            <v>982125.38</v>
          </cell>
          <cell r="U165">
            <v>948546.92</v>
          </cell>
          <cell r="V165">
            <v>931633.77</v>
          </cell>
          <cell r="W165">
            <v>904206.1</v>
          </cell>
          <cell r="X165">
            <v>888088.87</v>
          </cell>
          <cell r="Y165">
            <v>877755.17</v>
          </cell>
          <cell r="Z165">
            <v>924078.96</v>
          </cell>
          <cell r="AA165">
            <v>916877.16</v>
          </cell>
          <cell r="AB165">
            <v>941435.76</v>
          </cell>
          <cell r="AD165">
            <v>-215035.24</v>
          </cell>
          <cell r="AE165">
            <v>4750</v>
          </cell>
          <cell r="AF165">
            <v>4750</v>
          </cell>
          <cell r="AG165">
            <v>-71525.66</v>
          </cell>
          <cell r="AH165">
            <v>4750</v>
          </cell>
          <cell r="AI165">
            <v>4750</v>
          </cell>
          <cell r="AJ165">
            <v>-70046.06</v>
          </cell>
          <cell r="AK165">
            <v>4750</v>
          </cell>
          <cell r="AL165">
            <v>4750</v>
          </cell>
          <cell r="AM165">
            <v>-55731.76</v>
          </cell>
          <cell r="AN165">
            <v>4750</v>
          </cell>
          <cell r="AO165">
            <v>4750</v>
          </cell>
          <cell r="AP165">
            <v>-55731.76</v>
          </cell>
          <cell r="AR165">
            <v>26302227.5</v>
          </cell>
          <cell r="AS165">
            <v>2243404.08</v>
          </cell>
          <cell r="AT165">
            <v>2329599</v>
          </cell>
          <cell r="AU165">
            <v>2292568.08</v>
          </cell>
          <cell r="AV165">
            <v>2311610.7599999998</v>
          </cell>
          <cell r="AW165">
            <v>2259452.25</v>
          </cell>
          <cell r="AX165">
            <v>2218418.89</v>
          </cell>
          <cell r="AY165">
            <v>2141898.7999999998</v>
          </cell>
          <cell r="AZ165">
            <v>2078825.28</v>
          </cell>
          <cell r="BA165">
            <v>2045551.07</v>
          </cell>
          <cell r="BB165">
            <v>2094805.6</v>
          </cell>
          <cell r="BC165">
            <v>2122302.9</v>
          </cell>
          <cell r="BD165">
            <v>2163790.79</v>
          </cell>
          <cell r="BF165">
            <v>5707688</v>
          </cell>
          <cell r="BG165">
            <v>414958</v>
          </cell>
          <cell r="BH165">
            <v>259538</v>
          </cell>
          <cell r="BI165">
            <v>200972</v>
          </cell>
          <cell r="BJ165">
            <v>255194</v>
          </cell>
          <cell r="BK165">
            <v>278771</v>
          </cell>
          <cell r="BL165">
            <v>358054</v>
          </cell>
          <cell r="BM165">
            <v>463139</v>
          </cell>
          <cell r="BN165">
            <v>675363</v>
          </cell>
          <cell r="BO165">
            <v>781090</v>
          </cell>
          <cell r="BP165">
            <v>800939</v>
          </cell>
          <cell r="BQ165">
            <v>679868</v>
          </cell>
          <cell r="BR165">
            <v>539802</v>
          </cell>
          <cell r="BT165">
            <v>-4560562</v>
          </cell>
          <cell r="BU165">
            <v>-348947</v>
          </cell>
          <cell r="BV165">
            <v>-238053</v>
          </cell>
          <cell r="BW165">
            <v>-155195</v>
          </cell>
          <cell r="BX165">
            <v>-246052</v>
          </cell>
          <cell r="BY165">
            <v>-307782</v>
          </cell>
          <cell r="BZ165">
            <v>-364795</v>
          </cell>
          <cell r="CA165">
            <v>-453796</v>
          </cell>
          <cell r="CB165">
            <v>-521017</v>
          </cell>
          <cell r="CC165">
            <v>-573648</v>
          </cell>
          <cell r="CD165">
            <v>-555762</v>
          </cell>
          <cell r="CE165">
            <v>-451036</v>
          </cell>
          <cell r="CF165">
            <v>-344479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343944</v>
          </cell>
          <cell r="DK165">
            <v>28662</v>
          </cell>
          <cell r="DL165">
            <v>28662</v>
          </cell>
          <cell r="DM165">
            <v>28662</v>
          </cell>
          <cell r="DN165">
            <v>28662</v>
          </cell>
          <cell r="DO165">
            <v>28662</v>
          </cell>
          <cell r="DP165">
            <v>28662</v>
          </cell>
          <cell r="DQ165">
            <v>28662</v>
          </cell>
          <cell r="DR165">
            <v>28662</v>
          </cell>
          <cell r="DS165">
            <v>28662</v>
          </cell>
          <cell r="DT165">
            <v>28662</v>
          </cell>
          <cell r="DU165">
            <v>28662</v>
          </cell>
          <cell r="DV165">
            <v>28662</v>
          </cell>
        </row>
        <row r="166">
          <cell r="A166" t="str">
            <v>Other Non-Operating Income/(Expense)</v>
          </cell>
          <cell r="B166">
            <v>-2905662.0200000033</v>
          </cell>
          <cell r="C166">
            <v>-124567.34000000078</v>
          </cell>
          <cell r="D166">
            <v>-408850.44000000041</v>
          </cell>
          <cell r="E166">
            <v>-376074.26000000071</v>
          </cell>
          <cell r="F166">
            <v>-127089.49000000022</v>
          </cell>
          <cell r="G166">
            <v>-128315.77000000048</v>
          </cell>
          <cell r="H166">
            <v>-406779.84000000078</v>
          </cell>
          <cell r="I166">
            <v>-156407.11000000034</v>
          </cell>
          <cell r="J166">
            <v>-112597.09000000078</v>
          </cell>
          <cell r="K166">
            <v>-353929.56000000052</v>
          </cell>
          <cell r="L166">
            <v>-126768.03000000026</v>
          </cell>
          <cell r="M166">
            <v>-105434.98000000045</v>
          </cell>
          <cell r="N166">
            <v>-478848.11000000034</v>
          </cell>
          <cell r="P166">
            <v>-349358.54999999981</v>
          </cell>
          <cell r="Q166">
            <v>-28381.559999999947</v>
          </cell>
          <cell r="R166">
            <v>-50282.799999999952</v>
          </cell>
          <cell r="S166">
            <v>-27215.719999999914</v>
          </cell>
          <cell r="T166">
            <v>-39409.060000000005</v>
          </cell>
          <cell r="U166">
            <v>-28331.400000000016</v>
          </cell>
          <cell r="V166">
            <v>-36513.580000000016</v>
          </cell>
          <cell r="W166">
            <v>-32359.660000000069</v>
          </cell>
          <cell r="X166">
            <v>-26441.1700000001</v>
          </cell>
          <cell r="Y166">
            <v>-5585.4199999999837</v>
          </cell>
          <cell r="Z166">
            <v>-42008.070000000007</v>
          </cell>
          <cell r="AA166">
            <v>-10866.36000000003</v>
          </cell>
          <cell r="AB166">
            <v>-21963.749999999971</v>
          </cell>
          <cell r="AD166">
            <v>-57000</v>
          </cell>
          <cell r="AE166">
            <v>-4750</v>
          </cell>
          <cell r="AF166">
            <v>-4750</v>
          </cell>
          <cell r="AG166">
            <v>-4750</v>
          </cell>
          <cell r="AH166">
            <v>-4750</v>
          </cell>
          <cell r="AI166">
            <v>-4750</v>
          </cell>
          <cell r="AJ166">
            <v>-4750</v>
          </cell>
          <cell r="AK166">
            <v>-4750</v>
          </cell>
          <cell r="AL166">
            <v>-4750</v>
          </cell>
          <cell r="AM166">
            <v>-4750</v>
          </cell>
          <cell r="AN166">
            <v>-4750</v>
          </cell>
          <cell r="AO166">
            <v>-4750</v>
          </cell>
          <cell r="AP166">
            <v>-4750</v>
          </cell>
          <cell r="AR166">
            <v>-607581.98000000045</v>
          </cell>
          <cell r="AS166">
            <v>-38590.370000000112</v>
          </cell>
          <cell r="AT166">
            <v>-92814.290000000037</v>
          </cell>
          <cell r="AU166">
            <v>-39738.370000000112</v>
          </cell>
          <cell r="AV166">
            <v>-40536.049999999814</v>
          </cell>
          <cell r="AW166">
            <v>-41499.540000000037</v>
          </cell>
          <cell r="AX166">
            <v>-63864.180000000168</v>
          </cell>
          <cell r="AY166">
            <v>-63572.089999999851</v>
          </cell>
          <cell r="AZ166">
            <v>-39172.569999999832</v>
          </cell>
          <cell r="BA166">
            <v>-32361.35999999987</v>
          </cell>
          <cell r="BB166">
            <v>-50305.89000000013</v>
          </cell>
          <cell r="BC166">
            <v>-33544.189999999944</v>
          </cell>
          <cell r="BD166">
            <v>-71583.080000000075</v>
          </cell>
          <cell r="BF166">
            <v>250000</v>
          </cell>
          <cell r="BG166">
            <v>20833</v>
          </cell>
          <cell r="BH166">
            <v>20833</v>
          </cell>
          <cell r="BI166">
            <v>20834</v>
          </cell>
          <cell r="BJ166">
            <v>20833</v>
          </cell>
          <cell r="BK166">
            <v>20833</v>
          </cell>
          <cell r="BL166">
            <v>20834</v>
          </cell>
          <cell r="BM166">
            <v>20833</v>
          </cell>
          <cell r="BN166">
            <v>20833</v>
          </cell>
          <cell r="BO166">
            <v>20834</v>
          </cell>
          <cell r="BP166">
            <v>20833</v>
          </cell>
          <cell r="BQ166">
            <v>20833</v>
          </cell>
          <cell r="BR166">
            <v>20834</v>
          </cell>
          <cell r="BT166">
            <v>-25800</v>
          </cell>
          <cell r="BU166">
            <v>-2150</v>
          </cell>
          <cell r="BV166">
            <v>-2150</v>
          </cell>
          <cell r="BW166">
            <v>-2150</v>
          </cell>
          <cell r="BX166">
            <v>-2150</v>
          </cell>
          <cell r="BY166">
            <v>-2150</v>
          </cell>
          <cell r="BZ166">
            <v>-2150</v>
          </cell>
          <cell r="CA166">
            <v>-2150</v>
          </cell>
          <cell r="CB166">
            <v>-2150</v>
          </cell>
          <cell r="CC166">
            <v>-2150</v>
          </cell>
          <cell r="CD166">
            <v>-2150</v>
          </cell>
          <cell r="CE166">
            <v>-2150</v>
          </cell>
          <cell r="CF166">
            <v>-2150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-343944</v>
          </cell>
          <cell r="DK166">
            <v>-28662</v>
          </cell>
          <cell r="DL166">
            <v>-28662</v>
          </cell>
          <cell r="DM166">
            <v>-28662</v>
          </cell>
          <cell r="DN166">
            <v>-28662</v>
          </cell>
          <cell r="DO166">
            <v>-28662</v>
          </cell>
          <cell r="DP166">
            <v>-28662</v>
          </cell>
          <cell r="DQ166">
            <v>-28662</v>
          </cell>
          <cell r="DR166">
            <v>-28662</v>
          </cell>
          <cell r="DS166">
            <v>-28662</v>
          </cell>
          <cell r="DT166">
            <v>-28662</v>
          </cell>
          <cell r="DU166">
            <v>-28662</v>
          </cell>
          <cell r="DV166">
            <v>-28662</v>
          </cell>
        </row>
        <row r="167">
          <cell r="A167" t="str">
            <v>Income / Loss, Before Income Taxes</v>
          </cell>
          <cell r="B167">
            <v>71246254.680000007</v>
          </cell>
          <cell r="C167">
            <v>-1890264.59</v>
          </cell>
          <cell r="D167">
            <v>10011475.70000002</v>
          </cell>
          <cell r="E167">
            <v>28384486.240000091</v>
          </cell>
          <cell r="F167">
            <v>32895085.209999971</v>
          </cell>
          <cell r="G167">
            <v>25012113.129999932</v>
          </cell>
          <cell r="H167">
            <v>11561446.949999988</v>
          </cell>
          <cell r="I167">
            <v>-2344940.9600000102</v>
          </cell>
          <cell r="J167">
            <v>-5513092.9199999934</v>
          </cell>
          <cell r="K167">
            <v>-10532513.089999983</v>
          </cell>
          <cell r="L167">
            <v>-5949517.5099999933</v>
          </cell>
          <cell r="M167">
            <v>-3936878.8</v>
          </cell>
          <cell r="N167">
            <v>-6451144.6800000062</v>
          </cell>
          <cell r="P167">
            <v>8037658.3500000164</v>
          </cell>
          <cell r="Q167">
            <v>-1253495.68</v>
          </cell>
          <cell r="R167">
            <v>853691.43000000855</v>
          </cell>
          <cell r="S167">
            <v>3427292.6</v>
          </cell>
          <cell r="T167">
            <v>5475401.3000000147</v>
          </cell>
          <cell r="U167">
            <v>4696298.8</v>
          </cell>
          <cell r="V167">
            <v>2294221.6600000151</v>
          </cell>
          <cell r="W167">
            <v>781377.37999999372</v>
          </cell>
          <cell r="X167">
            <v>-652661.14000000304</v>
          </cell>
          <cell r="Y167">
            <v>-1914295.68</v>
          </cell>
          <cell r="Z167">
            <v>-1974958.83</v>
          </cell>
          <cell r="AA167">
            <v>-1820543.38</v>
          </cell>
          <cell r="AB167">
            <v>-1874670.11</v>
          </cell>
          <cell r="AD167">
            <v>4024870.45</v>
          </cell>
          <cell r="AE167">
            <v>327704.56000000052</v>
          </cell>
          <cell r="AF167">
            <v>327702.75</v>
          </cell>
          <cell r="AG167">
            <v>403977.26999999944</v>
          </cell>
          <cell r="AH167">
            <v>307793.24</v>
          </cell>
          <cell r="AI167">
            <v>307778.90000000002</v>
          </cell>
          <cell r="AJ167">
            <v>382496.22</v>
          </cell>
          <cell r="AK167">
            <v>307745.44000000134</v>
          </cell>
          <cell r="AL167">
            <v>307738.06000000052</v>
          </cell>
          <cell r="AM167">
            <v>368233.15000000061</v>
          </cell>
          <cell r="AN167">
            <v>307730</v>
          </cell>
          <cell r="AO167">
            <v>307748.12000000104</v>
          </cell>
          <cell r="AP167">
            <v>368222.74</v>
          </cell>
          <cell r="AR167">
            <v>72448691.079999998</v>
          </cell>
          <cell r="AS167">
            <v>3661762.91</v>
          </cell>
          <cell r="AT167">
            <v>4423993.6399999997</v>
          </cell>
          <cell r="AU167">
            <v>6442898.8399999999</v>
          </cell>
          <cell r="AV167">
            <v>10940928.119999999</v>
          </cell>
          <cell r="AW167">
            <v>9974239.4200000018</v>
          </cell>
          <cell r="AX167">
            <v>9428980.7300000004</v>
          </cell>
          <cell r="AY167">
            <v>4433582.47</v>
          </cell>
          <cell r="AZ167">
            <v>4631919.1100000003</v>
          </cell>
          <cell r="BA167">
            <v>3860766.35</v>
          </cell>
          <cell r="BB167">
            <v>3905722.11</v>
          </cell>
          <cell r="BC167">
            <v>7827485.1999999974</v>
          </cell>
          <cell r="BD167">
            <v>2916412.18</v>
          </cell>
          <cell r="BF167">
            <v>52558520</v>
          </cell>
          <cell r="BG167">
            <v>2291971</v>
          </cell>
          <cell r="BH167">
            <v>3791734</v>
          </cell>
          <cell r="BI167">
            <v>8137967</v>
          </cell>
          <cell r="BJ167">
            <v>7300968</v>
          </cell>
          <cell r="BK167">
            <v>7349576</v>
          </cell>
          <cell r="BL167">
            <v>16550886</v>
          </cell>
          <cell r="BM167">
            <v>1678757</v>
          </cell>
          <cell r="BN167">
            <v>1112094</v>
          </cell>
          <cell r="BO167">
            <v>955930</v>
          </cell>
          <cell r="BP167">
            <v>884505</v>
          </cell>
          <cell r="BQ167">
            <v>1110982</v>
          </cell>
          <cell r="BR167">
            <v>1393150</v>
          </cell>
          <cell r="BT167">
            <v>30222946</v>
          </cell>
          <cell r="BU167">
            <v>1279391</v>
          </cell>
          <cell r="BV167">
            <v>1442903</v>
          </cell>
          <cell r="BW167">
            <v>1330992</v>
          </cell>
          <cell r="BX167">
            <v>2045726</v>
          </cell>
          <cell r="BY167">
            <v>2365932</v>
          </cell>
          <cell r="BZ167">
            <v>2306015</v>
          </cell>
          <cell r="CA167">
            <v>1929553</v>
          </cell>
          <cell r="CB167">
            <v>1691728</v>
          </cell>
          <cell r="CC167">
            <v>11738696</v>
          </cell>
          <cell r="CD167">
            <v>1467678</v>
          </cell>
          <cell r="CE167">
            <v>1368950</v>
          </cell>
          <cell r="CF167">
            <v>1255382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</row>
        <row r="168">
          <cell r="A168" t="str">
            <v>Total Provision (Benefit) for Inc Tax</v>
          </cell>
          <cell r="B168">
            <v>29324954.400000002</v>
          </cell>
          <cell r="C168">
            <v>-777957.88</v>
          </cell>
          <cell r="D168">
            <v>4120617.86</v>
          </cell>
          <cell r="E168">
            <v>11683130.189999999</v>
          </cell>
          <cell r="F168">
            <v>13539631.73</v>
          </cell>
          <cell r="G168">
            <v>10294880.6</v>
          </cell>
          <cell r="H168">
            <v>4758706.3</v>
          </cell>
          <cell r="I168">
            <v>-965163.79</v>
          </cell>
          <cell r="J168">
            <v>-2269234.31</v>
          </cell>
          <cell r="K168">
            <v>-4335168.42</v>
          </cell>
          <cell r="L168">
            <v>-2448746.86</v>
          </cell>
          <cell r="M168">
            <v>-1620464.35</v>
          </cell>
          <cell r="N168">
            <v>-2655276.67</v>
          </cell>
          <cell r="P168">
            <v>3520494.88</v>
          </cell>
          <cell r="Q168">
            <v>-549018.54</v>
          </cell>
          <cell r="R168">
            <v>373898.67</v>
          </cell>
          <cell r="S168">
            <v>1501166.74</v>
          </cell>
          <cell r="T168">
            <v>2398228.39</v>
          </cell>
          <cell r="U168">
            <v>2056961.07</v>
          </cell>
          <cell r="V168">
            <v>1004871.33</v>
          </cell>
          <cell r="W168">
            <v>342245.25</v>
          </cell>
          <cell r="X168">
            <v>-285872.76</v>
          </cell>
          <cell r="Y168">
            <v>-838458.48</v>
          </cell>
          <cell r="Z168">
            <v>-865018.91</v>
          </cell>
          <cell r="AA168">
            <v>-797405.09</v>
          </cell>
          <cell r="AB168">
            <v>-821102.79</v>
          </cell>
          <cell r="AD168">
            <v>1565634.03</v>
          </cell>
          <cell r="AE168">
            <v>127458.31</v>
          </cell>
          <cell r="AF168">
            <v>127458.05</v>
          </cell>
          <cell r="AG168">
            <v>157129.78</v>
          </cell>
          <cell r="AH168">
            <v>119716.56</v>
          </cell>
          <cell r="AI168">
            <v>119714.21</v>
          </cell>
          <cell r="AJ168">
            <v>148812.20000000001</v>
          </cell>
          <cell r="AK168">
            <v>119716.64</v>
          </cell>
          <cell r="AL168">
            <v>119714.1</v>
          </cell>
          <cell r="AM168">
            <v>143242.93</v>
          </cell>
          <cell r="AN168">
            <v>119714.74</v>
          </cell>
          <cell r="AO168">
            <v>119713.74</v>
          </cell>
          <cell r="AP168">
            <v>143242.76999999999</v>
          </cell>
          <cell r="AR168">
            <v>26443773.350000001</v>
          </cell>
          <cell r="AS168">
            <v>1336543.48</v>
          </cell>
          <cell r="AT168">
            <v>1614757.86</v>
          </cell>
          <cell r="AU168">
            <v>2351658.2200000002</v>
          </cell>
          <cell r="AV168">
            <v>3993438.64</v>
          </cell>
          <cell r="AW168">
            <v>3640598.2</v>
          </cell>
          <cell r="AX168">
            <v>3441578.48</v>
          </cell>
          <cell r="AY168">
            <v>1618258.07</v>
          </cell>
          <cell r="AZ168">
            <v>1690650.4</v>
          </cell>
          <cell r="BA168">
            <v>1409180.15</v>
          </cell>
          <cell r="BB168">
            <v>1425588.28</v>
          </cell>
          <cell r="BC168">
            <v>2857032.14</v>
          </cell>
          <cell r="BD168">
            <v>1064489.43</v>
          </cell>
          <cell r="BF168">
            <v>20813170</v>
          </cell>
          <cell r="BG168">
            <v>907620</v>
          </cell>
          <cell r="BH168">
            <v>1501527</v>
          </cell>
          <cell r="BI168">
            <v>3222634</v>
          </cell>
          <cell r="BJ168">
            <v>2891183</v>
          </cell>
          <cell r="BK168">
            <v>2910432</v>
          </cell>
          <cell r="BL168">
            <v>6554151</v>
          </cell>
          <cell r="BM168">
            <v>664788</v>
          </cell>
          <cell r="BN168">
            <v>440388</v>
          </cell>
          <cell r="BO168">
            <v>378548</v>
          </cell>
          <cell r="BP168">
            <v>350264</v>
          </cell>
          <cell r="BQ168">
            <v>439948</v>
          </cell>
          <cell r="BR168">
            <v>551687</v>
          </cell>
          <cell r="BT168">
            <v>11968290</v>
          </cell>
          <cell r="BU168">
            <v>506640</v>
          </cell>
          <cell r="BV168">
            <v>571390</v>
          </cell>
          <cell r="BW168">
            <v>527074</v>
          </cell>
          <cell r="BX168">
            <v>810108</v>
          </cell>
          <cell r="BY168">
            <v>936910</v>
          </cell>
          <cell r="BZ168">
            <v>913183</v>
          </cell>
          <cell r="CA168">
            <v>764103</v>
          </cell>
          <cell r="CB168">
            <v>669924</v>
          </cell>
          <cell r="CC168">
            <v>4648523</v>
          </cell>
          <cell r="CD168">
            <v>581201</v>
          </cell>
          <cell r="CE168">
            <v>542104</v>
          </cell>
          <cell r="CF168">
            <v>497130</v>
          </cell>
          <cell r="CH168" t="str">
            <v>0</v>
          </cell>
          <cell r="CI168" t="str">
            <v>0</v>
          </cell>
          <cell r="CJ168" t="str">
            <v>0</v>
          </cell>
          <cell r="CK168" t="str">
            <v>0</v>
          </cell>
          <cell r="CL168" t="str">
            <v>0</v>
          </cell>
          <cell r="CM168" t="str">
            <v>0</v>
          </cell>
          <cell r="CN168" t="str">
            <v>0</v>
          </cell>
          <cell r="CO168" t="str">
            <v>0</v>
          </cell>
          <cell r="CP168" t="str">
            <v>0</v>
          </cell>
          <cell r="CQ168" t="str">
            <v>0</v>
          </cell>
          <cell r="CR168" t="str">
            <v>0</v>
          </cell>
          <cell r="CS168" t="str">
            <v>0</v>
          </cell>
          <cell r="CT168" t="str">
            <v>0</v>
          </cell>
          <cell r="CV168" t="str">
            <v>0</v>
          </cell>
          <cell r="CW168" t="str">
            <v>0</v>
          </cell>
          <cell r="CX168" t="str">
            <v>0</v>
          </cell>
          <cell r="CY168" t="str">
            <v>0</v>
          </cell>
          <cell r="CZ168" t="str">
            <v>0</v>
          </cell>
          <cell r="DA168" t="str">
            <v>0</v>
          </cell>
          <cell r="DB168" t="str">
            <v>0</v>
          </cell>
          <cell r="DC168" t="str">
            <v>0</v>
          </cell>
          <cell r="DD168" t="str">
            <v>0</v>
          </cell>
          <cell r="DE168" t="str">
            <v>0</v>
          </cell>
          <cell r="DF168" t="str">
            <v>0</v>
          </cell>
          <cell r="DG168" t="str">
            <v>0</v>
          </cell>
          <cell r="DH168" t="str">
            <v>0</v>
          </cell>
          <cell r="DJ168" t="str">
            <v>0</v>
          </cell>
          <cell r="DK168" t="str">
            <v>0</v>
          </cell>
          <cell r="DL168" t="str">
            <v>0</v>
          </cell>
          <cell r="DM168" t="str">
            <v>0</v>
          </cell>
          <cell r="DN168" t="str">
            <v>0</v>
          </cell>
          <cell r="DO168" t="str">
            <v>0</v>
          </cell>
          <cell r="DP168" t="str">
            <v>0</v>
          </cell>
          <cell r="DQ168" t="str">
            <v>0</v>
          </cell>
          <cell r="DR168" t="str">
            <v>0</v>
          </cell>
          <cell r="DS168" t="str">
            <v>0</v>
          </cell>
          <cell r="DT168" t="str">
            <v>0</v>
          </cell>
          <cell r="DU168" t="str">
            <v>0</v>
          </cell>
          <cell r="DV168" t="str">
            <v>0</v>
          </cell>
        </row>
        <row r="169">
          <cell r="A169" t="str">
            <v>Income / Loss, Before Cumulative Effect</v>
          </cell>
          <cell r="B169">
            <v>41921300.280000016</v>
          </cell>
          <cell r="C169">
            <v>-1112306.71</v>
          </cell>
          <cell r="D169">
            <v>5890857.8400000203</v>
          </cell>
          <cell r="E169">
            <v>16701356.050000094</v>
          </cell>
          <cell r="F169">
            <v>19355453.479999971</v>
          </cell>
          <cell r="G169">
            <v>14717232.529999934</v>
          </cell>
          <cell r="H169">
            <v>6802740.6499999873</v>
          </cell>
          <cell r="I169">
            <v>-1379777.1700000102</v>
          </cell>
          <cell r="J169">
            <v>-3243858.6099999934</v>
          </cell>
          <cell r="K169">
            <v>-6197344.6699999832</v>
          </cell>
          <cell r="L169">
            <v>-3500770.6499999934</v>
          </cell>
          <cell r="M169">
            <v>-2316414.4500000002</v>
          </cell>
          <cell r="N169">
            <v>-3795868.0100000063</v>
          </cell>
          <cell r="P169">
            <v>4517163.4700000174</v>
          </cell>
          <cell r="Q169">
            <v>-704477.14000000351</v>
          </cell>
          <cell r="R169">
            <v>479792.76000000862</v>
          </cell>
          <cell r="S169">
            <v>1926125.86</v>
          </cell>
          <cell r="T169">
            <v>3077172.9100000151</v>
          </cell>
          <cell r="U169">
            <v>2639337.7299999944</v>
          </cell>
          <cell r="V169">
            <v>1289350.330000015</v>
          </cell>
          <cell r="W169">
            <v>439132.12999999372</v>
          </cell>
          <cell r="X169">
            <v>-366788.38000000303</v>
          </cell>
          <cell r="Y169">
            <v>-1075837.2</v>
          </cell>
          <cell r="Z169">
            <v>-1109939.92</v>
          </cell>
          <cell r="AA169">
            <v>-1023138.29</v>
          </cell>
          <cell r="AB169">
            <v>-1053567.32</v>
          </cell>
          <cell r="AD169">
            <v>2459236.420000005</v>
          </cell>
          <cell r="AE169">
            <v>200246.25</v>
          </cell>
          <cell r="AF169">
            <v>200244.70000000083</v>
          </cell>
          <cell r="AG169">
            <v>246847.49</v>
          </cell>
          <cell r="AH169">
            <v>188076.68</v>
          </cell>
          <cell r="AI169">
            <v>188064.68999999948</v>
          </cell>
          <cell r="AJ169">
            <v>233684.0200000008</v>
          </cell>
          <cell r="AK169">
            <v>188028.80000000075</v>
          </cell>
          <cell r="AL169">
            <v>188023.96000000089</v>
          </cell>
          <cell r="AM169">
            <v>224990.22000000128</v>
          </cell>
          <cell r="AN169">
            <v>188015.26</v>
          </cell>
          <cell r="AO169">
            <v>188034.38000000082</v>
          </cell>
          <cell r="AP169">
            <v>224979.97000000128</v>
          </cell>
          <cell r="AR169">
            <v>46004917.729999989</v>
          </cell>
          <cell r="AS169">
            <v>2325219.4300000002</v>
          </cell>
          <cell r="AT169">
            <v>2809235.78</v>
          </cell>
          <cell r="AU169">
            <v>4091240.62</v>
          </cell>
          <cell r="AV169">
            <v>6947489.4799999986</v>
          </cell>
          <cell r="AW169">
            <v>6333641.2200000016</v>
          </cell>
          <cell r="AX169">
            <v>5987402.2500000009</v>
          </cell>
          <cell r="AY169">
            <v>2815324.4</v>
          </cell>
          <cell r="AZ169">
            <v>2941268.71</v>
          </cell>
          <cell r="BA169">
            <v>2451586.2000000002</v>
          </cell>
          <cell r="BB169">
            <v>2480133.83</v>
          </cell>
          <cell r="BC169">
            <v>4970453.0599999996</v>
          </cell>
          <cell r="BD169">
            <v>1851922.75</v>
          </cell>
          <cell r="BF169">
            <v>31745350</v>
          </cell>
          <cell r="BG169">
            <v>1384351</v>
          </cell>
          <cell r="BH169">
            <v>2290207</v>
          </cell>
          <cell r="BI169">
            <v>4915333</v>
          </cell>
          <cell r="BJ169">
            <v>4409785</v>
          </cell>
          <cell r="BK169">
            <v>4439144</v>
          </cell>
          <cell r="BL169">
            <v>9996735</v>
          </cell>
          <cell r="BM169">
            <v>1013969</v>
          </cell>
          <cell r="BN169">
            <v>671706</v>
          </cell>
          <cell r="BO169">
            <v>577382</v>
          </cell>
          <cell r="BP169">
            <v>534241</v>
          </cell>
          <cell r="BQ169">
            <v>671034</v>
          </cell>
          <cell r="BR169">
            <v>841463</v>
          </cell>
          <cell r="BT169">
            <v>18254656</v>
          </cell>
          <cell r="BU169">
            <v>772751</v>
          </cell>
          <cell r="BV169">
            <v>871513</v>
          </cell>
          <cell r="BW169">
            <v>803918</v>
          </cell>
          <cell r="BX169">
            <v>1235618</v>
          </cell>
          <cell r="BY169">
            <v>1429022</v>
          </cell>
          <cell r="BZ169">
            <v>1392832</v>
          </cell>
          <cell r="CA169">
            <v>1165450</v>
          </cell>
          <cell r="CB169">
            <v>1021804</v>
          </cell>
          <cell r="CC169">
            <v>7090173</v>
          </cell>
          <cell r="CD169">
            <v>886477</v>
          </cell>
          <cell r="CE169">
            <v>826846</v>
          </cell>
          <cell r="CF169">
            <v>758252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</row>
        <row r="170">
          <cell r="A170" t="str">
            <v>Income Statement - Net (Income) Loss</v>
          </cell>
          <cell r="B170">
            <v>41921300.280000016</v>
          </cell>
          <cell r="C170">
            <v>-1112306.71</v>
          </cell>
          <cell r="D170">
            <v>5890857.8400000203</v>
          </cell>
          <cell r="E170">
            <v>16701356.050000094</v>
          </cell>
          <cell r="F170">
            <v>19355453.479999971</v>
          </cell>
          <cell r="G170">
            <v>14717232.529999934</v>
          </cell>
          <cell r="H170">
            <v>6802740.6499999873</v>
          </cell>
          <cell r="I170">
            <v>-1379777.1700000102</v>
          </cell>
          <cell r="J170">
            <v>-3243858.6099999934</v>
          </cell>
          <cell r="K170">
            <v>-6197344.6699999832</v>
          </cell>
          <cell r="L170">
            <v>-3500770.6499999934</v>
          </cell>
          <cell r="M170">
            <v>-2316414.4500000002</v>
          </cell>
          <cell r="N170">
            <v>-3795868.0100000063</v>
          </cell>
          <cell r="P170">
            <v>4517163.4700000174</v>
          </cell>
          <cell r="Q170">
            <v>-704477.14000000351</v>
          </cell>
          <cell r="R170">
            <v>479792.76000000862</v>
          </cell>
          <cell r="S170">
            <v>1926125.86</v>
          </cell>
          <cell r="T170">
            <v>3077172.9100000151</v>
          </cell>
          <cell r="U170">
            <v>2639337.7299999944</v>
          </cell>
          <cell r="V170">
            <v>1289350.330000015</v>
          </cell>
          <cell r="W170">
            <v>439132.12999999372</v>
          </cell>
          <cell r="X170">
            <v>-366788.38000000303</v>
          </cell>
          <cell r="Y170">
            <v>-1075837.2</v>
          </cell>
          <cell r="Z170">
            <v>-1109939.92</v>
          </cell>
          <cell r="AA170">
            <v>-1023138.29</v>
          </cell>
          <cell r="AB170">
            <v>-1053567.32</v>
          </cell>
          <cell r="AD170">
            <v>2459236.420000005</v>
          </cell>
          <cell r="AE170">
            <v>200246.25</v>
          </cell>
          <cell r="AF170">
            <v>200244.70000000083</v>
          </cell>
          <cell r="AG170">
            <v>246847.49</v>
          </cell>
          <cell r="AH170">
            <v>188076.68</v>
          </cell>
          <cell r="AI170">
            <v>188064.68999999948</v>
          </cell>
          <cell r="AJ170">
            <v>233684.0200000008</v>
          </cell>
          <cell r="AK170">
            <v>188028.80000000075</v>
          </cell>
          <cell r="AL170">
            <v>188023.96000000089</v>
          </cell>
          <cell r="AM170">
            <v>224990.22000000128</v>
          </cell>
          <cell r="AN170">
            <v>188015.26</v>
          </cell>
          <cell r="AO170">
            <v>188034.38000000082</v>
          </cell>
          <cell r="AP170">
            <v>224979.97000000128</v>
          </cell>
          <cell r="AR170">
            <v>46004917.729999989</v>
          </cell>
          <cell r="AS170">
            <v>2325219.4300000002</v>
          </cell>
          <cell r="AT170">
            <v>2809235.78</v>
          </cell>
          <cell r="AU170">
            <v>4091240.62</v>
          </cell>
          <cell r="AV170">
            <v>6947489.4799999986</v>
          </cell>
          <cell r="AW170">
            <v>6333641.2200000016</v>
          </cell>
          <cell r="AX170">
            <v>5987402.2500000009</v>
          </cell>
          <cell r="AY170">
            <v>2815324.4</v>
          </cell>
          <cell r="AZ170">
            <v>2941268.71</v>
          </cell>
          <cell r="BA170">
            <v>2451586.2000000002</v>
          </cell>
          <cell r="BB170">
            <v>2480133.83</v>
          </cell>
          <cell r="BC170">
            <v>4970453.0599999996</v>
          </cell>
          <cell r="BD170">
            <v>1851922.75</v>
          </cell>
          <cell r="BF170">
            <v>31745350</v>
          </cell>
          <cell r="BG170">
            <v>1384351</v>
          </cell>
          <cell r="BH170">
            <v>2290207</v>
          </cell>
          <cell r="BI170">
            <v>4915333</v>
          </cell>
          <cell r="BJ170">
            <v>4409785</v>
          </cell>
          <cell r="BK170">
            <v>4439144</v>
          </cell>
          <cell r="BL170">
            <v>9996735</v>
          </cell>
          <cell r="BM170">
            <v>1013969</v>
          </cell>
          <cell r="BN170">
            <v>671706</v>
          </cell>
          <cell r="BO170">
            <v>577382</v>
          </cell>
          <cell r="BP170">
            <v>534241</v>
          </cell>
          <cell r="BQ170">
            <v>671034</v>
          </cell>
          <cell r="BR170">
            <v>841463</v>
          </cell>
          <cell r="BT170">
            <v>18254656</v>
          </cell>
          <cell r="BU170">
            <v>772751</v>
          </cell>
          <cell r="BV170">
            <v>871513</v>
          </cell>
          <cell r="BW170">
            <v>803918</v>
          </cell>
          <cell r="BX170">
            <v>1235618</v>
          </cell>
          <cell r="BY170">
            <v>1429022</v>
          </cell>
          <cell r="BZ170">
            <v>1392832</v>
          </cell>
          <cell r="CA170">
            <v>1165450</v>
          </cell>
          <cell r="CB170">
            <v>1021804</v>
          </cell>
          <cell r="CC170">
            <v>7090173</v>
          </cell>
          <cell r="CD170">
            <v>886477</v>
          </cell>
          <cell r="CE170">
            <v>826846</v>
          </cell>
          <cell r="CF170">
            <v>758252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</row>
        <row r="172">
          <cell r="A172" t="str">
            <v>Labor</v>
          </cell>
          <cell r="B172">
            <v>30690338.739999998</v>
          </cell>
          <cell r="C172">
            <v>2678081.12</v>
          </cell>
          <cell r="D172">
            <v>2375916.12</v>
          </cell>
          <cell r="E172">
            <v>2688777.21</v>
          </cell>
          <cell r="F172">
            <v>2584490.2599999998</v>
          </cell>
          <cell r="G172">
            <v>2375916.12</v>
          </cell>
          <cell r="H172">
            <v>2584490.2599999998</v>
          </cell>
          <cell r="I172">
            <v>2584490.2599999998</v>
          </cell>
          <cell r="J172">
            <v>2480203.2200000002</v>
          </cell>
          <cell r="K172">
            <v>2584490.2599999998</v>
          </cell>
          <cell r="L172">
            <v>2688777.21</v>
          </cell>
          <cell r="M172">
            <v>2480204.2200000002</v>
          </cell>
          <cell r="N172">
            <v>2584502.48</v>
          </cell>
          <cell r="P172">
            <v>14086425.41</v>
          </cell>
          <cell r="Q172">
            <v>1228886.9099999999</v>
          </cell>
          <cell r="R172">
            <v>1081114.6200000001</v>
          </cell>
          <cell r="S172">
            <v>1229989.74</v>
          </cell>
          <cell r="T172">
            <v>1181056.7</v>
          </cell>
          <cell r="U172">
            <v>1082700.98</v>
          </cell>
          <cell r="V172">
            <v>1181694.23</v>
          </cell>
          <cell r="W172">
            <v>1181806.73</v>
          </cell>
          <cell r="X172">
            <v>1140932.52</v>
          </cell>
          <cell r="Y172">
            <v>1192600.6200000001</v>
          </cell>
          <cell r="Z172">
            <v>1245659.6100000001</v>
          </cell>
          <cell r="AA172">
            <v>1144729.79</v>
          </cell>
          <cell r="AB172">
            <v>1195252.96</v>
          </cell>
          <cell r="AD172">
            <v>58881072.959999993</v>
          </cell>
          <cell r="AE172">
            <v>5171463.07</v>
          </cell>
          <cell r="AF172">
            <v>4512943.3600000003</v>
          </cell>
          <cell r="AG172">
            <v>5171463.07</v>
          </cell>
          <cell r="AH172">
            <v>4965056.63</v>
          </cell>
          <cell r="AI172">
            <v>4524852.57</v>
          </cell>
          <cell r="AJ172">
            <v>4965056.63</v>
          </cell>
          <cell r="AK172">
            <v>4965056.63</v>
          </cell>
          <cell r="AL172">
            <v>4744954.53</v>
          </cell>
          <cell r="AM172">
            <v>4965056.63</v>
          </cell>
          <cell r="AN172">
            <v>5185158.68</v>
          </cell>
          <cell r="AO172">
            <v>4744954.53</v>
          </cell>
          <cell r="AP172">
            <v>4965056.63</v>
          </cell>
          <cell r="AR172">
            <v>19151001.869999997</v>
          </cell>
          <cell r="AS172">
            <v>1648776.95</v>
          </cell>
          <cell r="AT172">
            <v>1496950.81</v>
          </cell>
          <cell r="AU172">
            <v>1669570.34</v>
          </cell>
          <cell r="AV172">
            <v>1612030.48</v>
          </cell>
          <cell r="AW172">
            <v>1496950.81</v>
          </cell>
          <cell r="AX172">
            <v>1612030.48</v>
          </cell>
          <cell r="AY172">
            <v>1612030.48</v>
          </cell>
          <cell r="AZ172">
            <v>1554490.63</v>
          </cell>
          <cell r="BA172">
            <v>1612030.48</v>
          </cell>
          <cell r="BB172">
            <v>1669570.3</v>
          </cell>
          <cell r="BC172">
            <v>1554490.63</v>
          </cell>
          <cell r="BD172">
            <v>1612079.48</v>
          </cell>
          <cell r="BF172">
            <v>11922322</v>
          </cell>
          <cell r="BG172">
            <v>1038280</v>
          </cell>
          <cell r="BH172">
            <v>914625</v>
          </cell>
          <cell r="BI172">
            <v>1051819</v>
          </cell>
          <cell r="BJ172">
            <v>1006088</v>
          </cell>
          <cell r="BK172">
            <v>914625</v>
          </cell>
          <cell r="BL172">
            <v>1006088</v>
          </cell>
          <cell r="BM172">
            <v>1006088</v>
          </cell>
          <cell r="BN172">
            <v>960357</v>
          </cell>
          <cell r="BO172">
            <v>1006088</v>
          </cell>
          <cell r="BP172">
            <v>1051819</v>
          </cell>
          <cell r="BQ172">
            <v>960357</v>
          </cell>
          <cell r="BR172">
            <v>1006088</v>
          </cell>
          <cell r="BT172">
            <v>751698</v>
          </cell>
          <cell r="BU172">
            <v>65669</v>
          </cell>
          <cell r="BV172">
            <v>57103</v>
          </cell>
          <cell r="BW172">
            <v>65669</v>
          </cell>
          <cell r="BX172">
            <v>63547</v>
          </cell>
          <cell r="BY172">
            <v>57770</v>
          </cell>
          <cell r="BZ172">
            <v>63547</v>
          </cell>
          <cell r="CA172">
            <v>63547</v>
          </cell>
          <cell r="CB172">
            <v>60658</v>
          </cell>
          <cell r="CC172">
            <v>63547</v>
          </cell>
          <cell r="CD172">
            <v>66436</v>
          </cell>
          <cell r="CE172">
            <v>60658</v>
          </cell>
          <cell r="CF172">
            <v>63547</v>
          </cell>
          <cell r="CH172" t="str">
            <v>0</v>
          </cell>
          <cell r="CI172" t="str">
            <v>0</v>
          </cell>
          <cell r="CJ172" t="str">
            <v>0</v>
          </cell>
          <cell r="CK172" t="str">
            <v>0</v>
          </cell>
          <cell r="CL172" t="str">
            <v>0</v>
          </cell>
          <cell r="CM172" t="str">
            <v>0</v>
          </cell>
          <cell r="CN172" t="str">
            <v>0</v>
          </cell>
          <cell r="CO172" t="str">
            <v>0</v>
          </cell>
          <cell r="CP172" t="str">
            <v>0</v>
          </cell>
          <cell r="CQ172" t="str">
            <v>0</v>
          </cell>
          <cell r="CR172" t="str">
            <v>0</v>
          </cell>
          <cell r="CS172" t="str">
            <v>0</v>
          </cell>
          <cell r="CT172" t="str">
            <v>0</v>
          </cell>
          <cell r="CV172" t="str">
            <v>0</v>
          </cell>
          <cell r="CW172" t="str">
            <v>0</v>
          </cell>
          <cell r="CX172" t="str">
            <v>0</v>
          </cell>
          <cell r="CY172" t="str">
            <v>0</v>
          </cell>
          <cell r="CZ172" t="str">
            <v>0</v>
          </cell>
          <cell r="DA172" t="str">
            <v>0</v>
          </cell>
          <cell r="DB172" t="str">
            <v>0</v>
          </cell>
          <cell r="DC172" t="str">
            <v>0</v>
          </cell>
          <cell r="DD172" t="str">
            <v>0</v>
          </cell>
          <cell r="DE172" t="str">
            <v>0</v>
          </cell>
          <cell r="DF172" t="str">
            <v>0</v>
          </cell>
          <cell r="DG172" t="str">
            <v>0</v>
          </cell>
          <cell r="DH172" t="str">
            <v>0</v>
          </cell>
          <cell r="DJ172" t="str">
            <v>0</v>
          </cell>
          <cell r="DK172" t="str">
            <v>0</v>
          </cell>
          <cell r="DL172" t="str">
            <v>0</v>
          </cell>
          <cell r="DM172" t="str">
            <v>0</v>
          </cell>
          <cell r="DN172" t="str">
            <v>0</v>
          </cell>
          <cell r="DO172" t="str">
            <v>0</v>
          </cell>
          <cell r="DP172" t="str">
            <v>0</v>
          </cell>
          <cell r="DQ172" t="str">
            <v>0</v>
          </cell>
          <cell r="DR172" t="str">
            <v>0</v>
          </cell>
          <cell r="DS172" t="str">
            <v>0</v>
          </cell>
          <cell r="DT172" t="str">
            <v>0</v>
          </cell>
          <cell r="DU172" t="str">
            <v>0</v>
          </cell>
          <cell r="DV172" t="str">
            <v>0</v>
          </cell>
        </row>
        <row r="173">
          <cell r="A173" t="str">
            <v>Benefits</v>
          </cell>
          <cell r="B173">
            <v>10902252.899999999</v>
          </cell>
          <cell r="C173">
            <v>934172.64</v>
          </cell>
          <cell r="D173">
            <v>876398.8</v>
          </cell>
          <cell r="E173">
            <v>934342.18</v>
          </cell>
          <cell r="F173">
            <v>918370.66</v>
          </cell>
          <cell r="G173">
            <v>846370.77</v>
          </cell>
          <cell r="H173">
            <v>918370.66</v>
          </cell>
          <cell r="I173">
            <v>918370.66</v>
          </cell>
          <cell r="J173">
            <v>882370.91</v>
          </cell>
          <cell r="K173">
            <v>918370.66</v>
          </cell>
          <cell r="L173">
            <v>954370.77</v>
          </cell>
          <cell r="M173">
            <v>882371.86</v>
          </cell>
          <cell r="N173">
            <v>918372.33</v>
          </cell>
          <cell r="P173">
            <v>5816613.9699999997</v>
          </cell>
          <cell r="Q173">
            <v>506046.08</v>
          </cell>
          <cell r="R173">
            <v>448787.45</v>
          </cell>
          <cell r="S173">
            <v>506493.98</v>
          </cell>
          <cell r="T173">
            <v>487451.01</v>
          </cell>
          <cell r="U173">
            <v>449353.96</v>
          </cell>
          <cell r="V173">
            <v>487714.37</v>
          </cell>
          <cell r="W173">
            <v>487762.02</v>
          </cell>
          <cell r="X173">
            <v>471898.86</v>
          </cell>
          <cell r="Y173">
            <v>491967</v>
          </cell>
          <cell r="Z173">
            <v>512605.93</v>
          </cell>
          <cell r="AA173">
            <v>473470.2</v>
          </cell>
          <cell r="AB173">
            <v>493063.11</v>
          </cell>
          <cell r="AD173">
            <v>18118254.07</v>
          </cell>
          <cell r="AE173">
            <v>1590854.66</v>
          </cell>
          <cell r="AF173">
            <v>1389347.65</v>
          </cell>
          <cell r="AG173">
            <v>1590854.66</v>
          </cell>
          <cell r="AH173">
            <v>1527694.32</v>
          </cell>
          <cell r="AI173">
            <v>1392991.85</v>
          </cell>
          <cell r="AJ173">
            <v>1527694.32</v>
          </cell>
          <cell r="AK173">
            <v>1527694.32</v>
          </cell>
          <cell r="AL173">
            <v>1460343.06</v>
          </cell>
          <cell r="AM173">
            <v>1527694.32</v>
          </cell>
          <cell r="AN173">
            <v>1595045.53</v>
          </cell>
          <cell r="AO173">
            <v>1460343.06</v>
          </cell>
          <cell r="AP173">
            <v>1527696.32</v>
          </cell>
          <cell r="AR173">
            <v>6758418.6900000004</v>
          </cell>
          <cell r="AS173">
            <v>589264.73</v>
          </cell>
          <cell r="AT173">
            <v>528290.28</v>
          </cell>
          <cell r="AU173">
            <v>587950.17000000004</v>
          </cell>
          <cell r="AV173">
            <v>568063.53</v>
          </cell>
          <cell r="AW173">
            <v>528290.28</v>
          </cell>
          <cell r="AX173">
            <v>568063.53</v>
          </cell>
          <cell r="AY173">
            <v>568063.53</v>
          </cell>
          <cell r="AZ173">
            <v>548176.91</v>
          </cell>
          <cell r="BA173">
            <v>568063.53</v>
          </cell>
          <cell r="BB173">
            <v>587950.17000000004</v>
          </cell>
          <cell r="BC173">
            <v>548176.91</v>
          </cell>
          <cell r="BD173">
            <v>568065.12</v>
          </cell>
          <cell r="BF173">
            <v>1073009</v>
          </cell>
          <cell r="BG173">
            <v>93445</v>
          </cell>
          <cell r="BH173">
            <v>82316</v>
          </cell>
          <cell r="BI173">
            <v>94664</v>
          </cell>
          <cell r="BJ173">
            <v>90548</v>
          </cell>
          <cell r="BK173">
            <v>82316</v>
          </cell>
          <cell r="BL173">
            <v>90548</v>
          </cell>
          <cell r="BM173">
            <v>90548</v>
          </cell>
          <cell r="BN173">
            <v>86432</v>
          </cell>
          <cell r="BO173">
            <v>90548</v>
          </cell>
          <cell r="BP173">
            <v>94664</v>
          </cell>
          <cell r="BQ173">
            <v>86432</v>
          </cell>
          <cell r="BR173">
            <v>90548</v>
          </cell>
          <cell r="BT173">
            <v>67653</v>
          </cell>
          <cell r="BU173">
            <v>5911</v>
          </cell>
          <cell r="BV173">
            <v>5139</v>
          </cell>
          <cell r="BW173">
            <v>5911</v>
          </cell>
          <cell r="BX173">
            <v>5719</v>
          </cell>
          <cell r="BY173">
            <v>5199</v>
          </cell>
          <cell r="BZ173">
            <v>5719</v>
          </cell>
          <cell r="CA173">
            <v>5719</v>
          </cell>
          <cell r="CB173">
            <v>5459</v>
          </cell>
          <cell r="CC173">
            <v>5719</v>
          </cell>
          <cell r="CD173">
            <v>5980</v>
          </cell>
          <cell r="CE173">
            <v>5459</v>
          </cell>
          <cell r="CF173">
            <v>5719</v>
          </cell>
          <cell r="CH173" t="str">
            <v>0</v>
          </cell>
          <cell r="CI173" t="str">
            <v>0</v>
          </cell>
          <cell r="CJ173" t="str">
            <v>0</v>
          </cell>
          <cell r="CK173" t="str">
            <v>0</v>
          </cell>
          <cell r="CL173" t="str">
            <v>0</v>
          </cell>
          <cell r="CM173" t="str">
            <v>0</v>
          </cell>
          <cell r="CN173" t="str">
            <v>0</v>
          </cell>
          <cell r="CO173" t="str">
            <v>0</v>
          </cell>
          <cell r="CP173" t="str">
            <v>0</v>
          </cell>
          <cell r="CQ173" t="str">
            <v>0</v>
          </cell>
          <cell r="CR173" t="str">
            <v>0</v>
          </cell>
          <cell r="CS173" t="str">
            <v>0</v>
          </cell>
          <cell r="CT173" t="str">
            <v>0</v>
          </cell>
          <cell r="CV173" t="str">
            <v>0</v>
          </cell>
          <cell r="CW173" t="str">
            <v>0</v>
          </cell>
          <cell r="CX173" t="str">
            <v>0</v>
          </cell>
          <cell r="CY173" t="str">
            <v>0</v>
          </cell>
          <cell r="CZ173" t="str">
            <v>0</v>
          </cell>
          <cell r="DA173" t="str">
            <v>0</v>
          </cell>
          <cell r="DB173" t="str">
            <v>0</v>
          </cell>
          <cell r="DC173" t="str">
            <v>0</v>
          </cell>
          <cell r="DD173" t="str">
            <v>0</v>
          </cell>
          <cell r="DE173" t="str">
            <v>0</v>
          </cell>
          <cell r="DF173" t="str">
            <v>0</v>
          </cell>
          <cell r="DG173" t="str">
            <v>0</v>
          </cell>
          <cell r="DH173" t="str">
            <v>0</v>
          </cell>
          <cell r="DJ173" t="str">
            <v>0</v>
          </cell>
          <cell r="DK173" t="str">
            <v>0</v>
          </cell>
          <cell r="DL173" t="str">
            <v>0</v>
          </cell>
          <cell r="DM173" t="str">
            <v>0</v>
          </cell>
          <cell r="DN173" t="str">
            <v>0</v>
          </cell>
          <cell r="DO173" t="str">
            <v>0</v>
          </cell>
          <cell r="DP173" t="str">
            <v>0</v>
          </cell>
          <cell r="DQ173" t="str">
            <v>0</v>
          </cell>
          <cell r="DR173" t="str">
            <v>0</v>
          </cell>
          <cell r="DS173" t="str">
            <v>0</v>
          </cell>
          <cell r="DT173" t="str">
            <v>0</v>
          </cell>
          <cell r="DU173" t="str">
            <v>0</v>
          </cell>
          <cell r="DV173" t="str">
            <v>0</v>
          </cell>
        </row>
        <row r="174">
          <cell r="A174" t="str">
            <v>Materials &amp; Supplies</v>
          </cell>
          <cell r="B174">
            <v>7273461.4199999999</v>
          </cell>
          <cell r="C174">
            <v>604504.56999999995</v>
          </cell>
          <cell r="D174">
            <v>578023.91</v>
          </cell>
          <cell r="E174">
            <v>628935.68999999994</v>
          </cell>
          <cell r="F174">
            <v>656297</v>
          </cell>
          <cell r="G174">
            <v>590791.89</v>
          </cell>
          <cell r="H174">
            <v>605616.43999999994</v>
          </cell>
          <cell r="I174">
            <v>581000.43999999994</v>
          </cell>
          <cell r="J174">
            <v>598190.46</v>
          </cell>
          <cell r="K174">
            <v>565291.82999999996</v>
          </cell>
          <cell r="L174">
            <v>588386.31999999995</v>
          </cell>
          <cell r="M174">
            <v>598456.49</v>
          </cell>
          <cell r="N174">
            <v>677966.38</v>
          </cell>
          <cell r="P174">
            <v>1536329.2</v>
          </cell>
          <cell r="Q174">
            <v>133321.5</v>
          </cell>
          <cell r="R174">
            <v>123511.6</v>
          </cell>
          <cell r="S174">
            <v>126690.55</v>
          </cell>
          <cell r="T174">
            <v>118670.75</v>
          </cell>
          <cell r="U174">
            <v>125391.9</v>
          </cell>
          <cell r="V174">
            <v>127092.65</v>
          </cell>
          <cell r="W174">
            <v>134056.65</v>
          </cell>
          <cell r="X174">
            <v>126101.1</v>
          </cell>
          <cell r="Y174">
            <v>144637.79999999999</v>
          </cell>
          <cell r="Z174">
            <v>128520.3</v>
          </cell>
          <cell r="AA174">
            <v>126200.9</v>
          </cell>
          <cell r="AB174">
            <v>122133.5</v>
          </cell>
          <cell r="AD174">
            <v>862303.04</v>
          </cell>
          <cell r="AE174">
            <v>69910.67</v>
          </cell>
          <cell r="AF174">
            <v>69495.67</v>
          </cell>
          <cell r="AG174">
            <v>76506.67</v>
          </cell>
          <cell r="AH174">
            <v>69879.67</v>
          </cell>
          <cell r="AI174">
            <v>69496.67</v>
          </cell>
          <cell r="AJ174">
            <v>69506.67</v>
          </cell>
          <cell r="AK174">
            <v>76879.67</v>
          </cell>
          <cell r="AL174">
            <v>69496.67</v>
          </cell>
          <cell r="AM174">
            <v>69506.67</v>
          </cell>
          <cell r="AN174">
            <v>71879.67</v>
          </cell>
          <cell r="AO174">
            <v>78296.67</v>
          </cell>
          <cell r="AP174">
            <v>71447.67</v>
          </cell>
          <cell r="AR174">
            <v>4499962.95</v>
          </cell>
          <cell r="AS174">
            <v>270247.15000000002</v>
          </cell>
          <cell r="AT174">
            <v>334866.15000000002</v>
          </cell>
          <cell r="AU174">
            <v>463501.25</v>
          </cell>
          <cell r="AV174">
            <v>362812.7</v>
          </cell>
          <cell r="AW174">
            <v>447582</v>
          </cell>
          <cell r="AX174">
            <v>382615.85</v>
          </cell>
          <cell r="AY174">
            <v>266353.7</v>
          </cell>
          <cell r="AZ174">
            <v>369954.9</v>
          </cell>
          <cell r="BA174">
            <v>280523.5</v>
          </cell>
          <cell r="BB174">
            <v>301632.7</v>
          </cell>
          <cell r="BC174">
            <v>463392.2</v>
          </cell>
          <cell r="BD174">
            <v>556480.85</v>
          </cell>
          <cell r="BF174">
            <v>278400</v>
          </cell>
          <cell r="BG174">
            <v>23200</v>
          </cell>
          <cell r="BH174">
            <v>23200</v>
          </cell>
          <cell r="BI174">
            <v>23200</v>
          </cell>
          <cell r="BJ174">
            <v>23200</v>
          </cell>
          <cell r="BK174">
            <v>23200</v>
          </cell>
          <cell r="BL174">
            <v>23200</v>
          </cell>
          <cell r="BM174">
            <v>23200</v>
          </cell>
          <cell r="BN174">
            <v>23200</v>
          </cell>
          <cell r="BO174">
            <v>23200</v>
          </cell>
          <cell r="BP174">
            <v>23200</v>
          </cell>
          <cell r="BQ174">
            <v>23200</v>
          </cell>
          <cell r="BR174">
            <v>23200</v>
          </cell>
          <cell r="BT174">
            <v>220900</v>
          </cell>
          <cell r="BU174">
            <v>16950</v>
          </cell>
          <cell r="BV174">
            <v>20450</v>
          </cell>
          <cell r="BW174">
            <v>20450</v>
          </cell>
          <cell r="BX174">
            <v>20450</v>
          </cell>
          <cell r="BY174">
            <v>20450</v>
          </cell>
          <cell r="BZ174">
            <v>20450</v>
          </cell>
          <cell r="CA174">
            <v>16950</v>
          </cell>
          <cell r="CB174">
            <v>16950</v>
          </cell>
          <cell r="CC174">
            <v>16950</v>
          </cell>
          <cell r="CD174">
            <v>16950</v>
          </cell>
          <cell r="CE174">
            <v>16950</v>
          </cell>
          <cell r="CF174">
            <v>16950</v>
          </cell>
          <cell r="CH174" t="str">
            <v>0</v>
          </cell>
          <cell r="CI174" t="str">
            <v>0</v>
          </cell>
          <cell r="CJ174" t="str">
            <v>0</v>
          </cell>
          <cell r="CK174" t="str">
            <v>0</v>
          </cell>
          <cell r="CL174" t="str">
            <v>0</v>
          </cell>
          <cell r="CM174" t="str">
            <v>0</v>
          </cell>
          <cell r="CN174" t="str">
            <v>0</v>
          </cell>
          <cell r="CO174" t="str">
            <v>0</v>
          </cell>
          <cell r="CP174" t="str">
            <v>0</v>
          </cell>
          <cell r="CQ174" t="str">
            <v>0</v>
          </cell>
          <cell r="CR174" t="str">
            <v>0</v>
          </cell>
          <cell r="CS174" t="str">
            <v>0</v>
          </cell>
          <cell r="CT174" t="str">
            <v>0</v>
          </cell>
          <cell r="CV174" t="str">
            <v>0</v>
          </cell>
          <cell r="CW174" t="str">
            <v>0</v>
          </cell>
          <cell r="CX174" t="str">
            <v>0</v>
          </cell>
          <cell r="CY174" t="str">
            <v>0</v>
          </cell>
          <cell r="CZ174" t="str">
            <v>0</v>
          </cell>
          <cell r="DA174" t="str">
            <v>0</v>
          </cell>
          <cell r="DB174" t="str">
            <v>0</v>
          </cell>
          <cell r="DC174" t="str">
            <v>0</v>
          </cell>
          <cell r="DD174" t="str">
            <v>0</v>
          </cell>
          <cell r="DE174" t="str">
            <v>0</v>
          </cell>
          <cell r="DF174" t="str">
            <v>0</v>
          </cell>
          <cell r="DG174" t="str">
            <v>0</v>
          </cell>
          <cell r="DH174" t="str">
            <v>0</v>
          </cell>
          <cell r="DJ174" t="str">
            <v>0</v>
          </cell>
          <cell r="DK174" t="str">
            <v>0</v>
          </cell>
          <cell r="DL174" t="str">
            <v>0</v>
          </cell>
          <cell r="DM174" t="str">
            <v>0</v>
          </cell>
          <cell r="DN174" t="str">
            <v>0</v>
          </cell>
          <cell r="DO174" t="str">
            <v>0</v>
          </cell>
          <cell r="DP174" t="str">
            <v>0</v>
          </cell>
          <cell r="DQ174" t="str">
            <v>0</v>
          </cell>
          <cell r="DR174" t="str">
            <v>0</v>
          </cell>
          <cell r="DS174" t="str">
            <v>0</v>
          </cell>
          <cell r="DT174" t="str">
            <v>0</v>
          </cell>
          <cell r="DU174" t="str">
            <v>0</v>
          </cell>
          <cell r="DV174" t="str">
            <v>0</v>
          </cell>
        </row>
        <row r="175">
          <cell r="A175" t="str">
            <v>Vehicles &amp; Equip</v>
          </cell>
          <cell r="B175">
            <v>7027651.9000000004</v>
          </cell>
          <cell r="C175">
            <v>585676.52</v>
          </cell>
          <cell r="D175">
            <v>585624.02</v>
          </cell>
          <cell r="E175">
            <v>585608.02</v>
          </cell>
          <cell r="F175">
            <v>585650.52</v>
          </cell>
          <cell r="G175">
            <v>585624.02</v>
          </cell>
          <cell r="H175">
            <v>585624.02</v>
          </cell>
          <cell r="I175">
            <v>585676.52</v>
          </cell>
          <cell r="J175">
            <v>585624.02</v>
          </cell>
          <cell r="K175">
            <v>585624.02</v>
          </cell>
          <cell r="L175">
            <v>585676.52</v>
          </cell>
          <cell r="M175">
            <v>585610.02</v>
          </cell>
          <cell r="N175">
            <v>585633.68000000005</v>
          </cell>
          <cell r="P175">
            <v>2190578.59</v>
          </cell>
          <cell r="Q175">
            <v>173437.33</v>
          </cell>
          <cell r="R175">
            <v>176487.66</v>
          </cell>
          <cell r="S175">
            <v>179108.66</v>
          </cell>
          <cell r="T175">
            <v>176069.66</v>
          </cell>
          <cell r="U175">
            <v>177868.66</v>
          </cell>
          <cell r="V175">
            <v>188301.66</v>
          </cell>
          <cell r="W175">
            <v>188263.66</v>
          </cell>
          <cell r="X175">
            <v>186132.66</v>
          </cell>
          <cell r="Y175">
            <v>191562.66</v>
          </cell>
          <cell r="Z175">
            <v>182390.66</v>
          </cell>
          <cell r="AA175">
            <v>186161.66</v>
          </cell>
          <cell r="AB175">
            <v>184793.66</v>
          </cell>
          <cell r="AD175">
            <v>123296</v>
          </cell>
          <cell r="AE175">
            <v>10358</v>
          </cell>
          <cell r="AF175">
            <v>10258</v>
          </cell>
          <cell r="AG175">
            <v>10258</v>
          </cell>
          <cell r="AH175">
            <v>10258</v>
          </cell>
          <cell r="AI175">
            <v>10308</v>
          </cell>
          <cell r="AJ175">
            <v>10258</v>
          </cell>
          <cell r="AK175">
            <v>10258</v>
          </cell>
          <cell r="AL175">
            <v>10258</v>
          </cell>
          <cell r="AM175">
            <v>10308</v>
          </cell>
          <cell r="AN175">
            <v>10258</v>
          </cell>
          <cell r="AO175">
            <v>10258</v>
          </cell>
          <cell r="AP175">
            <v>10258</v>
          </cell>
          <cell r="AR175">
            <v>2896854.34</v>
          </cell>
          <cell r="AS175">
            <v>241551.5</v>
          </cell>
          <cell r="AT175">
            <v>241347</v>
          </cell>
          <cell r="AU175">
            <v>241514</v>
          </cell>
          <cell r="AV175">
            <v>241380.5</v>
          </cell>
          <cell r="AW175">
            <v>241390</v>
          </cell>
          <cell r="AX175">
            <v>241351</v>
          </cell>
          <cell r="AY175">
            <v>241372.5</v>
          </cell>
          <cell r="AZ175">
            <v>241371</v>
          </cell>
          <cell r="BA175">
            <v>241492</v>
          </cell>
          <cell r="BB175">
            <v>241414.5</v>
          </cell>
          <cell r="BC175">
            <v>241291</v>
          </cell>
          <cell r="BD175">
            <v>241379.34</v>
          </cell>
          <cell r="BF175">
            <v>2700</v>
          </cell>
          <cell r="BG175">
            <v>225</v>
          </cell>
          <cell r="BH175">
            <v>225</v>
          </cell>
          <cell r="BI175">
            <v>225</v>
          </cell>
          <cell r="BJ175">
            <v>225</v>
          </cell>
          <cell r="BK175">
            <v>225</v>
          </cell>
          <cell r="BL175">
            <v>225</v>
          </cell>
          <cell r="BM175">
            <v>225</v>
          </cell>
          <cell r="BN175">
            <v>225</v>
          </cell>
          <cell r="BO175">
            <v>225</v>
          </cell>
          <cell r="BP175">
            <v>225</v>
          </cell>
          <cell r="BQ175">
            <v>225</v>
          </cell>
          <cell r="BR175">
            <v>225</v>
          </cell>
          <cell r="BT175">
            <v>5100</v>
          </cell>
          <cell r="BU175">
            <v>425</v>
          </cell>
          <cell r="BV175">
            <v>425</v>
          </cell>
          <cell r="BW175">
            <v>425</v>
          </cell>
          <cell r="BX175">
            <v>425</v>
          </cell>
          <cell r="BY175">
            <v>425</v>
          </cell>
          <cell r="BZ175">
            <v>425</v>
          </cell>
          <cell r="CA175">
            <v>425</v>
          </cell>
          <cell r="CB175">
            <v>425</v>
          </cell>
          <cell r="CC175">
            <v>425</v>
          </cell>
          <cell r="CD175">
            <v>425</v>
          </cell>
          <cell r="CE175">
            <v>425</v>
          </cell>
          <cell r="CF175">
            <v>425</v>
          </cell>
          <cell r="CH175" t="str">
            <v>0</v>
          </cell>
          <cell r="CI175" t="str">
            <v>0</v>
          </cell>
          <cell r="CJ175" t="str">
            <v>0</v>
          </cell>
          <cell r="CK175" t="str">
            <v>0</v>
          </cell>
          <cell r="CL175" t="str">
            <v>0</v>
          </cell>
          <cell r="CM175" t="str">
            <v>0</v>
          </cell>
          <cell r="CN175" t="str">
            <v>0</v>
          </cell>
          <cell r="CO175" t="str">
            <v>0</v>
          </cell>
          <cell r="CP175" t="str">
            <v>0</v>
          </cell>
          <cell r="CQ175" t="str">
            <v>0</v>
          </cell>
          <cell r="CR175" t="str">
            <v>0</v>
          </cell>
          <cell r="CS175" t="str">
            <v>0</v>
          </cell>
          <cell r="CT175" t="str">
            <v>0</v>
          </cell>
          <cell r="CV175" t="str">
            <v>0</v>
          </cell>
          <cell r="CW175" t="str">
            <v>0</v>
          </cell>
          <cell r="CX175" t="str">
            <v>0</v>
          </cell>
          <cell r="CY175" t="str">
            <v>0</v>
          </cell>
          <cell r="CZ175" t="str">
            <v>0</v>
          </cell>
          <cell r="DA175" t="str">
            <v>0</v>
          </cell>
          <cell r="DB175" t="str">
            <v>0</v>
          </cell>
          <cell r="DC175" t="str">
            <v>0</v>
          </cell>
          <cell r="DD175" t="str">
            <v>0</v>
          </cell>
          <cell r="DE175" t="str">
            <v>0</v>
          </cell>
          <cell r="DF175" t="str">
            <v>0</v>
          </cell>
          <cell r="DG175" t="str">
            <v>0</v>
          </cell>
          <cell r="DH175" t="str">
            <v>0</v>
          </cell>
          <cell r="DJ175">
            <v>-36000</v>
          </cell>
          <cell r="DK175">
            <v>-3000</v>
          </cell>
          <cell r="DL175">
            <v>-3000</v>
          </cell>
          <cell r="DM175">
            <v>-3000</v>
          </cell>
          <cell r="DN175">
            <v>-3000</v>
          </cell>
          <cell r="DO175">
            <v>-3000</v>
          </cell>
          <cell r="DP175">
            <v>-3000</v>
          </cell>
          <cell r="DQ175">
            <v>-3000</v>
          </cell>
          <cell r="DR175">
            <v>-3000</v>
          </cell>
          <cell r="DS175">
            <v>-3000</v>
          </cell>
          <cell r="DT175">
            <v>-3000</v>
          </cell>
          <cell r="DU175">
            <v>-3000</v>
          </cell>
          <cell r="DV175">
            <v>-3000</v>
          </cell>
        </row>
        <row r="176">
          <cell r="A176" t="str">
            <v>Print &amp; Postages</v>
          </cell>
          <cell r="B176">
            <v>198643.20000000001</v>
          </cell>
          <cell r="C176">
            <v>22563.35</v>
          </cell>
          <cell r="D176">
            <v>16109</v>
          </cell>
          <cell r="E176">
            <v>18590.3</v>
          </cell>
          <cell r="F176">
            <v>15186.45</v>
          </cell>
          <cell r="G176">
            <v>13323.5</v>
          </cell>
          <cell r="H176">
            <v>13136.05</v>
          </cell>
          <cell r="I176">
            <v>15636.9</v>
          </cell>
          <cell r="J176">
            <v>21369.1</v>
          </cell>
          <cell r="K176">
            <v>19614.75</v>
          </cell>
          <cell r="L176">
            <v>15166.05</v>
          </cell>
          <cell r="M176">
            <v>13550.5</v>
          </cell>
          <cell r="N176">
            <v>14397.25</v>
          </cell>
          <cell r="P176">
            <v>86630</v>
          </cell>
          <cell r="Q176">
            <v>7559</v>
          </cell>
          <cell r="R176">
            <v>6911</v>
          </cell>
          <cell r="S176">
            <v>6921</v>
          </cell>
          <cell r="T176">
            <v>7581</v>
          </cell>
          <cell r="U176">
            <v>7434</v>
          </cell>
          <cell r="V176">
            <v>6995</v>
          </cell>
          <cell r="W176">
            <v>7058</v>
          </cell>
          <cell r="X176">
            <v>6934</v>
          </cell>
          <cell r="Y176">
            <v>7109</v>
          </cell>
          <cell r="Z176">
            <v>7374</v>
          </cell>
          <cell r="AA176">
            <v>7235</v>
          </cell>
          <cell r="AB176">
            <v>7519</v>
          </cell>
          <cell r="AD176">
            <v>361426.04</v>
          </cell>
          <cell r="AE176">
            <v>29603.67</v>
          </cell>
          <cell r="AF176">
            <v>29136.67</v>
          </cell>
          <cell r="AG176">
            <v>29135.67</v>
          </cell>
          <cell r="AH176">
            <v>29745.67</v>
          </cell>
          <cell r="AI176">
            <v>30332.67</v>
          </cell>
          <cell r="AJ176">
            <v>29135.67</v>
          </cell>
          <cell r="AK176">
            <v>32198.67</v>
          </cell>
          <cell r="AL176">
            <v>30862.67</v>
          </cell>
          <cell r="AM176">
            <v>31227.67</v>
          </cell>
          <cell r="AN176">
            <v>30954.67</v>
          </cell>
          <cell r="AO176">
            <v>29130.67</v>
          </cell>
          <cell r="AP176">
            <v>29961.67</v>
          </cell>
          <cell r="AR176">
            <v>171252.1</v>
          </cell>
          <cell r="AS176">
            <v>18090.5</v>
          </cell>
          <cell r="AT176">
            <v>11550.65</v>
          </cell>
          <cell r="AU176">
            <v>15808.55</v>
          </cell>
          <cell r="AV176">
            <v>14503.7</v>
          </cell>
          <cell r="AW176">
            <v>11980.85</v>
          </cell>
          <cell r="AX176">
            <v>10127.950000000001</v>
          </cell>
          <cell r="AY176">
            <v>13252.05</v>
          </cell>
          <cell r="AZ176">
            <v>18630.599999999999</v>
          </cell>
          <cell r="BA176">
            <v>17356.650000000001</v>
          </cell>
          <cell r="BB176">
            <v>12470.55</v>
          </cell>
          <cell r="BC176">
            <v>13407.85</v>
          </cell>
          <cell r="BD176">
            <v>14072.2</v>
          </cell>
          <cell r="BF176">
            <v>66900</v>
          </cell>
          <cell r="BG176">
            <v>5575</v>
          </cell>
          <cell r="BH176">
            <v>5575</v>
          </cell>
          <cell r="BI176">
            <v>5575</v>
          </cell>
          <cell r="BJ176">
            <v>5575</v>
          </cell>
          <cell r="BK176">
            <v>5575</v>
          </cell>
          <cell r="BL176">
            <v>5575</v>
          </cell>
          <cell r="BM176">
            <v>5575</v>
          </cell>
          <cell r="BN176">
            <v>5575</v>
          </cell>
          <cell r="BO176">
            <v>5575</v>
          </cell>
          <cell r="BP176">
            <v>5575</v>
          </cell>
          <cell r="BQ176">
            <v>5575</v>
          </cell>
          <cell r="BR176">
            <v>5575</v>
          </cell>
          <cell r="BT176">
            <v>8520</v>
          </cell>
          <cell r="BU176">
            <v>710</v>
          </cell>
          <cell r="BV176">
            <v>710</v>
          </cell>
          <cell r="BW176">
            <v>710</v>
          </cell>
          <cell r="BX176">
            <v>710</v>
          </cell>
          <cell r="BY176">
            <v>710</v>
          </cell>
          <cell r="BZ176">
            <v>710</v>
          </cell>
          <cell r="CA176">
            <v>710</v>
          </cell>
          <cell r="CB176">
            <v>710</v>
          </cell>
          <cell r="CC176">
            <v>710</v>
          </cell>
          <cell r="CD176">
            <v>710</v>
          </cell>
          <cell r="CE176">
            <v>710</v>
          </cell>
          <cell r="CF176">
            <v>710</v>
          </cell>
          <cell r="CH176" t="str">
            <v>0</v>
          </cell>
          <cell r="CI176" t="str">
            <v>0</v>
          </cell>
          <cell r="CJ176" t="str">
            <v>0</v>
          </cell>
          <cell r="CK176" t="str">
            <v>0</v>
          </cell>
          <cell r="CL176" t="str">
            <v>0</v>
          </cell>
          <cell r="CM176" t="str">
            <v>0</v>
          </cell>
          <cell r="CN176" t="str">
            <v>0</v>
          </cell>
          <cell r="CO176" t="str">
            <v>0</v>
          </cell>
          <cell r="CP176" t="str">
            <v>0</v>
          </cell>
          <cell r="CQ176" t="str">
            <v>0</v>
          </cell>
          <cell r="CR176" t="str">
            <v>0</v>
          </cell>
          <cell r="CS176" t="str">
            <v>0</v>
          </cell>
          <cell r="CT176" t="str">
            <v>0</v>
          </cell>
          <cell r="CV176" t="str">
            <v>0</v>
          </cell>
          <cell r="CW176" t="str">
            <v>0</v>
          </cell>
          <cell r="CX176" t="str">
            <v>0</v>
          </cell>
          <cell r="CY176" t="str">
            <v>0</v>
          </cell>
          <cell r="CZ176" t="str">
            <v>0</v>
          </cell>
          <cell r="DA176" t="str">
            <v>0</v>
          </cell>
          <cell r="DB176" t="str">
            <v>0</v>
          </cell>
          <cell r="DC176" t="str">
            <v>0</v>
          </cell>
          <cell r="DD176" t="str">
            <v>0</v>
          </cell>
          <cell r="DE176" t="str">
            <v>0</v>
          </cell>
          <cell r="DF176" t="str">
            <v>0</v>
          </cell>
          <cell r="DG176" t="str">
            <v>0</v>
          </cell>
          <cell r="DH176" t="str">
            <v>0</v>
          </cell>
          <cell r="DJ176" t="str">
            <v>0</v>
          </cell>
          <cell r="DK176" t="str">
            <v>0</v>
          </cell>
          <cell r="DL176" t="str">
            <v>0</v>
          </cell>
          <cell r="DM176" t="str">
            <v>0</v>
          </cell>
          <cell r="DN176" t="str">
            <v>0</v>
          </cell>
          <cell r="DO176" t="str">
            <v>0</v>
          </cell>
          <cell r="DP176" t="str">
            <v>0</v>
          </cell>
          <cell r="DQ176" t="str">
            <v>0</v>
          </cell>
          <cell r="DR176" t="str">
            <v>0</v>
          </cell>
          <cell r="DS176" t="str">
            <v>0</v>
          </cell>
          <cell r="DT176" t="str">
            <v>0</v>
          </cell>
          <cell r="DU176" t="str">
            <v>0</v>
          </cell>
          <cell r="DV176" t="str">
            <v>0</v>
          </cell>
        </row>
        <row r="177">
          <cell r="A177" t="str">
            <v>Insurance</v>
          </cell>
          <cell r="B177">
            <v>1191221.8400000001</v>
          </cell>
          <cell r="C177">
            <v>102743.28</v>
          </cell>
          <cell r="D177">
            <v>60587.87</v>
          </cell>
          <cell r="E177">
            <v>110640.42</v>
          </cell>
          <cell r="F177">
            <v>104688.01</v>
          </cell>
          <cell r="G177">
            <v>94203.77</v>
          </cell>
          <cell r="H177">
            <v>104194.8</v>
          </cell>
          <cell r="I177">
            <v>102456.9</v>
          </cell>
          <cell r="J177">
            <v>99060.86</v>
          </cell>
          <cell r="K177">
            <v>103355.73</v>
          </cell>
          <cell r="L177">
            <v>105833.74</v>
          </cell>
          <cell r="M177">
            <v>99024.47</v>
          </cell>
          <cell r="N177">
            <v>104431.99</v>
          </cell>
          <cell r="P177">
            <v>325019.93</v>
          </cell>
          <cell r="Q177">
            <v>26140.89</v>
          </cell>
          <cell r="R177">
            <v>26002.89</v>
          </cell>
          <cell r="S177">
            <v>26157.89</v>
          </cell>
          <cell r="T177">
            <v>26955.11</v>
          </cell>
          <cell r="U177">
            <v>27510.11</v>
          </cell>
          <cell r="V177">
            <v>27266.720000000001</v>
          </cell>
          <cell r="W177">
            <v>27469.72</v>
          </cell>
          <cell r="X177">
            <v>27466.720000000001</v>
          </cell>
          <cell r="Y177">
            <v>27283.72</v>
          </cell>
          <cell r="Z177">
            <v>27878.720000000001</v>
          </cell>
          <cell r="AA177">
            <v>27348.720000000001</v>
          </cell>
          <cell r="AB177">
            <v>27538.720000000001</v>
          </cell>
          <cell r="AD177">
            <v>3492707.73</v>
          </cell>
          <cell r="AE177">
            <v>287164.74</v>
          </cell>
          <cell r="AF177">
            <v>273099.74</v>
          </cell>
          <cell r="AG177">
            <v>273918.74</v>
          </cell>
          <cell r="AH177">
            <v>294763.82</v>
          </cell>
          <cell r="AI177">
            <v>294763.82</v>
          </cell>
          <cell r="AJ177">
            <v>294766.65999999997</v>
          </cell>
          <cell r="AK177">
            <v>294766.65999999997</v>
          </cell>
          <cell r="AL177">
            <v>294766.65999999997</v>
          </cell>
          <cell r="AM177">
            <v>294766.65999999997</v>
          </cell>
          <cell r="AN177">
            <v>296643.40999999997</v>
          </cell>
          <cell r="AO177">
            <v>296643.40999999997</v>
          </cell>
          <cell r="AP177">
            <v>296643.40999999997</v>
          </cell>
          <cell r="AR177">
            <v>742875.83</v>
          </cell>
          <cell r="AS177">
            <v>78565.399999999994</v>
          </cell>
          <cell r="AT177">
            <v>26138.17</v>
          </cell>
          <cell r="AU177">
            <v>93729.08</v>
          </cell>
          <cell r="AV177">
            <v>60814.559999999998</v>
          </cell>
          <cell r="AW177">
            <v>56204.39</v>
          </cell>
          <cell r="AX177">
            <v>73174.44</v>
          </cell>
          <cell r="AY177">
            <v>51668.86</v>
          </cell>
          <cell r="AZ177">
            <v>51605.48</v>
          </cell>
          <cell r="BA177">
            <v>64259.199999999997</v>
          </cell>
          <cell r="BB177">
            <v>75795.81</v>
          </cell>
          <cell r="BC177">
            <v>49097.27</v>
          </cell>
          <cell r="BD177">
            <v>61823.17</v>
          </cell>
          <cell r="BF177">
            <v>150000</v>
          </cell>
          <cell r="BG177">
            <v>12500</v>
          </cell>
          <cell r="BH177">
            <v>12500</v>
          </cell>
          <cell r="BI177">
            <v>12500</v>
          </cell>
          <cell r="BJ177">
            <v>12500</v>
          </cell>
          <cell r="BK177">
            <v>12500</v>
          </cell>
          <cell r="BL177">
            <v>12500</v>
          </cell>
          <cell r="BM177">
            <v>12500</v>
          </cell>
          <cell r="BN177">
            <v>12500</v>
          </cell>
          <cell r="BO177">
            <v>12500</v>
          </cell>
          <cell r="BP177">
            <v>12500</v>
          </cell>
          <cell r="BQ177">
            <v>12500</v>
          </cell>
          <cell r="BR177">
            <v>12500</v>
          </cell>
          <cell r="BT177">
            <v>64440</v>
          </cell>
          <cell r="BU177">
            <v>5370</v>
          </cell>
          <cell r="BV177">
            <v>5370</v>
          </cell>
          <cell r="BW177">
            <v>5370</v>
          </cell>
          <cell r="BX177">
            <v>5370</v>
          </cell>
          <cell r="BY177">
            <v>5370</v>
          </cell>
          <cell r="BZ177">
            <v>5370</v>
          </cell>
          <cell r="CA177">
            <v>5370</v>
          </cell>
          <cell r="CB177">
            <v>5370</v>
          </cell>
          <cell r="CC177">
            <v>5370</v>
          </cell>
          <cell r="CD177">
            <v>5370</v>
          </cell>
          <cell r="CE177">
            <v>5370</v>
          </cell>
          <cell r="CF177">
            <v>5370</v>
          </cell>
          <cell r="CH177" t="str">
            <v>0</v>
          </cell>
          <cell r="CI177" t="str">
            <v>0</v>
          </cell>
          <cell r="CJ177" t="str">
            <v>0</v>
          </cell>
          <cell r="CK177" t="str">
            <v>0</v>
          </cell>
          <cell r="CL177" t="str">
            <v>0</v>
          </cell>
          <cell r="CM177" t="str">
            <v>0</v>
          </cell>
          <cell r="CN177" t="str">
            <v>0</v>
          </cell>
          <cell r="CO177" t="str">
            <v>0</v>
          </cell>
          <cell r="CP177" t="str">
            <v>0</v>
          </cell>
          <cell r="CQ177" t="str">
            <v>0</v>
          </cell>
          <cell r="CR177" t="str">
            <v>0</v>
          </cell>
          <cell r="CS177" t="str">
            <v>0</v>
          </cell>
          <cell r="CT177" t="str">
            <v>0</v>
          </cell>
          <cell r="CV177" t="str">
            <v>0</v>
          </cell>
          <cell r="CW177" t="str">
            <v>0</v>
          </cell>
          <cell r="CX177" t="str">
            <v>0</v>
          </cell>
          <cell r="CY177" t="str">
            <v>0</v>
          </cell>
          <cell r="CZ177" t="str">
            <v>0</v>
          </cell>
          <cell r="DA177" t="str">
            <v>0</v>
          </cell>
          <cell r="DB177" t="str">
            <v>0</v>
          </cell>
          <cell r="DC177" t="str">
            <v>0</v>
          </cell>
          <cell r="DD177" t="str">
            <v>0</v>
          </cell>
          <cell r="DE177" t="str">
            <v>0</v>
          </cell>
          <cell r="DF177" t="str">
            <v>0</v>
          </cell>
          <cell r="DG177" t="str">
            <v>0</v>
          </cell>
          <cell r="DH177" t="str">
            <v>0</v>
          </cell>
          <cell r="DJ177" t="str">
            <v>0</v>
          </cell>
          <cell r="DK177" t="str">
            <v>0</v>
          </cell>
          <cell r="DL177" t="str">
            <v>0</v>
          </cell>
          <cell r="DM177" t="str">
            <v>0</v>
          </cell>
          <cell r="DN177" t="str">
            <v>0</v>
          </cell>
          <cell r="DO177" t="str">
            <v>0</v>
          </cell>
          <cell r="DP177" t="str">
            <v>0</v>
          </cell>
          <cell r="DQ177" t="str">
            <v>0</v>
          </cell>
          <cell r="DR177" t="str">
            <v>0</v>
          </cell>
          <cell r="DS177" t="str">
            <v>0</v>
          </cell>
          <cell r="DT177" t="str">
            <v>0</v>
          </cell>
          <cell r="DU177" t="str">
            <v>0</v>
          </cell>
          <cell r="DV177" t="str">
            <v>0</v>
          </cell>
        </row>
        <row r="178">
          <cell r="A178" t="str">
            <v>Marketing</v>
          </cell>
          <cell r="B178">
            <v>2139612.94</v>
          </cell>
          <cell r="C178">
            <v>146619.39000000001</v>
          </cell>
          <cell r="D178">
            <v>86064.39</v>
          </cell>
          <cell r="E178">
            <v>410825.39</v>
          </cell>
          <cell r="F178">
            <v>153617.01999999999</v>
          </cell>
          <cell r="G178">
            <v>144685.9</v>
          </cell>
          <cell r="H178">
            <v>282815.39</v>
          </cell>
          <cell r="I178">
            <v>85265.39</v>
          </cell>
          <cell r="J178">
            <v>83696.509999999995</v>
          </cell>
          <cell r="K178">
            <v>358318.39</v>
          </cell>
          <cell r="L178">
            <v>82833.39</v>
          </cell>
          <cell r="M178">
            <v>34840.39</v>
          </cell>
          <cell r="N178">
            <v>270031.39</v>
          </cell>
          <cell r="P178">
            <v>473020</v>
          </cell>
          <cell r="Q178">
            <v>32554</v>
          </cell>
          <cell r="R178">
            <v>40628</v>
          </cell>
          <cell r="S178">
            <v>70466</v>
          </cell>
          <cell r="T178">
            <v>47468</v>
          </cell>
          <cell r="U178">
            <v>50619</v>
          </cell>
          <cell r="V178">
            <v>36817</v>
          </cell>
          <cell r="W178">
            <v>36734</v>
          </cell>
          <cell r="X178">
            <v>40027</v>
          </cell>
          <cell r="Y178">
            <v>24842</v>
          </cell>
          <cell r="Z178">
            <v>33934</v>
          </cell>
          <cell r="AA178">
            <v>37317</v>
          </cell>
          <cell r="AB178">
            <v>21614</v>
          </cell>
          <cell r="AD178">
            <v>706680</v>
          </cell>
          <cell r="AE178">
            <v>58765</v>
          </cell>
          <cell r="AF178">
            <v>58765</v>
          </cell>
          <cell r="AG178">
            <v>59265</v>
          </cell>
          <cell r="AH178">
            <v>58765</v>
          </cell>
          <cell r="AI178">
            <v>58765</v>
          </cell>
          <cell r="AJ178">
            <v>58765</v>
          </cell>
          <cell r="AK178">
            <v>58765</v>
          </cell>
          <cell r="AL178">
            <v>59265</v>
          </cell>
          <cell r="AM178">
            <v>58765</v>
          </cell>
          <cell r="AN178">
            <v>58765</v>
          </cell>
          <cell r="AO178">
            <v>58765</v>
          </cell>
          <cell r="AP178">
            <v>59265</v>
          </cell>
          <cell r="AR178">
            <v>105579</v>
          </cell>
          <cell r="AS178">
            <v>3714.25</v>
          </cell>
          <cell r="AT178">
            <v>4908.25</v>
          </cell>
          <cell r="AU178">
            <v>62510.25</v>
          </cell>
          <cell r="AV178">
            <v>4284.25</v>
          </cell>
          <cell r="AW178">
            <v>7930.25</v>
          </cell>
          <cell r="AX178">
            <v>4207.25</v>
          </cell>
          <cell r="AY178">
            <v>4058.25</v>
          </cell>
          <cell r="AZ178">
            <v>2776.25</v>
          </cell>
          <cell r="BA178">
            <v>3310.25</v>
          </cell>
          <cell r="BB178">
            <v>2644.25</v>
          </cell>
          <cell r="BC178">
            <v>2986.25</v>
          </cell>
          <cell r="BD178">
            <v>2249.25</v>
          </cell>
          <cell r="BF178">
            <v>43200</v>
          </cell>
          <cell r="BG178">
            <v>3600</v>
          </cell>
          <cell r="BH178">
            <v>3600</v>
          </cell>
          <cell r="BI178">
            <v>3600</v>
          </cell>
          <cell r="BJ178">
            <v>3600</v>
          </cell>
          <cell r="BK178">
            <v>3600</v>
          </cell>
          <cell r="BL178">
            <v>3600</v>
          </cell>
          <cell r="BM178">
            <v>3600</v>
          </cell>
          <cell r="BN178">
            <v>3600</v>
          </cell>
          <cell r="BO178">
            <v>3600</v>
          </cell>
          <cell r="BP178">
            <v>3600</v>
          </cell>
          <cell r="BQ178">
            <v>3600</v>
          </cell>
          <cell r="BR178">
            <v>3600</v>
          </cell>
          <cell r="BT178">
            <v>23400</v>
          </cell>
          <cell r="BU178">
            <v>1950</v>
          </cell>
          <cell r="BV178">
            <v>1950</v>
          </cell>
          <cell r="BW178">
            <v>1950</v>
          </cell>
          <cell r="BX178">
            <v>1950</v>
          </cell>
          <cell r="BY178">
            <v>1950</v>
          </cell>
          <cell r="BZ178">
            <v>1950</v>
          </cell>
          <cell r="CA178">
            <v>1950</v>
          </cell>
          <cell r="CB178">
            <v>1950</v>
          </cell>
          <cell r="CC178">
            <v>1950</v>
          </cell>
          <cell r="CD178">
            <v>1950</v>
          </cell>
          <cell r="CE178">
            <v>1950</v>
          </cell>
          <cell r="CF178">
            <v>1950</v>
          </cell>
          <cell r="CH178" t="str">
            <v>0</v>
          </cell>
          <cell r="CI178" t="str">
            <v>0</v>
          </cell>
          <cell r="CJ178" t="str">
            <v>0</v>
          </cell>
          <cell r="CK178" t="str">
            <v>0</v>
          </cell>
          <cell r="CL178" t="str">
            <v>0</v>
          </cell>
          <cell r="CM178" t="str">
            <v>0</v>
          </cell>
          <cell r="CN178" t="str">
            <v>0</v>
          </cell>
          <cell r="CO178" t="str">
            <v>0</v>
          </cell>
          <cell r="CP178" t="str">
            <v>0</v>
          </cell>
          <cell r="CQ178" t="str">
            <v>0</v>
          </cell>
          <cell r="CR178" t="str">
            <v>0</v>
          </cell>
          <cell r="CS178" t="str">
            <v>0</v>
          </cell>
          <cell r="CT178" t="str">
            <v>0</v>
          </cell>
          <cell r="CV178" t="str">
            <v>0</v>
          </cell>
          <cell r="CW178" t="str">
            <v>0</v>
          </cell>
          <cell r="CX178" t="str">
            <v>0</v>
          </cell>
          <cell r="CY178" t="str">
            <v>0</v>
          </cell>
          <cell r="CZ178" t="str">
            <v>0</v>
          </cell>
          <cell r="DA178" t="str">
            <v>0</v>
          </cell>
          <cell r="DB178" t="str">
            <v>0</v>
          </cell>
          <cell r="DC178" t="str">
            <v>0</v>
          </cell>
          <cell r="DD178" t="str">
            <v>0</v>
          </cell>
          <cell r="DE178" t="str">
            <v>0</v>
          </cell>
          <cell r="DF178" t="str">
            <v>0</v>
          </cell>
          <cell r="DG178" t="str">
            <v>0</v>
          </cell>
          <cell r="DH178" t="str">
            <v>0</v>
          </cell>
          <cell r="DJ178" t="str">
            <v>0</v>
          </cell>
          <cell r="DK178" t="str">
            <v>0</v>
          </cell>
          <cell r="DL178" t="str">
            <v>0</v>
          </cell>
          <cell r="DM178" t="str">
            <v>0</v>
          </cell>
          <cell r="DN178" t="str">
            <v>0</v>
          </cell>
          <cell r="DO178" t="str">
            <v>0</v>
          </cell>
          <cell r="DP178" t="str">
            <v>0</v>
          </cell>
          <cell r="DQ178" t="str">
            <v>0</v>
          </cell>
          <cell r="DR178" t="str">
            <v>0</v>
          </cell>
          <cell r="DS178" t="str">
            <v>0</v>
          </cell>
          <cell r="DT178" t="str">
            <v>0</v>
          </cell>
          <cell r="DU178" t="str">
            <v>0</v>
          </cell>
          <cell r="DV178" t="str">
            <v>0</v>
          </cell>
        </row>
        <row r="179">
          <cell r="A179" t="str">
            <v>Employee Welfare</v>
          </cell>
          <cell r="B179">
            <v>2146057.36</v>
          </cell>
          <cell r="C179">
            <v>309198.87</v>
          </cell>
          <cell r="D179">
            <v>232741.56</v>
          </cell>
          <cell r="E179">
            <v>294876.12</v>
          </cell>
          <cell r="F179">
            <v>255511.08</v>
          </cell>
          <cell r="G179">
            <v>225710.85</v>
          </cell>
          <cell r="H179">
            <v>140780.98000000001</v>
          </cell>
          <cell r="I179">
            <v>108251.45</v>
          </cell>
          <cell r="J179">
            <v>112219.32</v>
          </cell>
          <cell r="K179">
            <v>110084.97</v>
          </cell>
          <cell r="L179">
            <v>131022.32</v>
          </cell>
          <cell r="M179">
            <v>112850.67</v>
          </cell>
          <cell r="N179">
            <v>112809.17</v>
          </cell>
          <cell r="P179">
            <v>1205161.81</v>
          </cell>
          <cell r="Q179">
            <v>141304.64000000001</v>
          </cell>
          <cell r="R179">
            <v>136381.29</v>
          </cell>
          <cell r="S179">
            <v>160321.92000000001</v>
          </cell>
          <cell r="T179">
            <v>158453.23000000001</v>
          </cell>
          <cell r="U179">
            <v>142617.43</v>
          </cell>
          <cell r="V179">
            <v>77743.009999999995</v>
          </cell>
          <cell r="W179">
            <v>68630.14</v>
          </cell>
          <cell r="X179">
            <v>70283.59</v>
          </cell>
          <cell r="Y179">
            <v>69162.39</v>
          </cell>
          <cell r="Z179">
            <v>60218.39</v>
          </cell>
          <cell r="AA179">
            <v>60109.39</v>
          </cell>
          <cell r="AB179">
            <v>59936.39</v>
          </cell>
          <cell r="AD179">
            <v>19341997.299999997</v>
          </cell>
          <cell r="AE179">
            <v>2018580.98</v>
          </cell>
          <cell r="AF179">
            <v>2007890</v>
          </cell>
          <cell r="AG179">
            <v>2316695.04</v>
          </cell>
          <cell r="AH179">
            <v>2499462.9900000002</v>
          </cell>
          <cell r="AI179">
            <v>1988297.35</v>
          </cell>
          <cell r="AJ179">
            <v>1059348.95</v>
          </cell>
          <cell r="AK179">
            <v>1051094.95</v>
          </cell>
          <cell r="AL179">
            <v>1328726.6399999999</v>
          </cell>
          <cell r="AM179">
            <v>1269589.3500000001</v>
          </cell>
          <cell r="AN179">
            <v>1267295.3500000001</v>
          </cell>
          <cell r="AO179">
            <v>1267300.3500000001</v>
          </cell>
          <cell r="AP179">
            <v>1267715.3500000001</v>
          </cell>
          <cell r="AR179">
            <v>1254960.82</v>
          </cell>
          <cell r="AS179">
            <v>183612.47</v>
          </cell>
          <cell r="AT179">
            <v>136043.6</v>
          </cell>
          <cell r="AU179">
            <v>172409.35</v>
          </cell>
          <cell r="AV179">
            <v>161524.89000000001</v>
          </cell>
          <cell r="AW179">
            <v>138099.42000000001</v>
          </cell>
          <cell r="AX179">
            <v>81641.899999999994</v>
          </cell>
          <cell r="AY179">
            <v>57453.93</v>
          </cell>
          <cell r="AZ179">
            <v>60799.79</v>
          </cell>
          <cell r="BA179">
            <v>63833.88</v>
          </cell>
          <cell r="BB179">
            <v>71209.88</v>
          </cell>
          <cell r="BC179">
            <v>62865.93</v>
          </cell>
          <cell r="BD179">
            <v>65465.78</v>
          </cell>
          <cell r="BF179">
            <v>7584305</v>
          </cell>
          <cell r="BG179">
            <v>633409</v>
          </cell>
          <cell r="BH179">
            <v>633409</v>
          </cell>
          <cell r="BI179">
            <v>633409</v>
          </cell>
          <cell r="BJ179">
            <v>633409</v>
          </cell>
          <cell r="BK179">
            <v>633409</v>
          </cell>
          <cell r="BL179">
            <v>633409</v>
          </cell>
          <cell r="BM179">
            <v>633409</v>
          </cell>
          <cell r="BN179">
            <v>632376</v>
          </cell>
          <cell r="BO179">
            <v>629517</v>
          </cell>
          <cell r="BP179">
            <v>629517</v>
          </cell>
          <cell r="BQ179">
            <v>629517</v>
          </cell>
          <cell r="BR179">
            <v>629515</v>
          </cell>
          <cell r="BT179">
            <v>364201</v>
          </cell>
          <cell r="BU179">
            <v>28734</v>
          </cell>
          <cell r="BV179">
            <v>28576</v>
          </cell>
          <cell r="BW179">
            <v>28138</v>
          </cell>
          <cell r="BX179">
            <v>28138</v>
          </cell>
          <cell r="BY179">
            <v>28138</v>
          </cell>
          <cell r="BZ179">
            <v>28138</v>
          </cell>
          <cell r="CA179">
            <v>28138</v>
          </cell>
          <cell r="CB179">
            <v>34284</v>
          </cell>
          <cell r="CC179">
            <v>32978</v>
          </cell>
          <cell r="CD179">
            <v>32978</v>
          </cell>
          <cell r="CE179">
            <v>32978</v>
          </cell>
          <cell r="CF179">
            <v>32983</v>
          </cell>
          <cell r="CH179" t="str">
            <v>0</v>
          </cell>
          <cell r="CI179" t="str">
            <v>0</v>
          </cell>
          <cell r="CJ179" t="str">
            <v>0</v>
          </cell>
          <cell r="CK179" t="str">
            <v>0</v>
          </cell>
          <cell r="CL179" t="str">
            <v>0</v>
          </cell>
          <cell r="CM179" t="str">
            <v>0</v>
          </cell>
          <cell r="CN179" t="str">
            <v>0</v>
          </cell>
          <cell r="CO179" t="str">
            <v>0</v>
          </cell>
          <cell r="CP179" t="str">
            <v>0</v>
          </cell>
          <cell r="CQ179" t="str">
            <v>0</v>
          </cell>
          <cell r="CR179" t="str">
            <v>0</v>
          </cell>
          <cell r="CS179" t="str">
            <v>0</v>
          </cell>
          <cell r="CT179" t="str">
            <v>0</v>
          </cell>
          <cell r="CV179" t="str">
            <v>0</v>
          </cell>
          <cell r="CW179" t="str">
            <v>0</v>
          </cell>
          <cell r="CX179" t="str">
            <v>0</v>
          </cell>
          <cell r="CY179" t="str">
            <v>0</v>
          </cell>
          <cell r="CZ179" t="str">
            <v>0</v>
          </cell>
          <cell r="DA179" t="str">
            <v>0</v>
          </cell>
          <cell r="DB179" t="str">
            <v>0</v>
          </cell>
          <cell r="DC179" t="str">
            <v>0</v>
          </cell>
          <cell r="DD179" t="str">
            <v>0</v>
          </cell>
          <cell r="DE179" t="str">
            <v>0</v>
          </cell>
          <cell r="DF179" t="str">
            <v>0</v>
          </cell>
          <cell r="DG179" t="str">
            <v>0</v>
          </cell>
          <cell r="DH179" t="str">
            <v>0</v>
          </cell>
          <cell r="DJ179" t="str">
            <v>0</v>
          </cell>
          <cell r="DK179" t="str">
            <v>0</v>
          </cell>
          <cell r="DL179" t="str">
            <v>0</v>
          </cell>
          <cell r="DM179" t="str">
            <v>0</v>
          </cell>
          <cell r="DN179" t="str">
            <v>0</v>
          </cell>
          <cell r="DO179" t="str">
            <v>0</v>
          </cell>
          <cell r="DP179" t="str">
            <v>0</v>
          </cell>
          <cell r="DQ179" t="str">
            <v>0</v>
          </cell>
          <cell r="DR179" t="str">
            <v>0</v>
          </cell>
          <cell r="DS179" t="str">
            <v>0</v>
          </cell>
          <cell r="DT179" t="str">
            <v>0</v>
          </cell>
          <cell r="DU179" t="str">
            <v>0</v>
          </cell>
          <cell r="DV179" t="str">
            <v>0</v>
          </cell>
        </row>
        <row r="180">
          <cell r="A180" t="str">
            <v>Information Technologies</v>
          </cell>
          <cell r="B180">
            <v>634290</v>
          </cell>
          <cell r="C180">
            <v>56125</v>
          </cell>
          <cell r="D180">
            <v>45633</v>
          </cell>
          <cell r="E180">
            <v>48532</v>
          </cell>
          <cell r="F180">
            <v>70225</v>
          </cell>
          <cell r="G180">
            <v>50265</v>
          </cell>
          <cell r="H180">
            <v>67632</v>
          </cell>
          <cell r="I180">
            <v>56975</v>
          </cell>
          <cell r="J180">
            <v>45582</v>
          </cell>
          <cell r="K180">
            <v>47032</v>
          </cell>
          <cell r="L180">
            <v>55175</v>
          </cell>
          <cell r="M180">
            <v>45502</v>
          </cell>
          <cell r="N180">
            <v>45612</v>
          </cell>
          <cell r="P180">
            <v>197009</v>
          </cell>
          <cell r="Q180">
            <v>16417</v>
          </cell>
          <cell r="R180">
            <v>16417</v>
          </cell>
          <cell r="S180">
            <v>16417</v>
          </cell>
          <cell r="T180">
            <v>16417</v>
          </cell>
          <cell r="U180">
            <v>16417</v>
          </cell>
          <cell r="V180">
            <v>16417</v>
          </cell>
          <cell r="W180">
            <v>16417</v>
          </cell>
          <cell r="X180">
            <v>16417</v>
          </cell>
          <cell r="Y180">
            <v>16417</v>
          </cell>
          <cell r="Z180">
            <v>16417</v>
          </cell>
          <cell r="AA180">
            <v>16417</v>
          </cell>
          <cell r="AB180">
            <v>16422</v>
          </cell>
          <cell r="AD180">
            <v>10133891.920000002</v>
          </cell>
          <cell r="AE180">
            <v>976858.91</v>
          </cell>
          <cell r="AF180">
            <v>822194.91</v>
          </cell>
          <cell r="AG180">
            <v>765651.91</v>
          </cell>
          <cell r="AH180">
            <v>854850.91</v>
          </cell>
          <cell r="AI180">
            <v>870427.91</v>
          </cell>
          <cell r="AJ180">
            <v>1135164.4099999999</v>
          </cell>
          <cell r="AK180">
            <v>749675.91</v>
          </cell>
          <cell r="AL180">
            <v>786117.41</v>
          </cell>
          <cell r="AM180">
            <v>857158.91</v>
          </cell>
          <cell r="AN180">
            <v>804953.91</v>
          </cell>
          <cell r="AO180">
            <v>787948.91</v>
          </cell>
          <cell r="AP180">
            <v>722887.91</v>
          </cell>
          <cell r="AR180">
            <v>228132</v>
          </cell>
          <cell r="AS180">
            <v>35165</v>
          </cell>
          <cell r="AT180">
            <v>37077</v>
          </cell>
          <cell r="AU180">
            <v>3315</v>
          </cell>
          <cell r="AV180">
            <v>58815</v>
          </cell>
          <cell r="AW180">
            <v>11715</v>
          </cell>
          <cell r="AX180">
            <v>24815</v>
          </cell>
          <cell r="AY180">
            <v>25545</v>
          </cell>
          <cell r="AZ180">
            <v>3415</v>
          </cell>
          <cell r="BA180">
            <v>13315</v>
          </cell>
          <cell r="BB180">
            <v>3315</v>
          </cell>
          <cell r="BC180">
            <v>5815</v>
          </cell>
          <cell r="BD180">
            <v>5825</v>
          </cell>
          <cell r="BF180">
            <v>72000</v>
          </cell>
          <cell r="BG180">
            <v>6000</v>
          </cell>
          <cell r="BH180">
            <v>6000</v>
          </cell>
          <cell r="BI180">
            <v>6000</v>
          </cell>
          <cell r="BJ180">
            <v>6000</v>
          </cell>
          <cell r="BK180">
            <v>6000</v>
          </cell>
          <cell r="BL180">
            <v>6000</v>
          </cell>
          <cell r="BM180">
            <v>6000</v>
          </cell>
          <cell r="BN180">
            <v>6000</v>
          </cell>
          <cell r="BO180">
            <v>6000</v>
          </cell>
          <cell r="BP180">
            <v>6000</v>
          </cell>
          <cell r="BQ180">
            <v>6000</v>
          </cell>
          <cell r="BR180">
            <v>6000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 t="str">
            <v>0</v>
          </cell>
          <cell r="CW180" t="str">
            <v>0</v>
          </cell>
          <cell r="CX180" t="str">
            <v>0</v>
          </cell>
          <cell r="CY180" t="str">
            <v>0</v>
          </cell>
          <cell r="CZ180" t="str">
            <v>0</v>
          </cell>
          <cell r="DA180" t="str">
            <v>0</v>
          </cell>
          <cell r="DB180" t="str">
            <v>0</v>
          </cell>
          <cell r="DC180" t="str">
            <v>0</v>
          </cell>
          <cell r="DD180" t="str">
            <v>0</v>
          </cell>
          <cell r="DE180" t="str">
            <v>0</v>
          </cell>
          <cell r="DF180" t="str">
            <v>0</v>
          </cell>
          <cell r="DG180" t="str">
            <v>0</v>
          </cell>
          <cell r="DH180" t="str">
            <v>0</v>
          </cell>
          <cell r="DJ180" t="str">
            <v>0</v>
          </cell>
          <cell r="DK180" t="str">
            <v>0</v>
          </cell>
          <cell r="DL180" t="str">
            <v>0</v>
          </cell>
          <cell r="DM180" t="str">
            <v>0</v>
          </cell>
          <cell r="DN180" t="str">
            <v>0</v>
          </cell>
          <cell r="DO180" t="str">
            <v>0</v>
          </cell>
          <cell r="DP180" t="str">
            <v>0</v>
          </cell>
          <cell r="DQ180" t="str">
            <v>0</v>
          </cell>
          <cell r="DR180" t="str">
            <v>0</v>
          </cell>
          <cell r="DS180" t="str">
            <v>0</v>
          </cell>
          <cell r="DT180" t="str">
            <v>0</v>
          </cell>
          <cell r="DU180" t="str">
            <v>0</v>
          </cell>
          <cell r="DV180" t="str">
            <v>0</v>
          </cell>
        </row>
        <row r="181">
          <cell r="A181" t="str">
            <v>Rent, Maint., &amp; Utilities</v>
          </cell>
          <cell r="B181">
            <v>2550147.41</v>
          </cell>
          <cell r="C181">
            <v>201596.95</v>
          </cell>
          <cell r="D181">
            <v>205459.91</v>
          </cell>
          <cell r="E181">
            <v>207210.38</v>
          </cell>
          <cell r="F181">
            <v>204677.25</v>
          </cell>
          <cell r="G181">
            <v>196775.76</v>
          </cell>
          <cell r="H181">
            <v>213030.58</v>
          </cell>
          <cell r="I181">
            <v>193409.3</v>
          </cell>
          <cell r="J181">
            <v>215910.46</v>
          </cell>
          <cell r="K181">
            <v>227279.68</v>
          </cell>
          <cell r="L181">
            <v>219258.62</v>
          </cell>
          <cell r="M181">
            <v>227873.06</v>
          </cell>
          <cell r="N181">
            <v>237665.46</v>
          </cell>
          <cell r="P181">
            <v>1484049.44</v>
          </cell>
          <cell r="Q181">
            <v>120815.45</v>
          </cell>
          <cell r="R181">
            <v>122104.92</v>
          </cell>
          <cell r="S181">
            <v>117913.55</v>
          </cell>
          <cell r="T181">
            <v>127812.2</v>
          </cell>
          <cell r="U181">
            <v>127690.02</v>
          </cell>
          <cell r="V181">
            <v>119577.53</v>
          </cell>
          <cell r="W181">
            <v>117716.13</v>
          </cell>
          <cell r="X181">
            <v>126940.98</v>
          </cell>
          <cell r="Y181">
            <v>122636.17</v>
          </cell>
          <cell r="Z181">
            <v>131040.36</v>
          </cell>
          <cell r="AA181">
            <v>122724.73</v>
          </cell>
          <cell r="AB181">
            <v>127077.4</v>
          </cell>
          <cell r="AD181">
            <v>7183321.3999999994</v>
          </cell>
          <cell r="AE181">
            <v>595720.94999999995</v>
          </cell>
          <cell r="AF181">
            <v>595710.94999999995</v>
          </cell>
          <cell r="AG181">
            <v>603117.94999999995</v>
          </cell>
          <cell r="AH181">
            <v>596712.94999999995</v>
          </cell>
          <cell r="AI181">
            <v>595719.94999999995</v>
          </cell>
          <cell r="AJ181">
            <v>595710.94999999995</v>
          </cell>
          <cell r="AK181">
            <v>595715.94999999995</v>
          </cell>
          <cell r="AL181">
            <v>600797.94999999995</v>
          </cell>
          <cell r="AM181">
            <v>601704.94999999995</v>
          </cell>
          <cell r="AN181">
            <v>600795.94999999995</v>
          </cell>
          <cell r="AO181">
            <v>600802.94999999995</v>
          </cell>
          <cell r="AP181">
            <v>600809.94999999995</v>
          </cell>
          <cell r="AR181">
            <v>2711366.85</v>
          </cell>
          <cell r="AS181">
            <v>209299.3</v>
          </cell>
          <cell r="AT181">
            <v>203751.73</v>
          </cell>
          <cell r="AU181">
            <v>195226.65</v>
          </cell>
          <cell r="AV181">
            <v>223650.45</v>
          </cell>
          <cell r="AW181">
            <v>209371.58</v>
          </cell>
          <cell r="AX181">
            <v>243329.05</v>
          </cell>
          <cell r="AY181">
            <v>207988.5</v>
          </cell>
          <cell r="AZ181">
            <v>251155.33</v>
          </cell>
          <cell r="BA181">
            <v>236145.4</v>
          </cell>
          <cell r="BB181">
            <v>245383.1</v>
          </cell>
          <cell r="BC181">
            <v>232051.18</v>
          </cell>
          <cell r="BD181">
            <v>254014.58</v>
          </cell>
          <cell r="BF181">
            <v>741000</v>
          </cell>
          <cell r="BG181">
            <v>61750</v>
          </cell>
          <cell r="BH181">
            <v>61750</v>
          </cell>
          <cell r="BI181">
            <v>61750</v>
          </cell>
          <cell r="BJ181">
            <v>61750</v>
          </cell>
          <cell r="BK181">
            <v>61750</v>
          </cell>
          <cell r="BL181">
            <v>61750</v>
          </cell>
          <cell r="BM181">
            <v>61750</v>
          </cell>
          <cell r="BN181">
            <v>61750</v>
          </cell>
          <cell r="BO181">
            <v>61750</v>
          </cell>
          <cell r="BP181">
            <v>61750</v>
          </cell>
          <cell r="BQ181">
            <v>61750</v>
          </cell>
          <cell r="BR181">
            <v>61750</v>
          </cell>
          <cell r="BT181">
            <v>552600</v>
          </cell>
          <cell r="BU181">
            <v>44800</v>
          </cell>
          <cell r="BV181">
            <v>47800</v>
          </cell>
          <cell r="BW181">
            <v>47800</v>
          </cell>
          <cell r="BX181">
            <v>47800</v>
          </cell>
          <cell r="BY181">
            <v>47800</v>
          </cell>
          <cell r="BZ181">
            <v>47800</v>
          </cell>
          <cell r="CA181">
            <v>44800</v>
          </cell>
          <cell r="CB181">
            <v>44800</v>
          </cell>
          <cell r="CC181">
            <v>44800</v>
          </cell>
          <cell r="CD181">
            <v>44800</v>
          </cell>
          <cell r="CE181">
            <v>44800</v>
          </cell>
          <cell r="CF181">
            <v>44800</v>
          </cell>
          <cell r="CH181" t="str">
            <v>0</v>
          </cell>
          <cell r="CI181" t="str">
            <v>0</v>
          </cell>
          <cell r="CJ181" t="str">
            <v>0</v>
          </cell>
          <cell r="CK181" t="str">
            <v>0</v>
          </cell>
          <cell r="CL181" t="str">
            <v>0</v>
          </cell>
          <cell r="CM181" t="str">
            <v>0</v>
          </cell>
          <cell r="CN181" t="str">
            <v>0</v>
          </cell>
          <cell r="CO181" t="str">
            <v>0</v>
          </cell>
          <cell r="CP181" t="str">
            <v>0</v>
          </cell>
          <cell r="CQ181" t="str">
            <v>0</v>
          </cell>
          <cell r="CR181" t="str">
            <v>0</v>
          </cell>
          <cell r="CS181" t="str">
            <v>0</v>
          </cell>
          <cell r="CT181" t="str">
            <v>0</v>
          </cell>
          <cell r="CV181" t="str">
            <v>0</v>
          </cell>
          <cell r="CW181" t="str">
            <v>0</v>
          </cell>
          <cell r="CX181" t="str">
            <v>0</v>
          </cell>
          <cell r="CY181" t="str">
            <v>0</v>
          </cell>
          <cell r="CZ181" t="str">
            <v>0</v>
          </cell>
          <cell r="DA181" t="str">
            <v>0</v>
          </cell>
          <cell r="DB181" t="str">
            <v>0</v>
          </cell>
          <cell r="DC181" t="str">
            <v>0</v>
          </cell>
          <cell r="DD181" t="str">
            <v>0</v>
          </cell>
          <cell r="DE181" t="str">
            <v>0</v>
          </cell>
          <cell r="DF181" t="str">
            <v>0</v>
          </cell>
          <cell r="DG181" t="str">
            <v>0</v>
          </cell>
          <cell r="DH181" t="str">
            <v>0</v>
          </cell>
          <cell r="DJ181">
            <v>-571152</v>
          </cell>
          <cell r="DK181">
            <v>-47596</v>
          </cell>
          <cell r="DL181">
            <v>-47596</v>
          </cell>
          <cell r="DM181">
            <v>-47596</v>
          </cell>
          <cell r="DN181">
            <v>-47596</v>
          </cell>
          <cell r="DO181">
            <v>-47596</v>
          </cell>
          <cell r="DP181">
            <v>-47596</v>
          </cell>
          <cell r="DQ181">
            <v>-47596</v>
          </cell>
          <cell r="DR181">
            <v>-47596</v>
          </cell>
          <cell r="DS181">
            <v>-47596</v>
          </cell>
          <cell r="DT181">
            <v>-47596</v>
          </cell>
          <cell r="DU181">
            <v>-47596</v>
          </cell>
          <cell r="DV181">
            <v>-47596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>
            <v>220</v>
          </cell>
          <cell r="Q182" t="str">
            <v>0</v>
          </cell>
          <cell r="R182">
            <v>220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4901209.1900000004</v>
          </cell>
          <cell r="AE182">
            <v>249908.33</v>
          </cell>
          <cell r="AF182">
            <v>234558.33</v>
          </cell>
          <cell r="AG182">
            <v>338370.21</v>
          </cell>
          <cell r="AH182">
            <v>727288.33</v>
          </cell>
          <cell r="AI182">
            <v>480008.33</v>
          </cell>
          <cell r="AJ182">
            <v>1200001.1100000001</v>
          </cell>
          <cell r="AK182">
            <v>246583.33</v>
          </cell>
          <cell r="AL182">
            <v>257008.33</v>
          </cell>
          <cell r="AM182">
            <v>339505.95</v>
          </cell>
          <cell r="AN182">
            <v>246258.33</v>
          </cell>
          <cell r="AO182">
            <v>233008.33</v>
          </cell>
          <cell r="AP182">
            <v>348710.28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>
            <v>66000</v>
          </cell>
          <cell r="BG182">
            <v>5500</v>
          </cell>
          <cell r="BH182">
            <v>5500</v>
          </cell>
          <cell r="BI182">
            <v>5500</v>
          </cell>
          <cell r="BJ182">
            <v>5500</v>
          </cell>
          <cell r="BK182">
            <v>5500</v>
          </cell>
          <cell r="BL182">
            <v>5500</v>
          </cell>
          <cell r="BM182">
            <v>5500</v>
          </cell>
          <cell r="BN182">
            <v>5500</v>
          </cell>
          <cell r="BO182">
            <v>5500</v>
          </cell>
          <cell r="BP182">
            <v>5500</v>
          </cell>
          <cell r="BQ182">
            <v>5500</v>
          </cell>
          <cell r="BR182">
            <v>5500</v>
          </cell>
          <cell r="BT182">
            <v>21720</v>
          </cell>
          <cell r="BU182">
            <v>1810</v>
          </cell>
          <cell r="BV182">
            <v>1810</v>
          </cell>
          <cell r="BW182">
            <v>1810</v>
          </cell>
          <cell r="BX182">
            <v>1810</v>
          </cell>
          <cell r="BY182">
            <v>1810</v>
          </cell>
          <cell r="BZ182">
            <v>1810</v>
          </cell>
          <cell r="CA182">
            <v>1810</v>
          </cell>
          <cell r="CB182">
            <v>1810</v>
          </cell>
          <cell r="CC182">
            <v>1810</v>
          </cell>
          <cell r="CD182">
            <v>1810</v>
          </cell>
          <cell r="CE182">
            <v>1810</v>
          </cell>
          <cell r="CF182">
            <v>1810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 t="str">
            <v>0</v>
          </cell>
          <cell r="CW182" t="str">
            <v>0</v>
          </cell>
          <cell r="CX182" t="str">
            <v>0</v>
          </cell>
          <cell r="CY182" t="str">
            <v>0</v>
          </cell>
          <cell r="CZ182" t="str">
            <v>0</v>
          </cell>
          <cell r="DA182" t="str">
            <v>0</v>
          </cell>
          <cell r="DB182" t="str">
            <v>0</v>
          </cell>
          <cell r="DC182" t="str">
            <v>0</v>
          </cell>
          <cell r="DD182" t="str">
            <v>0</v>
          </cell>
          <cell r="DE182" t="str">
            <v>0</v>
          </cell>
          <cell r="DF182" t="str">
            <v>0</v>
          </cell>
          <cell r="DG182" t="str">
            <v>0</v>
          </cell>
          <cell r="DH182" t="str">
            <v>0</v>
          </cell>
          <cell r="DJ182" t="str">
            <v>0</v>
          </cell>
          <cell r="DK182" t="str">
            <v>0</v>
          </cell>
          <cell r="DL182" t="str">
            <v>0</v>
          </cell>
          <cell r="DM182" t="str">
            <v>0</v>
          </cell>
          <cell r="DN182" t="str">
            <v>0</v>
          </cell>
          <cell r="DO182" t="str">
            <v>0</v>
          </cell>
          <cell r="DP182" t="str">
            <v>0</v>
          </cell>
          <cell r="DQ182" t="str">
            <v>0</v>
          </cell>
          <cell r="DR182" t="str">
            <v>0</v>
          </cell>
          <cell r="DS182" t="str">
            <v>0</v>
          </cell>
          <cell r="DT182" t="str">
            <v>0</v>
          </cell>
          <cell r="DU182" t="str">
            <v>0</v>
          </cell>
          <cell r="DV182" t="str">
            <v>0</v>
          </cell>
        </row>
        <row r="183">
          <cell r="A183" t="str">
            <v>Telecom</v>
          </cell>
          <cell r="B183">
            <v>1141976.21</v>
          </cell>
          <cell r="C183">
            <v>97283.99</v>
          </cell>
          <cell r="D183">
            <v>94600.36</v>
          </cell>
          <cell r="E183">
            <v>94118.36</v>
          </cell>
          <cell r="F183">
            <v>97831.21</v>
          </cell>
          <cell r="G183">
            <v>93769.01</v>
          </cell>
          <cell r="H183">
            <v>94242.16</v>
          </cell>
          <cell r="I183">
            <v>98095.96</v>
          </cell>
          <cell r="J183">
            <v>93397.11</v>
          </cell>
          <cell r="K183">
            <v>93341.21</v>
          </cell>
          <cell r="L183">
            <v>98021.22</v>
          </cell>
          <cell r="M183">
            <v>93733.21</v>
          </cell>
          <cell r="N183">
            <v>93542.41</v>
          </cell>
          <cell r="P183">
            <v>742468</v>
          </cell>
          <cell r="Q183">
            <v>61820</v>
          </cell>
          <cell r="R183">
            <v>61948</v>
          </cell>
          <cell r="S183">
            <v>61854</v>
          </cell>
          <cell r="T183">
            <v>61759</v>
          </cell>
          <cell r="U183">
            <v>61867</v>
          </cell>
          <cell r="V183">
            <v>61786</v>
          </cell>
          <cell r="W183">
            <v>62044</v>
          </cell>
          <cell r="X183">
            <v>61786</v>
          </cell>
          <cell r="Y183">
            <v>61820</v>
          </cell>
          <cell r="Z183">
            <v>61908</v>
          </cell>
          <cell r="AA183">
            <v>61948</v>
          </cell>
          <cell r="AB183">
            <v>61928</v>
          </cell>
          <cell r="AD183">
            <v>4410214.92</v>
          </cell>
          <cell r="AE183">
            <v>407941.41</v>
          </cell>
          <cell r="AF183">
            <v>355337.41</v>
          </cell>
          <cell r="AG183">
            <v>346528.41</v>
          </cell>
          <cell r="AH183">
            <v>394223.41</v>
          </cell>
          <cell r="AI183">
            <v>393207.41</v>
          </cell>
          <cell r="AJ183">
            <v>397028.41</v>
          </cell>
          <cell r="AK183">
            <v>377312.41</v>
          </cell>
          <cell r="AL183">
            <v>361671.41</v>
          </cell>
          <cell r="AM183">
            <v>365497.41</v>
          </cell>
          <cell r="AN183">
            <v>345188.41</v>
          </cell>
          <cell r="AO183">
            <v>340237.41</v>
          </cell>
          <cell r="AP183">
            <v>326041.40999999997</v>
          </cell>
          <cell r="AR183">
            <v>1209551.51</v>
          </cell>
          <cell r="AS183">
            <v>100740.39</v>
          </cell>
          <cell r="AT183">
            <v>100876.51</v>
          </cell>
          <cell r="AU183">
            <v>100652.51</v>
          </cell>
          <cell r="AV183">
            <v>100846.36</v>
          </cell>
          <cell r="AW183">
            <v>101995.81</v>
          </cell>
          <cell r="AX183">
            <v>101111.71</v>
          </cell>
          <cell r="AY183">
            <v>100698.36</v>
          </cell>
          <cell r="AZ183">
            <v>100507.04</v>
          </cell>
          <cell r="BA183">
            <v>100362.66</v>
          </cell>
          <cell r="BB183">
            <v>100501.04</v>
          </cell>
          <cell r="BC183">
            <v>100775.66</v>
          </cell>
          <cell r="BD183">
            <v>100483.46</v>
          </cell>
          <cell r="BF183">
            <v>315000</v>
          </cell>
          <cell r="BG183">
            <v>26250</v>
          </cell>
          <cell r="BH183">
            <v>26250</v>
          </cell>
          <cell r="BI183">
            <v>26250</v>
          </cell>
          <cell r="BJ183">
            <v>26250</v>
          </cell>
          <cell r="BK183">
            <v>26250</v>
          </cell>
          <cell r="BL183">
            <v>26250</v>
          </cell>
          <cell r="BM183">
            <v>26250</v>
          </cell>
          <cell r="BN183">
            <v>26250</v>
          </cell>
          <cell r="BO183">
            <v>26250</v>
          </cell>
          <cell r="BP183">
            <v>26250</v>
          </cell>
          <cell r="BQ183">
            <v>26250</v>
          </cell>
          <cell r="BR183">
            <v>26250</v>
          </cell>
          <cell r="BT183">
            <v>78300</v>
          </cell>
          <cell r="BU183">
            <v>6525</v>
          </cell>
          <cell r="BV183">
            <v>6525</v>
          </cell>
          <cell r="BW183">
            <v>6525</v>
          </cell>
          <cell r="BX183">
            <v>6525</v>
          </cell>
          <cell r="BY183">
            <v>6525</v>
          </cell>
          <cell r="BZ183">
            <v>6525</v>
          </cell>
          <cell r="CA183">
            <v>6525</v>
          </cell>
          <cell r="CB183">
            <v>6525</v>
          </cell>
          <cell r="CC183">
            <v>6525</v>
          </cell>
          <cell r="CD183">
            <v>6525</v>
          </cell>
          <cell r="CE183">
            <v>6525</v>
          </cell>
          <cell r="CF183">
            <v>6525</v>
          </cell>
          <cell r="CH183" t="str">
            <v>0</v>
          </cell>
          <cell r="CI183" t="str">
            <v>0</v>
          </cell>
          <cell r="CJ183" t="str">
            <v>0</v>
          </cell>
          <cell r="CK183" t="str">
            <v>0</v>
          </cell>
          <cell r="CL183" t="str">
            <v>0</v>
          </cell>
          <cell r="CM183" t="str">
            <v>0</v>
          </cell>
          <cell r="CN183" t="str">
            <v>0</v>
          </cell>
          <cell r="CO183" t="str">
            <v>0</v>
          </cell>
          <cell r="CP183" t="str">
            <v>0</v>
          </cell>
          <cell r="CQ183" t="str">
            <v>0</v>
          </cell>
          <cell r="CR183" t="str">
            <v>0</v>
          </cell>
          <cell r="CS183" t="str">
            <v>0</v>
          </cell>
          <cell r="CT183" t="str">
            <v>0</v>
          </cell>
          <cell r="CV183" t="str">
            <v>0</v>
          </cell>
          <cell r="CW183" t="str">
            <v>0</v>
          </cell>
          <cell r="CX183" t="str">
            <v>0</v>
          </cell>
          <cell r="CY183" t="str">
            <v>0</v>
          </cell>
          <cell r="CZ183" t="str">
            <v>0</v>
          </cell>
          <cell r="DA183" t="str">
            <v>0</v>
          </cell>
          <cell r="DB183" t="str">
            <v>0</v>
          </cell>
          <cell r="DC183" t="str">
            <v>0</v>
          </cell>
          <cell r="DD183" t="str">
            <v>0</v>
          </cell>
          <cell r="DE183" t="str">
            <v>0</v>
          </cell>
          <cell r="DF183" t="str">
            <v>0</v>
          </cell>
          <cell r="DG183" t="str">
            <v>0</v>
          </cell>
          <cell r="DH183" t="str">
            <v>0</v>
          </cell>
          <cell r="DJ183" t="str">
            <v>0</v>
          </cell>
          <cell r="DK183" t="str">
            <v>0</v>
          </cell>
          <cell r="DL183" t="str">
            <v>0</v>
          </cell>
          <cell r="DM183" t="str">
            <v>0</v>
          </cell>
          <cell r="DN183" t="str">
            <v>0</v>
          </cell>
          <cell r="DO183" t="str">
            <v>0</v>
          </cell>
          <cell r="DP183" t="str">
            <v>0</v>
          </cell>
          <cell r="DQ183" t="str">
            <v>0</v>
          </cell>
          <cell r="DR183" t="str">
            <v>0</v>
          </cell>
          <cell r="DS183" t="str">
            <v>0</v>
          </cell>
          <cell r="DT183" t="str">
            <v>0</v>
          </cell>
          <cell r="DU183" t="str">
            <v>0</v>
          </cell>
          <cell r="DV183" t="str">
            <v>0</v>
          </cell>
        </row>
        <row r="184">
          <cell r="A184" t="str">
            <v>Travel &amp; Entertainment</v>
          </cell>
          <cell r="B184">
            <v>1654615</v>
          </cell>
          <cell r="C184">
            <v>146714.5</v>
          </cell>
          <cell r="D184">
            <v>133536.5</v>
          </cell>
          <cell r="E184">
            <v>139742.5</v>
          </cell>
          <cell r="F184">
            <v>141845.5</v>
          </cell>
          <cell r="G184">
            <v>135125.5</v>
          </cell>
          <cell r="H184">
            <v>141121.5</v>
          </cell>
          <cell r="I184">
            <v>134829.5</v>
          </cell>
          <cell r="J184">
            <v>139970.5</v>
          </cell>
          <cell r="K184">
            <v>137439.5</v>
          </cell>
          <cell r="L184">
            <v>134332.5</v>
          </cell>
          <cell r="M184">
            <v>131945.5</v>
          </cell>
          <cell r="N184">
            <v>138011.5</v>
          </cell>
          <cell r="P184">
            <v>841214</v>
          </cell>
          <cell r="Q184">
            <v>77813</v>
          </cell>
          <cell r="R184">
            <v>97813</v>
          </cell>
          <cell r="S184">
            <v>52203.5</v>
          </cell>
          <cell r="T184">
            <v>49248.5</v>
          </cell>
          <cell r="U184">
            <v>91310</v>
          </cell>
          <cell r="V184">
            <v>56725</v>
          </cell>
          <cell r="W184">
            <v>57903</v>
          </cell>
          <cell r="X184">
            <v>102161</v>
          </cell>
          <cell r="Y184">
            <v>56784</v>
          </cell>
          <cell r="Z184">
            <v>51109</v>
          </cell>
          <cell r="AA184">
            <v>95864</v>
          </cell>
          <cell r="AB184">
            <v>52280</v>
          </cell>
          <cell r="AD184">
            <v>2718614</v>
          </cell>
          <cell r="AE184">
            <v>227028</v>
          </cell>
          <cell r="AF184">
            <v>221152</v>
          </cell>
          <cell r="AG184">
            <v>231995</v>
          </cell>
          <cell r="AH184">
            <v>221683</v>
          </cell>
          <cell r="AI184">
            <v>225246</v>
          </cell>
          <cell r="AJ184">
            <v>235189</v>
          </cell>
          <cell r="AK184">
            <v>219711</v>
          </cell>
          <cell r="AL184">
            <v>226589</v>
          </cell>
          <cell r="AM184">
            <v>228884</v>
          </cell>
          <cell r="AN184">
            <v>231808</v>
          </cell>
          <cell r="AO184">
            <v>224923</v>
          </cell>
          <cell r="AP184">
            <v>224406</v>
          </cell>
          <cell r="AR184">
            <v>966896</v>
          </cell>
          <cell r="AS184">
            <v>68151.25</v>
          </cell>
          <cell r="AT184">
            <v>73539.25</v>
          </cell>
          <cell r="AU184">
            <v>109376.25</v>
          </cell>
          <cell r="AV184">
            <v>66187.25</v>
          </cell>
          <cell r="AW184">
            <v>65402.25</v>
          </cell>
          <cell r="AX184">
            <v>100838.25</v>
          </cell>
          <cell r="AY184">
            <v>69799.25</v>
          </cell>
          <cell r="AZ184">
            <v>95361.25</v>
          </cell>
          <cell r="BA184">
            <v>74113.25</v>
          </cell>
          <cell r="BB184">
            <v>59178.25</v>
          </cell>
          <cell r="BC184">
            <v>80229.25</v>
          </cell>
          <cell r="BD184">
            <v>104720.25</v>
          </cell>
          <cell r="BF184">
            <v>1104000</v>
          </cell>
          <cell r="BG184">
            <v>92000</v>
          </cell>
          <cell r="BH184">
            <v>92000</v>
          </cell>
          <cell r="BI184">
            <v>92000</v>
          </cell>
          <cell r="BJ184">
            <v>92000</v>
          </cell>
          <cell r="BK184">
            <v>92000</v>
          </cell>
          <cell r="BL184">
            <v>92000</v>
          </cell>
          <cell r="BM184">
            <v>92000</v>
          </cell>
          <cell r="BN184">
            <v>92000</v>
          </cell>
          <cell r="BO184">
            <v>92000</v>
          </cell>
          <cell r="BP184">
            <v>92000</v>
          </cell>
          <cell r="BQ184">
            <v>92000</v>
          </cell>
          <cell r="BR184">
            <v>92000</v>
          </cell>
          <cell r="BT184">
            <v>84000</v>
          </cell>
          <cell r="BU184">
            <v>7000</v>
          </cell>
          <cell r="BV184">
            <v>7000</v>
          </cell>
          <cell r="BW184">
            <v>7000</v>
          </cell>
          <cell r="BX184">
            <v>7000</v>
          </cell>
          <cell r="BY184">
            <v>7000</v>
          </cell>
          <cell r="BZ184">
            <v>7000</v>
          </cell>
          <cell r="CA184">
            <v>7000</v>
          </cell>
          <cell r="CB184">
            <v>7000</v>
          </cell>
          <cell r="CC184">
            <v>7000</v>
          </cell>
          <cell r="CD184">
            <v>7000</v>
          </cell>
          <cell r="CE184">
            <v>7000</v>
          </cell>
          <cell r="CF184">
            <v>7000</v>
          </cell>
          <cell r="CH184" t="str">
            <v>0</v>
          </cell>
          <cell r="CI184" t="str">
            <v>0</v>
          </cell>
          <cell r="CJ184" t="str">
            <v>0</v>
          </cell>
          <cell r="CK184" t="str">
            <v>0</v>
          </cell>
          <cell r="CL184" t="str">
            <v>0</v>
          </cell>
          <cell r="CM184" t="str">
            <v>0</v>
          </cell>
          <cell r="CN184" t="str">
            <v>0</v>
          </cell>
          <cell r="CO184" t="str">
            <v>0</v>
          </cell>
          <cell r="CP184" t="str">
            <v>0</v>
          </cell>
          <cell r="CQ184" t="str">
            <v>0</v>
          </cell>
          <cell r="CR184" t="str">
            <v>0</v>
          </cell>
          <cell r="CS184" t="str">
            <v>0</v>
          </cell>
          <cell r="CT184" t="str">
            <v>0</v>
          </cell>
          <cell r="CV184" t="str">
            <v>0</v>
          </cell>
          <cell r="CW184" t="str">
            <v>0</v>
          </cell>
          <cell r="CX184" t="str">
            <v>0</v>
          </cell>
          <cell r="CY184" t="str">
            <v>0</v>
          </cell>
          <cell r="CZ184" t="str">
            <v>0</v>
          </cell>
          <cell r="DA184" t="str">
            <v>0</v>
          </cell>
          <cell r="DB184" t="str">
            <v>0</v>
          </cell>
          <cell r="DC184" t="str">
            <v>0</v>
          </cell>
          <cell r="DD184" t="str">
            <v>0</v>
          </cell>
          <cell r="DE184" t="str">
            <v>0</v>
          </cell>
          <cell r="DF184" t="str">
            <v>0</v>
          </cell>
          <cell r="DG184" t="str">
            <v>0</v>
          </cell>
          <cell r="DH184" t="str">
            <v>0</v>
          </cell>
          <cell r="DJ184" t="str">
            <v>0</v>
          </cell>
          <cell r="DK184" t="str">
            <v>0</v>
          </cell>
          <cell r="DL184" t="str">
            <v>0</v>
          </cell>
          <cell r="DM184" t="str">
            <v>0</v>
          </cell>
          <cell r="DN184" t="str">
            <v>0</v>
          </cell>
          <cell r="DO184" t="str">
            <v>0</v>
          </cell>
          <cell r="DP184" t="str">
            <v>0</v>
          </cell>
          <cell r="DQ184" t="str">
            <v>0</v>
          </cell>
          <cell r="DR184" t="str">
            <v>0</v>
          </cell>
          <cell r="DS184" t="str">
            <v>0</v>
          </cell>
          <cell r="DT184" t="str">
            <v>0</v>
          </cell>
          <cell r="DU184" t="str">
            <v>0</v>
          </cell>
          <cell r="DV184" t="str">
            <v>0</v>
          </cell>
        </row>
        <row r="185">
          <cell r="A185" t="str">
            <v>Dues &amp; Donations</v>
          </cell>
          <cell r="B185">
            <v>600560</v>
          </cell>
          <cell r="C185">
            <v>74878</v>
          </cell>
          <cell r="D185">
            <v>42195</v>
          </cell>
          <cell r="E185">
            <v>43985</v>
          </cell>
          <cell r="F185">
            <v>78200</v>
          </cell>
          <cell r="G185">
            <v>64724</v>
          </cell>
          <cell r="H185">
            <v>47752</v>
          </cell>
          <cell r="I185">
            <v>44673</v>
          </cell>
          <cell r="J185">
            <v>36134</v>
          </cell>
          <cell r="K185">
            <v>28650</v>
          </cell>
          <cell r="L185">
            <v>40085</v>
          </cell>
          <cell r="M185">
            <v>35971</v>
          </cell>
          <cell r="N185">
            <v>63313</v>
          </cell>
          <cell r="P185">
            <v>200413</v>
          </cell>
          <cell r="Q185">
            <v>17513</v>
          </cell>
          <cell r="R185">
            <v>17455</v>
          </cell>
          <cell r="S185">
            <v>29899</v>
          </cell>
          <cell r="T185">
            <v>17049</v>
          </cell>
          <cell r="U185">
            <v>14942</v>
          </cell>
          <cell r="V185">
            <v>11393</v>
          </cell>
          <cell r="W185">
            <v>12553</v>
          </cell>
          <cell r="X185">
            <v>36131</v>
          </cell>
          <cell r="Y185">
            <v>11943</v>
          </cell>
          <cell r="Z185">
            <v>11515</v>
          </cell>
          <cell r="AA185">
            <v>9531</v>
          </cell>
          <cell r="AB185">
            <v>10489</v>
          </cell>
          <cell r="AD185">
            <v>399655.08</v>
          </cell>
          <cell r="AE185">
            <v>26797.09</v>
          </cell>
          <cell r="AF185">
            <v>40041.589999999997</v>
          </cell>
          <cell r="AG185">
            <v>41790.089999999997</v>
          </cell>
          <cell r="AH185">
            <v>40997.089999999997</v>
          </cell>
          <cell r="AI185">
            <v>38427.589999999997</v>
          </cell>
          <cell r="AJ185">
            <v>17734.09</v>
          </cell>
          <cell r="AK185">
            <v>17407.09</v>
          </cell>
          <cell r="AL185">
            <v>43361.59</v>
          </cell>
          <cell r="AM185">
            <v>55600.09</v>
          </cell>
          <cell r="AN185">
            <v>21370.09</v>
          </cell>
          <cell r="AO185">
            <v>39532.589999999997</v>
          </cell>
          <cell r="AP185">
            <v>16596.09</v>
          </cell>
          <cell r="AR185">
            <v>194199</v>
          </cell>
          <cell r="AS185">
            <v>25194.25</v>
          </cell>
          <cell r="AT185">
            <v>13646.25</v>
          </cell>
          <cell r="AU185">
            <v>39306.25</v>
          </cell>
          <cell r="AV185">
            <v>27693.25</v>
          </cell>
          <cell r="AW185">
            <v>28607.25</v>
          </cell>
          <cell r="AX185">
            <v>19372.25</v>
          </cell>
          <cell r="AY185">
            <v>15663.25</v>
          </cell>
          <cell r="AZ185">
            <v>7394.25</v>
          </cell>
          <cell r="BA185">
            <v>4546.25</v>
          </cell>
          <cell r="BB185">
            <v>8436.25</v>
          </cell>
          <cell r="BC185">
            <v>2254.25</v>
          </cell>
          <cell r="BD185">
            <v>2085.25</v>
          </cell>
          <cell r="BF185">
            <v>420000</v>
          </cell>
          <cell r="BG185">
            <v>35000</v>
          </cell>
          <cell r="BH185">
            <v>35000</v>
          </cell>
          <cell r="BI185">
            <v>35000</v>
          </cell>
          <cell r="BJ185">
            <v>35000</v>
          </cell>
          <cell r="BK185">
            <v>35000</v>
          </cell>
          <cell r="BL185">
            <v>35000</v>
          </cell>
          <cell r="BM185">
            <v>35000</v>
          </cell>
          <cell r="BN185">
            <v>35000</v>
          </cell>
          <cell r="BO185">
            <v>35000</v>
          </cell>
          <cell r="BP185">
            <v>35000</v>
          </cell>
          <cell r="BQ185">
            <v>35000</v>
          </cell>
          <cell r="BR185">
            <v>35000</v>
          </cell>
          <cell r="BT185">
            <v>3375</v>
          </cell>
          <cell r="BU185">
            <v>200</v>
          </cell>
          <cell r="BV185">
            <v>200</v>
          </cell>
          <cell r="BW185">
            <v>475</v>
          </cell>
          <cell r="BX185">
            <v>200</v>
          </cell>
          <cell r="BY185">
            <v>200</v>
          </cell>
          <cell r="BZ185">
            <v>475</v>
          </cell>
          <cell r="CA185">
            <v>200</v>
          </cell>
          <cell r="CB185">
            <v>200</v>
          </cell>
          <cell r="CC185">
            <v>475</v>
          </cell>
          <cell r="CD185">
            <v>200</v>
          </cell>
          <cell r="CE185">
            <v>200</v>
          </cell>
          <cell r="CF185">
            <v>350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 t="str">
            <v>0</v>
          </cell>
          <cell r="CW185" t="str">
            <v>0</v>
          </cell>
          <cell r="CX185" t="str">
            <v>0</v>
          </cell>
          <cell r="CY185" t="str">
            <v>0</v>
          </cell>
          <cell r="CZ185" t="str">
            <v>0</v>
          </cell>
          <cell r="DA185" t="str">
            <v>0</v>
          </cell>
          <cell r="DB185" t="str">
            <v>0</v>
          </cell>
          <cell r="DC185" t="str">
            <v>0</v>
          </cell>
          <cell r="DD185" t="str">
            <v>0</v>
          </cell>
          <cell r="DE185" t="str">
            <v>0</v>
          </cell>
          <cell r="DF185" t="str">
            <v>0</v>
          </cell>
          <cell r="DG185" t="str">
            <v>0</v>
          </cell>
          <cell r="DH185" t="str">
            <v>0</v>
          </cell>
          <cell r="DJ185" t="str">
            <v>0</v>
          </cell>
          <cell r="DK185" t="str">
            <v>0</v>
          </cell>
          <cell r="DL185" t="str">
            <v>0</v>
          </cell>
          <cell r="DM185" t="str">
            <v>0</v>
          </cell>
          <cell r="DN185" t="str">
            <v>0</v>
          </cell>
          <cell r="DO185" t="str">
            <v>0</v>
          </cell>
          <cell r="DP185" t="str">
            <v>0</v>
          </cell>
          <cell r="DQ185" t="str">
            <v>0</v>
          </cell>
          <cell r="DR185" t="str">
            <v>0</v>
          </cell>
          <cell r="DS185" t="str">
            <v>0</v>
          </cell>
          <cell r="DT185" t="str">
            <v>0</v>
          </cell>
          <cell r="DU185" t="str">
            <v>0</v>
          </cell>
          <cell r="DV185" t="str">
            <v>0</v>
          </cell>
        </row>
        <row r="186">
          <cell r="A186" t="str">
            <v>Training</v>
          </cell>
          <cell r="B186">
            <v>942405</v>
          </cell>
          <cell r="C186">
            <v>158739</v>
          </cell>
          <cell r="D186">
            <v>107265</v>
          </cell>
          <cell r="E186">
            <v>24370</v>
          </cell>
          <cell r="F186">
            <v>95045</v>
          </cell>
          <cell r="G186">
            <v>12970</v>
          </cell>
          <cell r="H186">
            <v>98914</v>
          </cell>
          <cell r="I186">
            <v>12216</v>
          </cell>
          <cell r="J186">
            <v>99573</v>
          </cell>
          <cell r="K186">
            <v>14251</v>
          </cell>
          <cell r="L186">
            <v>91202</v>
          </cell>
          <cell r="M186">
            <v>6073</v>
          </cell>
          <cell r="N186">
            <v>221787</v>
          </cell>
          <cell r="P186">
            <v>46600</v>
          </cell>
          <cell r="Q186">
            <v>5950</v>
          </cell>
          <cell r="R186">
            <v>2800</v>
          </cell>
          <cell r="S186">
            <v>3950</v>
          </cell>
          <cell r="T186">
            <v>4150</v>
          </cell>
          <cell r="U186">
            <v>2000</v>
          </cell>
          <cell r="V186">
            <v>4700</v>
          </cell>
          <cell r="W186">
            <v>6200</v>
          </cell>
          <cell r="X186">
            <v>2200</v>
          </cell>
          <cell r="Y186">
            <v>3200</v>
          </cell>
          <cell r="Z186">
            <v>5700</v>
          </cell>
          <cell r="AA186">
            <v>2000</v>
          </cell>
          <cell r="AB186">
            <v>3750</v>
          </cell>
          <cell r="AD186">
            <v>2092991.33</v>
          </cell>
          <cell r="AE186">
            <v>179213.5</v>
          </cell>
          <cell r="AF186">
            <v>168194.5</v>
          </cell>
          <cell r="AG186">
            <v>165846.5</v>
          </cell>
          <cell r="AH186">
            <v>171525.5</v>
          </cell>
          <cell r="AI186">
            <v>164345.5</v>
          </cell>
          <cell r="AJ186">
            <v>163097.5</v>
          </cell>
          <cell r="AK186">
            <v>184566.5</v>
          </cell>
          <cell r="AL186">
            <v>164305.5</v>
          </cell>
          <cell r="AM186">
            <v>184896.5</v>
          </cell>
          <cell r="AN186">
            <v>196610.5</v>
          </cell>
          <cell r="AO186">
            <v>180848.5</v>
          </cell>
          <cell r="AP186">
            <v>169540.83</v>
          </cell>
          <cell r="AR186">
            <v>615117</v>
          </cell>
          <cell r="AS186">
            <v>119353</v>
          </cell>
          <cell r="AT186">
            <v>80777</v>
          </cell>
          <cell r="AU186">
            <v>12767</v>
          </cell>
          <cell r="AV186">
            <v>68884</v>
          </cell>
          <cell r="AW186">
            <v>9398</v>
          </cell>
          <cell r="AX186">
            <v>94650</v>
          </cell>
          <cell r="AY186">
            <v>7066</v>
          </cell>
          <cell r="AZ186">
            <v>70114</v>
          </cell>
          <cell r="BA186">
            <v>8205</v>
          </cell>
          <cell r="BB186">
            <v>67130</v>
          </cell>
          <cell r="BC186">
            <v>6642</v>
          </cell>
          <cell r="BD186">
            <v>70131</v>
          </cell>
          <cell r="BF186">
            <v>90000</v>
          </cell>
          <cell r="BG186">
            <v>7500</v>
          </cell>
          <cell r="BH186">
            <v>7500</v>
          </cell>
          <cell r="BI186">
            <v>7500</v>
          </cell>
          <cell r="BJ186">
            <v>7500</v>
          </cell>
          <cell r="BK186">
            <v>7500</v>
          </cell>
          <cell r="BL186">
            <v>7500</v>
          </cell>
          <cell r="BM186">
            <v>7500</v>
          </cell>
          <cell r="BN186">
            <v>7500</v>
          </cell>
          <cell r="BO186">
            <v>7500</v>
          </cell>
          <cell r="BP186">
            <v>7500</v>
          </cell>
          <cell r="BQ186">
            <v>7500</v>
          </cell>
          <cell r="BR186">
            <v>7500</v>
          </cell>
          <cell r="BT186" t="str">
            <v>0</v>
          </cell>
          <cell r="BU186" t="str">
            <v>0</v>
          </cell>
          <cell r="BV186" t="str">
            <v>0</v>
          </cell>
          <cell r="BW186" t="str">
            <v>0</v>
          </cell>
          <cell r="BX186" t="str">
            <v>0</v>
          </cell>
          <cell r="BY186" t="str">
            <v>0</v>
          </cell>
          <cell r="BZ186" t="str">
            <v>0</v>
          </cell>
          <cell r="CA186" t="str">
            <v>0</v>
          </cell>
          <cell r="CB186" t="str">
            <v>0</v>
          </cell>
          <cell r="CC186" t="str">
            <v>0</v>
          </cell>
          <cell r="CD186" t="str">
            <v>0</v>
          </cell>
          <cell r="CE186" t="str">
            <v>0</v>
          </cell>
          <cell r="CF186" t="str">
            <v>0</v>
          </cell>
          <cell r="CH186" t="str">
            <v>0</v>
          </cell>
          <cell r="CI186" t="str">
            <v>0</v>
          </cell>
          <cell r="CJ186" t="str">
            <v>0</v>
          </cell>
          <cell r="CK186" t="str">
            <v>0</v>
          </cell>
          <cell r="CL186" t="str">
            <v>0</v>
          </cell>
          <cell r="CM186" t="str">
            <v>0</v>
          </cell>
          <cell r="CN186" t="str">
            <v>0</v>
          </cell>
          <cell r="CO186" t="str">
            <v>0</v>
          </cell>
          <cell r="CP186" t="str">
            <v>0</v>
          </cell>
          <cell r="CQ186" t="str">
            <v>0</v>
          </cell>
          <cell r="CR186" t="str">
            <v>0</v>
          </cell>
          <cell r="CS186" t="str">
            <v>0</v>
          </cell>
          <cell r="CT186" t="str">
            <v>0</v>
          </cell>
          <cell r="CV186" t="str">
            <v>0</v>
          </cell>
          <cell r="CW186" t="str">
            <v>0</v>
          </cell>
          <cell r="CX186" t="str">
            <v>0</v>
          </cell>
          <cell r="CY186" t="str">
            <v>0</v>
          </cell>
          <cell r="CZ186" t="str">
            <v>0</v>
          </cell>
          <cell r="DA186" t="str">
            <v>0</v>
          </cell>
          <cell r="DB186" t="str">
            <v>0</v>
          </cell>
          <cell r="DC186" t="str">
            <v>0</v>
          </cell>
          <cell r="DD186" t="str">
            <v>0</v>
          </cell>
          <cell r="DE186" t="str">
            <v>0</v>
          </cell>
          <cell r="DF186" t="str">
            <v>0</v>
          </cell>
          <cell r="DG186" t="str">
            <v>0</v>
          </cell>
          <cell r="DH186" t="str">
            <v>0</v>
          </cell>
          <cell r="DJ186" t="str">
            <v>0</v>
          </cell>
          <cell r="DK186" t="str">
            <v>0</v>
          </cell>
          <cell r="DL186" t="str">
            <v>0</v>
          </cell>
          <cell r="DM186" t="str">
            <v>0</v>
          </cell>
          <cell r="DN186" t="str">
            <v>0</v>
          </cell>
          <cell r="DO186" t="str">
            <v>0</v>
          </cell>
          <cell r="DP186" t="str">
            <v>0</v>
          </cell>
          <cell r="DQ186" t="str">
            <v>0</v>
          </cell>
          <cell r="DR186" t="str">
            <v>0</v>
          </cell>
          <cell r="DS186" t="str">
            <v>0</v>
          </cell>
          <cell r="DT186" t="str">
            <v>0</v>
          </cell>
          <cell r="DU186" t="str">
            <v>0</v>
          </cell>
          <cell r="DV186" t="str">
            <v>0</v>
          </cell>
        </row>
        <row r="187">
          <cell r="A187" t="str">
            <v>Outside Services</v>
          </cell>
          <cell r="B187">
            <v>38947455</v>
          </cell>
          <cell r="C187">
            <v>3107716</v>
          </cell>
          <cell r="D187">
            <v>3027591</v>
          </cell>
          <cell r="E187">
            <v>3420698</v>
          </cell>
          <cell r="F187">
            <v>2929516</v>
          </cell>
          <cell r="G187">
            <v>2944637</v>
          </cell>
          <cell r="H187">
            <v>3308736</v>
          </cell>
          <cell r="I187">
            <v>2944117</v>
          </cell>
          <cell r="J187">
            <v>3053119</v>
          </cell>
          <cell r="K187">
            <v>3551439</v>
          </cell>
          <cell r="L187">
            <v>3626780</v>
          </cell>
          <cell r="M187">
            <v>3298344</v>
          </cell>
          <cell r="N187">
            <v>3734762</v>
          </cell>
          <cell r="P187">
            <v>5184479.5199999996</v>
          </cell>
          <cell r="Q187">
            <v>479787.76</v>
          </cell>
          <cell r="R187">
            <v>399914.76</v>
          </cell>
          <cell r="S187">
            <v>415174</v>
          </cell>
          <cell r="T187">
            <v>444972</v>
          </cell>
          <cell r="U187">
            <v>400212</v>
          </cell>
          <cell r="V187">
            <v>422519</v>
          </cell>
          <cell r="W187">
            <v>441241</v>
          </cell>
          <cell r="X187">
            <v>407642</v>
          </cell>
          <cell r="Y187">
            <v>539502</v>
          </cell>
          <cell r="Z187">
            <v>413200</v>
          </cell>
          <cell r="AA187">
            <v>427077</v>
          </cell>
          <cell r="AB187">
            <v>393238</v>
          </cell>
          <cell r="AD187">
            <v>11530556</v>
          </cell>
          <cell r="AE187">
            <v>1130397.5</v>
          </cell>
          <cell r="AF187">
            <v>949333.5</v>
          </cell>
          <cell r="AG187">
            <v>1030467.5</v>
          </cell>
          <cell r="AH187">
            <v>1247084.5</v>
          </cell>
          <cell r="AI187">
            <v>1026512.5</v>
          </cell>
          <cell r="AJ187">
            <v>978300.5</v>
          </cell>
          <cell r="AK187">
            <v>1045088.5</v>
          </cell>
          <cell r="AL187">
            <v>834953.5</v>
          </cell>
          <cell r="AM187">
            <v>776283.5</v>
          </cell>
          <cell r="AN187">
            <v>910928.5</v>
          </cell>
          <cell r="AO187">
            <v>759718.5</v>
          </cell>
          <cell r="AP187">
            <v>841487.5</v>
          </cell>
          <cell r="AR187">
            <v>21913759</v>
          </cell>
          <cell r="AS187">
            <v>1110318</v>
          </cell>
          <cell r="AT187">
            <v>1645014</v>
          </cell>
          <cell r="AU187">
            <v>1490912</v>
          </cell>
          <cell r="AV187">
            <v>1179867</v>
          </cell>
          <cell r="AW187">
            <v>1385416</v>
          </cell>
          <cell r="AX187">
            <v>1530390</v>
          </cell>
          <cell r="AY187">
            <v>1523612</v>
          </cell>
          <cell r="AZ187">
            <v>2125846</v>
          </cell>
          <cell r="BA187">
            <v>2546708</v>
          </cell>
          <cell r="BB187">
            <v>2476485</v>
          </cell>
          <cell r="BC187">
            <v>2314354</v>
          </cell>
          <cell r="BD187">
            <v>2584837</v>
          </cell>
          <cell r="BF187">
            <v>3014400</v>
          </cell>
          <cell r="BG187">
            <v>251200</v>
          </cell>
          <cell r="BH187">
            <v>251200</v>
          </cell>
          <cell r="BI187">
            <v>251200</v>
          </cell>
          <cell r="BJ187">
            <v>251200</v>
          </cell>
          <cell r="BK187">
            <v>251200</v>
          </cell>
          <cell r="BL187">
            <v>251200</v>
          </cell>
          <cell r="BM187">
            <v>251200</v>
          </cell>
          <cell r="BN187">
            <v>251200</v>
          </cell>
          <cell r="BO187">
            <v>251200</v>
          </cell>
          <cell r="BP187">
            <v>251200</v>
          </cell>
          <cell r="BQ187">
            <v>251200</v>
          </cell>
          <cell r="BR187">
            <v>251200</v>
          </cell>
          <cell r="BT187">
            <v>1113900</v>
          </cell>
          <cell r="BU187">
            <v>75325</v>
          </cell>
          <cell r="BV187">
            <v>105325</v>
          </cell>
          <cell r="BW187">
            <v>120325</v>
          </cell>
          <cell r="BX187">
            <v>120325</v>
          </cell>
          <cell r="BY187">
            <v>120325</v>
          </cell>
          <cell r="BZ187">
            <v>120325</v>
          </cell>
          <cell r="CA187">
            <v>75325</v>
          </cell>
          <cell r="CB187">
            <v>75325</v>
          </cell>
          <cell r="CC187">
            <v>75325</v>
          </cell>
          <cell r="CD187">
            <v>75325</v>
          </cell>
          <cell r="CE187">
            <v>75325</v>
          </cell>
          <cell r="CF187">
            <v>75325</v>
          </cell>
          <cell r="CH187" t="str">
            <v>0</v>
          </cell>
          <cell r="CI187" t="str">
            <v>0</v>
          </cell>
          <cell r="CJ187" t="str">
            <v>0</v>
          </cell>
          <cell r="CK187" t="str">
            <v>0</v>
          </cell>
          <cell r="CL187" t="str">
            <v>0</v>
          </cell>
          <cell r="CM187" t="str">
            <v>0</v>
          </cell>
          <cell r="CN187" t="str">
            <v>0</v>
          </cell>
          <cell r="CO187" t="str">
            <v>0</v>
          </cell>
          <cell r="CP187" t="str">
            <v>0</v>
          </cell>
          <cell r="CQ187" t="str">
            <v>0</v>
          </cell>
          <cell r="CR187" t="str">
            <v>0</v>
          </cell>
          <cell r="CS187" t="str">
            <v>0</v>
          </cell>
          <cell r="CT187" t="str">
            <v>0</v>
          </cell>
          <cell r="CV187" t="str">
            <v>0</v>
          </cell>
          <cell r="CW187" t="str">
            <v>0</v>
          </cell>
          <cell r="CX187" t="str">
            <v>0</v>
          </cell>
          <cell r="CY187" t="str">
            <v>0</v>
          </cell>
          <cell r="CZ187" t="str">
            <v>0</v>
          </cell>
          <cell r="DA187" t="str">
            <v>0</v>
          </cell>
          <cell r="DB187" t="str">
            <v>0</v>
          </cell>
          <cell r="DC187" t="str">
            <v>0</v>
          </cell>
          <cell r="DD187" t="str">
            <v>0</v>
          </cell>
          <cell r="DE187" t="str">
            <v>0</v>
          </cell>
          <cell r="DF187" t="str">
            <v>0</v>
          </cell>
          <cell r="DG187" t="str">
            <v>0</v>
          </cell>
          <cell r="DH187" t="str">
            <v>0</v>
          </cell>
          <cell r="DJ187">
            <v>-1010764</v>
          </cell>
          <cell r="DK187">
            <v>-84230</v>
          </cell>
          <cell r="DL187">
            <v>-84230</v>
          </cell>
          <cell r="DM187">
            <v>-84231</v>
          </cell>
          <cell r="DN187">
            <v>-84230</v>
          </cell>
          <cell r="DO187">
            <v>-84230</v>
          </cell>
          <cell r="DP187">
            <v>-84231</v>
          </cell>
          <cell r="DQ187">
            <v>-84230</v>
          </cell>
          <cell r="DR187">
            <v>-84230</v>
          </cell>
          <cell r="DS187">
            <v>-84231</v>
          </cell>
          <cell r="DT187">
            <v>-84230</v>
          </cell>
          <cell r="DU187">
            <v>-84230</v>
          </cell>
          <cell r="DV187">
            <v>-84231</v>
          </cell>
        </row>
        <row r="188">
          <cell r="A188" t="str">
            <v>Provision for Bad Debt</v>
          </cell>
          <cell r="B188">
            <v>3994732.6</v>
          </cell>
          <cell r="C188">
            <v>236225.72</v>
          </cell>
          <cell r="D188">
            <v>337210.28</v>
          </cell>
          <cell r="E188">
            <v>528553.67000000004</v>
          </cell>
          <cell r="F188">
            <v>612438.47</v>
          </cell>
          <cell r="G188">
            <v>520276.27</v>
          </cell>
          <cell r="H188">
            <v>403831.5</v>
          </cell>
          <cell r="I188">
            <v>269780.31</v>
          </cell>
          <cell r="J188">
            <v>238008.95999999999</v>
          </cell>
          <cell r="K188">
            <v>206489.86</v>
          </cell>
          <cell r="L188">
            <v>209359.14</v>
          </cell>
          <cell r="M188">
            <v>217891.89</v>
          </cell>
          <cell r="N188">
            <v>214666.53</v>
          </cell>
          <cell r="P188">
            <v>2309664.86</v>
          </cell>
          <cell r="Q188">
            <v>116283.05</v>
          </cell>
          <cell r="R188">
            <v>211915.79</v>
          </cell>
          <cell r="S188">
            <v>366733.52</v>
          </cell>
          <cell r="T188">
            <v>446173.59</v>
          </cell>
          <cell r="U188">
            <v>353740.06</v>
          </cell>
          <cell r="V188">
            <v>243673.9</v>
          </cell>
          <cell r="W188">
            <v>146969.59</v>
          </cell>
          <cell r="X188">
            <v>101110.66</v>
          </cell>
          <cell r="Y188">
            <v>80712.67</v>
          </cell>
          <cell r="Z188">
            <v>81178.06</v>
          </cell>
          <cell r="AA188">
            <v>80828.66</v>
          </cell>
          <cell r="AB188">
            <v>80345.31</v>
          </cell>
          <cell r="AD188" t="str">
            <v>0</v>
          </cell>
          <cell r="AE188" t="str">
            <v>0</v>
          </cell>
          <cell r="AF188" t="str">
            <v>0</v>
          </cell>
          <cell r="AG188" t="str">
            <v>0</v>
          </cell>
          <cell r="AH188" t="str">
            <v>0</v>
          </cell>
          <cell r="AI188" t="str">
            <v>0</v>
          </cell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 t="str">
            <v>0</v>
          </cell>
          <cell r="AO188" t="str">
            <v>0</v>
          </cell>
          <cell r="AP188" t="str">
            <v>0</v>
          </cell>
          <cell r="AR188">
            <v>60000</v>
          </cell>
          <cell r="AS188">
            <v>5000</v>
          </cell>
          <cell r="AT188">
            <v>5000</v>
          </cell>
          <cell r="AU188">
            <v>5000</v>
          </cell>
          <cell r="AV188">
            <v>5000</v>
          </cell>
          <cell r="AW188">
            <v>5000</v>
          </cell>
          <cell r="AX188">
            <v>5000</v>
          </cell>
          <cell r="AY188">
            <v>5000</v>
          </cell>
          <cell r="AZ188">
            <v>5000</v>
          </cell>
          <cell r="BA188">
            <v>5000</v>
          </cell>
          <cell r="BB188">
            <v>5000</v>
          </cell>
          <cell r="BC188">
            <v>5000</v>
          </cell>
          <cell r="BD188">
            <v>5000</v>
          </cell>
          <cell r="BF188">
            <v>750000</v>
          </cell>
          <cell r="BG188">
            <v>62500</v>
          </cell>
          <cell r="BH188">
            <v>62500</v>
          </cell>
          <cell r="BI188">
            <v>62500</v>
          </cell>
          <cell r="BJ188">
            <v>62500</v>
          </cell>
          <cell r="BK188">
            <v>62500</v>
          </cell>
          <cell r="BL188">
            <v>62500</v>
          </cell>
          <cell r="BM188">
            <v>62500</v>
          </cell>
          <cell r="BN188">
            <v>62500</v>
          </cell>
          <cell r="BO188">
            <v>62500</v>
          </cell>
          <cell r="BP188">
            <v>62500</v>
          </cell>
          <cell r="BQ188">
            <v>62500</v>
          </cell>
          <cell r="BR188">
            <v>62500</v>
          </cell>
          <cell r="BT188" t="str">
            <v>0</v>
          </cell>
          <cell r="BU188" t="str">
            <v>0</v>
          </cell>
          <cell r="BV188" t="str">
            <v>0</v>
          </cell>
          <cell r="BW188" t="str">
            <v>0</v>
          </cell>
          <cell r="BX188" t="str">
            <v>0</v>
          </cell>
          <cell r="BY188" t="str">
            <v>0</v>
          </cell>
          <cell r="BZ188" t="str">
            <v>0</v>
          </cell>
          <cell r="CA188" t="str">
            <v>0</v>
          </cell>
          <cell r="CB188" t="str">
            <v>0</v>
          </cell>
          <cell r="CC188" t="str">
            <v>0</v>
          </cell>
          <cell r="CD188" t="str">
            <v>0</v>
          </cell>
          <cell r="CE188" t="str">
            <v>0</v>
          </cell>
          <cell r="CF188" t="str">
            <v>0</v>
          </cell>
          <cell r="CH188" t="str">
            <v>0</v>
          </cell>
          <cell r="CI188" t="str">
            <v>0</v>
          </cell>
          <cell r="CJ188" t="str">
            <v>0</v>
          </cell>
          <cell r="CK188" t="str">
            <v>0</v>
          </cell>
          <cell r="CL188" t="str">
            <v>0</v>
          </cell>
          <cell r="CM188" t="str">
            <v>0</v>
          </cell>
          <cell r="CN188" t="str">
            <v>0</v>
          </cell>
          <cell r="CO188" t="str">
            <v>0</v>
          </cell>
          <cell r="CP188" t="str">
            <v>0</v>
          </cell>
          <cell r="CQ188" t="str">
            <v>0</v>
          </cell>
          <cell r="CR188" t="str">
            <v>0</v>
          </cell>
          <cell r="CS188" t="str">
            <v>0</v>
          </cell>
          <cell r="CT188" t="str">
            <v>0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 t="str">
            <v>0</v>
          </cell>
          <cell r="DK188" t="str">
            <v>0</v>
          </cell>
          <cell r="DL188" t="str">
            <v>0</v>
          </cell>
          <cell r="DM188" t="str">
            <v>0</v>
          </cell>
          <cell r="DN188" t="str">
            <v>0</v>
          </cell>
          <cell r="DO188" t="str">
            <v>0</v>
          </cell>
          <cell r="DP188" t="str">
            <v>0</v>
          </cell>
          <cell r="DQ188" t="str">
            <v>0</v>
          </cell>
          <cell r="DR188" t="str">
            <v>0</v>
          </cell>
          <cell r="DS188" t="str">
            <v>0</v>
          </cell>
          <cell r="DT188" t="str">
            <v>0</v>
          </cell>
          <cell r="DU188" t="str">
            <v>0</v>
          </cell>
          <cell r="DV188" t="str">
            <v>0</v>
          </cell>
        </row>
        <row r="189">
          <cell r="A189" t="str">
            <v>Miscellaneous</v>
          </cell>
          <cell r="B189">
            <v>-610000</v>
          </cell>
          <cell r="C189">
            <v>-93000</v>
          </cell>
          <cell r="D189">
            <v>0</v>
          </cell>
          <cell r="E189">
            <v>0</v>
          </cell>
          <cell r="F189">
            <v>-173000</v>
          </cell>
          <cell r="G189">
            <v>0</v>
          </cell>
          <cell r="H189">
            <v>0</v>
          </cell>
          <cell r="I189">
            <v>-240000</v>
          </cell>
          <cell r="J189">
            <v>0</v>
          </cell>
          <cell r="K189">
            <v>0</v>
          </cell>
          <cell r="L189">
            <v>-104000</v>
          </cell>
          <cell r="M189">
            <v>0</v>
          </cell>
          <cell r="N189">
            <v>0</v>
          </cell>
          <cell r="P189">
            <v>366383</v>
          </cell>
          <cell r="Q189">
            <v>13983</v>
          </cell>
          <cell r="R189">
            <v>27217</v>
          </cell>
          <cell r="S189">
            <v>47789</v>
          </cell>
          <cell r="T189">
            <v>72182</v>
          </cell>
          <cell r="U189">
            <v>67994</v>
          </cell>
          <cell r="V189">
            <v>45490</v>
          </cell>
          <cell r="W189">
            <v>30361</v>
          </cell>
          <cell r="X189">
            <v>16920</v>
          </cell>
          <cell r="Y189">
            <v>11385</v>
          </cell>
          <cell r="Z189">
            <v>11009</v>
          </cell>
          <cell r="AA189">
            <v>10868</v>
          </cell>
          <cell r="AB189">
            <v>11185</v>
          </cell>
          <cell r="AD189">
            <v>-32678273</v>
          </cell>
          <cell r="AE189">
            <v>-2723027</v>
          </cell>
          <cell r="AF189">
            <v>-2723277</v>
          </cell>
          <cell r="AG189">
            <v>-2723217</v>
          </cell>
          <cell r="AH189">
            <v>-2723027</v>
          </cell>
          <cell r="AI189">
            <v>-2723277</v>
          </cell>
          <cell r="AJ189">
            <v>-2723277</v>
          </cell>
          <cell r="AK189">
            <v>-2723027</v>
          </cell>
          <cell r="AL189">
            <v>-2723277</v>
          </cell>
          <cell r="AM189">
            <v>-2723277</v>
          </cell>
          <cell r="AN189">
            <v>-2723027</v>
          </cell>
          <cell r="AO189">
            <v>-2723276</v>
          </cell>
          <cell r="AP189">
            <v>-2723287</v>
          </cell>
          <cell r="AR189">
            <v>559962</v>
          </cell>
          <cell r="AS189">
            <v>59482</v>
          </cell>
          <cell r="AT189">
            <v>41997</v>
          </cell>
          <cell r="AU189">
            <v>70242</v>
          </cell>
          <cell r="AV189">
            <v>64457</v>
          </cell>
          <cell r="AW189">
            <v>68660</v>
          </cell>
          <cell r="AX189">
            <v>49216</v>
          </cell>
          <cell r="AY189">
            <v>30994</v>
          </cell>
          <cell r="AZ189">
            <v>16551</v>
          </cell>
          <cell r="BA189">
            <v>30994</v>
          </cell>
          <cell r="BB189">
            <v>32178</v>
          </cell>
          <cell r="BC189">
            <v>37034</v>
          </cell>
          <cell r="BD189">
            <v>58157</v>
          </cell>
          <cell r="BF189">
            <v>27000</v>
          </cell>
          <cell r="BG189">
            <v>2250</v>
          </cell>
          <cell r="BH189">
            <v>2250</v>
          </cell>
          <cell r="BI189">
            <v>2250</v>
          </cell>
          <cell r="BJ189">
            <v>2250</v>
          </cell>
          <cell r="BK189">
            <v>2250</v>
          </cell>
          <cell r="BL189">
            <v>2250</v>
          </cell>
          <cell r="BM189">
            <v>2250</v>
          </cell>
          <cell r="BN189">
            <v>2250</v>
          </cell>
          <cell r="BO189">
            <v>2250</v>
          </cell>
          <cell r="BP189">
            <v>2250</v>
          </cell>
          <cell r="BQ189">
            <v>2250</v>
          </cell>
          <cell r="BR189">
            <v>2250</v>
          </cell>
          <cell r="BT189">
            <v>66000</v>
          </cell>
          <cell r="BU189">
            <v>5500</v>
          </cell>
          <cell r="BV189">
            <v>5500</v>
          </cell>
          <cell r="BW189">
            <v>5500</v>
          </cell>
          <cell r="BX189">
            <v>5500</v>
          </cell>
          <cell r="BY189">
            <v>5500</v>
          </cell>
          <cell r="BZ189">
            <v>5500</v>
          </cell>
          <cell r="CA189">
            <v>5500</v>
          </cell>
          <cell r="CB189">
            <v>5500</v>
          </cell>
          <cell r="CC189">
            <v>5500</v>
          </cell>
          <cell r="CD189">
            <v>5500</v>
          </cell>
          <cell r="CE189">
            <v>5500</v>
          </cell>
          <cell r="CF189">
            <v>5500</v>
          </cell>
          <cell r="CH189" t="str">
            <v>0</v>
          </cell>
          <cell r="CI189" t="str">
            <v>0</v>
          </cell>
          <cell r="CJ189" t="str">
            <v>0</v>
          </cell>
          <cell r="CK189" t="str">
            <v>0</v>
          </cell>
          <cell r="CL189" t="str">
            <v>0</v>
          </cell>
          <cell r="CM189" t="str">
            <v>0</v>
          </cell>
          <cell r="CN189" t="str">
            <v>0</v>
          </cell>
          <cell r="CO189" t="str">
            <v>0</v>
          </cell>
          <cell r="CP189" t="str">
            <v>0</v>
          </cell>
          <cell r="CQ189" t="str">
            <v>0</v>
          </cell>
          <cell r="CR189" t="str">
            <v>0</v>
          </cell>
          <cell r="CS189" t="str">
            <v>0</v>
          </cell>
          <cell r="CT189" t="str">
            <v>0</v>
          </cell>
          <cell r="CV189" t="str">
            <v>0</v>
          </cell>
          <cell r="CW189" t="str">
            <v>0</v>
          </cell>
          <cell r="CX189" t="str">
            <v>0</v>
          </cell>
          <cell r="CY189" t="str">
            <v>0</v>
          </cell>
          <cell r="CZ189" t="str">
            <v>0</v>
          </cell>
          <cell r="DA189" t="str">
            <v>0</v>
          </cell>
          <cell r="DB189" t="str">
            <v>0</v>
          </cell>
          <cell r="DC189" t="str">
            <v>0</v>
          </cell>
          <cell r="DD189" t="str">
            <v>0</v>
          </cell>
          <cell r="DE189" t="str">
            <v>0</v>
          </cell>
          <cell r="DF189" t="str">
            <v>0</v>
          </cell>
          <cell r="DG189" t="str">
            <v>0</v>
          </cell>
          <cell r="DH189" t="str">
            <v>0</v>
          </cell>
          <cell r="DJ189" t="str">
            <v>0</v>
          </cell>
          <cell r="DK189" t="str">
            <v>0</v>
          </cell>
          <cell r="DL189" t="str">
            <v>0</v>
          </cell>
          <cell r="DM189" t="str">
            <v>0</v>
          </cell>
          <cell r="DN189" t="str">
            <v>0</v>
          </cell>
          <cell r="DO189" t="str">
            <v>0</v>
          </cell>
          <cell r="DP189" t="str">
            <v>0</v>
          </cell>
          <cell r="DQ189" t="str">
            <v>0</v>
          </cell>
          <cell r="DR189" t="str">
            <v>0</v>
          </cell>
          <cell r="DS189" t="str">
            <v>0</v>
          </cell>
          <cell r="DT189" t="str">
            <v>0</v>
          </cell>
          <cell r="DU189" t="str">
            <v>0</v>
          </cell>
          <cell r="DV189" t="str">
            <v>0</v>
          </cell>
        </row>
      </sheetData>
      <sheetData sheetId="4"/>
      <sheetData sheetId="5"/>
      <sheetData sheetId="6">
        <row r="8">
          <cell r="B8" t="str">
            <v>Atmos Energy-Mid-Tex</v>
          </cell>
          <cell r="C8" t="str">
            <v>Atmos Energy-Mississippi</v>
          </cell>
          <cell r="D8" t="str">
            <v>SS Rollup w Blueflame</v>
          </cell>
          <cell r="E8" t="str">
            <v>Atmos Pipeline - Texas</v>
          </cell>
          <cell r="F8" t="str">
            <v>Atmos Energy Marketing Group</v>
          </cell>
          <cell r="G8" t="str">
            <v>Other Non Utility</v>
          </cell>
          <cell r="H8" t="str">
            <v>Other Operating Companies (Elim)</v>
          </cell>
          <cell r="I8" t="str">
            <v>Mid-Tex Eliminations</v>
          </cell>
          <cell r="J8" t="str">
            <v>Atmos Energy Corporation Cons (Elim)</v>
          </cell>
          <cell r="L8" t="str">
            <v>Atmos Energy-West Texas</v>
          </cell>
          <cell r="M8" t="str">
            <v>Atmos Energy-Louisiana</v>
          </cell>
          <cell r="N8" t="str">
            <v>Atmos Energy-KY/Mid-States</v>
          </cell>
          <cell r="O8" t="str">
            <v>Atmos Energy-Colorado-Kansas</v>
          </cell>
          <cell r="P8" t="str">
            <v>Company</v>
          </cell>
        </row>
        <row r="9">
          <cell r="A9" t="str">
            <v>Total Gas Revenue</v>
          </cell>
          <cell r="B9">
            <v>253738964.86999997</v>
          </cell>
          <cell r="C9">
            <v>58214401.240000002</v>
          </cell>
          <cell r="D9" t="str">
            <v>0</v>
          </cell>
          <cell r="E9" t="str">
            <v>0</v>
          </cell>
          <cell r="F9">
            <v>292798745.31999999</v>
          </cell>
          <cell r="G9">
            <v>223197.15</v>
          </cell>
          <cell r="H9">
            <v>-678150</v>
          </cell>
          <cell r="I9" t="str">
            <v>0</v>
          </cell>
          <cell r="J9" t="str">
            <v>0</v>
          </cell>
          <cell r="L9">
            <v>42557160.439999998</v>
          </cell>
          <cell r="M9">
            <v>37273674.75</v>
          </cell>
          <cell r="N9">
            <v>102509648.48</v>
          </cell>
          <cell r="O9">
            <v>48468189.589999996</v>
          </cell>
          <cell r="P9">
            <v>835105831.83999991</v>
          </cell>
        </row>
        <row r="10">
          <cell r="A10" t="str">
            <v>Transportation Revenue</v>
          </cell>
          <cell r="B10">
            <v>2182925.21</v>
          </cell>
          <cell r="C10">
            <v>222871.61</v>
          </cell>
          <cell r="D10" t="str">
            <v>0</v>
          </cell>
          <cell r="E10">
            <v>18754362.420000002</v>
          </cell>
          <cell r="F10">
            <v>48120.76</v>
          </cell>
          <cell r="G10">
            <v>35413.93</v>
          </cell>
          <cell r="H10">
            <v>-37117.11</v>
          </cell>
          <cell r="I10">
            <v>-10535101.93</v>
          </cell>
          <cell r="J10">
            <v>-73760.62</v>
          </cell>
          <cell r="L10">
            <v>518257.91999999998</v>
          </cell>
          <cell r="M10">
            <v>84921.69</v>
          </cell>
          <cell r="N10">
            <v>2104685.14</v>
          </cell>
          <cell r="O10">
            <v>679458.96</v>
          </cell>
          <cell r="P10">
            <v>13985037.980000004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>
            <v>2500.96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L11">
            <v>3461.7</v>
          </cell>
          <cell r="M11">
            <v>257304.75</v>
          </cell>
          <cell r="N11">
            <v>414699.48</v>
          </cell>
          <cell r="O11">
            <v>53765.23</v>
          </cell>
          <cell r="P11">
            <v>731732.12</v>
          </cell>
        </row>
        <row r="12">
          <cell r="A12" t="str">
            <v>Other Operating Revenue</v>
          </cell>
          <cell r="B12">
            <v>1137143</v>
          </cell>
          <cell r="C12">
            <v>197768.91</v>
          </cell>
          <cell r="D12">
            <v>0.36999999999534339</v>
          </cell>
          <cell r="E12">
            <v>109130.33</v>
          </cell>
          <cell r="F12">
            <v>47570.83</v>
          </cell>
          <cell r="G12">
            <v>2963476.69</v>
          </cell>
          <cell r="H12" t="str">
            <v>0</v>
          </cell>
          <cell r="I12" t="str">
            <v>0</v>
          </cell>
          <cell r="J12">
            <v>-782531.93</v>
          </cell>
          <cell r="L12">
            <v>260623.17</v>
          </cell>
          <cell r="M12">
            <v>146498.63</v>
          </cell>
          <cell r="N12">
            <v>334681.55</v>
          </cell>
          <cell r="O12">
            <v>262590.15999999997</v>
          </cell>
          <cell r="P12">
            <v>4676951.71</v>
          </cell>
        </row>
        <row r="13">
          <cell r="A13" t="str">
            <v>Total Operating Revenues</v>
          </cell>
          <cell r="B13">
            <v>257059033.07999998</v>
          </cell>
          <cell r="C13">
            <v>58635041.759999998</v>
          </cell>
          <cell r="D13">
            <v>0.36999999999534339</v>
          </cell>
          <cell r="E13">
            <v>18863492.75</v>
          </cell>
          <cell r="F13">
            <v>285310669.64000005</v>
          </cell>
          <cell r="G13">
            <v>4430954.7</v>
          </cell>
          <cell r="H13">
            <v>-715267.11</v>
          </cell>
          <cell r="I13">
            <v>-10535101.93</v>
          </cell>
          <cell r="J13">
            <v>-39041073.029999994</v>
          </cell>
          <cell r="L13">
            <v>43339503.230000004</v>
          </cell>
          <cell r="M13">
            <v>37762399.820000008</v>
          </cell>
          <cell r="N13">
            <v>105363714.64999999</v>
          </cell>
          <cell r="O13">
            <v>49464003.940000013</v>
          </cell>
          <cell r="P13">
            <v>809937371.87000012</v>
          </cell>
        </row>
        <row r="14">
          <cell r="A14" t="str">
            <v>Distribution Gas Cost</v>
          </cell>
          <cell r="B14">
            <v>187981639.20000002</v>
          </cell>
          <cell r="C14">
            <v>46318938.539999992</v>
          </cell>
          <cell r="D14" t="str">
            <v>0</v>
          </cell>
          <cell r="E14" t="str">
            <v>0</v>
          </cell>
          <cell r="F14">
            <v>282516772.37999994</v>
          </cell>
          <cell r="G14">
            <v>129285.98999999705</v>
          </cell>
          <cell r="H14">
            <v>-715267.11</v>
          </cell>
          <cell r="I14">
            <v>-10535101.93</v>
          </cell>
          <cell r="J14">
            <v>-651571.47</v>
          </cell>
          <cell r="L14">
            <v>32239320.719999999</v>
          </cell>
          <cell r="M14">
            <v>24246198.410000004</v>
          </cell>
          <cell r="N14">
            <v>85435655.560000017</v>
          </cell>
          <cell r="O14">
            <v>39229957.710000008</v>
          </cell>
          <cell r="P14">
            <v>686195827.99999988</v>
          </cell>
        </row>
        <row r="15">
          <cell r="A15" t="str">
            <v>Transportation Gas Cost</v>
          </cell>
          <cell r="B15">
            <v>1259289.77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-64350.62</v>
          </cell>
          <cell r="L15" t="str">
            <v>0</v>
          </cell>
          <cell r="M15">
            <v>1070.07</v>
          </cell>
          <cell r="N15">
            <v>69354</v>
          </cell>
          <cell r="O15">
            <v>6172.65</v>
          </cell>
          <cell r="P15">
            <v>1271535.8700000001</v>
          </cell>
        </row>
        <row r="16">
          <cell r="A16" t="str">
            <v>Purchased Gas Cost</v>
          </cell>
          <cell r="B16">
            <v>189240928.97000003</v>
          </cell>
          <cell r="C16">
            <v>46318938.539999992</v>
          </cell>
          <cell r="D16" t="str">
            <v>0</v>
          </cell>
          <cell r="E16" t="str">
            <v>0</v>
          </cell>
          <cell r="F16">
            <v>282516772.37999994</v>
          </cell>
          <cell r="G16">
            <v>129285.98999999705</v>
          </cell>
          <cell r="H16">
            <v>-715267.11</v>
          </cell>
          <cell r="I16">
            <v>-10535101.93</v>
          </cell>
          <cell r="J16">
            <v>-715922.09</v>
          </cell>
          <cell r="L16">
            <v>32239320.719999999</v>
          </cell>
          <cell r="M16">
            <v>24247268.480000004</v>
          </cell>
          <cell r="N16">
            <v>85505009.560000017</v>
          </cell>
          <cell r="O16">
            <v>39236130.360000007</v>
          </cell>
          <cell r="P16">
            <v>687467363.86999989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>
            <v>-38184780.479999997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>
            <v>-38184780.479999997</v>
          </cell>
        </row>
        <row r="18">
          <cell r="A18" t="str">
            <v>Total Purchased Gas Costs</v>
          </cell>
          <cell r="B18">
            <v>189240928.97000003</v>
          </cell>
          <cell r="C18">
            <v>46318938.539999992</v>
          </cell>
          <cell r="D18" t="str">
            <v>0</v>
          </cell>
          <cell r="E18" t="str">
            <v>0</v>
          </cell>
          <cell r="F18">
            <v>282516772.37999994</v>
          </cell>
          <cell r="G18">
            <v>129285.98999999705</v>
          </cell>
          <cell r="H18">
            <v>-715267.11</v>
          </cell>
          <cell r="I18">
            <v>-10535101.93</v>
          </cell>
          <cell r="J18">
            <v>-38900702.57</v>
          </cell>
          <cell r="L18">
            <v>32239320.719999999</v>
          </cell>
          <cell r="M18">
            <v>24247268.480000004</v>
          </cell>
          <cell r="N18">
            <v>85505009.560000017</v>
          </cell>
          <cell r="O18">
            <v>39236130.360000007</v>
          </cell>
          <cell r="P18">
            <v>649282583.38999987</v>
          </cell>
        </row>
        <row r="19">
          <cell r="A19" t="str">
            <v>Tranportation margins</v>
          </cell>
          <cell r="B19">
            <v>923635.44</v>
          </cell>
          <cell r="C19">
            <v>222871.61</v>
          </cell>
          <cell r="D19">
            <v>0</v>
          </cell>
          <cell r="E19">
            <v>18754362.420000002</v>
          </cell>
          <cell r="F19">
            <v>48120.76</v>
          </cell>
          <cell r="G19">
            <v>35413.93</v>
          </cell>
          <cell r="H19">
            <v>-37117.11</v>
          </cell>
          <cell r="I19">
            <v>-10535101.93</v>
          </cell>
          <cell r="J19">
            <v>-9409.9999999999927</v>
          </cell>
          <cell r="L19">
            <v>518257.91999999998</v>
          </cell>
          <cell r="M19">
            <v>83851.62</v>
          </cell>
          <cell r="N19">
            <v>2035331.1400000001</v>
          </cell>
          <cell r="O19">
            <v>673286.30999999994</v>
          </cell>
          <cell r="P19">
            <v>12713502.110000003</v>
          </cell>
        </row>
        <row r="20">
          <cell r="A20" t="str">
            <v>Gross Profit</v>
          </cell>
          <cell r="B20">
            <v>67818104.109999955</v>
          </cell>
          <cell r="C20">
            <v>12316103.220000006</v>
          </cell>
          <cell r="D20">
            <v>0.36999999999534339</v>
          </cell>
          <cell r="E20">
            <v>18863492.75</v>
          </cell>
          <cell r="F20">
            <v>2793897.2600001097</v>
          </cell>
          <cell r="G20">
            <v>4301668.71</v>
          </cell>
          <cell r="H20">
            <v>0</v>
          </cell>
          <cell r="I20">
            <v>0</v>
          </cell>
          <cell r="J20">
            <v>-140370.45999999344</v>
          </cell>
          <cell r="L20">
            <v>11100182.510000005</v>
          </cell>
          <cell r="M20">
            <v>13515131.340000004</v>
          </cell>
          <cell r="N20">
            <v>19858705.089999974</v>
          </cell>
          <cell r="O20">
            <v>10227873.580000006</v>
          </cell>
          <cell r="P20">
            <v>160654788.48000005</v>
          </cell>
        </row>
        <row r="21">
          <cell r="A21" t="str">
            <v>Direct Expenses</v>
          </cell>
          <cell r="B21">
            <v>8878009.129999999</v>
          </cell>
          <cell r="C21">
            <v>3000170.7</v>
          </cell>
          <cell r="D21">
            <v>13372763.180000003</v>
          </cell>
          <cell r="E21">
            <v>12772371.680000002</v>
          </cell>
          <cell r="F21">
            <v>2300225.65</v>
          </cell>
          <cell r="G21">
            <v>367454.89</v>
          </cell>
          <cell r="H21" t="str">
            <v>0</v>
          </cell>
          <cell r="I21" t="str">
            <v>0</v>
          </cell>
          <cell r="J21">
            <v>-169032.46</v>
          </cell>
          <cell r="L21">
            <v>2367389.19</v>
          </cell>
          <cell r="M21">
            <v>2667955.27</v>
          </cell>
          <cell r="N21">
            <v>4275095.66</v>
          </cell>
          <cell r="O21">
            <v>2046520.18</v>
          </cell>
          <cell r="P21">
            <v>51878923.07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L22">
            <v>-1.1641532182693481E-10</v>
          </cell>
          <cell r="M22">
            <v>0</v>
          </cell>
          <cell r="N22">
            <v>1.1641532182693481E-10</v>
          </cell>
          <cell r="O22">
            <v>1.1641532182693481E-10</v>
          </cell>
          <cell r="P22">
            <v>1.1641532182693481E-10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L23">
            <v>-1.1641532182693481E-10</v>
          </cell>
          <cell r="M23">
            <v>0</v>
          </cell>
          <cell r="N23">
            <v>1.1641532182693481E-10</v>
          </cell>
          <cell r="O23">
            <v>1.1641532182693481E-10</v>
          </cell>
          <cell r="P23">
            <v>1.1641532182693481E-10</v>
          </cell>
        </row>
        <row r="24">
          <cell r="A24" t="str">
            <v>Share Services Billings</v>
          </cell>
          <cell r="B24">
            <v>5667935.3699999992</v>
          </cell>
          <cell r="C24">
            <v>1086024.79</v>
          </cell>
          <cell r="D24">
            <v>-13686704.219999999</v>
          </cell>
          <cell r="E24">
            <v>1163537.0900000001</v>
          </cell>
          <cell r="F24">
            <v>122953.43</v>
          </cell>
          <cell r="G24">
            <v>100450.34</v>
          </cell>
          <cell r="H24" t="str">
            <v>0</v>
          </cell>
          <cell r="I24" t="str">
            <v>0</v>
          </cell>
          <cell r="J24" t="str">
            <v>0</v>
          </cell>
          <cell r="L24">
            <v>1132836.33</v>
          </cell>
          <cell r="M24">
            <v>1346441.84</v>
          </cell>
          <cell r="N24">
            <v>2063530.46</v>
          </cell>
          <cell r="O24">
            <v>1003017.98</v>
          </cell>
          <cell r="P24">
            <v>23.410000000847504</v>
          </cell>
        </row>
        <row r="25">
          <cell r="A25" t="str">
            <v>SSU Billings</v>
          </cell>
          <cell r="B25">
            <v>5667935.3699999992</v>
          </cell>
          <cell r="C25">
            <v>1086024.79</v>
          </cell>
          <cell r="D25">
            <v>-13686704.219999999</v>
          </cell>
          <cell r="E25">
            <v>1163537.0900000001</v>
          </cell>
          <cell r="F25">
            <v>122953.43</v>
          </cell>
          <cell r="G25">
            <v>100450.34</v>
          </cell>
          <cell r="H25">
            <v>0</v>
          </cell>
          <cell r="I25">
            <v>0</v>
          </cell>
          <cell r="J25">
            <v>0</v>
          </cell>
          <cell r="L25">
            <v>1132836.33</v>
          </cell>
          <cell r="M25">
            <v>1346441.84</v>
          </cell>
          <cell r="N25">
            <v>2063530.46</v>
          </cell>
          <cell r="O25">
            <v>1003017.9799999999</v>
          </cell>
          <cell r="P25">
            <v>23.410000000731088</v>
          </cell>
        </row>
        <row r="26">
          <cell r="A26" t="str">
            <v>Total Operation &amp; Maintenance Exp - Excl Bad Debt</v>
          </cell>
          <cell r="B26">
            <v>14545944.499999998</v>
          </cell>
          <cell r="C26">
            <v>4086195.49</v>
          </cell>
          <cell r="D26">
            <v>-313941.03999999672</v>
          </cell>
          <cell r="E26">
            <v>13935908.770000001</v>
          </cell>
          <cell r="F26">
            <v>2423179.08</v>
          </cell>
          <cell r="G26">
            <v>467905.23</v>
          </cell>
          <cell r="H26" t="str">
            <v>0</v>
          </cell>
          <cell r="I26" t="str">
            <v>0</v>
          </cell>
          <cell r="J26">
            <v>-169032.46</v>
          </cell>
          <cell r="L26">
            <v>3500225.52</v>
          </cell>
          <cell r="M26">
            <v>4014397.11</v>
          </cell>
          <cell r="N26">
            <v>6338626.1199999992</v>
          </cell>
          <cell r="O26">
            <v>3049538.16</v>
          </cell>
          <cell r="P26">
            <v>51878946.480000004</v>
          </cell>
        </row>
        <row r="27">
          <cell r="A27" t="str">
            <v>Bad Debt Expense</v>
          </cell>
          <cell r="B27">
            <v>530889</v>
          </cell>
          <cell r="C27">
            <v>357525.21</v>
          </cell>
          <cell r="D27" t="str">
            <v>0</v>
          </cell>
          <cell r="E27">
            <v>-44183.75</v>
          </cell>
          <cell r="F27">
            <v>62500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L27">
            <v>58288</v>
          </cell>
          <cell r="M27">
            <v>186369</v>
          </cell>
          <cell r="N27">
            <v>334965</v>
          </cell>
          <cell r="O27">
            <v>71879</v>
          </cell>
          <cell r="P27">
            <v>1558231.46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L30" t="str">
            <v>0</v>
          </cell>
          <cell r="M30" t="str">
            <v>0</v>
          </cell>
          <cell r="N30">
            <v>3726.42</v>
          </cell>
          <cell r="O30" t="str">
            <v>0</v>
          </cell>
          <cell r="P30">
            <v>3726.42</v>
          </cell>
        </row>
        <row r="31">
          <cell r="A31" t="str">
            <v>Depreciation Expense - Depr Exp-Natural Ga 4030-30002</v>
          </cell>
          <cell r="B31" t="str">
            <v>0</v>
          </cell>
          <cell r="C31">
            <v>12481.96</v>
          </cell>
          <cell r="D31" t="str">
            <v>0</v>
          </cell>
          <cell r="E31">
            <v>245652.05</v>
          </cell>
          <cell r="F31" t="str">
            <v>0</v>
          </cell>
          <cell r="G31">
            <v>24985.67</v>
          </cell>
          <cell r="H31" t="str">
            <v>0</v>
          </cell>
          <cell r="I31" t="str">
            <v>0</v>
          </cell>
          <cell r="J31" t="str">
            <v>0</v>
          </cell>
          <cell r="L31" t="str">
            <v>0</v>
          </cell>
          <cell r="M31" t="str">
            <v>0</v>
          </cell>
          <cell r="N31">
            <v>9291.9</v>
          </cell>
          <cell r="O31">
            <v>979.65</v>
          </cell>
          <cell r="P31">
            <v>293391.23</v>
          </cell>
        </row>
        <row r="32">
          <cell r="A32" t="str">
            <v>Depreciation Expense - Depr Exp-Undergroun 4030-30003</v>
          </cell>
          <cell r="B32" t="str">
            <v>0</v>
          </cell>
          <cell r="C32">
            <v>2725.18</v>
          </cell>
          <cell r="D32" t="str">
            <v>0</v>
          </cell>
          <cell r="E32" t="str">
            <v>0</v>
          </cell>
          <cell r="F32" t="str">
            <v>0</v>
          </cell>
          <cell r="G32">
            <v>52197.440000000002</v>
          </cell>
          <cell r="H32" t="str">
            <v>0</v>
          </cell>
          <cell r="I32" t="str">
            <v>0</v>
          </cell>
          <cell r="J32" t="str">
            <v>0</v>
          </cell>
          <cell r="L32" t="str">
            <v>0</v>
          </cell>
          <cell r="M32" t="str">
            <v>0</v>
          </cell>
          <cell r="N32">
            <v>6679.63</v>
          </cell>
          <cell r="O32">
            <v>17567.03</v>
          </cell>
          <cell r="P32">
            <v>79169.279999999999</v>
          </cell>
        </row>
        <row r="33">
          <cell r="A33" t="str">
            <v>Depreciation Expense - Depr Exp-Transmissi 4030-30004</v>
          </cell>
          <cell r="B33" t="str">
            <v>0</v>
          </cell>
          <cell r="C33">
            <v>39317.74</v>
          </cell>
          <cell r="D33" t="str">
            <v>0</v>
          </cell>
          <cell r="E33">
            <v>1344876.28</v>
          </cell>
          <cell r="F33" t="str">
            <v>0</v>
          </cell>
          <cell r="G33">
            <v>53597.05</v>
          </cell>
          <cell r="H33" t="str">
            <v>0</v>
          </cell>
          <cell r="I33" t="str">
            <v>0</v>
          </cell>
          <cell r="J33" t="str">
            <v>0</v>
          </cell>
          <cell r="L33">
            <v>27528.97</v>
          </cell>
          <cell r="M33">
            <v>6443.23</v>
          </cell>
          <cell r="N33">
            <v>91963.56</v>
          </cell>
          <cell r="O33">
            <v>7381.62</v>
          </cell>
          <cell r="P33">
            <v>1571108.45</v>
          </cell>
        </row>
        <row r="34">
          <cell r="A34" t="str">
            <v>Depreciation Expense - Depr Exp-Distributi 4030-30005</v>
          </cell>
          <cell r="B34">
            <v>6103027.0499999998</v>
          </cell>
          <cell r="C34">
            <v>572746.91</v>
          </cell>
          <cell r="D34" t="str">
            <v>0</v>
          </cell>
          <cell r="E34" t="str">
            <v>0</v>
          </cell>
          <cell r="F34">
            <v>12173.05</v>
          </cell>
          <cell r="G34">
            <v>7275.05</v>
          </cell>
          <cell r="H34" t="str">
            <v>0</v>
          </cell>
          <cell r="I34" t="str">
            <v>0</v>
          </cell>
          <cell r="J34" t="str">
            <v>0</v>
          </cell>
          <cell r="L34">
            <v>902261.24</v>
          </cell>
          <cell r="M34">
            <v>1270774.9099999999</v>
          </cell>
          <cell r="N34">
            <v>2046804.27</v>
          </cell>
          <cell r="O34">
            <v>928704.96</v>
          </cell>
          <cell r="P34">
            <v>11843767.439999999</v>
          </cell>
        </row>
        <row r="35">
          <cell r="A35" t="str">
            <v>Depreciation Expense - Depr Exp-General Pl 4030-30007</v>
          </cell>
          <cell r="B35">
            <v>166477.17000000001</v>
          </cell>
          <cell r="C35">
            <v>204467.75</v>
          </cell>
          <cell r="D35">
            <v>2207501.75</v>
          </cell>
          <cell r="E35">
            <v>53291.28</v>
          </cell>
          <cell r="F35">
            <v>23.01</v>
          </cell>
          <cell r="G35">
            <v>51797.7</v>
          </cell>
          <cell r="H35" t="str">
            <v>0</v>
          </cell>
          <cell r="I35" t="str">
            <v>0</v>
          </cell>
          <cell r="J35" t="str">
            <v>0</v>
          </cell>
          <cell r="L35">
            <v>107037.86</v>
          </cell>
          <cell r="M35">
            <v>351007.34</v>
          </cell>
          <cell r="N35">
            <v>118968.03</v>
          </cell>
          <cell r="O35">
            <v>84632.02</v>
          </cell>
          <cell r="P35">
            <v>3345203.91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>
            <v>3239.48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>
            <v>3239.48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>
            <v>8394</v>
          </cell>
          <cell r="G37">
            <v>7755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>
            <v>16149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>
            <v>29545.06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>
            <v>29545.06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>
            <v>868.16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>
            <v>868.16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L40">
            <v>840.37</v>
          </cell>
          <cell r="M40" t="str">
            <v>0</v>
          </cell>
          <cell r="N40">
            <v>20015.87</v>
          </cell>
          <cell r="O40">
            <v>2718.79</v>
          </cell>
          <cell r="P40">
            <v>23575.03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L41">
            <v>-376.42</v>
          </cell>
          <cell r="M41" t="str">
            <v>0</v>
          </cell>
          <cell r="N41">
            <v>-9790.09</v>
          </cell>
          <cell r="O41">
            <v>-2204.0700000000002</v>
          </cell>
          <cell r="P41">
            <v>-12370.58</v>
          </cell>
        </row>
        <row r="42">
          <cell r="A42" t="str">
            <v>Depreciation Expense - Heavy Equipment Dep 4030-30041</v>
          </cell>
          <cell r="B42" t="str">
            <v>0</v>
          </cell>
          <cell r="C42">
            <v>29461.52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L42">
            <v>4599.1099999999997</v>
          </cell>
          <cell r="M42">
            <v>21824.09</v>
          </cell>
          <cell r="N42">
            <v>33661.629999999997</v>
          </cell>
          <cell r="O42">
            <v>11538.72</v>
          </cell>
          <cell r="P42">
            <v>101085.07</v>
          </cell>
        </row>
        <row r="43">
          <cell r="A43" t="str">
            <v>Depreciation Expense - Heavy Equipment Dep 4030-30042</v>
          </cell>
          <cell r="B43" t="str">
            <v>0</v>
          </cell>
          <cell r="C43">
            <v>-29461.52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L43">
            <v>-3909.24</v>
          </cell>
          <cell r="M43">
            <v>-18558.810000000001</v>
          </cell>
          <cell r="N43">
            <v>-28612.39</v>
          </cell>
          <cell r="O43">
            <v>-9807.92</v>
          </cell>
          <cell r="P43">
            <v>-90349.88</v>
          </cell>
        </row>
        <row r="44">
          <cell r="A44" t="str">
            <v>Depreciation Expense - Stores Depreciation 4030-30051</v>
          </cell>
          <cell r="B44">
            <v>22.01</v>
          </cell>
          <cell r="C44">
            <v>853.24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L44">
            <v>50.21</v>
          </cell>
          <cell r="M44">
            <v>142.12</v>
          </cell>
          <cell r="N44">
            <v>111.72</v>
          </cell>
          <cell r="O44">
            <v>28.73</v>
          </cell>
          <cell r="P44">
            <v>1208.03</v>
          </cell>
        </row>
        <row r="45">
          <cell r="A45" t="str">
            <v>Depreciation Expense - Stores Depreciation 4030-30052</v>
          </cell>
          <cell r="B45">
            <v>-13.65</v>
          </cell>
          <cell r="C45">
            <v>-252.8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L45">
            <v>-22.49</v>
          </cell>
          <cell r="M45">
            <v>-63</v>
          </cell>
          <cell r="N45">
            <v>-52.63</v>
          </cell>
          <cell r="O45">
            <v>-13.46</v>
          </cell>
          <cell r="P45">
            <v>-418.03</v>
          </cell>
        </row>
        <row r="46">
          <cell r="A46" t="str">
            <v>Depreciation Expense - Tools &amp; Shop Deprec 4030-30061</v>
          </cell>
          <cell r="B46">
            <v>11257.21</v>
          </cell>
          <cell r="C46">
            <v>28771.14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L46">
            <v>22877.53</v>
          </cell>
          <cell r="M46">
            <v>23141.25</v>
          </cell>
          <cell r="N46">
            <v>23048.2</v>
          </cell>
          <cell r="O46">
            <v>24022.44</v>
          </cell>
          <cell r="P46">
            <v>133117.76999999999</v>
          </cell>
        </row>
        <row r="47">
          <cell r="A47" t="str">
            <v>Depreciation Expense - Tools &amp; Shop Deprec 4030-30062</v>
          </cell>
          <cell r="B47">
            <v>-6979.47</v>
          </cell>
          <cell r="C47">
            <v>-8524.42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L47">
            <v>-10247.41</v>
          </cell>
          <cell r="M47">
            <v>-10257.459999999999</v>
          </cell>
          <cell r="N47">
            <v>-10857.69</v>
          </cell>
          <cell r="O47">
            <v>-11251.34</v>
          </cell>
          <cell r="P47">
            <v>-58117.79</v>
          </cell>
        </row>
        <row r="48">
          <cell r="A48" t="str">
            <v>Depreciation Expense - Lab Depreciation 4030-30071</v>
          </cell>
          <cell r="B48">
            <v>795.15</v>
          </cell>
          <cell r="C48">
            <v>21.07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L48" t="str">
            <v>0</v>
          </cell>
          <cell r="M48">
            <v>3681.42</v>
          </cell>
          <cell r="N48" t="str">
            <v>0</v>
          </cell>
          <cell r="O48">
            <v>297.51</v>
          </cell>
          <cell r="P48">
            <v>4795.1499999999996</v>
          </cell>
        </row>
        <row r="49">
          <cell r="A49" t="str">
            <v>Depreciation Expense - Lab Depreciation Ca 4030-30072</v>
          </cell>
          <cell r="B49">
            <v>-492.99</v>
          </cell>
          <cell r="C49">
            <v>-6.24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L49" t="str">
            <v>0</v>
          </cell>
          <cell r="M49">
            <v>-1631.81</v>
          </cell>
          <cell r="N49" t="str">
            <v>0</v>
          </cell>
          <cell r="O49">
            <v>-139.35</v>
          </cell>
          <cell r="P49">
            <v>-2270.39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>
            <v>-189799.45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>
            <v>-189799.45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>
            <v>-150835.32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>
            <v>-150835.32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>
            <v>-225583.55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>
            <v>-225583.55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>
            <v>-316167.38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>
            <v>-316167.38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>
            <v>-1009136.27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>
            <v>-1009136.27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>
            <v>-177700.26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>
            <v>-177700.26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>
            <v>-104174.6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>
            <v>-104174.6</v>
          </cell>
        </row>
        <row r="57">
          <cell r="A57" t="str">
            <v>Depreciation Expense - Billing for Taxes O 4030-41124</v>
          </cell>
          <cell r="B57">
            <v>1009136.27</v>
          </cell>
          <cell r="C57">
            <v>177700.26</v>
          </cell>
          <cell r="D57">
            <v>-34104.92</v>
          </cell>
          <cell r="E57">
            <v>104174.6</v>
          </cell>
          <cell r="F57">
            <v>27589.360000000001</v>
          </cell>
          <cell r="G57">
            <v>6515.56</v>
          </cell>
          <cell r="H57" t="str">
            <v>0</v>
          </cell>
          <cell r="I57" t="str">
            <v>0</v>
          </cell>
          <cell r="J57" t="str">
            <v>0</v>
          </cell>
          <cell r="L57">
            <v>189799.45</v>
          </cell>
          <cell r="M57">
            <v>225583.55</v>
          </cell>
          <cell r="N57">
            <v>316167.38</v>
          </cell>
          <cell r="O57">
            <v>150835.32</v>
          </cell>
          <cell r="P57">
            <v>2173396.83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 t="str">
            <v>0</v>
          </cell>
          <cell r="N58" t="str">
            <v>0</v>
          </cell>
          <cell r="O58">
            <v>-6.3664629124104977E-12</v>
          </cell>
          <cell r="P58">
            <v>-6.3664629124104977E-12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L59" t="str">
            <v>0</v>
          </cell>
          <cell r="M59" t="str">
            <v>0</v>
          </cell>
          <cell r="N59">
            <v>1135.31</v>
          </cell>
          <cell r="O59" t="str">
            <v>0</v>
          </cell>
          <cell r="P59">
            <v>1135.31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>
            <v>52267.05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>
            <v>52267.05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L62" t="str">
            <v>0</v>
          </cell>
          <cell r="M62" t="str">
            <v>0</v>
          </cell>
          <cell r="N62">
            <v>8322.4</v>
          </cell>
          <cell r="O62" t="str">
            <v>0</v>
          </cell>
          <cell r="P62">
            <v>8322.4</v>
          </cell>
        </row>
        <row r="63">
          <cell r="A63" t="str">
            <v>Amortization of gas plant acquisition a - Amort Util/Plant Ac 4060-30011</v>
          </cell>
          <cell r="B63">
            <v>-264322.92</v>
          </cell>
          <cell r="C63" t="str">
            <v>0</v>
          </cell>
          <cell r="D63" t="str">
            <v>0</v>
          </cell>
          <cell r="E63">
            <v>-113281.25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L63" t="str">
            <v>0</v>
          </cell>
          <cell r="M63">
            <v>10458.969999999999</v>
          </cell>
          <cell r="N63">
            <v>47207.23</v>
          </cell>
          <cell r="O63">
            <v>31118.13</v>
          </cell>
          <cell r="P63">
            <v>-288819.84000000003</v>
          </cell>
        </row>
        <row r="64">
          <cell r="A64" t="str">
            <v>Amortization of property losses unrecov - Amort Util/Plant Ac 4071-30011</v>
          </cell>
          <cell r="B64">
            <v>703497.23</v>
          </cell>
          <cell r="C64" t="str">
            <v>0</v>
          </cell>
          <cell r="D64" t="str">
            <v>0</v>
          </cell>
          <cell r="E64">
            <v>36241.269999999997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>
            <v>739738.5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7722403.0600000005</v>
          </cell>
          <cell r="C66">
            <v>1030301.7899999999</v>
          </cell>
          <cell r="D66">
            <v>-2.1827872842550278E-10</v>
          </cell>
          <cell r="E66">
            <v>1670954.2300000002</v>
          </cell>
          <cell r="F66">
            <v>133231.01</v>
          </cell>
          <cell r="G66">
            <v>204991.62999999998</v>
          </cell>
          <cell r="H66">
            <v>0</v>
          </cell>
          <cell r="I66">
            <v>0</v>
          </cell>
          <cell r="J66">
            <v>0</v>
          </cell>
          <cell r="L66">
            <v>1240439.18</v>
          </cell>
          <cell r="M66">
            <v>1882545.8</v>
          </cell>
          <cell r="N66">
            <v>2677790.75</v>
          </cell>
          <cell r="O66">
            <v>1236408.78</v>
          </cell>
          <cell r="P66">
            <v>17799066.23</v>
          </cell>
        </row>
        <row r="67">
          <cell r="A67" t="str">
            <v>Depreciation and Amortization</v>
          </cell>
          <cell r="B67">
            <v>7722403.0600000005</v>
          </cell>
          <cell r="C67">
            <v>1030301.79</v>
          </cell>
          <cell r="D67">
            <v>-1.3096723705530167E-10</v>
          </cell>
          <cell r="E67">
            <v>1670954.23</v>
          </cell>
          <cell r="F67">
            <v>133231.01</v>
          </cell>
          <cell r="G67">
            <v>204991.63</v>
          </cell>
          <cell r="H67" t="str">
            <v>0</v>
          </cell>
          <cell r="I67" t="str">
            <v>0</v>
          </cell>
          <cell r="J67" t="str">
            <v>0</v>
          </cell>
          <cell r="L67">
            <v>1240439.18</v>
          </cell>
          <cell r="M67">
            <v>1882545.8</v>
          </cell>
          <cell r="N67">
            <v>2677790.75</v>
          </cell>
          <cell r="O67">
            <v>1236408.78</v>
          </cell>
          <cell r="P67">
            <v>17799066.23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-8.7311491370201111E-11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SSU Depreciation</v>
          </cell>
          <cell r="B69">
            <v>1009136.27</v>
          </cell>
          <cell r="C69">
            <v>177700.26</v>
          </cell>
          <cell r="D69">
            <v>-34104.92</v>
          </cell>
          <cell r="E69">
            <v>104174.6</v>
          </cell>
          <cell r="F69">
            <v>27589.360000000001</v>
          </cell>
          <cell r="G69">
            <v>6515.56</v>
          </cell>
          <cell r="H69">
            <v>0</v>
          </cell>
          <cell r="I69">
            <v>0</v>
          </cell>
          <cell r="J69">
            <v>0</v>
          </cell>
          <cell r="L69">
            <v>189799.45</v>
          </cell>
          <cell r="M69">
            <v>225583.55</v>
          </cell>
          <cell r="N69">
            <v>316167.38</v>
          </cell>
          <cell r="O69">
            <v>150835.32</v>
          </cell>
          <cell r="P69">
            <v>2173396.83</v>
          </cell>
        </row>
        <row r="70">
          <cell r="A70" t="str">
            <v>Payroll Taxes</v>
          </cell>
          <cell r="B70">
            <v>143894.20000000001</v>
          </cell>
          <cell r="C70">
            <v>70531.83</v>
          </cell>
          <cell r="D70">
            <v>196909.42</v>
          </cell>
          <cell r="E70">
            <v>91572.41</v>
          </cell>
          <cell r="F70">
            <v>-23220.85</v>
          </cell>
          <cell r="G70">
            <v>8002.25</v>
          </cell>
          <cell r="H70" t="str">
            <v>0</v>
          </cell>
          <cell r="I70" t="str">
            <v>0</v>
          </cell>
          <cell r="J70" t="str">
            <v>0</v>
          </cell>
          <cell r="L70">
            <v>40713.42</v>
          </cell>
          <cell r="M70">
            <v>51568.27</v>
          </cell>
          <cell r="N70">
            <v>67326.95</v>
          </cell>
          <cell r="O70">
            <v>31270.61</v>
          </cell>
          <cell r="P70">
            <v>678568.51</v>
          </cell>
        </row>
        <row r="71">
          <cell r="A71" t="str">
            <v>Ad Valorem</v>
          </cell>
          <cell r="B71">
            <v>-525750</v>
          </cell>
          <cell r="C71">
            <v>675000</v>
          </cell>
          <cell r="D71">
            <v>120500</v>
          </cell>
          <cell r="E71">
            <v>578000</v>
          </cell>
          <cell r="F71">
            <v>50000</v>
          </cell>
          <cell r="G71">
            <v>-255837.12</v>
          </cell>
          <cell r="H71" t="str">
            <v>0</v>
          </cell>
          <cell r="I71" t="str">
            <v>0</v>
          </cell>
          <cell r="J71" t="str">
            <v>0</v>
          </cell>
          <cell r="L71">
            <v>-121230</v>
          </cell>
          <cell r="M71">
            <v>422703</v>
          </cell>
          <cell r="N71">
            <v>-57318</v>
          </cell>
          <cell r="O71">
            <v>593723.16</v>
          </cell>
          <cell r="P71">
            <v>1479791.04</v>
          </cell>
        </row>
        <row r="72">
          <cell r="A72" t="str">
            <v>Franchise Taxes</v>
          </cell>
          <cell r="B72">
            <v>7159937.1999999983</v>
          </cell>
          <cell r="C72">
            <v>844550.38</v>
          </cell>
          <cell r="D72" t="str">
            <v>0</v>
          </cell>
          <cell r="E72" t="str">
            <v>0</v>
          </cell>
          <cell r="F72" t="str">
            <v>0</v>
          </cell>
          <cell r="G72">
            <v>38160.6</v>
          </cell>
          <cell r="H72" t="str">
            <v>0</v>
          </cell>
          <cell r="I72" t="str">
            <v>0</v>
          </cell>
          <cell r="J72" t="str">
            <v>0</v>
          </cell>
          <cell r="L72">
            <v>1503485.2</v>
          </cell>
          <cell r="M72">
            <v>93690.78</v>
          </cell>
          <cell r="N72">
            <v>89174.38</v>
          </cell>
          <cell r="O72">
            <v>1666.67</v>
          </cell>
          <cell r="P72">
            <v>9730665.209999999</v>
          </cell>
        </row>
        <row r="73">
          <cell r="A73" t="str">
            <v>State Gross Receipts</v>
          </cell>
          <cell r="B73">
            <v>1534425.25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L73">
            <v>259074.69</v>
          </cell>
          <cell r="M73" t="str">
            <v>0</v>
          </cell>
          <cell r="N73">
            <v>245986.66</v>
          </cell>
          <cell r="O73" t="str">
            <v>0</v>
          </cell>
          <cell r="P73">
            <v>2039486.6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>
            <v>102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L76">
            <v>0</v>
          </cell>
          <cell r="M76">
            <v>-1.4551915228366852E-11</v>
          </cell>
          <cell r="N76">
            <v>-3.637978807091713E-12</v>
          </cell>
          <cell r="O76">
            <v>-1.0004441719502211E-11</v>
          </cell>
          <cell r="P76">
            <v>101.99999999997135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>
            <v>10290.18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>
            <v>10290.18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>
            <v>4045.49</v>
          </cell>
          <cell r="M81" t="str">
            <v>0</v>
          </cell>
          <cell r="N81" t="str">
            <v>0</v>
          </cell>
          <cell r="O81" t="str">
            <v>0</v>
          </cell>
          <cell r="P81">
            <v>4045.49</v>
          </cell>
        </row>
        <row r="82">
          <cell r="A82" t="str">
            <v>Taxes other than income taxes, utility  - Public Serv Comm As 4081-30112</v>
          </cell>
          <cell r="B82">
            <v>37858.769999999997</v>
          </cell>
          <cell r="C82">
            <v>20000</v>
          </cell>
          <cell r="D82" t="str">
            <v>0</v>
          </cell>
          <cell r="E82">
            <v>25899.93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L82" t="str">
            <v>0</v>
          </cell>
          <cell r="M82" t="str">
            <v>0</v>
          </cell>
          <cell r="N82">
            <v>27155.71</v>
          </cell>
          <cell r="O82">
            <v>35638.449999999997</v>
          </cell>
          <cell r="P82">
            <v>146552.85999999999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L83" t="str">
            <v>0</v>
          </cell>
          <cell r="M83" t="str">
            <v>0</v>
          </cell>
          <cell r="N83">
            <v>19152</v>
          </cell>
          <cell r="O83" t="str">
            <v>0</v>
          </cell>
          <cell r="P83">
            <v>19152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>
            <v>-25842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>
            <v>-25842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>
            <v>-22761.26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>
            <v>-22761.26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>
            <v>-31190.69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>
            <v>-31190.69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>
            <v>-46559.78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>
            <v>-46559.78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>
            <v>-7868.27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>
            <v>-7868.27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>
            <v>-132294.85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>
            <v>-132294.85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>
            <v>-24688.7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>
            <v>-24688.7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>
            <v>-26204.13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>
            <v>-26204.13</v>
          </cell>
        </row>
        <row r="99">
          <cell r="A99" t="str">
            <v>Taxes other than income taxes, utility  - Billing for Taxes O 4081-41124</v>
          </cell>
          <cell r="B99">
            <v>91351.5</v>
          </cell>
          <cell r="C99">
            <v>18054.86</v>
          </cell>
          <cell r="D99" t="str">
            <v>0</v>
          </cell>
          <cell r="E99">
            <v>26204.13</v>
          </cell>
          <cell r="F99">
            <v>6346.13</v>
          </cell>
          <cell r="G99">
            <v>1498.72</v>
          </cell>
          <cell r="H99" t="str">
            <v>0</v>
          </cell>
          <cell r="I99" t="str">
            <v>0</v>
          </cell>
          <cell r="J99" t="str">
            <v>0</v>
          </cell>
          <cell r="L99">
            <v>17984.61</v>
          </cell>
          <cell r="M99">
            <v>22176.33</v>
          </cell>
          <cell r="N99">
            <v>34166.07</v>
          </cell>
          <cell r="O99">
            <v>16368.8</v>
          </cell>
          <cell r="P99">
            <v>234151.15</v>
          </cell>
        </row>
        <row r="100">
          <cell r="A100" t="str">
            <v>Taxes other than income taxes, utility  - Billing for CSC Dep 4081-41129</v>
          </cell>
          <cell r="B100">
            <v>40943.35</v>
          </cell>
          <cell r="C100">
            <v>6633.84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L100">
            <v>7857.39</v>
          </cell>
          <cell r="M100">
            <v>9014.36</v>
          </cell>
          <cell r="N100">
            <v>12393.71</v>
          </cell>
          <cell r="O100">
            <v>6392.47</v>
          </cell>
          <cell r="P100">
            <v>83235.12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L101">
            <v>0</v>
          </cell>
          <cell r="M101">
            <v>0</v>
          </cell>
          <cell r="N101">
            <v>0</v>
          </cell>
          <cell r="O101">
            <v>1.8189894035458565E-12</v>
          </cell>
          <cell r="P101">
            <v>1.8189894035458565E-12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>
            <v>4718.57</v>
          </cell>
          <cell r="C103" t="str">
            <v>0</v>
          </cell>
          <cell r="D103" t="str">
            <v>0</v>
          </cell>
          <cell r="E103">
            <v>87551.54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>
            <v>92270.11</v>
          </cell>
        </row>
        <row r="104">
          <cell r="A104" t="str">
            <v>Taxes other than income taxes, utility  - Taxes Property And  4081-30102</v>
          </cell>
          <cell r="B104">
            <v>148788.63</v>
          </cell>
          <cell r="C104">
            <v>131144.65</v>
          </cell>
          <cell r="D104" t="str">
            <v>0</v>
          </cell>
          <cell r="E104">
            <v>178311.14</v>
          </cell>
          <cell r="F104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L104" t="str">
            <v>0</v>
          </cell>
          <cell r="M104" t="str">
            <v>0</v>
          </cell>
          <cell r="N104">
            <v>-304122.98</v>
          </cell>
          <cell r="O104" t="str">
            <v>0</v>
          </cell>
          <cell r="P104">
            <v>154121.44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>
            <v>10000</v>
          </cell>
          <cell r="H105" t="str">
            <v>0</v>
          </cell>
          <cell r="I105" t="str">
            <v>0</v>
          </cell>
          <cell r="J105" t="str">
            <v>0</v>
          </cell>
          <cell r="L105" t="str">
            <v>0</v>
          </cell>
          <cell r="M105">
            <v>9303.99</v>
          </cell>
          <cell r="N105">
            <v>27124.66</v>
          </cell>
          <cell r="O105" t="str">
            <v>0</v>
          </cell>
          <cell r="P105">
            <v>46428.65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>
            <v>10030.84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 t="str">
            <v>0</v>
          </cell>
          <cell r="M106">
            <v>19835.73</v>
          </cell>
          <cell r="N106" t="str">
            <v>0</v>
          </cell>
          <cell r="O106">
            <v>294</v>
          </cell>
          <cell r="P106">
            <v>30160.57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333951</v>
          </cell>
          <cell r="C111">
            <v>175935.35</v>
          </cell>
          <cell r="D111">
            <v>-317409.68</v>
          </cell>
          <cell r="E111">
            <v>317966.74</v>
          </cell>
          <cell r="F111">
            <v>16376.97</v>
          </cell>
          <cell r="G111">
            <v>11498.72</v>
          </cell>
          <cell r="H111" t="str">
            <v>0</v>
          </cell>
          <cell r="I111" t="str">
            <v>0</v>
          </cell>
          <cell r="J111" t="str">
            <v>0</v>
          </cell>
          <cell r="L111">
            <v>29887.49</v>
          </cell>
          <cell r="M111">
            <v>60330.41</v>
          </cell>
          <cell r="N111">
            <v>-184130.83</v>
          </cell>
          <cell r="O111">
            <v>58693.72</v>
          </cell>
          <cell r="P111">
            <v>503099.89</v>
          </cell>
        </row>
        <row r="112">
          <cell r="A112" t="str">
            <v>Revenue Related Taxes</v>
          </cell>
          <cell r="B112">
            <v>8694362.4499999993</v>
          </cell>
          <cell r="C112">
            <v>844550.38</v>
          </cell>
          <cell r="D112">
            <v>0</v>
          </cell>
          <cell r="E112">
            <v>0</v>
          </cell>
          <cell r="F112">
            <v>0</v>
          </cell>
          <cell r="G112">
            <v>38160.6</v>
          </cell>
          <cell r="H112">
            <v>0</v>
          </cell>
          <cell r="I112">
            <v>0</v>
          </cell>
          <cell r="J112">
            <v>0</v>
          </cell>
          <cell r="L112">
            <v>1762559.89</v>
          </cell>
          <cell r="M112">
            <v>93690.78</v>
          </cell>
          <cell r="N112">
            <v>335161.04000000004</v>
          </cell>
          <cell r="O112">
            <v>1666.67</v>
          </cell>
          <cell r="P112">
            <v>11770151.809999999</v>
          </cell>
        </row>
        <row r="113">
          <cell r="A113" t="str">
            <v>SSU  Taxes</v>
          </cell>
          <cell r="B113">
            <v>132294.85</v>
          </cell>
          <cell r="C113">
            <v>24688.7</v>
          </cell>
          <cell r="D113">
            <v>0</v>
          </cell>
          <cell r="E113">
            <v>26204.13</v>
          </cell>
          <cell r="F113">
            <v>6346.13</v>
          </cell>
          <cell r="G113">
            <v>1498.72</v>
          </cell>
          <cell r="H113">
            <v>0</v>
          </cell>
          <cell r="I113">
            <v>0</v>
          </cell>
          <cell r="J113">
            <v>0</v>
          </cell>
          <cell r="L113">
            <v>25842</v>
          </cell>
          <cell r="M113">
            <v>31190.690000000002</v>
          </cell>
          <cell r="N113">
            <v>46559.78</v>
          </cell>
          <cell r="O113">
            <v>22761.270000000004</v>
          </cell>
          <cell r="P113">
            <v>317386.27</v>
          </cell>
        </row>
        <row r="114">
          <cell r="A114" t="str">
            <v>Total Taxes - Other Than Income Taxes</v>
          </cell>
          <cell r="B114">
            <v>8646457.6499999966</v>
          </cell>
          <cell r="C114">
            <v>1766017.56</v>
          </cell>
          <cell r="D114">
            <v>-0.26000000000931323</v>
          </cell>
          <cell r="E114">
            <v>987539.15</v>
          </cell>
          <cell r="F114">
            <v>43156.12</v>
          </cell>
          <cell r="G114">
            <v>-198175.55</v>
          </cell>
          <cell r="H114" t="str">
            <v>0</v>
          </cell>
          <cell r="I114" t="str">
            <v>0</v>
          </cell>
          <cell r="J114" t="str">
            <v>0</v>
          </cell>
          <cell r="L114">
            <v>1711930.8</v>
          </cell>
          <cell r="M114">
            <v>628292.46</v>
          </cell>
          <cell r="N114">
            <v>161039.16</v>
          </cell>
          <cell r="O114">
            <v>685354.16</v>
          </cell>
          <cell r="P114">
            <v>14431611.249999998</v>
          </cell>
        </row>
        <row r="115">
          <cell r="A115" t="str">
            <v>Total Operating Expenses</v>
          </cell>
          <cell r="B115">
            <v>31445694.209999997</v>
          </cell>
          <cell r="C115">
            <v>7240040.0500000007</v>
          </cell>
          <cell r="D115">
            <v>-313941.3</v>
          </cell>
          <cell r="E115">
            <v>16550218.399999999</v>
          </cell>
          <cell r="F115">
            <v>2662066.21</v>
          </cell>
          <cell r="G115">
            <v>474721.31</v>
          </cell>
          <cell r="H115" t="str">
            <v>0</v>
          </cell>
          <cell r="I115" t="str">
            <v>0</v>
          </cell>
          <cell r="J115">
            <v>-169032.46</v>
          </cell>
          <cell r="L115">
            <v>6510883.5</v>
          </cell>
          <cell r="M115">
            <v>6711604.3700000001</v>
          </cell>
          <cell r="N115">
            <v>9512421.0299999993</v>
          </cell>
          <cell r="O115">
            <v>5043180.0999999996</v>
          </cell>
          <cell r="P115">
            <v>85667855.419999987</v>
          </cell>
        </row>
        <row r="116">
          <cell r="A116" t="str">
            <v>Operating (Income) Loss</v>
          </cell>
          <cell r="B116">
            <v>36372409.899999961</v>
          </cell>
          <cell r="C116">
            <v>5076063.1700000064</v>
          </cell>
          <cell r="D116">
            <v>313941.67</v>
          </cell>
          <cell r="E116">
            <v>2313274.35</v>
          </cell>
          <cell r="F116">
            <v>131831.05000010924</v>
          </cell>
          <cell r="G116">
            <v>3826947.4</v>
          </cell>
          <cell r="H116">
            <v>0</v>
          </cell>
          <cell r="I116">
            <v>0</v>
          </cell>
          <cell r="J116">
            <v>28662.000000006577</v>
          </cell>
          <cell r="L116">
            <v>4589299.0100000054</v>
          </cell>
          <cell r="M116">
            <v>6803526.9700000035</v>
          </cell>
          <cell r="N116">
            <v>10346284.059999973</v>
          </cell>
          <cell r="O116">
            <v>5184693.480000006</v>
          </cell>
          <cell r="P116">
            <v>74986933.060000077</v>
          </cell>
        </row>
        <row r="117">
          <cell r="A117" t="str">
            <v>Interest Income</v>
          </cell>
          <cell r="B117">
            <v>607767.54</v>
          </cell>
          <cell r="C117">
            <v>108951.77</v>
          </cell>
          <cell r="D117">
            <v>42136.76000000006</v>
          </cell>
          <cell r="E117">
            <v>326417.96000000002</v>
          </cell>
          <cell r="F117">
            <v>102639.26</v>
          </cell>
          <cell r="G117">
            <v>942878.54</v>
          </cell>
          <cell r="H117" t="str">
            <v>0</v>
          </cell>
          <cell r="I117" t="str">
            <v>0</v>
          </cell>
          <cell r="J117">
            <v>-2425257.85</v>
          </cell>
          <cell r="L117">
            <v>81522.86</v>
          </cell>
          <cell r="M117">
            <v>155716.14000000001</v>
          </cell>
          <cell r="N117">
            <v>198347.36</v>
          </cell>
          <cell r="O117">
            <v>85561.61</v>
          </cell>
          <cell r="P117">
            <v>226681.95</v>
          </cell>
        </row>
        <row r="118">
          <cell r="A118" t="str">
            <v>Others Income</v>
          </cell>
          <cell r="B118">
            <v>0</v>
          </cell>
          <cell r="C118">
            <v>177.34</v>
          </cell>
          <cell r="D118">
            <v>0</v>
          </cell>
          <cell r="E118">
            <v>0</v>
          </cell>
          <cell r="F118">
            <v>-23145.919999999998</v>
          </cell>
          <cell r="G118">
            <v>-151806.16</v>
          </cell>
          <cell r="H118" t="str">
            <v>0</v>
          </cell>
          <cell r="I118" t="str">
            <v>0</v>
          </cell>
          <cell r="J118">
            <v>-28662</v>
          </cell>
          <cell r="L118">
            <v>3040.06</v>
          </cell>
          <cell r="M118">
            <v>5544.88</v>
          </cell>
          <cell r="N118">
            <v>260997.38</v>
          </cell>
          <cell r="O118">
            <v>4946.3999999999996</v>
          </cell>
          <cell r="P118">
            <v>71091.98</v>
          </cell>
        </row>
        <row r="119">
          <cell r="A119" t="str">
            <v>Total Non-Operating Income</v>
          </cell>
          <cell r="B119">
            <v>607767.54</v>
          </cell>
          <cell r="C119">
            <v>109129.11</v>
          </cell>
          <cell r="D119">
            <v>42136.76000000006</v>
          </cell>
          <cell r="E119">
            <v>326417.96000000002</v>
          </cell>
          <cell r="F119">
            <v>79493.34</v>
          </cell>
          <cell r="G119">
            <v>791072.38</v>
          </cell>
          <cell r="H119" t="str">
            <v>0</v>
          </cell>
          <cell r="I119" t="str">
            <v>0</v>
          </cell>
          <cell r="J119">
            <v>-2453919.85</v>
          </cell>
          <cell r="L119">
            <v>84562.92</v>
          </cell>
          <cell r="M119">
            <v>161261.01999999999</v>
          </cell>
          <cell r="N119">
            <v>589048.63</v>
          </cell>
          <cell r="O119">
            <v>90508.01</v>
          </cell>
          <cell r="P119">
            <v>427477.82</v>
          </cell>
        </row>
        <row r="120">
          <cell r="A120" t="str">
            <v>Long Term Interest Expenses</v>
          </cell>
          <cell r="B120">
            <v>3975151.95</v>
          </cell>
          <cell r="C120">
            <v>781908.95</v>
          </cell>
          <cell r="D120">
            <v>8.9494278654456139E-10</v>
          </cell>
          <cell r="E120">
            <v>2251080.36</v>
          </cell>
          <cell r="F120" t="str">
            <v>0</v>
          </cell>
          <cell r="G120">
            <v>5515.42</v>
          </cell>
          <cell r="H120" t="str">
            <v>0</v>
          </cell>
          <cell r="I120" t="str">
            <v>0</v>
          </cell>
          <cell r="J120" t="str">
            <v>0</v>
          </cell>
          <cell r="L120">
            <v>586162.81000000006</v>
          </cell>
          <cell r="M120">
            <v>1119624.78</v>
          </cell>
          <cell r="N120">
            <v>1428086.24</v>
          </cell>
          <cell r="O120">
            <v>615202.1</v>
          </cell>
          <cell r="P120">
            <v>10762732.609999998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>
            <v>42112.5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>
            <v>-42112.5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 t="str">
            <v>0</v>
          </cell>
          <cell r="C125" t="str">
            <v>0</v>
          </cell>
          <cell r="D125" t="str">
            <v>0</v>
          </cell>
          <cell r="E125" t="str">
            <v>0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0</v>
          </cell>
          <cell r="L125" t="str">
            <v>0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>
            <v>52.93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L129" t="str">
            <v>0</v>
          </cell>
          <cell r="M129" t="str">
            <v>0</v>
          </cell>
          <cell r="N129">
            <v>4600</v>
          </cell>
          <cell r="O129" t="str">
            <v>0</v>
          </cell>
          <cell r="P129">
            <v>4652.93</v>
          </cell>
        </row>
        <row r="130">
          <cell r="A130" t="str">
            <v>Other interest expense - Cust Deps-By Acct/D 4310-30119</v>
          </cell>
          <cell r="B130">
            <v>152557.87</v>
          </cell>
          <cell r="C130">
            <v>74346.19</v>
          </cell>
          <cell r="D130" t="str">
            <v>0</v>
          </cell>
          <cell r="E130" t="str">
            <v>0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L130">
            <v>37643.58</v>
          </cell>
          <cell r="M130">
            <v>41461.15</v>
          </cell>
          <cell r="N130">
            <v>117036.92</v>
          </cell>
          <cell r="O130">
            <v>35432.639999999999</v>
          </cell>
          <cell r="P130">
            <v>458478.35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>
            <v>1199.8800000000001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>
            <v>1199.8800000000001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>
            <v>1096065.93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>
            <v>1096065.93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>
            <v>887743.99</v>
          </cell>
          <cell r="E133" t="str">
            <v>0</v>
          </cell>
          <cell r="F133">
            <v>1229835.75</v>
          </cell>
          <cell r="G133">
            <v>265565.61</v>
          </cell>
          <cell r="H133" t="str">
            <v>0</v>
          </cell>
          <cell r="I133" t="str">
            <v>0</v>
          </cell>
          <cell r="J133">
            <v>-2383145.35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>
            <v>1131.8800000000001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>
            <v>1131.8800000000001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>
            <v>720833.87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>
            <v>720833.87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>
            <v>0</v>
          </cell>
          <cell r="N144" t="str">
            <v>0</v>
          </cell>
          <cell r="O144" t="str">
            <v>0</v>
          </cell>
          <cell r="P144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>
            <v>138926.92000000001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>
            <v>138926.92000000001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>
            <v>186247.06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>
            <v>186247.06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>
            <v>117079.17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>
            <v>117079.17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>
            <v>3326.78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>
            <v>3326.78</v>
          </cell>
        </row>
        <row r="152">
          <cell r="A152" t="str">
            <v>Other interest expense - Int on Taxes 4310-30157</v>
          </cell>
          <cell r="B152">
            <v>203578</v>
          </cell>
          <cell r="C152" t="str">
            <v>0</v>
          </cell>
          <cell r="D152" t="str">
            <v>0</v>
          </cell>
          <cell r="E152" t="str">
            <v>0</v>
          </cell>
          <cell r="F152">
            <v>0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L152" t="str">
            <v>0</v>
          </cell>
          <cell r="M152">
            <v>-8158.08</v>
          </cell>
          <cell r="N152">
            <v>-50201.42</v>
          </cell>
          <cell r="O152">
            <v>-11206.98</v>
          </cell>
          <cell r="P152">
            <v>134011.51999999999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-79075.42</v>
          </cell>
          <cell r="C155">
            <v>-13432.18</v>
          </cell>
          <cell r="D155" t="str">
            <v>0</v>
          </cell>
          <cell r="E155">
            <v>-55010.74</v>
          </cell>
          <cell r="F155" t="str">
            <v>0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L155">
            <v>-2040.2</v>
          </cell>
          <cell r="M155">
            <v>-19289.169999999998</v>
          </cell>
          <cell r="N155">
            <v>-56494.43</v>
          </cell>
          <cell r="O155">
            <v>-13238.27</v>
          </cell>
          <cell r="P155">
            <v>-238580.41</v>
          </cell>
        </row>
        <row r="156">
          <cell r="A156" t="str">
            <v>Total ShortTerm</v>
          </cell>
          <cell r="B156">
            <v>277060.45</v>
          </cell>
          <cell r="C156">
            <v>60914.01</v>
          </cell>
          <cell r="D156">
            <v>3077588.8099999996</v>
          </cell>
          <cell r="E156">
            <v>-55010.74</v>
          </cell>
          <cell r="F156">
            <v>1346967.8499999999</v>
          </cell>
          <cell r="G156">
            <v>265565.61</v>
          </cell>
          <cell r="H156">
            <v>0</v>
          </cell>
          <cell r="I156">
            <v>0</v>
          </cell>
          <cell r="J156">
            <v>-2425257.85</v>
          </cell>
          <cell r="L156">
            <v>35603.380000000005</v>
          </cell>
          <cell r="M156">
            <v>14013.900000000001</v>
          </cell>
          <cell r="N156">
            <v>14941.07</v>
          </cell>
          <cell r="O156">
            <v>10987.39</v>
          </cell>
          <cell r="P156">
            <v>2623373.8799999994</v>
          </cell>
        </row>
        <row r="157">
          <cell r="A157" t="str">
            <v>Short Term Interest Expenses</v>
          </cell>
          <cell r="B157">
            <v>1653868.21</v>
          </cell>
          <cell r="C157">
            <v>331730.90999999997</v>
          </cell>
          <cell r="D157">
            <v>-5.0000000256204657E-2</v>
          </cell>
          <cell r="E157">
            <v>724658.81</v>
          </cell>
          <cell r="F157">
            <v>1346967.85</v>
          </cell>
          <cell r="G157">
            <v>265565.61</v>
          </cell>
          <cell r="H157" t="str">
            <v>0</v>
          </cell>
          <cell r="I157" t="str">
            <v>0</v>
          </cell>
          <cell r="J157">
            <v>-2425257.85</v>
          </cell>
          <cell r="L157">
            <v>238622.94</v>
          </cell>
          <cell r="M157">
            <v>401799.85</v>
          </cell>
          <cell r="N157">
            <v>508893.22</v>
          </cell>
          <cell r="O157">
            <v>224064.79</v>
          </cell>
          <cell r="P157">
            <v>3270914.29</v>
          </cell>
        </row>
        <row r="158">
          <cell r="A158" t="str">
            <v>Check ST</v>
          </cell>
          <cell r="B158">
            <v>-1376807.76</v>
          </cell>
          <cell r="C158">
            <v>-270816.89999999997</v>
          </cell>
          <cell r="D158">
            <v>3077588.86</v>
          </cell>
          <cell r="E158">
            <v>-779669.55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-203019.56</v>
          </cell>
          <cell r="M158">
            <v>-387785.94999999995</v>
          </cell>
          <cell r="N158">
            <v>-493952.14999999997</v>
          </cell>
          <cell r="O158">
            <v>-213077.40000000002</v>
          </cell>
          <cell r="P158">
            <v>-647540.41000000061</v>
          </cell>
        </row>
        <row r="159">
          <cell r="A159" t="str">
            <v>ShortTerm Interest Expenses</v>
          </cell>
          <cell r="B159">
            <v>0</v>
          </cell>
          <cell r="C159">
            <v>0</v>
          </cell>
          <cell r="D159">
            <v>929856.49</v>
          </cell>
          <cell r="E159">
            <v>0</v>
          </cell>
          <cell r="F159">
            <v>1229835.75</v>
          </cell>
          <cell r="G159">
            <v>265565.61</v>
          </cell>
          <cell r="H159">
            <v>0</v>
          </cell>
          <cell r="I159">
            <v>0</v>
          </cell>
          <cell r="J159">
            <v>-2425257.85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ShortTerm Interest - Div. Other</v>
          </cell>
          <cell r="B160">
            <v>1653868.21</v>
          </cell>
          <cell r="C160">
            <v>331730.90999999997</v>
          </cell>
          <cell r="D160">
            <v>-929856.54000000027</v>
          </cell>
          <cell r="E160">
            <v>724658.81</v>
          </cell>
          <cell r="F160">
            <v>117132.10000000009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238622.94</v>
          </cell>
          <cell r="M160">
            <v>401799.85</v>
          </cell>
          <cell r="N160">
            <v>508893.22</v>
          </cell>
          <cell r="O160">
            <v>224064.79</v>
          </cell>
          <cell r="P160">
            <v>3270914.29</v>
          </cell>
        </row>
        <row r="161">
          <cell r="A161" t="str">
            <v>Total Interest Expense</v>
          </cell>
          <cell r="B161">
            <v>5629020.1600000001</v>
          </cell>
          <cell r="C161">
            <v>1113639.8600000001</v>
          </cell>
          <cell r="D161">
            <v>-4.9999999361261871E-2</v>
          </cell>
          <cell r="E161">
            <v>2975739.17</v>
          </cell>
          <cell r="F161">
            <v>1346967.85</v>
          </cell>
          <cell r="G161">
            <v>271081.03000000003</v>
          </cell>
          <cell r="H161" t="str">
            <v>0</v>
          </cell>
          <cell r="I161" t="str">
            <v>0</v>
          </cell>
          <cell r="J161">
            <v>-2425257.85</v>
          </cell>
          <cell r="L161">
            <v>824785.75</v>
          </cell>
          <cell r="M161">
            <v>1521424.63</v>
          </cell>
          <cell r="N161">
            <v>1936979.46</v>
          </cell>
          <cell r="O161">
            <v>839266.89</v>
          </cell>
          <cell r="P161">
            <v>14033646.9</v>
          </cell>
        </row>
        <row r="162">
          <cell r="A162" t="str">
            <v>Donations</v>
          </cell>
          <cell r="B162">
            <v>26667.47</v>
          </cell>
          <cell r="C162">
            <v>5075.18</v>
          </cell>
          <cell r="D162">
            <v>-3.0000000006111804E-2</v>
          </cell>
          <cell r="E162">
            <v>16320.63</v>
          </cell>
          <cell r="F162">
            <v>1450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L162">
            <v>10563.61</v>
          </cell>
          <cell r="M162">
            <v>28459.11</v>
          </cell>
          <cell r="N162">
            <v>41976.42</v>
          </cell>
          <cell r="O162">
            <v>9398.18</v>
          </cell>
          <cell r="P162">
            <v>139910.57</v>
          </cell>
        </row>
        <row r="163">
          <cell r="A163" t="str">
            <v>Other Non-Operating Expense</v>
          </cell>
          <cell r="B163">
            <v>111622.56</v>
          </cell>
          <cell r="C163">
            <v>5456.78</v>
          </cell>
          <cell r="D163">
            <v>2.0000000000436557E-2</v>
          </cell>
          <cell r="E163">
            <v>28297.09</v>
          </cell>
          <cell r="F163">
            <v>28318.83</v>
          </cell>
          <cell r="G163">
            <v>1835.39</v>
          </cell>
          <cell r="H163" t="str">
            <v>0</v>
          </cell>
          <cell r="I163" t="str">
            <v>0</v>
          </cell>
          <cell r="J163" t="str">
            <v>0</v>
          </cell>
          <cell r="L163">
            <v>65558.5</v>
          </cell>
          <cell r="M163">
            <v>21494.27</v>
          </cell>
          <cell r="N163">
            <v>125789.37</v>
          </cell>
          <cell r="O163">
            <v>6623.05</v>
          </cell>
          <cell r="P163">
            <v>394995.86</v>
          </cell>
        </row>
        <row r="164">
          <cell r="A164" t="str">
            <v>Total Non-Operating Expense</v>
          </cell>
          <cell r="B164">
            <v>5767310.1900000004</v>
          </cell>
          <cell r="C164">
            <v>1124171.82</v>
          </cell>
          <cell r="D164">
            <v>-5.9999999357387424E-2</v>
          </cell>
          <cell r="E164">
            <v>3020356.89</v>
          </cell>
          <cell r="F164">
            <v>1376736.68</v>
          </cell>
          <cell r="G164">
            <v>272916.42</v>
          </cell>
          <cell r="H164" t="str">
            <v>0</v>
          </cell>
          <cell r="I164" t="str">
            <v>0</v>
          </cell>
          <cell r="J164">
            <v>-2425257.85</v>
          </cell>
          <cell r="L164">
            <v>900907.86</v>
          </cell>
          <cell r="M164">
            <v>1571378.01</v>
          </cell>
          <cell r="N164">
            <v>2104745.25</v>
          </cell>
          <cell r="O164">
            <v>855288.12</v>
          </cell>
          <cell r="P164">
            <v>14568553.330000002</v>
          </cell>
        </row>
        <row r="165">
          <cell r="A165" t="str">
            <v>Total Other Non-Operating Income/Expense</v>
          </cell>
          <cell r="B165">
            <v>5159542.6500000004</v>
          </cell>
          <cell r="C165">
            <v>1015042.71</v>
          </cell>
          <cell r="D165">
            <v>-42136.819999999418</v>
          </cell>
          <cell r="E165">
            <v>2693938.93</v>
          </cell>
          <cell r="F165">
            <v>1297243.3400000001</v>
          </cell>
          <cell r="G165">
            <v>-516506.7</v>
          </cell>
          <cell r="H165" t="str">
            <v>0</v>
          </cell>
          <cell r="I165" t="str">
            <v>0</v>
          </cell>
          <cell r="J165">
            <v>28662</v>
          </cell>
          <cell r="L165">
            <v>816344.94</v>
          </cell>
          <cell r="M165">
            <v>1410116.99</v>
          </cell>
          <cell r="N165">
            <v>1515696.62</v>
          </cell>
          <cell r="O165">
            <v>764780.11</v>
          </cell>
          <cell r="P165">
            <v>14142724.77</v>
          </cell>
        </row>
        <row r="166">
          <cell r="A166" t="str">
            <v>Other Non-Operating Income/(Expense)</v>
          </cell>
          <cell r="B166">
            <v>-138290.03000000026</v>
          </cell>
          <cell r="C166">
            <v>-10354.619999999981</v>
          </cell>
          <cell r="D166">
            <v>9.9999999947613105E-3</v>
          </cell>
          <cell r="E166">
            <v>-44617.720000000263</v>
          </cell>
          <cell r="F166">
            <v>-52914.749999999753</v>
          </cell>
          <cell r="G166">
            <v>-155290.81000000006</v>
          </cell>
          <cell r="H166">
            <v>0</v>
          </cell>
          <cell r="I166">
            <v>0</v>
          </cell>
          <cell r="J166">
            <v>-28662</v>
          </cell>
          <cell r="L166">
            <v>-73082.049999999945</v>
          </cell>
          <cell r="M166">
            <v>-44408.500000000116</v>
          </cell>
          <cell r="N166">
            <v>222935.47999999986</v>
          </cell>
          <cell r="O166">
            <v>-11074.829999999973</v>
          </cell>
          <cell r="P166">
            <v>-334110.56000000128</v>
          </cell>
        </row>
        <row r="167">
          <cell r="A167" t="str">
            <v>Income / Loss, Before Income Taxes</v>
          </cell>
          <cell r="B167">
            <v>31212867.249999959</v>
          </cell>
          <cell r="C167">
            <v>4061020.4600000065</v>
          </cell>
          <cell r="D167">
            <v>356078.48999999935</v>
          </cell>
          <cell r="E167">
            <v>-380664.58000000194</v>
          </cell>
          <cell r="F167">
            <v>-1165412.2899998906</v>
          </cell>
          <cell r="G167">
            <v>4343454.0999999996</v>
          </cell>
          <cell r="H167">
            <v>0</v>
          </cell>
          <cell r="I167">
            <v>0</v>
          </cell>
          <cell r="J167">
            <v>6.577465683221817E-9</v>
          </cell>
          <cell r="L167">
            <v>3772954.07</v>
          </cell>
          <cell r="M167">
            <v>5393409.9800000023</v>
          </cell>
          <cell r="N167">
            <v>8830587.4399999734</v>
          </cell>
          <cell r="O167">
            <v>4419913.37</v>
          </cell>
          <cell r="P167">
            <v>60844208.290000066</v>
          </cell>
        </row>
        <row r="168">
          <cell r="A168" t="str">
            <v>Total Provision (Benefit) for Inc Tax</v>
          </cell>
          <cell r="B168">
            <v>12285982.73</v>
          </cell>
          <cell r="C168">
            <v>1445379.08</v>
          </cell>
          <cell r="D168">
            <v>615516.59</v>
          </cell>
          <cell r="E168">
            <v>-3040.6699999999255</v>
          </cell>
          <cell r="F168">
            <v>-900945.34</v>
          </cell>
          <cell r="G168">
            <v>1427237.37</v>
          </cell>
          <cell r="H168" t="str">
            <v>0</v>
          </cell>
          <cell r="I168" t="str">
            <v>0</v>
          </cell>
          <cell r="J168" t="str">
            <v>0</v>
          </cell>
          <cell r="L168">
            <v>1717403.09</v>
          </cell>
          <cell r="M168">
            <v>1976189.44</v>
          </cell>
          <cell r="N168">
            <v>3196345.61</v>
          </cell>
          <cell r="O168">
            <v>1542567.08</v>
          </cell>
          <cell r="P168">
            <v>23302634.980000004</v>
          </cell>
        </row>
        <row r="169">
          <cell r="A169" t="str">
            <v>Income / Loss, Before Cumulative Effect</v>
          </cell>
          <cell r="B169">
            <v>18926884.519999962</v>
          </cell>
          <cell r="C169">
            <v>2615641.3800000064</v>
          </cell>
          <cell r="D169">
            <v>-259438.10000000076</v>
          </cell>
          <cell r="E169">
            <v>-377623.91000000201</v>
          </cell>
          <cell r="F169">
            <v>-264466.94999989029</v>
          </cell>
          <cell r="G169">
            <v>2916216.73</v>
          </cell>
          <cell r="H169">
            <v>0</v>
          </cell>
          <cell r="I169">
            <v>0</v>
          </cell>
          <cell r="J169">
            <v>6.577465683221817E-9</v>
          </cell>
          <cell r="L169">
            <v>2055550.98</v>
          </cell>
          <cell r="M169">
            <v>3417220.54</v>
          </cell>
          <cell r="N169">
            <v>5634241.829999974</v>
          </cell>
          <cell r="O169">
            <v>2877346.2900000052</v>
          </cell>
          <cell r="P169">
            <v>37541573.310000069</v>
          </cell>
        </row>
        <row r="170">
          <cell r="A170" t="str">
            <v>Income Statement - Net (Income) Loss</v>
          </cell>
          <cell r="B170">
            <v>18926884.519999962</v>
          </cell>
          <cell r="C170">
            <v>2615641.3800000064</v>
          </cell>
          <cell r="D170">
            <v>-259438.10000000076</v>
          </cell>
          <cell r="E170">
            <v>-377623.91000000201</v>
          </cell>
          <cell r="F170">
            <v>-264466.94999989029</v>
          </cell>
          <cell r="G170">
            <v>2916216.73</v>
          </cell>
          <cell r="H170">
            <v>0</v>
          </cell>
          <cell r="I170">
            <v>0</v>
          </cell>
          <cell r="J170">
            <v>6.577465683221817E-9</v>
          </cell>
          <cell r="L170">
            <v>2055550.98</v>
          </cell>
          <cell r="M170">
            <v>3417220.54</v>
          </cell>
          <cell r="N170">
            <v>5634241.829999974</v>
          </cell>
          <cell r="O170">
            <v>2877346.2900000052</v>
          </cell>
          <cell r="P170">
            <v>37541573.310000069</v>
          </cell>
        </row>
        <row r="172">
          <cell r="A172" t="str">
            <v>Labor</v>
          </cell>
          <cell r="B172">
            <v>3200428.54</v>
          </cell>
          <cell r="C172">
            <v>1211022.45</v>
          </cell>
          <cell r="D172">
            <v>5235161.34</v>
          </cell>
          <cell r="E172">
            <v>2031440.04</v>
          </cell>
          <cell r="F172">
            <v>1034920.25</v>
          </cell>
          <cell r="G172">
            <v>140859.48000000001</v>
          </cell>
          <cell r="H172" t="str">
            <v>0</v>
          </cell>
          <cell r="I172" t="str">
            <v>0</v>
          </cell>
          <cell r="J172" t="str">
            <v>0</v>
          </cell>
          <cell r="L172">
            <v>1007084.59</v>
          </cell>
          <cell r="M172">
            <v>1202913.48</v>
          </cell>
          <cell r="N172">
            <v>1693366.58</v>
          </cell>
          <cell r="O172">
            <v>773289.59</v>
          </cell>
          <cell r="P172">
            <v>17530486.34</v>
          </cell>
        </row>
        <row r="173">
          <cell r="A173" t="str">
            <v>Benefits</v>
          </cell>
          <cell r="B173">
            <v>745410.9</v>
          </cell>
          <cell r="C173">
            <v>379325.9</v>
          </cell>
          <cell r="D173">
            <v>1301341.6399999999</v>
          </cell>
          <cell r="E173">
            <v>701330.85</v>
          </cell>
          <cell r="F173">
            <v>86769.15</v>
          </cell>
          <cell r="G173">
            <v>10201.879999999999</v>
          </cell>
          <cell r="H173" t="str">
            <v>0</v>
          </cell>
          <cell r="I173" t="str">
            <v>0</v>
          </cell>
          <cell r="J173" t="str">
            <v>0</v>
          </cell>
          <cell r="L173">
            <v>365659.84</v>
          </cell>
          <cell r="M173">
            <v>391947.01</v>
          </cell>
          <cell r="N173">
            <v>579666.63</v>
          </cell>
          <cell r="O173">
            <v>228135.03</v>
          </cell>
          <cell r="P173">
            <v>4789788.83</v>
          </cell>
        </row>
        <row r="174">
          <cell r="A174" t="str">
            <v>Materials &amp; Supplies</v>
          </cell>
          <cell r="B174">
            <v>345146.64</v>
          </cell>
          <cell r="C174">
            <v>114299.4</v>
          </cell>
          <cell r="D174">
            <v>62745.69</v>
          </cell>
          <cell r="E174">
            <v>1162728.83</v>
          </cell>
          <cell r="F174">
            <v>24443.77</v>
          </cell>
          <cell r="G174">
            <v>32188.41</v>
          </cell>
          <cell r="H174" t="str">
            <v>0</v>
          </cell>
          <cell r="I174" t="str">
            <v>0</v>
          </cell>
          <cell r="J174" t="str">
            <v>0</v>
          </cell>
          <cell r="L174">
            <v>78252.13</v>
          </cell>
          <cell r="M174">
            <v>64558.95</v>
          </cell>
          <cell r="N174">
            <v>118300.24</v>
          </cell>
          <cell r="O174">
            <v>56266.86</v>
          </cell>
          <cell r="P174">
            <v>2058930.92</v>
          </cell>
        </row>
        <row r="175">
          <cell r="A175" t="str">
            <v>Vehicles &amp; Equip</v>
          </cell>
          <cell r="B175">
            <v>375652.94</v>
          </cell>
          <cell r="C175">
            <v>152948.84</v>
          </cell>
          <cell r="D175">
            <v>5350.3</v>
          </cell>
          <cell r="E175">
            <v>204526.58</v>
          </cell>
          <cell r="F175">
            <v>60.91</v>
          </cell>
          <cell r="G175">
            <v>5806.14</v>
          </cell>
          <cell r="H175" t="str">
            <v>0</v>
          </cell>
          <cell r="I175" t="str">
            <v>0</v>
          </cell>
          <cell r="J175">
            <v>-1232.18</v>
          </cell>
          <cell r="L175">
            <v>157575.09</v>
          </cell>
          <cell r="M175">
            <v>167743.9</v>
          </cell>
          <cell r="N175">
            <v>228089.09</v>
          </cell>
          <cell r="O175">
            <v>115691.95</v>
          </cell>
          <cell r="P175">
            <v>1412213.56</v>
          </cell>
        </row>
        <row r="176">
          <cell r="A176" t="str">
            <v>Print &amp; Postages</v>
          </cell>
          <cell r="B176">
            <v>22293.02</v>
          </cell>
          <cell r="C176">
            <v>4118.5</v>
          </cell>
          <cell r="D176">
            <v>26951.68</v>
          </cell>
          <cell r="E176">
            <v>20453.580000000002</v>
          </cell>
          <cell r="F176">
            <v>4261.96</v>
          </cell>
          <cell r="G176">
            <v>909.92</v>
          </cell>
          <cell r="H176" t="str">
            <v>0</v>
          </cell>
          <cell r="I176" t="str">
            <v>0</v>
          </cell>
          <cell r="J176" t="str">
            <v>0</v>
          </cell>
          <cell r="L176">
            <v>3171.82</v>
          </cell>
          <cell r="M176">
            <v>2400.7800000000002</v>
          </cell>
          <cell r="N176">
            <v>7128.98</v>
          </cell>
          <cell r="O176">
            <v>6234.52</v>
          </cell>
          <cell r="P176">
            <v>97924.76</v>
          </cell>
        </row>
        <row r="177">
          <cell r="A177" t="str">
            <v>Insurance</v>
          </cell>
          <cell r="B177">
            <v>89112.57</v>
          </cell>
          <cell r="C177">
            <v>25663.02</v>
          </cell>
          <cell r="D177">
            <v>239496.28</v>
          </cell>
          <cell r="E177">
            <v>24310.43</v>
          </cell>
          <cell r="F177">
            <v>12445.72</v>
          </cell>
          <cell r="G177">
            <v>5601.88</v>
          </cell>
          <cell r="H177" t="str">
            <v>0</v>
          </cell>
          <cell r="I177" t="str">
            <v>0</v>
          </cell>
          <cell r="J177" t="str">
            <v>0</v>
          </cell>
          <cell r="L177">
            <v>21948.720000000001</v>
          </cell>
          <cell r="M177">
            <v>26438.58</v>
          </cell>
          <cell r="N177">
            <v>49323.55</v>
          </cell>
          <cell r="O177">
            <v>18074.939999999999</v>
          </cell>
          <cell r="P177">
            <v>512415.69</v>
          </cell>
        </row>
        <row r="178">
          <cell r="A178" t="str">
            <v>Marketing</v>
          </cell>
          <cell r="B178">
            <v>132339.26999999999</v>
          </cell>
          <cell r="C178">
            <v>47390.82</v>
          </cell>
          <cell r="D178">
            <v>68938.399999999994</v>
          </cell>
          <cell r="E178">
            <v>2184.71</v>
          </cell>
          <cell r="F178">
            <v>7179.18</v>
          </cell>
          <cell r="G178">
            <v>4780.88</v>
          </cell>
          <cell r="H178" t="str">
            <v>0</v>
          </cell>
          <cell r="I178" t="str">
            <v>0</v>
          </cell>
          <cell r="J178" t="str">
            <v>0</v>
          </cell>
          <cell r="L178">
            <v>36444.449999999997</v>
          </cell>
          <cell r="M178">
            <v>25443.77</v>
          </cell>
          <cell r="N178">
            <v>80418.5</v>
          </cell>
          <cell r="O178">
            <v>59952.4</v>
          </cell>
          <cell r="P178">
            <v>465072.38</v>
          </cell>
        </row>
        <row r="179">
          <cell r="A179" t="str">
            <v>Employee Welfare</v>
          </cell>
          <cell r="B179">
            <v>354815.75</v>
          </cell>
          <cell r="C179">
            <v>152343.16</v>
          </cell>
          <cell r="D179">
            <v>5244065.05</v>
          </cell>
          <cell r="E179">
            <v>67074.66</v>
          </cell>
          <cell r="F179">
            <v>410432.81</v>
          </cell>
          <cell r="G179">
            <v>30429.79</v>
          </cell>
          <cell r="H179" t="str">
            <v>0</v>
          </cell>
          <cell r="I179" t="str">
            <v>0</v>
          </cell>
          <cell r="J179" t="str">
            <v>0</v>
          </cell>
          <cell r="L179">
            <v>130531.41</v>
          </cell>
          <cell r="M179">
            <v>135229.39000000001</v>
          </cell>
          <cell r="N179">
            <v>196944.87</v>
          </cell>
          <cell r="O179">
            <v>91245.27</v>
          </cell>
          <cell r="P179">
            <v>6813112.1599999992</v>
          </cell>
        </row>
        <row r="180">
          <cell r="A180" t="str">
            <v>Information Technologies</v>
          </cell>
          <cell r="B180">
            <v>1370.03</v>
          </cell>
          <cell r="C180">
            <v>1596.96</v>
          </cell>
          <cell r="D180">
            <v>990407.12</v>
          </cell>
          <cell r="E180">
            <v>56580.75</v>
          </cell>
          <cell r="F180">
            <v>894.99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L180">
            <v>1621</v>
          </cell>
          <cell r="M180">
            <v>2045.79</v>
          </cell>
          <cell r="N180">
            <v>3129.83</v>
          </cell>
          <cell r="O180">
            <v>38354.879999999997</v>
          </cell>
          <cell r="P180">
            <v>1096001.3500000001</v>
          </cell>
        </row>
        <row r="181">
          <cell r="A181" t="str">
            <v>Rent, Maint., &amp; Utilities</v>
          </cell>
          <cell r="B181">
            <v>160269.32</v>
          </cell>
          <cell r="C181">
            <v>123426.14</v>
          </cell>
          <cell r="D181">
            <v>628513.64</v>
          </cell>
          <cell r="E181">
            <v>215295.2</v>
          </cell>
          <cell r="F181">
            <v>61691.15</v>
          </cell>
          <cell r="G181">
            <v>164226.07999999999</v>
          </cell>
          <cell r="H181" t="str">
            <v>0</v>
          </cell>
          <cell r="I181" t="str">
            <v>0</v>
          </cell>
          <cell r="J181">
            <v>-82514.58</v>
          </cell>
          <cell r="L181">
            <v>172480.05</v>
          </cell>
          <cell r="M181">
            <v>91425.93</v>
          </cell>
          <cell r="N181">
            <v>232185.62</v>
          </cell>
          <cell r="O181">
            <v>127945.34</v>
          </cell>
          <cell r="P181">
            <v>1894943.89</v>
          </cell>
        </row>
        <row r="182">
          <cell r="A182" t="str">
            <v>Directors &amp; Shareholders &amp;PR</v>
          </cell>
          <cell r="B182">
            <v>0</v>
          </cell>
          <cell r="C182">
            <v>800</v>
          </cell>
          <cell r="D182">
            <v>406804.51</v>
          </cell>
          <cell r="E182" t="str">
            <v>0</v>
          </cell>
          <cell r="F182">
            <v>4140.59</v>
          </cell>
          <cell r="G182">
            <v>2718.46</v>
          </cell>
          <cell r="H182" t="str">
            <v>0</v>
          </cell>
          <cell r="I182" t="str">
            <v>0</v>
          </cell>
          <cell r="J182" t="str">
            <v>0</v>
          </cell>
          <cell r="L182">
            <v>0</v>
          </cell>
          <cell r="M182" t="str">
            <v>0</v>
          </cell>
          <cell r="N182">
            <v>6109.5</v>
          </cell>
          <cell r="O182">
            <v>63.98</v>
          </cell>
          <cell r="P182">
            <v>420637.04</v>
          </cell>
        </row>
        <row r="183">
          <cell r="A183" t="str">
            <v>Telecom</v>
          </cell>
          <cell r="B183">
            <v>103809.23</v>
          </cell>
          <cell r="C183">
            <v>60132.13</v>
          </cell>
          <cell r="D183">
            <v>285068.48</v>
          </cell>
          <cell r="E183">
            <v>73674.92</v>
          </cell>
          <cell r="F183">
            <v>26245.88</v>
          </cell>
          <cell r="G183">
            <v>4447.3900000000003</v>
          </cell>
          <cell r="H183" t="str">
            <v>0</v>
          </cell>
          <cell r="I183" t="str">
            <v>0</v>
          </cell>
          <cell r="J183" t="str">
            <v>0</v>
          </cell>
          <cell r="L183">
            <v>49400.43</v>
          </cell>
          <cell r="M183">
            <v>78528.160000000003</v>
          </cell>
          <cell r="N183">
            <v>91518.19</v>
          </cell>
          <cell r="O183">
            <v>60969.59</v>
          </cell>
          <cell r="P183">
            <v>833794.4</v>
          </cell>
        </row>
        <row r="184">
          <cell r="A184" t="str">
            <v>Travel &amp; Entertainment</v>
          </cell>
          <cell r="B184">
            <v>186117.62</v>
          </cell>
          <cell r="C184">
            <v>58838.080000000002</v>
          </cell>
          <cell r="D184">
            <v>175496.33</v>
          </cell>
          <cell r="E184">
            <v>122045.79</v>
          </cell>
          <cell r="F184">
            <v>59988.74</v>
          </cell>
          <cell r="G184">
            <v>2294.4899999999998</v>
          </cell>
          <cell r="H184" t="str">
            <v>0</v>
          </cell>
          <cell r="I184" t="str">
            <v>0</v>
          </cell>
          <cell r="J184" t="str">
            <v>0</v>
          </cell>
          <cell r="L184">
            <v>119379.45</v>
          </cell>
          <cell r="M184">
            <v>63846.29</v>
          </cell>
          <cell r="N184">
            <v>134180.21</v>
          </cell>
          <cell r="O184">
            <v>67921.070000000007</v>
          </cell>
          <cell r="P184">
            <v>990108.07</v>
          </cell>
        </row>
        <row r="185">
          <cell r="A185" t="str">
            <v>Dues &amp; Donations</v>
          </cell>
          <cell r="B185">
            <v>31000.87</v>
          </cell>
          <cell r="C185">
            <v>12244.57</v>
          </cell>
          <cell r="D185">
            <v>14073.45</v>
          </cell>
          <cell r="E185">
            <v>36108.269999999997</v>
          </cell>
          <cell r="F185">
            <v>9040.36</v>
          </cell>
          <cell r="G185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L185">
            <v>15217.92</v>
          </cell>
          <cell r="M185">
            <v>14792.66</v>
          </cell>
          <cell r="N185">
            <v>32835.79</v>
          </cell>
          <cell r="O185">
            <v>11879.54</v>
          </cell>
          <cell r="P185">
            <v>177193.43</v>
          </cell>
        </row>
        <row r="186">
          <cell r="A186" t="str">
            <v>Training</v>
          </cell>
          <cell r="B186">
            <v>9073.42</v>
          </cell>
          <cell r="C186">
            <v>9667.3799999999992</v>
          </cell>
          <cell r="D186">
            <v>118116.52</v>
          </cell>
          <cell r="E186">
            <v>16319.77</v>
          </cell>
          <cell r="F186">
            <v>1899.63</v>
          </cell>
          <cell r="G186">
            <v>2822</v>
          </cell>
          <cell r="H186" t="str">
            <v>0</v>
          </cell>
          <cell r="I186" t="str">
            <v>0</v>
          </cell>
          <cell r="J186" t="str">
            <v>0</v>
          </cell>
          <cell r="L186">
            <v>4103.9799999999996</v>
          </cell>
          <cell r="M186">
            <v>795</v>
          </cell>
          <cell r="N186">
            <v>2317.6999999999998</v>
          </cell>
          <cell r="O186">
            <v>2245.59</v>
          </cell>
          <cell r="P186">
            <v>167360.99</v>
          </cell>
        </row>
        <row r="187">
          <cell r="A187" t="str">
            <v>Outside Services</v>
          </cell>
          <cell r="B187">
            <v>3126718.08</v>
          </cell>
          <cell r="C187">
            <v>556383.79</v>
          </cell>
          <cell r="D187">
            <v>1113296.4099999999</v>
          </cell>
          <cell r="E187">
            <v>7990115.8800000008</v>
          </cell>
          <cell r="F187">
            <v>560608.18999999994</v>
          </cell>
          <cell r="G187">
            <v>-33171.67</v>
          </cell>
          <cell r="H187" t="str">
            <v>0</v>
          </cell>
          <cell r="I187" t="str">
            <v>0</v>
          </cell>
          <cell r="J187">
            <v>-85285.7</v>
          </cell>
          <cell r="L187">
            <v>389213.76</v>
          </cell>
          <cell r="M187">
            <v>351866.37</v>
          </cell>
          <cell r="N187">
            <v>768045.64</v>
          </cell>
          <cell r="O187">
            <v>394941.5</v>
          </cell>
          <cell r="P187">
            <v>15132732.25</v>
          </cell>
        </row>
        <row r="188">
          <cell r="A188" t="str">
            <v>Provision for Bad Debt</v>
          </cell>
          <cell r="B188">
            <v>530889</v>
          </cell>
          <cell r="C188">
            <v>357525.21</v>
          </cell>
          <cell r="D188" t="str">
            <v>0</v>
          </cell>
          <cell r="E188">
            <v>-44183.75</v>
          </cell>
          <cell r="F188">
            <v>62500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L188">
            <v>58288</v>
          </cell>
          <cell r="M188">
            <v>186369</v>
          </cell>
          <cell r="N188">
            <v>334965</v>
          </cell>
          <cell r="O188">
            <v>71879</v>
          </cell>
          <cell r="P188">
            <v>1558231.46</v>
          </cell>
        </row>
        <row r="189">
          <cell r="A189" t="str">
            <v>Miscellaneous</v>
          </cell>
          <cell r="B189">
            <v>-5549.07</v>
          </cell>
          <cell r="C189">
            <v>89969.56</v>
          </cell>
          <cell r="D189">
            <v>-2543063.66</v>
          </cell>
          <cell r="E189">
            <v>48181.42</v>
          </cell>
          <cell r="F189">
            <v>-4797.63</v>
          </cell>
          <cell r="G189">
            <v>-6660.24</v>
          </cell>
          <cell r="H189" t="str">
            <v>0</v>
          </cell>
          <cell r="I189" t="str">
            <v>0</v>
          </cell>
          <cell r="J189" t="str">
            <v>0</v>
          </cell>
          <cell r="L189">
            <v>-184695.45</v>
          </cell>
          <cell r="M189">
            <v>47979.21</v>
          </cell>
          <cell r="N189">
            <v>51534.74</v>
          </cell>
          <cell r="O189">
            <v>-6691.87</v>
          </cell>
          <cell r="P189">
            <v>-2513792.9900000002</v>
          </cell>
        </row>
      </sheetData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Sheet1"/>
      <sheetName val="EssDB Mar07"/>
    </sheetNames>
    <sheetDataSet>
      <sheetData sheetId="0">
        <row r="8">
          <cell r="B8" t="str">
            <v>March</v>
          </cell>
          <cell r="C8" t="str">
            <v>March</v>
          </cell>
          <cell r="D8" t="str">
            <v>Y-T-D(March)</v>
          </cell>
          <cell r="E8" t="str">
            <v>Y-T-D(March)</v>
          </cell>
          <cell r="F8" t="str">
            <v>Y-T-D(September)</v>
          </cell>
          <cell r="G8" t="str">
            <v>March</v>
          </cell>
          <cell r="H8" t="str">
            <v>March</v>
          </cell>
          <cell r="I8" t="str">
            <v>Y-T-D(March)</v>
          </cell>
          <cell r="J8" t="str">
            <v>Y-T-D(March)</v>
          </cell>
          <cell r="K8" t="str">
            <v>Y-T-D(September)</v>
          </cell>
          <cell r="L8" t="str">
            <v>March</v>
          </cell>
          <cell r="M8" t="str">
            <v>March</v>
          </cell>
          <cell r="N8" t="str">
            <v>Y-T-D(March)</v>
          </cell>
          <cell r="O8" t="str">
            <v>Y-T-D(March)</v>
          </cell>
          <cell r="P8" t="str">
            <v>Y-T-D(September)</v>
          </cell>
          <cell r="Q8" t="str">
            <v>March</v>
          </cell>
          <cell r="R8" t="str">
            <v>March</v>
          </cell>
          <cell r="S8" t="str">
            <v>Y-T-D(March)</v>
          </cell>
          <cell r="T8" t="str">
            <v>Y-T-D(March)</v>
          </cell>
          <cell r="U8" t="str">
            <v>Y-T-D(September)</v>
          </cell>
          <cell r="V8" t="str">
            <v>March</v>
          </cell>
          <cell r="W8" t="str">
            <v>March</v>
          </cell>
          <cell r="X8" t="str">
            <v>Y-T-D(March)</v>
          </cell>
          <cell r="Y8" t="str">
            <v>Y-T-D(March)</v>
          </cell>
          <cell r="Z8" t="str">
            <v>Y-T-D(September)</v>
          </cell>
          <cell r="AA8" t="str">
            <v>March</v>
          </cell>
          <cell r="AB8" t="str">
            <v>March</v>
          </cell>
          <cell r="AC8" t="str">
            <v>Y-T-D(March)</v>
          </cell>
          <cell r="AD8" t="str">
            <v>Y-T-D(March)</v>
          </cell>
          <cell r="AE8" t="str">
            <v>Y-T-D(September)</v>
          </cell>
          <cell r="AF8" t="str">
            <v>March</v>
          </cell>
          <cell r="AG8" t="str">
            <v>March</v>
          </cell>
          <cell r="AH8" t="str">
            <v>Y-T-D(March)</v>
          </cell>
          <cell r="AI8" t="str">
            <v>Y-T-D(March)</v>
          </cell>
          <cell r="AJ8" t="str">
            <v>Y-T-D(September)</v>
          </cell>
          <cell r="AK8" t="str">
            <v>March</v>
          </cell>
          <cell r="AL8" t="str">
            <v>March</v>
          </cell>
          <cell r="AM8" t="str">
            <v>Y-T-D(March)</v>
          </cell>
          <cell r="AN8" t="str">
            <v>Y-T-D(March)</v>
          </cell>
          <cell r="AO8" t="str">
            <v>Y-T-D(September)</v>
          </cell>
          <cell r="AP8" t="str">
            <v>March</v>
          </cell>
          <cell r="AQ8" t="str">
            <v>March</v>
          </cell>
          <cell r="AR8" t="str">
            <v>Y-T-D(March)</v>
          </cell>
          <cell r="AS8" t="str">
            <v>Y-T-D(March)</v>
          </cell>
          <cell r="AT8" t="str">
            <v>Y-T-D(September)</v>
          </cell>
          <cell r="AU8" t="str">
            <v>March</v>
          </cell>
          <cell r="AV8" t="str">
            <v>March</v>
          </cell>
          <cell r="AW8" t="str">
            <v>Y-T-D(March)</v>
          </cell>
          <cell r="AX8" t="str">
            <v>Y-T-D(March)</v>
          </cell>
          <cell r="AY8" t="str">
            <v>Y-T-D(September)</v>
          </cell>
          <cell r="AZ8" t="str">
            <v>March</v>
          </cell>
          <cell r="BA8" t="str">
            <v>March</v>
          </cell>
          <cell r="BB8" t="str">
            <v>Y-T-D(March)</v>
          </cell>
          <cell r="BC8" t="str">
            <v>Y-T-D(March)</v>
          </cell>
          <cell r="BD8" t="str">
            <v>Y-T-D(September)</v>
          </cell>
          <cell r="BE8" t="str">
            <v>March</v>
          </cell>
          <cell r="BF8" t="str">
            <v>March</v>
          </cell>
          <cell r="BG8" t="str">
            <v>Y-T-D(March)</v>
          </cell>
          <cell r="BH8" t="str">
            <v>Y-T-D(March)</v>
          </cell>
          <cell r="BI8" t="str">
            <v>Y-T-D(September)</v>
          </cell>
          <cell r="BJ8" t="str">
            <v>March</v>
          </cell>
          <cell r="BK8" t="str">
            <v>March</v>
          </cell>
          <cell r="BL8" t="str">
            <v>Y-T-D(March)</v>
          </cell>
          <cell r="BM8" t="str">
            <v>Y-T-D(March)</v>
          </cell>
          <cell r="BN8" t="str">
            <v>Y-T-D(September)</v>
          </cell>
          <cell r="BO8" t="str">
            <v>March</v>
          </cell>
          <cell r="BP8" t="str">
            <v>March</v>
          </cell>
          <cell r="BQ8" t="str">
            <v>Y-T-D(March)</v>
          </cell>
          <cell r="BR8" t="str">
            <v>Y-T-D(March)</v>
          </cell>
          <cell r="BS8" t="str">
            <v>Y-T-D(September)</v>
          </cell>
          <cell r="BT8" t="str">
            <v>March</v>
          </cell>
          <cell r="BU8" t="str">
            <v>March</v>
          </cell>
          <cell r="BV8" t="str">
            <v>Y-T-D(March)</v>
          </cell>
          <cell r="BW8" t="str">
            <v>Y-T-D(March)</v>
          </cell>
          <cell r="BX8" t="str">
            <v>Y-T-D(September)</v>
          </cell>
          <cell r="BY8" t="str">
            <v>March</v>
          </cell>
          <cell r="BZ8" t="str">
            <v>March</v>
          </cell>
          <cell r="CA8" t="str">
            <v>Y-T-D(March)</v>
          </cell>
          <cell r="CB8" t="str">
            <v>Y-T-D(March)</v>
          </cell>
          <cell r="CC8" t="str">
            <v>Y-T-D(September)</v>
          </cell>
          <cell r="CD8" t="str">
            <v>March</v>
          </cell>
          <cell r="CE8" t="str">
            <v>March</v>
          </cell>
          <cell r="CF8" t="str">
            <v>Y-T-D(March)</v>
          </cell>
          <cell r="CG8" t="str">
            <v>Y-T-D(March)</v>
          </cell>
          <cell r="CH8" t="str">
            <v>Y-T-D(September)</v>
          </cell>
          <cell r="CI8" t="str">
            <v>March</v>
          </cell>
          <cell r="CJ8" t="str">
            <v>March</v>
          </cell>
          <cell r="CK8" t="str">
            <v>Y-T-D(March)</v>
          </cell>
          <cell r="CL8" t="str">
            <v>Y-T-D(March)</v>
          </cell>
          <cell r="CM8" t="str">
            <v>Y-T-D(September)</v>
          </cell>
          <cell r="CO8" t="str">
            <v>Q-T-D(March)</v>
          </cell>
        </row>
        <row r="9">
          <cell r="B9" t="str">
            <v>CY Actual</v>
          </cell>
          <cell r="C9" t="str">
            <v>Budget 2007</v>
          </cell>
          <cell r="D9" t="str">
            <v>CY Actual</v>
          </cell>
          <cell r="E9" t="str">
            <v>Budget 2007</v>
          </cell>
          <cell r="F9" t="str">
            <v>Budget 2007</v>
          </cell>
          <cell r="L9" t="str">
            <v>CY Actual</v>
          </cell>
          <cell r="M9" t="str">
            <v>Budget 2007</v>
          </cell>
          <cell r="N9" t="str">
            <v>CY Actual</v>
          </cell>
          <cell r="O9" t="str">
            <v>Budget 2007</v>
          </cell>
          <cell r="P9" t="str">
            <v>Budget 2007</v>
          </cell>
          <cell r="Q9" t="str">
            <v>CY Actual</v>
          </cell>
          <cell r="R9" t="str">
            <v>Budget 2007</v>
          </cell>
          <cell r="S9" t="str">
            <v>CY Actual</v>
          </cell>
          <cell r="T9" t="str">
            <v>Budget 2007</v>
          </cell>
          <cell r="U9" t="str">
            <v>Budget 2007</v>
          </cell>
          <cell r="V9" t="str">
            <v>CY Actual</v>
          </cell>
          <cell r="W9" t="str">
            <v>Budget 2007</v>
          </cell>
          <cell r="X9" t="str">
            <v>CY Actual</v>
          </cell>
          <cell r="Y9" t="str">
            <v>Budget 2007</v>
          </cell>
          <cell r="Z9" t="str">
            <v>Budget 2007</v>
          </cell>
          <cell r="AA9" t="str">
            <v>CY Actual</v>
          </cell>
          <cell r="AB9" t="str">
            <v>Budget 2007</v>
          </cell>
          <cell r="AC9" t="str">
            <v>CY Actual</v>
          </cell>
          <cell r="AD9" t="str">
            <v>Budget 2007</v>
          </cell>
          <cell r="AE9" t="str">
            <v>Budget 2007</v>
          </cell>
          <cell r="AF9" t="str">
            <v>CY Actual</v>
          </cell>
          <cell r="AG9" t="str">
            <v>Budget 2007</v>
          </cell>
          <cell r="AH9" t="str">
            <v>CY Actual</v>
          </cell>
          <cell r="AI9" t="str">
            <v>Budget 2007</v>
          </cell>
          <cell r="AJ9" t="str">
            <v>Budget 2007</v>
          </cell>
          <cell r="AK9" t="str">
            <v>CY Actual</v>
          </cell>
          <cell r="AL9" t="str">
            <v>Budget 2007</v>
          </cell>
          <cell r="AM9" t="str">
            <v>CY Actual</v>
          </cell>
          <cell r="AN9" t="str">
            <v>Budget 2007</v>
          </cell>
          <cell r="AO9" t="str">
            <v>Budget 2007</v>
          </cell>
          <cell r="AP9" t="str">
            <v>CY Actual</v>
          </cell>
          <cell r="AQ9" t="str">
            <v>Budget 2007</v>
          </cell>
          <cell r="AR9" t="str">
            <v>CY Actual</v>
          </cell>
          <cell r="AS9" t="str">
            <v>Budget 2007</v>
          </cell>
          <cell r="AT9" t="str">
            <v>Budget 2007</v>
          </cell>
          <cell r="AU9" t="str">
            <v>CY Actual</v>
          </cell>
          <cell r="AV9" t="str">
            <v>Budget 2007</v>
          </cell>
          <cell r="AW9" t="str">
            <v>CY Actual</v>
          </cell>
          <cell r="AX9" t="str">
            <v>Budget 2007</v>
          </cell>
          <cell r="AY9" t="str">
            <v>Budget 2007</v>
          </cell>
          <cell r="AZ9" t="str">
            <v>CY Actual</v>
          </cell>
          <cell r="BA9" t="str">
            <v>Budget 2007</v>
          </cell>
          <cell r="BB9" t="str">
            <v>CY Actual</v>
          </cell>
          <cell r="BC9" t="str">
            <v>Budget 2007</v>
          </cell>
          <cell r="BD9" t="str">
            <v>Budget 2007</v>
          </cell>
          <cell r="BE9" t="str">
            <v>CY Actual</v>
          </cell>
          <cell r="BF9" t="str">
            <v>Budget 2007</v>
          </cell>
          <cell r="BG9" t="str">
            <v>CY Actual</v>
          </cell>
          <cell r="BH9" t="str">
            <v>Budget 2007</v>
          </cell>
          <cell r="BI9" t="str">
            <v>Budget 2007</v>
          </cell>
          <cell r="BJ9" t="str">
            <v>CY Actual</v>
          </cell>
          <cell r="BK9" t="str">
            <v>Budget 2007</v>
          </cell>
          <cell r="BL9" t="str">
            <v>CY Actual</v>
          </cell>
          <cell r="BM9" t="str">
            <v>Budget 2007</v>
          </cell>
          <cell r="BN9" t="str">
            <v>Budget 2007</v>
          </cell>
          <cell r="BO9" t="str">
            <v>CY Actual</v>
          </cell>
          <cell r="BP9" t="str">
            <v>Budget 2007</v>
          </cell>
          <cell r="BQ9" t="str">
            <v>CY Actual</v>
          </cell>
          <cell r="BR9" t="str">
            <v>Budget 2007</v>
          </cell>
          <cell r="BS9" t="str">
            <v>Budget 2007</v>
          </cell>
          <cell r="BY9" t="str">
            <v>CY Actual</v>
          </cell>
          <cell r="BZ9" t="str">
            <v>Budget 2007</v>
          </cell>
          <cell r="CA9" t="str">
            <v>CY Actual</v>
          </cell>
          <cell r="CB9" t="str">
            <v>Budget 2007</v>
          </cell>
          <cell r="CC9" t="str">
            <v>Budget 2007</v>
          </cell>
          <cell r="CD9" t="str">
            <v>CY Actual</v>
          </cell>
          <cell r="CE9" t="str">
            <v>Budget 2007</v>
          </cell>
          <cell r="CF9" t="str">
            <v>CY Actual</v>
          </cell>
          <cell r="CG9" t="str">
            <v>Budget 2007</v>
          </cell>
          <cell r="CH9" t="str">
            <v>Budget 2007</v>
          </cell>
          <cell r="CI9" t="str">
            <v>CY Actual</v>
          </cell>
          <cell r="CJ9" t="str">
            <v>Budget 2007</v>
          </cell>
          <cell r="CK9" t="str">
            <v>CY Actual</v>
          </cell>
          <cell r="CL9" t="str">
            <v>Budget 2007</v>
          </cell>
          <cell r="CM9" t="str">
            <v>Budget 2007</v>
          </cell>
          <cell r="CO9" t="str">
            <v>CY Actual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KY/Mid States</v>
          </cell>
          <cell r="R10" t="str">
            <v>KY/Mid States</v>
          </cell>
          <cell r="S10" t="str">
            <v>KY/Mid States</v>
          </cell>
          <cell r="T10" t="str">
            <v>KY/Mid States</v>
          </cell>
          <cell r="U10" t="str">
            <v>KY/Mid 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Corporation Cons (Elim)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Y10" t="str">
            <v>Company</v>
          </cell>
          <cell r="BZ10" t="str">
            <v>Company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Other Operating Companies (Elim)</v>
          </cell>
          <cell r="CE10" t="str">
            <v>Other Operating Companies (Elim)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Atmos Pipeline - Texas</v>
          </cell>
          <cell r="CJ10" t="str">
            <v>Atmos Pipeline - Texas</v>
          </cell>
          <cell r="CK10" t="str">
            <v>Atmos Pipeline - Texas</v>
          </cell>
          <cell r="CL10" t="str">
            <v>Atmos Pipeline - Texas</v>
          </cell>
          <cell r="CM10" t="str">
            <v>Atmos Pipeline - Texas</v>
          </cell>
          <cell r="CO10" t="str">
            <v>Company</v>
          </cell>
        </row>
        <row r="11">
          <cell r="A11" t="str">
            <v>Gross Profit</v>
          </cell>
          <cell r="B11">
            <v>8390742.0799999982</v>
          </cell>
          <cell r="C11">
            <v>8017189.3200000077</v>
          </cell>
          <cell r="D11">
            <v>50325544.710000001</v>
          </cell>
          <cell r="E11">
            <v>50370798.049999997</v>
          </cell>
          <cell r="F11">
            <v>74951412.809999987</v>
          </cell>
          <cell r="L11">
            <v>9671772.8099999949</v>
          </cell>
          <cell r="M11">
            <v>7136157</v>
          </cell>
          <cell r="N11">
            <v>65195760.900000013</v>
          </cell>
          <cell r="O11">
            <v>70454389</v>
          </cell>
          <cell r="P11">
            <v>109336853</v>
          </cell>
          <cell r="Q11">
            <v>17791805.300000019</v>
          </cell>
          <cell r="R11">
            <v>16378924.509999998</v>
          </cell>
          <cell r="S11">
            <v>98853095.410000056</v>
          </cell>
          <cell r="T11">
            <v>104127672.43000001</v>
          </cell>
          <cell r="U11">
            <v>154346201.97</v>
          </cell>
          <cell r="V11">
            <v>9452792.8199999928</v>
          </cell>
          <cell r="W11">
            <v>9888721.409999989</v>
          </cell>
          <cell r="X11">
            <v>61520007.009999976</v>
          </cell>
          <cell r="Y11">
            <v>60036940.82</v>
          </cell>
          <cell r="Z11">
            <v>93058270.25999999</v>
          </cell>
          <cell r="AA11">
            <v>8915161.2699999884</v>
          </cell>
          <cell r="AB11">
            <v>9089646.7099999972</v>
          </cell>
          <cell r="AC11">
            <v>56307446.959999956</v>
          </cell>
          <cell r="AD11">
            <v>58718241.38000001</v>
          </cell>
          <cell r="AE11">
            <v>94276526.710000008</v>
          </cell>
          <cell r="AF11">
            <v>42641166.990000024</v>
          </cell>
          <cell r="AG11">
            <v>45778640</v>
          </cell>
          <cell r="AH11">
            <v>276612404.83999985</v>
          </cell>
          <cell r="AI11">
            <v>300205754</v>
          </cell>
          <cell r="AJ11">
            <v>494590383</v>
          </cell>
          <cell r="AK11">
            <v>0</v>
          </cell>
          <cell r="AL11">
            <v>0</v>
          </cell>
          <cell r="AM11">
            <v>0.65999999991618097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96863441.270000011</v>
          </cell>
          <cell r="AV11">
            <v>96289278.949999988</v>
          </cell>
          <cell r="AW11">
            <v>608814260.48999989</v>
          </cell>
          <cell r="AX11">
            <v>643913795.68000007</v>
          </cell>
          <cell r="AY11">
            <v>1020559647.75</v>
          </cell>
          <cell r="AZ11">
            <v>-8267615.0400000513</v>
          </cell>
          <cell r="BA11">
            <v>8112976</v>
          </cell>
          <cell r="BB11">
            <v>86106649.630000025</v>
          </cell>
          <cell r="BC11">
            <v>53752625</v>
          </cell>
          <cell r="BD11">
            <v>79182582</v>
          </cell>
          <cell r="BE11">
            <v>12687251.700000003</v>
          </cell>
          <cell r="BF11">
            <v>16366797.74</v>
          </cell>
          <cell r="BG11">
            <v>110895339.56999998</v>
          </cell>
          <cell r="BH11">
            <v>98450343.879999995</v>
          </cell>
          <cell r="BI11">
            <v>184199825.96999997</v>
          </cell>
          <cell r="BJ11">
            <v>4419636.6599999517</v>
          </cell>
          <cell r="BK11">
            <v>24479773.740000002</v>
          </cell>
          <cell r="BL11">
            <v>197001989.19999999</v>
          </cell>
          <cell r="BM11">
            <v>152202968.88</v>
          </cell>
          <cell r="BN11">
            <v>263382407.96999997</v>
          </cell>
          <cell r="BO11">
            <v>-158584.81000000238</v>
          </cell>
          <cell r="BP11">
            <v>-383596</v>
          </cell>
          <cell r="BQ11">
            <v>-1538361.6800000109</v>
          </cell>
          <cell r="BR11">
            <v>-2301576</v>
          </cell>
          <cell r="BS11">
            <v>-4603152</v>
          </cell>
          <cell r="BY11">
            <v>101124493.11999996</v>
          </cell>
          <cell r="BZ11">
            <v>120385456.69</v>
          </cell>
          <cell r="CA11">
            <v>804277888.00999987</v>
          </cell>
          <cell r="CB11">
            <v>793815188.56000006</v>
          </cell>
          <cell r="CC11">
            <v>1279338903.72</v>
          </cell>
          <cell r="CD11">
            <v>0</v>
          </cell>
          <cell r="CE11">
            <v>0</v>
          </cell>
          <cell r="CF11">
            <v>8.7311491370201111E-11</v>
          </cell>
          <cell r="CG11">
            <v>0</v>
          </cell>
          <cell r="CH11">
            <v>0</v>
          </cell>
          <cell r="CI11">
            <v>12792856.469999997</v>
          </cell>
          <cell r="CJ11">
            <v>13602428.74</v>
          </cell>
          <cell r="CK11">
            <v>85940389.039999992</v>
          </cell>
          <cell r="CL11">
            <v>86807091.879999995</v>
          </cell>
          <cell r="CM11">
            <v>162477589.96999997</v>
          </cell>
          <cell r="CO11">
            <v>428685801.36999983</v>
          </cell>
        </row>
        <row r="13">
          <cell r="A13" t="str">
            <v>Labor</v>
          </cell>
          <cell r="B13">
            <v>690745.01</v>
          </cell>
          <cell r="C13">
            <v>662915.52</v>
          </cell>
          <cell r="D13">
            <v>4419110.1100000003</v>
          </cell>
          <cell r="E13">
            <v>3975858.58</v>
          </cell>
          <cell r="F13">
            <v>7881256.0800000001</v>
          </cell>
          <cell r="L13">
            <v>5284058.33</v>
          </cell>
          <cell r="M13">
            <v>929469.35</v>
          </cell>
          <cell r="N13">
            <v>6612040.4799999995</v>
          </cell>
          <cell r="O13">
            <v>6380963.8600000003</v>
          </cell>
          <cell r="P13">
            <v>11693139.950000001</v>
          </cell>
          <cell r="Q13">
            <v>1482390.24</v>
          </cell>
          <cell r="R13">
            <v>1427579.67</v>
          </cell>
          <cell r="S13">
            <v>8963595.1600000001</v>
          </cell>
          <cell r="T13">
            <v>8469655.4499999993</v>
          </cell>
          <cell r="U13">
            <v>16885365.310000002</v>
          </cell>
          <cell r="V13">
            <v>1277135.21</v>
          </cell>
          <cell r="W13">
            <v>1300903.48</v>
          </cell>
          <cell r="X13">
            <v>7671697.9099999992</v>
          </cell>
          <cell r="Y13">
            <v>7565946.6800000016</v>
          </cell>
          <cell r="Z13">
            <v>15216928.140000002</v>
          </cell>
          <cell r="AA13">
            <v>774098.52</v>
          </cell>
          <cell r="AB13">
            <v>749112.93</v>
          </cell>
          <cell r="AC13">
            <v>5217243.4800000004</v>
          </cell>
          <cell r="AD13">
            <v>4728824.71</v>
          </cell>
          <cell r="AE13">
            <v>8683561.9900000021</v>
          </cell>
          <cell r="AF13">
            <v>3312651.66</v>
          </cell>
          <cell r="AG13">
            <v>3685002.3</v>
          </cell>
          <cell r="AH13">
            <v>21587734.52</v>
          </cell>
          <cell r="AI13">
            <v>21855607.410000004</v>
          </cell>
          <cell r="AJ13">
            <v>43465147.670000002</v>
          </cell>
          <cell r="AK13">
            <v>3779265.07</v>
          </cell>
          <cell r="AL13">
            <v>4001274</v>
          </cell>
          <cell r="AM13">
            <v>22261647.609999999</v>
          </cell>
          <cell r="AN13">
            <v>23620648</v>
          </cell>
          <cell r="AO13">
            <v>47194817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16600344.039999999</v>
          </cell>
          <cell r="AV13">
            <v>12756257.25</v>
          </cell>
          <cell r="AW13">
            <v>76733069.269999996</v>
          </cell>
          <cell r="AX13">
            <v>76597504.689999998</v>
          </cell>
          <cell r="AY13">
            <v>151020216.13999999</v>
          </cell>
          <cell r="AZ13">
            <v>845076.27</v>
          </cell>
          <cell r="BA13">
            <v>943910</v>
          </cell>
          <cell r="BB13">
            <v>4956092.7699999996</v>
          </cell>
          <cell r="BC13">
            <v>5577651</v>
          </cell>
          <cell r="BD13">
            <v>11155303</v>
          </cell>
          <cell r="BE13">
            <v>1431421.73</v>
          </cell>
          <cell r="BF13">
            <v>1499818.55</v>
          </cell>
          <cell r="BG13">
            <v>8765970.6799999997</v>
          </cell>
          <cell r="BH13">
            <v>8879822.6800000016</v>
          </cell>
          <cell r="BI13">
            <v>17729872.400000002</v>
          </cell>
          <cell r="BJ13">
            <v>2276498</v>
          </cell>
          <cell r="BK13">
            <v>2443728.5499999998</v>
          </cell>
          <cell r="BL13">
            <v>13722063.449999999</v>
          </cell>
          <cell r="BM13">
            <v>14457473.680000002</v>
          </cell>
          <cell r="BN13">
            <v>28885175.400000002</v>
          </cell>
          <cell r="BO13" t="str">
            <v>0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Y13">
            <v>18876842.039999999</v>
          </cell>
          <cell r="BZ13">
            <v>15199985.800000001</v>
          </cell>
          <cell r="CA13">
            <v>90455132.719999999</v>
          </cell>
          <cell r="CB13">
            <v>91054978.370000005</v>
          </cell>
          <cell r="CC13">
            <v>179905391.53999999</v>
          </cell>
          <cell r="CD13" t="str">
            <v>0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>
            <v>1363286.89</v>
          </cell>
          <cell r="CJ13">
            <v>1422802.55</v>
          </cell>
          <cell r="CK13">
            <v>8425156.7799999993</v>
          </cell>
          <cell r="CL13">
            <v>8424724.6800000016</v>
          </cell>
          <cell r="CM13">
            <v>16819674.400000002</v>
          </cell>
          <cell r="CO13">
            <v>44772111.880000003</v>
          </cell>
        </row>
        <row r="14">
          <cell r="A14" t="str">
            <v>Benefits</v>
          </cell>
          <cell r="B14">
            <v>224296.72</v>
          </cell>
          <cell r="C14">
            <v>232340.35</v>
          </cell>
          <cell r="D14">
            <v>1430310.32</v>
          </cell>
          <cell r="E14">
            <v>1394290.53</v>
          </cell>
          <cell r="F14">
            <v>2763997.39</v>
          </cell>
          <cell r="L14">
            <v>337934.51</v>
          </cell>
          <cell r="M14">
            <v>394560.58</v>
          </cell>
          <cell r="N14">
            <v>2744317.35</v>
          </cell>
          <cell r="O14">
            <v>2710047.28</v>
          </cell>
          <cell r="P14">
            <v>4966515.84</v>
          </cell>
          <cell r="Q14">
            <v>467689.15</v>
          </cell>
          <cell r="R14">
            <v>628922.27</v>
          </cell>
          <cell r="S14">
            <v>3739774.71</v>
          </cell>
          <cell r="T14">
            <v>3735051.88</v>
          </cell>
          <cell r="U14">
            <v>7447774.8599999994</v>
          </cell>
          <cell r="V14">
            <v>497901.78</v>
          </cell>
          <cell r="W14">
            <v>517252.91</v>
          </cell>
          <cell r="X14">
            <v>3131377.22</v>
          </cell>
          <cell r="Y14">
            <v>3014356.06</v>
          </cell>
          <cell r="Z14">
            <v>6059450.1000000006</v>
          </cell>
          <cell r="AA14">
            <v>332327.53000000003</v>
          </cell>
          <cell r="AB14">
            <v>355944.22</v>
          </cell>
          <cell r="AC14">
            <v>2387837.69</v>
          </cell>
          <cell r="AD14">
            <v>2251034.13</v>
          </cell>
          <cell r="AE14">
            <v>4134225.55</v>
          </cell>
          <cell r="AF14">
            <v>1047906.86</v>
          </cell>
          <cell r="AG14">
            <v>1209024.6200000001</v>
          </cell>
          <cell r="AH14">
            <v>7035122.8099999996</v>
          </cell>
          <cell r="AI14">
            <v>7173798.7400000002</v>
          </cell>
          <cell r="AJ14">
            <v>14269347.529999999</v>
          </cell>
          <cell r="AK14">
            <v>1046450.46</v>
          </cell>
          <cell r="AL14">
            <v>1192321</v>
          </cell>
          <cell r="AM14">
            <v>6995489.3799999999</v>
          </cell>
          <cell r="AN14">
            <v>7039371</v>
          </cell>
          <cell r="AO14">
            <v>14064980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3954507.01</v>
          </cell>
          <cell r="AV14">
            <v>4530365.95</v>
          </cell>
          <cell r="AW14">
            <v>27464229.479999997</v>
          </cell>
          <cell r="AX14">
            <v>27317949.620000001</v>
          </cell>
          <cell r="AY14">
            <v>53706291.270000003</v>
          </cell>
          <cell r="AZ14">
            <v>22650.21</v>
          </cell>
          <cell r="BA14" t="str">
            <v>0</v>
          </cell>
          <cell r="BB14">
            <v>141329.87</v>
          </cell>
          <cell r="BC14" t="str">
            <v>0</v>
          </cell>
          <cell r="BD14" t="str">
            <v>0</v>
          </cell>
          <cell r="BE14">
            <v>428130.06</v>
          </cell>
          <cell r="BF14">
            <v>452585.5</v>
          </cell>
          <cell r="BG14">
            <v>2842699.63</v>
          </cell>
          <cell r="BH14">
            <v>2680738.65</v>
          </cell>
          <cell r="BI14">
            <v>5352001.4000000004</v>
          </cell>
          <cell r="BJ14">
            <v>450780.27</v>
          </cell>
          <cell r="BK14">
            <v>452585.5</v>
          </cell>
          <cell r="BL14">
            <v>2984029.5</v>
          </cell>
          <cell r="BM14">
            <v>2680738.65</v>
          </cell>
          <cell r="BN14">
            <v>5352001.4000000004</v>
          </cell>
          <cell r="BO14" t="str">
            <v>0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Y14">
            <v>4405287.28</v>
          </cell>
          <cell r="BZ14">
            <v>4982951.45</v>
          </cell>
          <cell r="CA14">
            <v>30448258.979999997</v>
          </cell>
          <cell r="CB14">
            <v>29998688.27</v>
          </cell>
          <cell r="CC14">
            <v>59058292.670000002</v>
          </cell>
          <cell r="CD14" t="str">
            <v>0</v>
          </cell>
          <cell r="CE14" t="str">
            <v>0</v>
          </cell>
          <cell r="CF14" t="str">
            <v>0</v>
          </cell>
          <cell r="CG14" t="str">
            <v>0</v>
          </cell>
          <cell r="CH14" t="str">
            <v>0</v>
          </cell>
          <cell r="CI14">
            <v>423613.08</v>
          </cell>
          <cell r="CJ14">
            <v>452585.5</v>
          </cell>
          <cell r="CK14">
            <v>2815465.14</v>
          </cell>
          <cell r="CL14">
            <v>2680738.65</v>
          </cell>
          <cell r="CM14">
            <v>5352001.4000000004</v>
          </cell>
          <cell r="CO14">
            <v>15266379.389999999</v>
          </cell>
        </row>
        <row r="15">
          <cell r="A15" t="str">
            <v>Materials &amp; Supplies</v>
          </cell>
          <cell r="B15">
            <v>47986.41</v>
          </cell>
          <cell r="C15">
            <v>88105.2</v>
          </cell>
          <cell r="D15">
            <v>313695.01</v>
          </cell>
          <cell r="E15">
            <v>421619.20000000001</v>
          </cell>
          <cell r="F15">
            <v>814500.4</v>
          </cell>
          <cell r="L15">
            <v>161584.42000000001</v>
          </cell>
          <cell r="M15">
            <v>82944.399999999994</v>
          </cell>
          <cell r="N15">
            <v>509400.14</v>
          </cell>
          <cell r="O15">
            <v>448982.4</v>
          </cell>
          <cell r="P15">
            <v>795668.8</v>
          </cell>
          <cell r="Q15">
            <v>101897.53</v>
          </cell>
          <cell r="R15">
            <v>94433.77</v>
          </cell>
          <cell r="S15">
            <v>674174.44</v>
          </cell>
          <cell r="T15">
            <v>570892.34</v>
          </cell>
          <cell r="U15">
            <v>1126249.3</v>
          </cell>
          <cell r="V15">
            <v>133690.29</v>
          </cell>
          <cell r="W15">
            <v>111101.9</v>
          </cell>
          <cell r="X15">
            <v>733835.79</v>
          </cell>
          <cell r="Y15">
            <v>637257.85</v>
          </cell>
          <cell r="Z15">
            <v>1358451.35</v>
          </cell>
          <cell r="AA15">
            <v>108432.67</v>
          </cell>
          <cell r="AB15">
            <v>79742.759999999995</v>
          </cell>
          <cell r="AC15">
            <v>548144.54</v>
          </cell>
          <cell r="AD15">
            <v>525256.48</v>
          </cell>
          <cell r="AE15">
            <v>1003234.68</v>
          </cell>
          <cell r="AF15">
            <v>402862.29</v>
          </cell>
          <cell r="AG15">
            <v>447217.68</v>
          </cell>
          <cell r="AH15">
            <v>2264787.7200000002</v>
          </cell>
          <cell r="AI15">
            <v>2750251.8</v>
          </cell>
          <cell r="AJ15">
            <v>5362450.3600000003</v>
          </cell>
          <cell r="AK15">
            <v>73526.259999999995</v>
          </cell>
          <cell r="AL15">
            <v>45181</v>
          </cell>
          <cell r="AM15">
            <v>315880.77</v>
          </cell>
          <cell r="AN15">
            <v>308909</v>
          </cell>
          <cell r="AO15">
            <v>604701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1029979.87</v>
          </cell>
          <cell r="AV15">
            <v>948726.71</v>
          </cell>
          <cell r="AW15">
            <v>5359918.41</v>
          </cell>
          <cell r="AX15">
            <v>5663169.0700000003</v>
          </cell>
          <cell r="AY15">
            <v>11065255.889999999</v>
          </cell>
          <cell r="AZ15">
            <v>16529.32</v>
          </cell>
          <cell r="BA15">
            <v>22500</v>
          </cell>
          <cell r="BB15">
            <v>160568.73000000001</v>
          </cell>
          <cell r="BC15">
            <v>135000</v>
          </cell>
          <cell r="BD15">
            <v>270000</v>
          </cell>
          <cell r="BE15">
            <v>307980.34000000003</v>
          </cell>
          <cell r="BF15">
            <v>286314.03999999998</v>
          </cell>
          <cell r="BG15">
            <v>1771016.5</v>
          </cell>
          <cell r="BH15">
            <v>1882743.4</v>
          </cell>
          <cell r="BI15">
            <v>3756295.72</v>
          </cell>
          <cell r="BJ15">
            <v>324509.65999999997</v>
          </cell>
          <cell r="BK15">
            <v>308814.03999999998</v>
          </cell>
          <cell r="BL15">
            <v>1931585.23</v>
          </cell>
          <cell r="BM15">
            <v>2017743.4</v>
          </cell>
          <cell r="BN15">
            <v>4026295.72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Y15">
            <v>1354489.53</v>
          </cell>
          <cell r="BZ15">
            <v>1257540.75</v>
          </cell>
          <cell r="CA15">
            <v>7291503.6399999997</v>
          </cell>
          <cell r="CB15">
            <v>7680912.4700000007</v>
          </cell>
          <cell r="CC15">
            <v>15091551.609999999</v>
          </cell>
          <cell r="CD15" t="str">
            <v>0</v>
          </cell>
          <cell r="CE15" t="str">
            <v>0</v>
          </cell>
          <cell r="CF15" t="str">
            <v>0</v>
          </cell>
          <cell r="CG15" t="str">
            <v>0</v>
          </cell>
          <cell r="CH15" t="str">
            <v>0</v>
          </cell>
          <cell r="CI15">
            <v>300397.08</v>
          </cell>
          <cell r="CJ15">
            <v>267814.03999999998</v>
          </cell>
          <cell r="CK15">
            <v>1702063.87</v>
          </cell>
          <cell r="CL15">
            <v>1780743.4</v>
          </cell>
          <cell r="CM15">
            <v>3585295.72</v>
          </cell>
          <cell r="CO15">
            <v>4210835.25</v>
          </cell>
        </row>
        <row r="16">
          <cell r="A16" t="str">
            <v>Vehicles &amp; Equip</v>
          </cell>
          <cell r="B16">
            <v>115369.15</v>
          </cell>
          <cell r="C16">
            <v>107837</v>
          </cell>
          <cell r="D16">
            <v>595901.75</v>
          </cell>
          <cell r="E16">
            <v>672037.23</v>
          </cell>
          <cell r="F16">
            <v>1315343.23</v>
          </cell>
          <cell r="L16">
            <v>134525.04999999999</v>
          </cell>
          <cell r="M16">
            <v>131328</v>
          </cell>
          <cell r="N16">
            <v>959615.15</v>
          </cell>
          <cell r="O16">
            <v>922880</v>
          </cell>
          <cell r="P16">
            <v>1739743</v>
          </cell>
          <cell r="Q16">
            <v>215038.38</v>
          </cell>
          <cell r="R16">
            <v>212764.48</v>
          </cell>
          <cell r="S16">
            <v>1206909.33</v>
          </cell>
          <cell r="T16">
            <v>1287805.8799999999</v>
          </cell>
          <cell r="U16">
            <v>2572065.83</v>
          </cell>
          <cell r="V16">
            <v>159539.68</v>
          </cell>
          <cell r="W16">
            <v>151487.9</v>
          </cell>
          <cell r="X16">
            <v>932936.14</v>
          </cell>
          <cell r="Y16">
            <v>895469.4</v>
          </cell>
          <cell r="Z16">
            <v>1824234.8</v>
          </cell>
          <cell r="AA16">
            <v>133728.72</v>
          </cell>
          <cell r="AB16">
            <v>125427.89</v>
          </cell>
          <cell r="AC16">
            <v>899892.93</v>
          </cell>
          <cell r="AD16">
            <v>805789.35</v>
          </cell>
          <cell r="AE16">
            <v>1489191.5</v>
          </cell>
          <cell r="AF16">
            <v>377634.98</v>
          </cell>
          <cell r="AG16">
            <v>544366.22</v>
          </cell>
          <cell r="AH16">
            <v>2712514.3</v>
          </cell>
          <cell r="AI16">
            <v>2910168.9</v>
          </cell>
          <cell r="AJ16">
            <v>5785359.8600000013</v>
          </cell>
          <cell r="AK16">
            <v>-10162.129999999999</v>
          </cell>
          <cell r="AL16">
            <v>-17825</v>
          </cell>
          <cell r="AM16">
            <v>-55505.78</v>
          </cell>
          <cell r="AN16">
            <v>-36150</v>
          </cell>
          <cell r="AO16">
            <v>-75300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1125673.83</v>
          </cell>
          <cell r="AV16">
            <v>1255386.49</v>
          </cell>
          <cell r="AW16">
            <v>7252263.8200000003</v>
          </cell>
          <cell r="AX16">
            <v>7458000.7600000007</v>
          </cell>
          <cell r="AY16">
            <v>14650638.220000001</v>
          </cell>
          <cell r="AZ16">
            <v>219.58</v>
          </cell>
          <cell r="BA16">
            <v>225</v>
          </cell>
          <cell r="BB16">
            <v>880.4</v>
          </cell>
          <cell r="BC16">
            <v>1350</v>
          </cell>
          <cell r="BD16">
            <v>2700</v>
          </cell>
          <cell r="BE16">
            <v>129334.39</v>
          </cell>
          <cell r="BF16">
            <v>133182.28</v>
          </cell>
          <cell r="BG16">
            <v>830191.22</v>
          </cell>
          <cell r="BH16">
            <v>704651.1</v>
          </cell>
          <cell r="BI16">
            <v>1409618.14</v>
          </cell>
          <cell r="BJ16">
            <v>129553.97</v>
          </cell>
          <cell r="BK16">
            <v>133407.28</v>
          </cell>
          <cell r="BL16">
            <v>831071.62</v>
          </cell>
          <cell r="BM16">
            <v>706001.1</v>
          </cell>
          <cell r="BN16">
            <v>1412318.14</v>
          </cell>
          <cell r="BO16">
            <v>-5908.93</v>
          </cell>
          <cell r="BP16" t="str">
            <v>0</v>
          </cell>
          <cell r="BQ16">
            <v>-35453.58</v>
          </cell>
          <cell r="BR16" t="str">
            <v>0</v>
          </cell>
          <cell r="BS16" t="str">
            <v>0</v>
          </cell>
          <cell r="BY16">
            <v>1249318.8700000001</v>
          </cell>
          <cell r="BZ16">
            <v>1388793.77</v>
          </cell>
          <cell r="CA16">
            <v>8047881.8600000003</v>
          </cell>
          <cell r="CB16">
            <v>8164001.8600000003</v>
          </cell>
          <cell r="CC16">
            <v>16062956.359999999</v>
          </cell>
          <cell r="CD16" t="str">
            <v>0</v>
          </cell>
          <cell r="CE16" t="str">
            <v>0</v>
          </cell>
          <cell r="CF16" t="str">
            <v>0</v>
          </cell>
          <cell r="CG16" t="str">
            <v>0</v>
          </cell>
          <cell r="CH16" t="str">
            <v>0</v>
          </cell>
          <cell r="CI16">
            <v>129224.59</v>
          </cell>
          <cell r="CJ16">
            <v>132667.28</v>
          </cell>
          <cell r="CK16">
            <v>828642.75</v>
          </cell>
          <cell r="CL16">
            <v>701561.1</v>
          </cell>
          <cell r="CM16">
            <v>1403438.14</v>
          </cell>
          <cell r="CO16">
            <v>3968858.22</v>
          </cell>
        </row>
        <row r="17">
          <cell r="A17" t="str">
            <v>Print &amp; Postages</v>
          </cell>
          <cell r="B17">
            <v>3770.61</v>
          </cell>
          <cell r="C17">
            <v>7343</v>
          </cell>
          <cell r="D17">
            <v>24686.18</v>
          </cell>
          <cell r="E17">
            <v>44482</v>
          </cell>
          <cell r="F17">
            <v>88855</v>
          </cell>
          <cell r="L17">
            <v>2486.75</v>
          </cell>
          <cell r="M17">
            <v>3761</v>
          </cell>
          <cell r="N17">
            <v>17675.740000000002</v>
          </cell>
          <cell r="O17">
            <v>23245</v>
          </cell>
          <cell r="P17">
            <v>46286</v>
          </cell>
          <cell r="Q17">
            <v>5580.69</v>
          </cell>
          <cell r="R17">
            <v>6496.07</v>
          </cell>
          <cell r="S17">
            <v>40333.89</v>
          </cell>
          <cell r="T17">
            <v>40887.440000000002</v>
          </cell>
          <cell r="U17">
            <v>83161.86</v>
          </cell>
          <cell r="V17">
            <v>5526.25</v>
          </cell>
          <cell r="W17">
            <v>14781</v>
          </cell>
          <cell r="X17">
            <v>48086.19</v>
          </cell>
          <cell r="Y17">
            <v>46551</v>
          </cell>
          <cell r="Z17">
            <v>82988</v>
          </cell>
          <cell r="AA17">
            <v>3036.11</v>
          </cell>
          <cell r="AB17">
            <v>3571.39</v>
          </cell>
          <cell r="AC17">
            <v>19145.71</v>
          </cell>
          <cell r="AD17">
            <v>23980.28</v>
          </cell>
          <cell r="AE17">
            <v>46406.93</v>
          </cell>
          <cell r="AF17">
            <v>9124.35</v>
          </cell>
          <cell r="AG17">
            <v>11885</v>
          </cell>
          <cell r="AH17">
            <v>64764.480000000003</v>
          </cell>
          <cell r="AI17">
            <v>66911</v>
          </cell>
          <cell r="AJ17">
            <v>147799</v>
          </cell>
          <cell r="AK17">
            <v>28207.040000000001</v>
          </cell>
          <cell r="AL17">
            <v>28181</v>
          </cell>
          <cell r="AM17">
            <v>148069.32</v>
          </cell>
          <cell r="AN17">
            <v>164614</v>
          </cell>
          <cell r="AO17">
            <v>328749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57731.8</v>
          </cell>
          <cell r="AV17">
            <v>76018.460000000006</v>
          </cell>
          <cell r="AW17">
            <v>362761.51</v>
          </cell>
          <cell r="AX17">
            <v>410670.72</v>
          </cell>
          <cell r="AY17">
            <v>824245.79</v>
          </cell>
          <cell r="AZ17">
            <v>3467.08</v>
          </cell>
          <cell r="BA17">
            <v>4100</v>
          </cell>
          <cell r="BB17">
            <v>29830.27</v>
          </cell>
          <cell r="BC17">
            <v>24600</v>
          </cell>
          <cell r="BD17">
            <v>49200</v>
          </cell>
          <cell r="BE17">
            <v>5326.09</v>
          </cell>
          <cell r="BF17">
            <v>15538</v>
          </cell>
          <cell r="BG17">
            <v>54614.77</v>
          </cell>
          <cell r="BH17">
            <v>93489</v>
          </cell>
          <cell r="BI17">
            <v>183755</v>
          </cell>
          <cell r="BJ17">
            <v>8793.17</v>
          </cell>
          <cell r="BK17">
            <v>19638</v>
          </cell>
          <cell r="BL17">
            <v>84445.04</v>
          </cell>
          <cell r="BM17">
            <v>118089</v>
          </cell>
          <cell r="BN17">
            <v>232955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Y17">
            <v>66524.97</v>
          </cell>
          <cell r="BZ17">
            <v>95656.46</v>
          </cell>
          <cell r="CA17">
            <v>447206.55</v>
          </cell>
          <cell r="CB17">
            <v>528759.72</v>
          </cell>
          <cell r="CC17">
            <v>1057200.79</v>
          </cell>
          <cell r="CD17" t="str">
            <v>0</v>
          </cell>
          <cell r="CE17" t="str">
            <v>0</v>
          </cell>
          <cell r="CF17" t="str">
            <v>0</v>
          </cell>
          <cell r="CG17" t="str">
            <v>0</v>
          </cell>
          <cell r="CH17" t="str">
            <v>0</v>
          </cell>
          <cell r="CI17">
            <v>5031.75</v>
          </cell>
          <cell r="CJ17">
            <v>13223</v>
          </cell>
          <cell r="CK17">
            <v>46576.86</v>
          </cell>
          <cell r="CL17">
            <v>79599</v>
          </cell>
          <cell r="CM17">
            <v>155975</v>
          </cell>
          <cell r="CO17">
            <v>254620.63</v>
          </cell>
        </row>
        <row r="18">
          <cell r="A18" t="str">
            <v>Insurance</v>
          </cell>
          <cell r="B18">
            <v>21343.23</v>
          </cell>
          <cell r="C18">
            <v>20408.04</v>
          </cell>
          <cell r="D18">
            <v>205374.54</v>
          </cell>
          <cell r="E18">
            <v>151317.45000000001</v>
          </cell>
          <cell r="F18">
            <v>283215</v>
          </cell>
          <cell r="L18">
            <v>21822.74</v>
          </cell>
          <cell r="M18">
            <v>28620.639999999999</v>
          </cell>
          <cell r="N18">
            <v>288259.53999999998</v>
          </cell>
          <cell r="O18">
            <v>241044.43</v>
          </cell>
          <cell r="P18">
            <v>409729.43</v>
          </cell>
          <cell r="Q18">
            <v>50748.11</v>
          </cell>
          <cell r="R18">
            <v>51280.29</v>
          </cell>
          <cell r="S18">
            <v>511224.8</v>
          </cell>
          <cell r="T18">
            <v>299828.59999999998</v>
          </cell>
          <cell r="U18">
            <v>608517.78</v>
          </cell>
          <cell r="V18">
            <v>23489.79</v>
          </cell>
          <cell r="W18">
            <v>27445.27</v>
          </cell>
          <cell r="X18">
            <v>1221495.9099999999</v>
          </cell>
          <cell r="Y18">
            <v>158448.35999999999</v>
          </cell>
          <cell r="Z18">
            <v>323784.12</v>
          </cell>
          <cell r="AA18">
            <v>17807.310000000001</v>
          </cell>
          <cell r="AB18">
            <v>26881.78</v>
          </cell>
          <cell r="AC18">
            <v>221703.94</v>
          </cell>
          <cell r="AD18">
            <v>164651.48000000001</v>
          </cell>
          <cell r="AE18">
            <v>313486.07</v>
          </cell>
          <cell r="AF18">
            <v>108171.92</v>
          </cell>
          <cell r="AG18">
            <v>101732.98</v>
          </cell>
          <cell r="AH18">
            <v>1041381.08</v>
          </cell>
          <cell r="AI18">
            <v>631089.93000000005</v>
          </cell>
          <cell r="AJ18">
            <v>1321761.55</v>
          </cell>
          <cell r="AK18">
            <v>1201245.3</v>
          </cell>
          <cell r="AL18">
            <v>232319</v>
          </cell>
          <cell r="AM18">
            <v>2229778.25</v>
          </cell>
          <cell r="AN18">
            <v>1392141</v>
          </cell>
          <cell r="AO18">
            <v>2832677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1444628.4</v>
          </cell>
          <cell r="AV18">
            <v>488688</v>
          </cell>
          <cell r="AW18">
            <v>5719218.0600000005</v>
          </cell>
          <cell r="AX18">
            <v>3038521.25</v>
          </cell>
          <cell r="AY18">
            <v>6093170.9500000002</v>
          </cell>
          <cell r="AZ18">
            <v>9592.6200000000008</v>
          </cell>
          <cell r="BA18">
            <v>1400</v>
          </cell>
          <cell r="BB18">
            <v>35618.019999999997</v>
          </cell>
          <cell r="BC18">
            <v>8400</v>
          </cell>
          <cell r="BD18">
            <v>16800</v>
          </cell>
          <cell r="BE18">
            <v>36814.550000000003</v>
          </cell>
          <cell r="BF18">
            <v>47175.68</v>
          </cell>
          <cell r="BG18">
            <v>304755.64</v>
          </cell>
          <cell r="BH18">
            <v>277221.94</v>
          </cell>
          <cell r="BI18">
            <v>562382.28</v>
          </cell>
          <cell r="BJ18">
            <v>46407.17</v>
          </cell>
          <cell r="BK18">
            <v>48575.68</v>
          </cell>
          <cell r="BL18">
            <v>340373.66</v>
          </cell>
          <cell r="BM18">
            <v>285621.94</v>
          </cell>
          <cell r="BN18">
            <v>579182.28</v>
          </cell>
          <cell r="BO18" t="str">
            <v>0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Y18">
            <v>1491035.57</v>
          </cell>
          <cell r="BZ18">
            <v>537263.68000000005</v>
          </cell>
          <cell r="CA18">
            <v>6059591.7200000007</v>
          </cell>
          <cell r="CB18">
            <v>3324143.19</v>
          </cell>
          <cell r="CC18">
            <v>6672353.2300000004</v>
          </cell>
          <cell r="CD18" t="str">
            <v>0</v>
          </cell>
          <cell r="CE18" t="str">
            <v>0</v>
          </cell>
          <cell r="CF18" t="str">
            <v>0</v>
          </cell>
          <cell r="CG18" t="str">
            <v>0</v>
          </cell>
          <cell r="CH18" t="str">
            <v>0</v>
          </cell>
          <cell r="CI18">
            <v>31577.96</v>
          </cell>
          <cell r="CJ18">
            <v>41575.68</v>
          </cell>
          <cell r="CK18">
            <v>263990.96999999997</v>
          </cell>
          <cell r="CL18">
            <v>243621.94</v>
          </cell>
          <cell r="CM18">
            <v>495182.28</v>
          </cell>
          <cell r="CO18">
            <v>3042950.29</v>
          </cell>
        </row>
        <row r="19">
          <cell r="A19" t="str">
            <v>Marketing</v>
          </cell>
          <cell r="B19">
            <v>65392.81</v>
          </cell>
          <cell r="C19">
            <v>32750</v>
          </cell>
          <cell r="D19">
            <v>158429.46</v>
          </cell>
          <cell r="E19">
            <v>215500</v>
          </cell>
          <cell r="F19">
            <v>404800</v>
          </cell>
          <cell r="L19">
            <v>61641.25</v>
          </cell>
          <cell r="M19">
            <v>17966</v>
          </cell>
          <cell r="N19">
            <v>242049.54</v>
          </cell>
          <cell r="O19">
            <v>198236</v>
          </cell>
          <cell r="P19">
            <v>298217</v>
          </cell>
          <cell r="Q19">
            <v>45451.78</v>
          </cell>
          <cell r="R19">
            <v>28377</v>
          </cell>
          <cell r="S19">
            <v>260302.51</v>
          </cell>
          <cell r="T19">
            <v>242247</v>
          </cell>
          <cell r="U19">
            <v>510232.03</v>
          </cell>
          <cell r="V19">
            <v>23664.639999999999</v>
          </cell>
          <cell r="W19">
            <v>35394</v>
          </cell>
          <cell r="X19">
            <v>133803.28</v>
          </cell>
          <cell r="Y19">
            <v>235259</v>
          </cell>
          <cell r="Z19">
            <v>428273</v>
          </cell>
          <cell r="AA19">
            <v>29270.45</v>
          </cell>
          <cell r="AB19">
            <v>28325.200000000001</v>
          </cell>
          <cell r="AC19">
            <v>284739.06</v>
          </cell>
          <cell r="AD19">
            <v>164501.43</v>
          </cell>
          <cell r="AE19">
            <v>315878.74</v>
          </cell>
          <cell r="AF19">
            <v>69813.61</v>
          </cell>
          <cell r="AG19">
            <v>173904</v>
          </cell>
          <cell r="AH19">
            <v>429934.38</v>
          </cell>
          <cell r="AI19">
            <v>1069642</v>
          </cell>
          <cell r="AJ19">
            <v>1930394</v>
          </cell>
          <cell r="AK19">
            <v>68534.52</v>
          </cell>
          <cell r="AL19">
            <v>60863</v>
          </cell>
          <cell r="AM19">
            <v>498191.17</v>
          </cell>
          <cell r="AN19">
            <v>965178</v>
          </cell>
          <cell r="AO19">
            <v>1330360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363769.06</v>
          </cell>
          <cell r="AV19">
            <v>377579.2</v>
          </cell>
          <cell r="AW19">
            <v>2007449.4</v>
          </cell>
          <cell r="AX19">
            <v>3090563.43</v>
          </cell>
          <cell r="AY19">
            <v>5218154.7699999996</v>
          </cell>
          <cell r="AZ19">
            <v>46.25</v>
          </cell>
          <cell r="BA19">
            <v>9000</v>
          </cell>
          <cell r="BB19">
            <v>15757.37</v>
          </cell>
          <cell r="BC19">
            <v>54000</v>
          </cell>
          <cell r="BD19">
            <v>108000</v>
          </cell>
          <cell r="BE19">
            <v>1006.76</v>
          </cell>
          <cell r="BF19">
            <v>6511</v>
          </cell>
          <cell r="BG19">
            <v>175027.31</v>
          </cell>
          <cell r="BH19">
            <v>83646</v>
          </cell>
          <cell r="BI19">
            <v>100688</v>
          </cell>
          <cell r="BJ19">
            <v>1053.01</v>
          </cell>
          <cell r="BK19">
            <v>15511</v>
          </cell>
          <cell r="BL19">
            <v>190784.68</v>
          </cell>
          <cell r="BM19">
            <v>137646</v>
          </cell>
          <cell r="BN19">
            <v>208688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Y19">
            <v>364822.07</v>
          </cell>
          <cell r="BZ19">
            <v>393090.2</v>
          </cell>
          <cell r="CA19">
            <v>2198234.08</v>
          </cell>
          <cell r="CB19">
            <v>3228209.43</v>
          </cell>
          <cell r="CC19">
            <v>5426842.7699999996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>
            <v>1006.76</v>
          </cell>
          <cell r="CJ19">
            <v>5411</v>
          </cell>
          <cell r="CK19">
            <v>162597.14000000001</v>
          </cell>
          <cell r="CL19">
            <v>77046</v>
          </cell>
          <cell r="CM19">
            <v>87488</v>
          </cell>
          <cell r="CO19">
            <v>1386488.42</v>
          </cell>
        </row>
        <row r="20">
          <cell r="A20" t="str">
            <v>Employee Welfare</v>
          </cell>
          <cell r="B20">
            <v>84978.51</v>
          </cell>
          <cell r="C20">
            <v>74299.05</v>
          </cell>
          <cell r="D20">
            <v>534729.75</v>
          </cell>
          <cell r="E20">
            <v>654371.05000000005</v>
          </cell>
          <cell r="F20">
            <v>1003564.21</v>
          </cell>
          <cell r="L20">
            <v>120354.79</v>
          </cell>
          <cell r="M20">
            <v>70415.78</v>
          </cell>
          <cell r="N20">
            <v>856456.61</v>
          </cell>
          <cell r="O20">
            <v>866708.66</v>
          </cell>
          <cell r="P20">
            <v>1217797.92</v>
          </cell>
          <cell r="Q20">
            <v>147295.20000000001</v>
          </cell>
          <cell r="R20">
            <v>82902.009999999995</v>
          </cell>
          <cell r="S20">
            <v>1078428.2</v>
          </cell>
          <cell r="T20">
            <v>1086285.22</v>
          </cell>
          <cell r="U20">
            <v>1462752.21</v>
          </cell>
          <cell r="V20">
            <v>125356.59</v>
          </cell>
          <cell r="W20">
            <v>71875.37</v>
          </cell>
          <cell r="X20">
            <v>846741.68</v>
          </cell>
          <cell r="Y20">
            <v>833784.21</v>
          </cell>
          <cell r="Z20">
            <v>1133706.73</v>
          </cell>
          <cell r="AA20">
            <v>96315.66</v>
          </cell>
          <cell r="AB20">
            <v>59917.47</v>
          </cell>
          <cell r="AC20">
            <v>666937.34</v>
          </cell>
          <cell r="AD20">
            <v>640412.43999999994</v>
          </cell>
          <cell r="AE20">
            <v>900591.49</v>
          </cell>
          <cell r="AF20">
            <v>220779.55</v>
          </cell>
          <cell r="AG20">
            <v>130912.68</v>
          </cell>
          <cell r="AH20">
            <v>1538482.1</v>
          </cell>
          <cell r="AI20">
            <v>1310902.1399999999</v>
          </cell>
          <cell r="AJ20">
            <v>1798416.64</v>
          </cell>
          <cell r="AK20">
            <v>1435121.08</v>
          </cell>
          <cell r="AL20">
            <v>1264037</v>
          </cell>
          <cell r="AM20">
            <v>12567499.18</v>
          </cell>
          <cell r="AN20">
            <v>12668756</v>
          </cell>
          <cell r="AO20">
            <v>20662954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2230201.38</v>
          </cell>
          <cell r="AV20">
            <v>1754359.36</v>
          </cell>
          <cell r="AW20">
            <v>18089274.859999999</v>
          </cell>
          <cell r="AX20">
            <v>18061219.719999999</v>
          </cell>
          <cell r="AY20">
            <v>28179783.200000003</v>
          </cell>
          <cell r="AZ20">
            <v>1117337.3600000001</v>
          </cell>
          <cell r="BA20">
            <v>457700</v>
          </cell>
          <cell r="BB20">
            <v>4854426.95</v>
          </cell>
          <cell r="BC20">
            <v>2746200</v>
          </cell>
          <cell r="BD20">
            <v>5492400</v>
          </cell>
          <cell r="BE20">
            <v>123397.1</v>
          </cell>
          <cell r="BF20">
            <v>116293.21</v>
          </cell>
          <cell r="BG20">
            <v>985695.75</v>
          </cell>
          <cell r="BH20">
            <v>1097596.47</v>
          </cell>
          <cell r="BI20">
            <v>1554890.73</v>
          </cell>
          <cell r="BJ20">
            <v>1240734.46</v>
          </cell>
          <cell r="BK20">
            <v>573993.21</v>
          </cell>
          <cell r="BL20">
            <v>5840122.7000000002</v>
          </cell>
          <cell r="BM20">
            <v>3843796.47</v>
          </cell>
          <cell r="BN20">
            <v>7047290.7300000004</v>
          </cell>
          <cell r="BO20" t="str">
            <v>0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Y20">
            <v>3470935.84</v>
          </cell>
          <cell r="BZ20">
            <v>2328352.5699999998</v>
          </cell>
          <cell r="CA20">
            <v>23929397.559999999</v>
          </cell>
          <cell r="CB20">
            <v>21905016.189999998</v>
          </cell>
          <cell r="CC20">
            <v>35227073.930000007</v>
          </cell>
          <cell r="CD20" t="str">
            <v>0</v>
          </cell>
          <cell r="CE20" t="str">
            <v>0</v>
          </cell>
          <cell r="CF20" t="str">
            <v>0</v>
          </cell>
          <cell r="CG20" t="str">
            <v>0</v>
          </cell>
          <cell r="CH20" t="str">
            <v>0</v>
          </cell>
          <cell r="CI20">
            <v>92580.22</v>
          </cell>
          <cell r="CJ20">
            <v>85791.21</v>
          </cell>
          <cell r="CK20">
            <v>652709.66</v>
          </cell>
          <cell r="CL20">
            <v>759306.47</v>
          </cell>
          <cell r="CM20">
            <v>1032523.73</v>
          </cell>
          <cell r="CO20">
            <v>12148987.73</v>
          </cell>
        </row>
        <row r="21">
          <cell r="A21" t="str">
            <v>Information Technologies</v>
          </cell>
          <cell r="B21">
            <v>33578.92</v>
          </cell>
          <cell r="C21">
            <v>18000</v>
          </cell>
          <cell r="D21">
            <v>122049.67</v>
          </cell>
          <cell r="E21">
            <v>108000</v>
          </cell>
          <cell r="F21">
            <v>216000</v>
          </cell>
          <cell r="L21">
            <v>9399.76</v>
          </cell>
          <cell r="M21">
            <v>16863</v>
          </cell>
          <cell r="N21">
            <v>69786.83</v>
          </cell>
          <cell r="O21">
            <v>116798</v>
          </cell>
          <cell r="P21">
            <v>194847</v>
          </cell>
          <cell r="Q21">
            <v>38282.559999999998</v>
          </cell>
          <cell r="R21">
            <v>28152.02</v>
          </cell>
          <cell r="S21">
            <v>118535.61</v>
          </cell>
          <cell r="T21">
            <v>109552.03</v>
          </cell>
          <cell r="U21">
            <v>203206.03</v>
          </cell>
          <cell r="V21">
            <v>19184.490000000002</v>
          </cell>
          <cell r="W21">
            <v>16964</v>
          </cell>
          <cell r="X21">
            <v>100097.29</v>
          </cell>
          <cell r="Y21">
            <v>101829</v>
          </cell>
          <cell r="Z21">
            <v>203736</v>
          </cell>
          <cell r="AA21">
            <v>9805.5300000000007</v>
          </cell>
          <cell r="AB21">
            <v>22100</v>
          </cell>
          <cell r="AC21">
            <v>73068.27</v>
          </cell>
          <cell r="AD21">
            <v>132600</v>
          </cell>
          <cell r="AE21">
            <v>265200</v>
          </cell>
          <cell r="AF21">
            <v>62277.05</v>
          </cell>
          <cell r="AG21">
            <v>82349</v>
          </cell>
          <cell r="AH21">
            <v>302185.90999999997</v>
          </cell>
          <cell r="AI21">
            <v>440225</v>
          </cell>
          <cell r="AJ21">
            <v>892592</v>
          </cell>
          <cell r="AK21">
            <v>497640.03</v>
          </cell>
          <cell r="AL21">
            <v>535222</v>
          </cell>
          <cell r="AM21">
            <v>3371443.27</v>
          </cell>
          <cell r="AN21">
            <v>3568890</v>
          </cell>
          <cell r="AO21">
            <v>6957055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670168.34</v>
          </cell>
          <cell r="AV21">
            <v>719650.02</v>
          </cell>
          <cell r="AW21">
            <v>4157166.85</v>
          </cell>
          <cell r="AX21">
            <v>4577894.03</v>
          </cell>
          <cell r="AY21">
            <v>8932636.0299999993</v>
          </cell>
          <cell r="AZ21">
            <v>-6755.36</v>
          </cell>
          <cell r="BA21">
            <v>2500</v>
          </cell>
          <cell r="BB21">
            <v>36827.32</v>
          </cell>
          <cell r="BC21">
            <v>15000</v>
          </cell>
          <cell r="BD21">
            <v>30000</v>
          </cell>
          <cell r="BE21">
            <v>42246.38</v>
          </cell>
          <cell r="BF21">
            <v>13350</v>
          </cell>
          <cell r="BG21">
            <v>222493.86</v>
          </cell>
          <cell r="BH21">
            <v>358775</v>
          </cell>
          <cell r="BI21">
            <v>726291</v>
          </cell>
          <cell r="BJ21">
            <v>35491.019999999997</v>
          </cell>
          <cell r="BK21">
            <v>15850</v>
          </cell>
          <cell r="BL21">
            <v>259321.18</v>
          </cell>
          <cell r="BM21">
            <v>373775</v>
          </cell>
          <cell r="BN21">
            <v>756291</v>
          </cell>
          <cell r="BO21" t="str">
            <v>0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Y21">
            <v>705659.36</v>
          </cell>
          <cell r="BZ21">
            <v>735500.02</v>
          </cell>
          <cell r="CA21">
            <v>4416488.03</v>
          </cell>
          <cell r="CB21">
            <v>4951669.03</v>
          </cell>
          <cell r="CC21">
            <v>9688927.0299999993</v>
          </cell>
          <cell r="CD21" t="str">
            <v>0</v>
          </cell>
          <cell r="CE21" t="str">
            <v>0</v>
          </cell>
          <cell r="CF21" t="str">
            <v>0</v>
          </cell>
          <cell r="CG21" t="str">
            <v>0</v>
          </cell>
          <cell r="CH21" t="str">
            <v>0</v>
          </cell>
          <cell r="CI21">
            <v>42246.38</v>
          </cell>
          <cell r="CJ21">
            <v>9850</v>
          </cell>
          <cell r="CK21">
            <v>162081.29999999999</v>
          </cell>
          <cell r="CL21">
            <v>337775</v>
          </cell>
          <cell r="CM21">
            <v>684291</v>
          </cell>
          <cell r="CO21">
            <v>2136382.29</v>
          </cell>
        </row>
        <row r="22">
          <cell r="A22" t="str">
            <v>Rent, Maint., &amp; Utilities</v>
          </cell>
          <cell r="B22">
            <v>162520.13</v>
          </cell>
          <cell r="C22">
            <v>161649</v>
          </cell>
          <cell r="D22">
            <v>888762.84</v>
          </cell>
          <cell r="E22">
            <v>818845</v>
          </cell>
          <cell r="F22">
            <v>1467180</v>
          </cell>
          <cell r="L22">
            <v>89344.29</v>
          </cell>
          <cell r="M22">
            <v>68202.850000000006</v>
          </cell>
          <cell r="N22">
            <v>571709.1</v>
          </cell>
          <cell r="O22">
            <v>460098.1</v>
          </cell>
          <cell r="P22">
            <v>848032.2</v>
          </cell>
          <cell r="Q22">
            <v>245905.24</v>
          </cell>
          <cell r="R22">
            <v>214062.28</v>
          </cell>
          <cell r="S22">
            <v>1319839.24</v>
          </cell>
          <cell r="T22">
            <v>1165762.68</v>
          </cell>
          <cell r="U22">
            <v>2319241.36</v>
          </cell>
          <cell r="V22">
            <v>141387.82999999999</v>
          </cell>
          <cell r="W22">
            <v>144588.39000000001</v>
          </cell>
          <cell r="X22">
            <v>763955.49</v>
          </cell>
          <cell r="Y22">
            <v>888348.73</v>
          </cell>
          <cell r="Z22">
            <v>1821724.09</v>
          </cell>
          <cell r="AA22">
            <v>141948.35</v>
          </cell>
          <cell r="AB22">
            <v>126619.4</v>
          </cell>
          <cell r="AC22">
            <v>799278.77</v>
          </cell>
          <cell r="AD22">
            <v>780295.19</v>
          </cell>
          <cell r="AE22">
            <v>1473211.93</v>
          </cell>
          <cell r="AF22">
            <v>205349.32</v>
          </cell>
          <cell r="AG22">
            <v>191784.97</v>
          </cell>
          <cell r="AH22">
            <v>1195277.51</v>
          </cell>
          <cell r="AI22">
            <v>1134478.1299999999</v>
          </cell>
          <cell r="AJ22">
            <v>2314905.21</v>
          </cell>
          <cell r="AK22">
            <v>376921.42</v>
          </cell>
          <cell r="AL22">
            <v>410226</v>
          </cell>
          <cell r="AM22">
            <v>2603691</v>
          </cell>
          <cell r="AN22">
            <v>2469912</v>
          </cell>
          <cell r="AO22">
            <v>4928914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1363376.58</v>
          </cell>
          <cell r="AV22">
            <v>1317132.8899999999</v>
          </cell>
          <cell r="AW22">
            <v>8142513.9500000002</v>
          </cell>
          <cell r="AX22">
            <v>7717739.8300000001</v>
          </cell>
          <cell r="AY22">
            <v>15173208.789999999</v>
          </cell>
          <cell r="AZ22">
            <v>47701.96</v>
          </cell>
          <cell r="BA22">
            <v>54250</v>
          </cell>
          <cell r="BB22">
            <v>295385.38</v>
          </cell>
          <cell r="BC22">
            <v>325500</v>
          </cell>
          <cell r="BD22">
            <v>651000</v>
          </cell>
          <cell r="BE22">
            <v>271514.76</v>
          </cell>
          <cell r="BF22">
            <v>280418.03000000003</v>
          </cell>
          <cell r="BG22">
            <v>1797147.47</v>
          </cell>
          <cell r="BH22">
            <v>1602061.87</v>
          </cell>
          <cell r="BI22">
            <v>3317922.79</v>
          </cell>
          <cell r="BJ22">
            <v>319216.71999999997</v>
          </cell>
          <cell r="BK22">
            <v>334668.03000000003</v>
          </cell>
          <cell r="BL22">
            <v>2092532.85</v>
          </cell>
          <cell r="BM22">
            <v>1927561.87</v>
          </cell>
          <cell r="BN22">
            <v>3968922.79</v>
          </cell>
          <cell r="BO22">
            <v>-82514.58</v>
          </cell>
          <cell r="BP22">
            <v>-91596</v>
          </cell>
          <cell r="BQ22">
            <v>-495087.48</v>
          </cell>
          <cell r="BR22">
            <v>-549576</v>
          </cell>
          <cell r="BS22">
            <v>-1099152</v>
          </cell>
          <cell r="BY22">
            <v>1600078.72</v>
          </cell>
          <cell r="BZ22">
            <v>1560204.92</v>
          </cell>
          <cell r="CA22">
            <v>9739959.3200000003</v>
          </cell>
          <cell r="CB22">
            <v>9095725.6999999993</v>
          </cell>
          <cell r="CC22">
            <v>18042979.579999998</v>
          </cell>
          <cell r="CD22" t="str">
            <v>0</v>
          </cell>
          <cell r="CE22" t="str">
            <v>0</v>
          </cell>
          <cell r="CF22" t="str">
            <v>0</v>
          </cell>
          <cell r="CG22" t="str">
            <v>0</v>
          </cell>
          <cell r="CH22" t="str">
            <v>0</v>
          </cell>
          <cell r="CI22">
            <v>239111.57</v>
          </cell>
          <cell r="CJ22">
            <v>232918.03</v>
          </cell>
          <cell r="CK22">
            <v>1532679.59</v>
          </cell>
          <cell r="CL22">
            <v>1326261.8700000001</v>
          </cell>
          <cell r="CM22">
            <v>2793722.79</v>
          </cell>
          <cell r="CO22">
            <v>5098600.99</v>
          </cell>
        </row>
        <row r="23">
          <cell r="A23" t="str">
            <v>Directors &amp; Shareholders &amp;PR</v>
          </cell>
          <cell r="B23">
            <v>600</v>
          </cell>
          <cell r="C23">
            <v>1253</v>
          </cell>
          <cell r="D23">
            <v>677.8</v>
          </cell>
          <cell r="E23">
            <v>6318</v>
          </cell>
          <cell r="F23">
            <v>11336</v>
          </cell>
          <cell r="L23" t="str">
            <v>0</v>
          </cell>
          <cell r="M23">
            <v>550</v>
          </cell>
          <cell r="N23" t="str">
            <v>0</v>
          </cell>
          <cell r="O23">
            <v>3300</v>
          </cell>
          <cell r="P23">
            <v>6600</v>
          </cell>
          <cell r="Q23">
            <v>3835.43</v>
          </cell>
          <cell r="R23">
            <v>2200</v>
          </cell>
          <cell r="S23">
            <v>29716.45</v>
          </cell>
          <cell r="T23">
            <v>8800</v>
          </cell>
          <cell r="U23">
            <v>28100</v>
          </cell>
          <cell r="V23">
            <v>100</v>
          </cell>
          <cell r="W23">
            <v>1000</v>
          </cell>
          <cell r="X23">
            <v>895.94</v>
          </cell>
          <cell r="Y23">
            <v>6186</v>
          </cell>
          <cell r="Z23">
            <v>12242</v>
          </cell>
          <cell r="AA23">
            <v>0</v>
          </cell>
          <cell r="AB23" t="str">
            <v>0</v>
          </cell>
          <cell r="AC23">
            <v>537.98</v>
          </cell>
          <cell r="AD23" t="str">
            <v>0</v>
          </cell>
          <cell r="AE23" t="str">
            <v>0</v>
          </cell>
          <cell r="AF23">
            <v>0</v>
          </cell>
          <cell r="AG23">
            <v>0</v>
          </cell>
          <cell r="AH23">
            <v>1567.85</v>
          </cell>
          <cell r="AI23">
            <v>710</v>
          </cell>
          <cell r="AJ23">
            <v>1420</v>
          </cell>
          <cell r="AK23">
            <v>987976.2</v>
          </cell>
          <cell r="AL23">
            <v>450385</v>
          </cell>
          <cell r="AM23">
            <v>3632945.94</v>
          </cell>
          <cell r="AN23">
            <v>2992350</v>
          </cell>
          <cell r="AO23">
            <v>5274995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992511.63</v>
          </cell>
          <cell r="AV23">
            <v>455388</v>
          </cell>
          <cell r="AW23">
            <v>3666341.96</v>
          </cell>
          <cell r="AX23">
            <v>3017664</v>
          </cell>
          <cell r="AY23">
            <v>5334693</v>
          </cell>
          <cell r="AZ23">
            <v>4892.87</v>
          </cell>
          <cell r="BA23">
            <v>6115</v>
          </cell>
          <cell r="BB23">
            <v>35593.78</v>
          </cell>
          <cell r="BC23">
            <v>36690</v>
          </cell>
          <cell r="BD23">
            <v>73380</v>
          </cell>
          <cell r="BE23">
            <v>1643.11</v>
          </cell>
          <cell r="BF23">
            <v>945</v>
          </cell>
          <cell r="BG23">
            <v>10476.6</v>
          </cell>
          <cell r="BH23">
            <v>5960</v>
          </cell>
          <cell r="BI23">
            <v>11920</v>
          </cell>
          <cell r="BJ23">
            <v>6535.98</v>
          </cell>
          <cell r="BK23">
            <v>7060</v>
          </cell>
          <cell r="BL23">
            <v>46070.38</v>
          </cell>
          <cell r="BM23">
            <v>42650</v>
          </cell>
          <cell r="BN23">
            <v>85300</v>
          </cell>
          <cell r="BO23" t="str">
            <v>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Y23">
            <v>999047.61</v>
          </cell>
          <cell r="BZ23">
            <v>462448</v>
          </cell>
          <cell r="CA23">
            <v>3712412.34</v>
          </cell>
          <cell r="CB23">
            <v>3060314</v>
          </cell>
          <cell r="CC23">
            <v>5419993</v>
          </cell>
          <cell r="CD23" t="str">
            <v>0</v>
          </cell>
          <cell r="CE23" t="str">
            <v>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>
            <v>0</v>
          </cell>
          <cell r="CK23" t="str">
            <v>0</v>
          </cell>
          <cell r="CL23">
            <v>290</v>
          </cell>
          <cell r="CM23">
            <v>580</v>
          </cell>
          <cell r="CO23">
            <v>2696948.08</v>
          </cell>
        </row>
        <row r="24">
          <cell r="A24" t="str">
            <v>Telecom</v>
          </cell>
          <cell r="B24">
            <v>33227.089999999997</v>
          </cell>
          <cell r="C24">
            <v>45333</v>
          </cell>
          <cell r="D24">
            <v>243121.08</v>
          </cell>
          <cell r="E24">
            <v>270410</v>
          </cell>
          <cell r="F24">
            <v>535448</v>
          </cell>
          <cell r="L24">
            <v>70620.86</v>
          </cell>
          <cell r="M24">
            <v>55528</v>
          </cell>
          <cell r="N24">
            <v>323548.45</v>
          </cell>
          <cell r="O24">
            <v>379812</v>
          </cell>
          <cell r="P24">
            <v>703036</v>
          </cell>
          <cell r="Q24">
            <v>71214</v>
          </cell>
          <cell r="R24">
            <v>62816.04</v>
          </cell>
          <cell r="S24">
            <v>377829.6</v>
          </cell>
          <cell r="T24">
            <v>376375.24</v>
          </cell>
          <cell r="U24">
            <v>752602.5</v>
          </cell>
          <cell r="V24">
            <v>70914.78</v>
          </cell>
          <cell r="W24">
            <v>78328</v>
          </cell>
          <cell r="X24">
            <v>407317.15</v>
          </cell>
          <cell r="Y24">
            <v>470694</v>
          </cell>
          <cell r="Z24">
            <v>939469</v>
          </cell>
          <cell r="AA24">
            <v>50516.12</v>
          </cell>
          <cell r="AB24">
            <v>34879.65</v>
          </cell>
          <cell r="AC24">
            <v>317065.92</v>
          </cell>
          <cell r="AD24">
            <v>223944.89</v>
          </cell>
          <cell r="AE24">
            <v>418021.79</v>
          </cell>
          <cell r="AF24">
            <v>94506.5</v>
          </cell>
          <cell r="AG24">
            <v>66369.789999999994</v>
          </cell>
          <cell r="AH24">
            <v>472251.9</v>
          </cell>
          <cell r="AI24">
            <v>418380.34</v>
          </cell>
          <cell r="AJ24">
            <v>841477.75</v>
          </cell>
          <cell r="AK24">
            <v>433310.27</v>
          </cell>
          <cell r="AL24">
            <v>493545</v>
          </cell>
          <cell r="AM24">
            <v>2176704.66</v>
          </cell>
          <cell r="AN24">
            <v>2839253</v>
          </cell>
          <cell r="AO24">
            <v>4749009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824309.62</v>
          </cell>
          <cell r="AV24">
            <v>836799.48</v>
          </cell>
          <cell r="AW24">
            <v>4317838.76</v>
          </cell>
          <cell r="AX24">
            <v>4978869.47</v>
          </cell>
          <cell r="AY24">
            <v>8939064.0399999991</v>
          </cell>
          <cell r="AZ24">
            <v>22867.96</v>
          </cell>
          <cell r="BA24">
            <v>21000</v>
          </cell>
          <cell r="BB24">
            <v>138274</v>
          </cell>
          <cell r="BC24">
            <v>126000</v>
          </cell>
          <cell r="BD24">
            <v>252000</v>
          </cell>
          <cell r="BE24">
            <v>150640.42000000001</v>
          </cell>
          <cell r="BF24">
            <v>125586.21</v>
          </cell>
          <cell r="BG24">
            <v>620619.75</v>
          </cell>
          <cell r="BH24">
            <v>768313.66</v>
          </cell>
          <cell r="BI24">
            <v>1539343.25</v>
          </cell>
          <cell r="BJ24">
            <v>173508.38</v>
          </cell>
          <cell r="BK24">
            <v>146586.21</v>
          </cell>
          <cell r="BL24">
            <v>758893.75</v>
          </cell>
          <cell r="BM24">
            <v>894313.66</v>
          </cell>
          <cell r="BN24">
            <v>1791343.25</v>
          </cell>
          <cell r="BO24" t="str">
            <v>0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Y24">
            <v>997818</v>
          </cell>
          <cell r="BZ24">
            <v>983385.69</v>
          </cell>
          <cell r="CA24">
            <v>5076732.51</v>
          </cell>
          <cell r="CB24">
            <v>5873183.1299999999</v>
          </cell>
          <cell r="CC24">
            <v>10730407.289999999</v>
          </cell>
          <cell r="CD24" t="str">
            <v>0</v>
          </cell>
          <cell r="CE24" t="str">
            <v>0</v>
          </cell>
          <cell r="CF24" t="str">
            <v>0</v>
          </cell>
          <cell r="CG24" t="str">
            <v>0</v>
          </cell>
          <cell r="CH24" t="str">
            <v>0</v>
          </cell>
          <cell r="CI24">
            <v>146266.60999999999</v>
          </cell>
          <cell r="CJ24">
            <v>116301.21</v>
          </cell>
          <cell r="CK24">
            <v>580393.96</v>
          </cell>
          <cell r="CL24">
            <v>712603.66</v>
          </cell>
          <cell r="CM24">
            <v>1427923.25</v>
          </cell>
          <cell r="CO24">
            <v>2966687.28</v>
          </cell>
        </row>
        <row r="25">
          <cell r="A25" t="str">
            <v>Travel &amp; Entertainment</v>
          </cell>
          <cell r="B25">
            <v>65789.710000000006</v>
          </cell>
          <cell r="C25">
            <v>56849</v>
          </cell>
          <cell r="D25">
            <v>414125.57</v>
          </cell>
          <cell r="E25">
            <v>336824</v>
          </cell>
          <cell r="F25">
            <v>671818</v>
          </cell>
          <cell r="L25">
            <v>31376.73</v>
          </cell>
          <cell r="M25">
            <v>38198</v>
          </cell>
          <cell r="N25">
            <v>278845.81</v>
          </cell>
          <cell r="O25">
            <v>219983</v>
          </cell>
          <cell r="P25">
            <v>441327</v>
          </cell>
          <cell r="Q25">
            <v>159768.39000000001</v>
          </cell>
          <cell r="R25">
            <v>75823.100000000006</v>
          </cell>
          <cell r="S25">
            <v>699121.95</v>
          </cell>
          <cell r="T25">
            <v>461526.55</v>
          </cell>
          <cell r="U25">
            <v>916857.32</v>
          </cell>
          <cell r="V25">
            <v>41858.720000000001</v>
          </cell>
          <cell r="W25">
            <v>90351</v>
          </cell>
          <cell r="X25">
            <v>270806.26</v>
          </cell>
          <cell r="Y25">
            <v>384976</v>
          </cell>
          <cell r="Z25">
            <v>646470</v>
          </cell>
          <cell r="AA25">
            <v>37105.980000000003</v>
          </cell>
          <cell r="AB25">
            <v>35447.629999999997</v>
          </cell>
          <cell r="AC25">
            <v>249465.96</v>
          </cell>
          <cell r="AD25">
            <v>218954.56</v>
          </cell>
          <cell r="AE25">
            <v>439284.98</v>
          </cell>
          <cell r="AF25">
            <v>119846.69</v>
          </cell>
          <cell r="AG25">
            <v>247536</v>
          </cell>
          <cell r="AH25">
            <v>439284.49</v>
          </cell>
          <cell r="AI25">
            <v>1004965</v>
          </cell>
          <cell r="AJ25">
            <v>1696592</v>
          </cell>
          <cell r="AK25">
            <v>138435.26999999999</v>
          </cell>
          <cell r="AL25">
            <v>147819</v>
          </cell>
          <cell r="AM25">
            <v>645278.43000000005</v>
          </cell>
          <cell r="AN25">
            <v>855390</v>
          </cell>
          <cell r="AO25">
            <v>1752113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594181.49</v>
          </cell>
          <cell r="AV25">
            <v>692023.73</v>
          </cell>
          <cell r="AW25">
            <v>2996928.47</v>
          </cell>
          <cell r="AX25">
            <v>3482619.11</v>
          </cell>
          <cell r="AY25">
            <v>6564462.2999999998</v>
          </cell>
          <cell r="AZ25">
            <v>127414.59</v>
          </cell>
          <cell r="BA25">
            <v>77750</v>
          </cell>
          <cell r="BB25">
            <v>645768.87</v>
          </cell>
          <cell r="BC25">
            <v>466500</v>
          </cell>
          <cell r="BD25">
            <v>933000</v>
          </cell>
          <cell r="BE25">
            <v>51812.83</v>
          </cell>
          <cell r="BF25">
            <v>83672</v>
          </cell>
          <cell r="BG25">
            <v>278526.28999999998</v>
          </cell>
          <cell r="BH25">
            <v>392750</v>
          </cell>
          <cell r="BI25">
            <v>773877</v>
          </cell>
          <cell r="BJ25">
            <v>179227.42</v>
          </cell>
          <cell r="BK25">
            <v>161422</v>
          </cell>
          <cell r="BL25">
            <v>924295.16</v>
          </cell>
          <cell r="BM25">
            <v>859250</v>
          </cell>
          <cell r="BN25">
            <v>1706877</v>
          </cell>
          <cell r="BO25" t="str">
            <v>0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Y25">
            <v>773408.91</v>
          </cell>
          <cell r="BZ25">
            <v>853445.73</v>
          </cell>
          <cell r="CA25">
            <v>3921223.63</v>
          </cell>
          <cell r="CB25">
            <v>4341869.1100000003</v>
          </cell>
          <cell r="CC25">
            <v>8271339.2999999998</v>
          </cell>
          <cell r="CD25" t="str">
            <v>0</v>
          </cell>
          <cell r="CE25" t="str">
            <v>0</v>
          </cell>
          <cell r="CF25" t="str">
            <v>0</v>
          </cell>
          <cell r="CG25" t="str">
            <v>0</v>
          </cell>
          <cell r="CH25" t="str">
            <v>0</v>
          </cell>
          <cell r="CI25">
            <v>39717.61</v>
          </cell>
          <cell r="CJ25">
            <v>68672</v>
          </cell>
          <cell r="CK25">
            <v>184609.31</v>
          </cell>
          <cell r="CL25">
            <v>302750</v>
          </cell>
          <cell r="CM25">
            <v>593877</v>
          </cell>
          <cell r="CO25">
            <v>1849057.71</v>
          </cell>
        </row>
        <row r="26">
          <cell r="A26" t="str">
            <v>Dues &amp; Donations</v>
          </cell>
          <cell r="B26">
            <v>8072.43</v>
          </cell>
          <cell r="C26">
            <v>10101</v>
          </cell>
          <cell r="D26">
            <v>66756.97</v>
          </cell>
          <cell r="E26">
            <v>68049</v>
          </cell>
          <cell r="F26">
            <v>127523</v>
          </cell>
          <cell r="L26">
            <v>9782.9599999999991</v>
          </cell>
          <cell r="M26">
            <v>6715</v>
          </cell>
          <cell r="N26">
            <v>54592.44</v>
          </cell>
          <cell r="O26">
            <v>51449</v>
          </cell>
          <cell r="P26">
            <v>89084</v>
          </cell>
          <cell r="Q26">
            <v>28456.09</v>
          </cell>
          <cell r="R26">
            <v>71170.009999999995</v>
          </cell>
          <cell r="S26">
            <v>199066.14</v>
          </cell>
          <cell r="T26">
            <v>385569.08</v>
          </cell>
          <cell r="U26">
            <v>496823.14</v>
          </cell>
          <cell r="V26">
            <v>6986.32</v>
          </cell>
          <cell r="W26">
            <v>7579</v>
          </cell>
          <cell r="X26">
            <v>90845.2</v>
          </cell>
          <cell r="Y26">
            <v>94235</v>
          </cell>
          <cell r="Z26">
            <v>164104</v>
          </cell>
          <cell r="AA26">
            <v>10151.450000000001</v>
          </cell>
          <cell r="AB26">
            <v>10644.34</v>
          </cell>
          <cell r="AC26">
            <v>79917.06</v>
          </cell>
          <cell r="AD26">
            <v>94455.89</v>
          </cell>
          <cell r="AE26">
            <v>162803.60999999999</v>
          </cell>
          <cell r="AF26">
            <v>41719.370000000003</v>
          </cell>
          <cell r="AG26">
            <v>45071</v>
          </cell>
          <cell r="AH26">
            <v>267270.13</v>
          </cell>
          <cell r="AI26">
            <v>244855</v>
          </cell>
          <cell r="AJ26">
            <v>465114</v>
          </cell>
          <cell r="AK26">
            <v>16411.77</v>
          </cell>
          <cell r="AL26">
            <v>26071</v>
          </cell>
          <cell r="AM26">
            <v>84845.51</v>
          </cell>
          <cell r="AN26">
            <v>128970</v>
          </cell>
          <cell r="AO26">
            <v>245861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121580.39</v>
          </cell>
          <cell r="AV26">
            <v>177351.35</v>
          </cell>
          <cell r="AW26">
            <v>843293.45</v>
          </cell>
          <cell r="AX26">
            <v>1067582.97</v>
          </cell>
          <cell r="AY26">
            <v>1751312.75</v>
          </cell>
          <cell r="AZ26">
            <v>66860.58</v>
          </cell>
          <cell r="BA26">
            <v>16750</v>
          </cell>
          <cell r="BB26">
            <v>190889.89</v>
          </cell>
          <cell r="BC26">
            <v>100500</v>
          </cell>
          <cell r="BD26">
            <v>201000</v>
          </cell>
          <cell r="BE26">
            <v>8806.56</v>
          </cell>
          <cell r="BF26">
            <v>11034</v>
          </cell>
          <cell r="BG26">
            <v>101907.85</v>
          </cell>
          <cell r="BH26">
            <v>108846</v>
          </cell>
          <cell r="BI26">
            <v>162962</v>
          </cell>
          <cell r="BJ26">
            <v>75667.14</v>
          </cell>
          <cell r="BK26">
            <v>27784</v>
          </cell>
          <cell r="BL26">
            <v>292797.74</v>
          </cell>
          <cell r="BM26">
            <v>209346</v>
          </cell>
          <cell r="BN26">
            <v>363962</v>
          </cell>
          <cell r="BO26" t="str">
            <v>0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Y26">
            <v>197247.53</v>
          </cell>
          <cell r="BZ26">
            <v>205135.35</v>
          </cell>
          <cell r="CA26">
            <v>1136091.19</v>
          </cell>
          <cell r="CB26">
            <v>1276928.97</v>
          </cell>
          <cell r="CC26">
            <v>2115274.75</v>
          </cell>
          <cell r="CD26" t="str">
            <v>0</v>
          </cell>
          <cell r="CE26" t="str">
            <v>0</v>
          </cell>
          <cell r="CF26" t="str">
            <v>0</v>
          </cell>
          <cell r="CG26" t="str">
            <v>0</v>
          </cell>
          <cell r="CH26" t="str">
            <v>0</v>
          </cell>
          <cell r="CI26">
            <v>8806.56</v>
          </cell>
          <cell r="CJ26">
            <v>10009</v>
          </cell>
          <cell r="CK26">
            <v>92354.61</v>
          </cell>
          <cell r="CL26">
            <v>103096</v>
          </cell>
          <cell r="CM26">
            <v>151462</v>
          </cell>
          <cell r="CO26">
            <v>643787.05000000005</v>
          </cell>
        </row>
        <row r="27">
          <cell r="A27" t="str">
            <v>Training</v>
          </cell>
          <cell r="B27">
            <v>3708.75</v>
          </cell>
          <cell r="C27">
            <v>17448</v>
          </cell>
          <cell r="D27">
            <v>35183.160000000003</v>
          </cell>
          <cell r="E27">
            <v>129864</v>
          </cell>
          <cell r="F27">
            <v>244510</v>
          </cell>
          <cell r="L27">
            <v>3043.39</v>
          </cell>
          <cell r="M27">
            <v>8350</v>
          </cell>
          <cell r="N27">
            <v>23432.400000000001</v>
          </cell>
          <cell r="O27">
            <v>47750</v>
          </cell>
          <cell r="P27">
            <v>121850</v>
          </cell>
          <cell r="Q27">
            <v>107693.36</v>
          </cell>
          <cell r="R27">
            <v>25426.03</v>
          </cell>
          <cell r="S27">
            <v>191580.51</v>
          </cell>
          <cell r="T27">
            <v>279486.14</v>
          </cell>
          <cell r="U27">
            <v>405809.31</v>
          </cell>
          <cell r="V27">
            <v>2768.8</v>
          </cell>
          <cell r="W27">
            <v>4850</v>
          </cell>
          <cell r="X27">
            <v>37981.480000000003</v>
          </cell>
          <cell r="Y27">
            <v>58765</v>
          </cell>
          <cell r="Z27">
            <v>85445</v>
          </cell>
          <cell r="AA27">
            <v>3007.5</v>
          </cell>
          <cell r="AB27">
            <v>20453.66</v>
          </cell>
          <cell r="AC27">
            <v>109620.88</v>
          </cell>
          <cell r="AD27">
            <v>120702.71</v>
          </cell>
          <cell r="AE27">
            <v>234475.67</v>
          </cell>
          <cell r="AF27">
            <v>17422.84</v>
          </cell>
          <cell r="AG27">
            <v>62733</v>
          </cell>
          <cell r="AH27">
            <v>91266.14</v>
          </cell>
          <cell r="AI27">
            <v>301699</v>
          </cell>
          <cell r="AJ27">
            <v>541088</v>
          </cell>
          <cell r="AK27">
            <v>127390.12</v>
          </cell>
          <cell r="AL27">
            <v>63339</v>
          </cell>
          <cell r="AM27">
            <v>435927.56</v>
          </cell>
          <cell r="AN27">
            <v>381935</v>
          </cell>
          <cell r="AO27">
            <v>790066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265034.76</v>
          </cell>
          <cell r="AV27">
            <v>202599.69</v>
          </cell>
          <cell r="AW27">
            <v>924992.13</v>
          </cell>
          <cell r="AX27">
            <v>1320201.8500000001</v>
          </cell>
          <cell r="AY27">
            <v>2423243.98</v>
          </cell>
          <cell r="AZ27">
            <v>4093.4</v>
          </cell>
          <cell r="BA27">
            <v>4750</v>
          </cell>
          <cell r="BB27">
            <v>47224.45</v>
          </cell>
          <cell r="BC27">
            <v>28500</v>
          </cell>
          <cell r="BD27">
            <v>57000</v>
          </cell>
          <cell r="BE27">
            <v>6928.52</v>
          </cell>
          <cell r="BF27">
            <v>17287</v>
          </cell>
          <cell r="BG27">
            <v>25883.5</v>
          </cell>
          <cell r="BH27">
            <v>95206</v>
          </cell>
          <cell r="BI27">
            <v>208794</v>
          </cell>
          <cell r="BJ27">
            <v>11021.92</v>
          </cell>
          <cell r="BK27">
            <v>22037</v>
          </cell>
          <cell r="BL27">
            <v>73107.95</v>
          </cell>
          <cell r="BM27">
            <v>123706</v>
          </cell>
          <cell r="BN27">
            <v>265794</v>
          </cell>
          <cell r="BO27" t="str">
            <v>0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Y27">
            <v>276056.68</v>
          </cell>
          <cell r="BZ27">
            <v>224636.69</v>
          </cell>
          <cell r="CA27">
            <v>998100.08</v>
          </cell>
          <cell r="CB27">
            <v>1443907.85</v>
          </cell>
          <cell r="CC27">
            <v>2689037.98</v>
          </cell>
          <cell r="CD27" t="str">
            <v>0</v>
          </cell>
          <cell r="CE27" t="str">
            <v>0</v>
          </cell>
          <cell r="CF27" t="str">
            <v>0</v>
          </cell>
          <cell r="CG27" t="str">
            <v>0</v>
          </cell>
          <cell r="CH27" t="str">
            <v>0</v>
          </cell>
          <cell r="CI27">
            <v>6928.52</v>
          </cell>
          <cell r="CJ27">
            <v>16537</v>
          </cell>
          <cell r="CK27">
            <v>23403.5</v>
          </cell>
          <cell r="CL27">
            <v>90706</v>
          </cell>
          <cell r="CM27">
            <v>199794</v>
          </cell>
          <cell r="CO27">
            <v>534225.51</v>
          </cell>
        </row>
        <row r="28">
          <cell r="A28" t="str">
            <v>Outside Services</v>
          </cell>
          <cell r="B28">
            <v>314343.34999999998</v>
          </cell>
          <cell r="C28">
            <v>323640</v>
          </cell>
          <cell r="D28">
            <v>1821393.89</v>
          </cell>
          <cell r="E28">
            <v>1850053</v>
          </cell>
          <cell r="F28">
            <v>3770428</v>
          </cell>
          <cell r="L28">
            <v>401434.94</v>
          </cell>
          <cell r="M28">
            <v>506084</v>
          </cell>
          <cell r="N28">
            <v>2403776.7999999998</v>
          </cell>
          <cell r="O28">
            <v>2887654</v>
          </cell>
          <cell r="P28">
            <v>5847158</v>
          </cell>
          <cell r="Q28">
            <v>478441.27</v>
          </cell>
          <cell r="R28">
            <v>593273</v>
          </cell>
          <cell r="S28">
            <v>3731603.56</v>
          </cell>
          <cell r="T28">
            <v>3826839</v>
          </cell>
          <cell r="U28">
            <v>7815623.9900000002</v>
          </cell>
          <cell r="V28">
            <v>345777.13</v>
          </cell>
          <cell r="W28">
            <v>355094</v>
          </cell>
          <cell r="X28">
            <v>2316500.5</v>
          </cell>
          <cell r="Y28">
            <v>2240107</v>
          </cell>
          <cell r="Z28">
            <v>4420279</v>
          </cell>
          <cell r="AA28">
            <v>367352.74</v>
          </cell>
          <cell r="AB28">
            <v>375897.12</v>
          </cell>
          <cell r="AC28">
            <v>1784619.51</v>
          </cell>
          <cell r="AD28">
            <v>2089608.3</v>
          </cell>
          <cell r="AE28">
            <v>4273119.95</v>
          </cell>
          <cell r="AF28">
            <v>3112647.85</v>
          </cell>
          <cell r="AG28">
            <v>3357782</v>
          </cell>
          <cell r="AH28">
            <v>17470953.670000002</v>
          </cell>
          <cell r="AI28">
            <v>18150925</v>
          </cell>
          <cell r="AJ28">
            <v>39384123</v>
          </cell>
          <cell r="AK28">
            <v>355181.31</v>
          </cell>
          <cell r="AL28">
            <v>672348</v>
          </cell>
          <cell r="AM28">
            <v>4935936.83</v>
          </cell>
          <cell r="AN28">
            <v>4014436</v>
          </cell>
          <cell r="AO28">
            <v>7852711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5375178.5899999989</v>
          </cell>
          <cell r="AV28">
            <v>6184118.1200000001</v>
          </cell>
          <cell r="AW28">
            <v>34464784.759999998</v>
          </cell>
          <cell r="AX28">
            <v>35059622.299999997</v>
          </cell>
          <cell r="AY28">
            <v>73363442.939999998</v>
          </cell>
          <cell r="AZ28">
            <v>269811.73</v>
          </cell>
          <cell r="BA28">
            <v>155000</v>
          </cell>
          <cell r="BB28">
            <v>1205948.45</v>
          </cell>
          <cell r="BC28">
            <v>930000</v>
          </cell>
          <cell r="BD28">
            <v>1860000</v>
          </cell>
          <cell r="BE28">
            <v>706411.48</v>
          </cell>
          <cell r="BF28">
            <v>1502859</v>
          </cell>
          <cell r="BG28">
            <v>4616466.47</v>
          </cell>
          <cell r="BH28">
            <v>7246672</v>
          </cell>
          <cell r="BI28">
            <v>18832161</v>
          </cell>
          <cell r="BJ28">
            <v>976223.21</v>
          </cell>
          <cell r="BK28">
            <v>1657859</v>
          </cell>
          <cell r="BL28">
            <v>5822414.9199999999</v>
          </cell>
          <cell r="BM28">
            <v>8176672</v>
          </cell>
          <cell r="BN28">
            <v>20692161</v>
          </cell>
          <cell r="BO28">
            <v>-98823.3</v>
          </cell>
          <cell r="BP28">
            <v>-308760</v>
          </cell>
          <cell r="BQ28">
            <v>-1260048.6200000001</v>
          </cell>
          <cell r="BR28">
            <v>-1852560</v>
          </cell>
          <cell r="BS28">
            <v>-3705120</v>
          </cell>
          <cell r="BY28">
            <v>6252578.4999999991</v>
          </cell>
          <cell r="BZ28">
            <v>7533217.1200000001</v>
          </cell>
          <cell r="CA28">
            <v>39027151.059999995</v>
          </cell>
          <cell r="CB28">
            <v>41383734.299999997</v>
          </cell>
          <cell r="CC28">
            <v>90350483.939999998</v>
          </cell>
          <cell r="CD28" t="str">
            <v>0</v>
          </cell>
          <cell r="CE28" t="str">
            <v>0</v>
          </cell>
          <cell r="CF28" t="str">
            <v>0</v>
          </cell>
          <cell r="CG28" t="str">
            <v>0</v>
          </cell>
          <cell r="CH28" t="str">
            <v>0</v>
          </cell>
          <cell r="CI28">
            <v>658017.81000000006</v>
          </cell>
          <cell r="CJ28">
            <v>1429359</v>
          </cell>
          <cell r="CK28">
            <v>3974896.35</v>
          </cell>
          <cell r="CL28">
            <v>6805672</v>
          </cell>
          <cell r="CM28">
            <v>17950161</v>
          </cell>
          <cell r="CO28">
            <v>18965671.260000002</v>
          </cell>
        </row>
        <row r="29">
          <cell r="A29" t="str">
            <v>Provision for Bad Debt</v>
          </cell>
          <cell r="B29">
            <v>58838</v>
          </cell>
          <cell r="C29">
            <v>227075.85</v>
          </cell>
          <cell r="D29">
            <v>916838</v>
          </cell>
          <cell r="E29">
            <v>1429605.2</v>
          </cell>
          <cell r="F29">
            <v>1728806.1</v>
          </cell>
          <cell r="L29">
            <v>-950493.97</v>
          </cell>
          <cell r="M29">
            <v>91831.45</v>
          </cell>
          <cell r="N29">
            <v>-56389.97</v>
          </cell>
          <cell r="O29">
            <v>1136536.21</v>
          </cell>
          <cell r="P29">
            <v>1577048.55</v>
          </cell>
          <cell r="Q29">
            <v>-447481</v>
          </cell>
          <cell r="R29">
            <v>254674.25</v>
          </cell>
          <cell r="S29">
            <v>675617</v>
          </cell>
          <cell r="T29">
            <v>1610380.79</v>
          </cell>
          <cell r="U29">
            <v>2105257.4300000002</v>
          </cell>
          <cell r="V29">
            <v>363145.26</v>
          </cell>
          <cell r="W29">
            <v>290209.06</v>
          </cell>
          <cell r="X29">
            <v>1577511.59</v>
          </cell>
          <cell r="Y29">
            <v>1702625.93</v>
          </cell>
          <cell r="Z29">
            <v>2307436.5699999998</v>
          </cell>
          <cell r="AA29">
            <v>-569432</v>
          </cell>
          <cell r="AB29">
            <v>151213.64000000001</v>
          </cell>
          <cell r="AC29">
            <v>230908</v>
          </cell>
          <cell r="AD29">
            <v>1074816</v>
          </cell>
          <cell r="AE29">
            <v>1571264.53</v>
          </cell>
          <cell r="AF29">
            <v>-685005</v>
          </cell>
          <cell r="AG29">
            <v>368134.81</v>
          </cell>
          <cell r="AH29">
            <v>7426343</v>
          </cell>
          <cell r="AI29">
            <v>9323750.6100000013</v>
          </cell>
          <cell r="AJ29">
            <v>10831143.77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-2230428.71</v>
          </cell>
          <cell r="AV29">
            <v>1383139.06</v>
          </cell>
          <cell r="AW29">
            <v>10770827.619999999</v>
          </cell>
          <cell r="AX29">
            <v>16277714.740000002</v>
          </cell>
          <cell r="AY29">
            <v>20120956.949999999</v>
          </cell>
          <cell r="AZ29">
            <v>-500000</v>
          </cell>
          <cell r="BA29">
            <v>107083</v>
          </cell>
          <cell r="BB29">
            <v>-64336.46</v>
          </cell>
          <cell r="BC29">
            <v>642498</v>
          </cell>
          <cell r="BD29">
            <v>1284996</v>
          </cell>
          <cell r="BE29">
            <v>55960.38</v>
          </cell>
          <cell r="BF29" t="str">
            <v>0</v>
          </cell>
          <cell r="BG29">
            <v>57526.06</v>
          </cell>
          <cell r="BH29" t="str">
            <v>0</v>
          </cell>
          <cell r="BI29" t="str">
            <v>0</v>
          </cell>
          <cell r="BJ29">
            <v>-444039.62</v>
          </cell>
          <cell r="BK29">
            <v>107083</v>
          </cell>
          <cell r="BL29">
            <v>-6810.4000000000233</v>
          </cell>
          <cell r="BM29">
            <v>642498</v>
          </cell>
          <cell r="BN29">
            <v>1284996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Y29">
            <v>-2674468.33</v>
          </cell>
          <cell r="BZ29">
            <v>1490222.06</v>
          </cell>
          <cell r="CA29">
            <v>10764017.219999999</v>
          </cell>
          <cell r="CB29">
            <v>16920212.740000002</v>
          </cell>
          <cell r="CC29">
            <v>21405952.949999999</v>
          </cell>
          <cell r="CD29" t="str">
            <v>0</v>
          </cell>
          <cell r="CE29" t="str">
            <v>0</v>
          </cell>
          <cell r="CF29" t="str">
            <v>0</v>
          </cell>
          <cell r="CG29" t="str">
            <v>0</v>
          </cell>
          <cell r="CH29" t="str">
            <v>0</v>
          </cell>
          <cell r="CI29">
            <v>55960.38</v>
          </cell>
          <cell r="CJ29" t="str">
            <v>0</v>
          </cell>
          <cell r="CK29">
            <v>57526.06</v>
          </cell>
          <cell r="CL29" t="str">
            <v>0</v>
          </cell>
          <cell r="CM29" t="str">
            <v>0</v>
          </cell>
          <cell r="CO29">
            <v>4067217.05</v>
          </cell>
        </row>
        <row r="30">
          <cell r="A30" t="str">
            <v>Miscellaneous</v>
          </cell>
          <cell r="B30">
            <v>-9716.2900000000009</v>
          </cell>
          <cell r="C30">
            <v>6314</v>
          </cell>
          <cell r="D30">
            <v>-13247.28</v>
          </cell>
          <cell r="E30">
            <v>59712</v>
          </cell>
          <cell r="F30">
            <v>104346</v>
          </cell>
          <cell r="L30">
            <v>-4324656.08</v>
          </cell>
          <cell r="M30">
            <v>45924</v>
          </cell>
          <cell r="N30">
            <v>-4186878.21</v>
          </cell>
          <cell r="O30">
            <v>-1990631</v>
          </cell>
          <cell r="P30">
            <v>-1718737</v>
          </cell>
          <cell r="Q30">
            <v>6596.61</v>
          </cell>
          <cell r="R30">
            <v>20427.990000000002</v>
          </cell>
          <cell r="S30">
            <v>116578.8</v>
          </cell>
          <cell r="T30">
            <v>164577.94</v>
          </cell>
          <cell r="U30">
            <v>368843.89</v>
          </cell>
          <cell r="V30">
            <v>44968.67</v>
          </cell>
          <cell r="W30">
            <v>51902</v>
          </cell>
          <cell r="X30">
            <v>245539.01</v>
          </cell>
          <cell r="Y30">
            <v>270108</v>
          </cell>
          <cell r="Z30">
            <v>357132</v>
          </cell>
          <cell r="AA30">
            <v>2677</v>
          </cell>
          <cell r="AB30">
            <v>-5649.32</v>
          </cell>
          <cell r="AC30">
            <v>-25669.55</v>
          </cell>
          <cell r="AD30">
            <v>-33895.919999999998</v>
          </cell>
          <cell r="AE30">
            <v>-67791.839999999997</v>
          </cell>
          <cell r="AF30">
            <v>98336.92</v>
          </cell>
          <cell r="AG30">
            <v>0</v>
          </cell>
          <cell r="AH30">
            <v>-49275.31</v>
          </cell>
          <cell r="AI30">
            <v>-266000</v>
          </cell>
          <cell r="AJ30">
            <v>-610000</v>
          </cell>
          <cell r="AK30">
            <v>-2677684.77</v>
          </cell>
          <cell r="AL30">
            <v>-2809365</v>
          </cell>
          <cell r="AM30">
            <v>-16318232.819999998</v>
          </cell>
          <cell r="AN30">
            <v>-16854484</v>
          </cell>
          <cell r="AO30">
            <v>-33705034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-6859477.9400000013</v>
          </cell>
          <cell r="AV30">
            <v>-2690446.33</v>
          </cell>
          <cell r="AW30">
            <v>-20231185.359999999</v>
          </cell>
          <cell r="AX30">
            <v>-18650612.98</v>
          </cell>
          <cell r="AY30">
            <v>-35271240.950000003</v>
          </cell>
          <cell r="AZ30">
            <v>-5327.26</v>
          </cell>
          <cell r="BA30">
            <v>4750</v>
          </cell>
          <cell r="BB30">
            <v>-28294.54</v>
          </cell>
          <cell r="BC30">
            <v>28500</v>
          </cell>
          <cell r="BD30">
            <v>57000</v>
          </cell>
          <cell r="BE30">
            <v>39003.300000000003</v>
          </cell>
          <cell r="BF30">
            <v>88761</v>
          </cell>
          <cell r="BG30">
            <v>-178133.3</v>
          </cell>
          <cell r="BH30">
            <v>515025</v>
          </cell>
          <cell r="BI30">
            <v>1044698</v>
          </cell>
          <cell r="BJ30">
            <v>33676.04</v>
          </cell>
          <cell r="BK30">
            <v>93511</v>
          </cell>
          <cell r="BL30">
            <v>-206427.84</v>
          </cell>
          <cell r="BM30">
            <v>543525</v>
          </cell>
          <cell r="BN30">
            <v>1101698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Y30">
            <v>-6825801.9000000013</v>
          </cell>
          <cell r="BZ30">
            <v>-2596935.33</v>
          </cell>
          <cell r="CA30">
            <v>-20437613.199999999</v>
          </cell>
          <cell r="CB30">
            <v>-18107087.98</v>
          </cell>
          <cell r="CC30">
            <v>-34169542.950000003</v>
          </cell>
          <cell r="CD30" t="str">
            <v>0</v>
          </cell>
          <cell r="CE30" t="str">
            <v>0</v>
          </cell>
          <cell r="CF30" t="str">
            <v>0</v>
          </cell>
          <cell r="CG30" t="str">
            <v>0</v>
          </cell>
          <cell r="CH30" t="str">
            <v>0</v>
          </cell>
          <cell r="CI30">
            <v>36378.11</v>
          </cell>
          <cell r="CJ30">
            <v>66694</v>
          </cell>
          <cell r="CK30">
            <v>-244740.59</v>
          </cell>
          <cell r="CL30">
            <v>420911</v>
          </cell>
          <cell r="CM30">
            <v>801617</v>
          </cell>
          <cell r="CO30">
            <v>-12147864.239999998</v>
          </cell>
        </row>
        <row r="31">
          <cell r="A31" t="str">
            <v>Expense Billings</v>
          </cell>
          <cell r="B31">
            <v>488909.04</v>
          </cell>
          <cell r="C31">
            <v>538103</v>
          </cell>
          <cell r="D31">
            <v>3413215.58</v>
          </cell>
          <cell r="E31">
            <v>3635118</v>
          </cell>
          <cell r="F31">
            <v>6751985</v>
          </cell>
          <cell r="L31">
            <v>676929.81</v>
          </cell>
          <cell r="M31">
            <v>724945</v>
          </cell>
          <cell r="N31">
            <v>4687060.88</v>
          </cell>
          <cell r="O31">
            <v>4932579</v>
          </cell>
          <cell r="P31">
            <v>9122739</v>
          </cell>
          <cell r="Q31">
            <v>1033772.02</v>
          </cell>
          <cell r="R31">
            <v>1126310</v>
          </cell>
          <cell r="S31">
            <v>7145862.2400000002</v>
          </cell>
          <cell r="T31">
            <v>7644935.0800000001</v>
          </cell>
          <cell r="U31">
            <v>14174582.210000001</v>
          </cell>
          <cell r="V31">
            <v>565340.9</v>
          </cell>
          <cell r="W31">
            <v>554693</v>
          </cell>
          <cell r="X31">
            <v>3961055.82</v>
          </cell>
          <cell r="Y31">
            <v>3797958</v>
          </cell>
          <cell r="Z31">
            <v>7011398</v>
          </cell>
          <cell r="AA31">
            <v>595962.53</v>
          </cell>
          <cell r="AB31">
            <v>643859.28</v>
          </cell>
          <cell r="AC31">
            <v>4148242.3</v>
          </cell>
          <cell r="AD31">
            <v>4340632.45</v>
          </cell>
          <cell r="AE31">
            <v>8064761.1400000006</v>
          </cell>
          <cell r="AF31">
            <v>3081249.69</v>
          </cell>
          <cell r="AG31">
            <v>3163351</v>
          </cell>
          <cell r="AH31">
            <v>20852656.900000002</v>
          </cell>
          <cell r="AI31">
            <v>21292475</v>
          </cell>
          <cell r="AJ31">
            <v>39560341</v>
          </cell>
          <cell r="AK31">
            <v>-6818887.9799999995</v>
          </cell>
          <cell r="AL31">
            <v>-7074788</v>
          </cell>
          <cell r="AM31">
            <v>-46809156.409999996</v>
          </cell>
          <cell r="AN31">
            <v>-48193118</v>
          </cell>
          <cell r="AO31">
            <v>-89135592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-376723.98999999929</v>
          </cell>
          <cell r="AV31">
            <v>-323526.71999999997</v>
          </cell>
          <cell r="AW31">
            <v>-2601062.6899999902</v>
          </cell>
          <cell r="AX31">
            <v>-2549420.4700000002</v>
          </cell>
          <cell r="AY31">
            <v>-4449785.650000006</v>
          </cell>
          <cell r="AZ31">
            <v>-20356.240000000002</v>
          </cell>
          <cell r="BA31">
            <v>-207579</v>
          </cell>
          <cell r="BB31">
            <v>-529930.11</v>
          </cell>
          <cell r="BC31">
            <v>-1212275</v>
          </cell>
          <cell r="BD31">
            <v>-2461674</v>
          </cell>
          <cell r="BE31">
            <v>397080.23</v>
          </cell>
          <cell r="BF31">
            <v>531749</v>
          </cell>
          <cell r="BG31">
            <v>3130992.8</v>
          </cell>
          <cell r="BH31">
            <v>3766034</v>
          </cell>
          <cell r="BI31">
            <v>6919519</v>
          </cell>
          <cell r="BJ31">
            <v>376723.99</v>
          </cell>
          <cell r="BK31">
            <v>324170</v>
          </cell>
          <cell r="BL31">
            <v>2601062.69</v>
          </cell>
          <cell r="BM31">
            <v>2553759</v>
          </cell>
          <cell r="BN31">
            <v>4457845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Y31">
            <v>7.5669959187507629E-10</v>
          </cell>
          <cell r="BZ31">
            <v>643.28000000026077</v>
          </cell>
          <cell r="CA31">
            <v>1.0710209608078003E-8</v>
          </cell>
          <cell r="CB31">
            <v>4338.5300000011921</v>
          </cell>
          <cell r="CC31">
            <v>8059.3499999940395</v>
          </cell>
          <cell r="CD31" t="str">
            <v>0</v>
          </cell>
          <cell r="CE31" t="str">
            <v>0</v>
          </cell>
          <cell r="CF31" t="str">
            <v>0</v>
          </cell>
          <cell r="CG31" t="str">
            <v>0</v>
          </cell>
          <cell r="CH31" t="str">
            <v>0</v>
          </cell>
          <cell r="CI31">
            <v>321300.75</v>
          </cell>
          <cell r="CJ31">
            <v>246007</v>
          </cell>
          <cell r="CK31">
            <v>2194673.87</v>
          </cell>
          <cell r="CL31">
            <v>2032482</v>
          </cell>
          <cell r="CM31">
            <v>3473768</v>
          </cell>
          <cell r="CO31">
            <v>-3.4924596548080444E-9</v>
          </cell>
        </row>
        <row r="33">
          <cell r="A33" t="str">
            <v>Depreciation and Amortization</v>
          </cell>
          <cell r="B33">
            <v>1173036.29</v>
          </cell>
          <cell r="C33">
            <v>1229323.78</v>
          </cell>
          <cell r="D33">
            <v>7068998.8600000003</v>
          </cell>
          <cell r="E33">
            <v>7376111.2200000007</v>
          </cell>
          <cell r="F33">
            <v>14987216.690000001</v>
          </cell>
          <cell r="L33">
            <v>1724271.96</v>
          </cell>
          <cell r="M33">
            <v>1896090.54</v>
          </cell>
          <cell r="N33">
            <v>10419377.789999999</v>
          </cell>
          <cell r="O33">
            <v>11241690.420000002</v>
          </cell>
          <cell r="P33">
            <v>23073759.290000007</v>
          </cell>
          <cell r="Q33">
            <v>2856630.71</v>
          </cell>
          <cell r="R33">
            <v>2872153.23</v>
          </cell>
          <cell r="S33">
            <v>17160551.669999998</v>
          </cell>
          <cell r="T33">
            <v>17227795.510000002</v>
          </cell>
          <cell r="U33">
            <v>34516783.890000008</v>
          </cell>
          <cell r="V33">
            <v>877038.04</v>
          </cell>
          <cell r="W33">
            <v>959254.09</v>
          </cell>
          <cell r="X33">
            <v>5320467.7</v>
          </cell>
          <cell r="Y33">
            <v>5660092.3700000001</v>
          </cell>
          <cell r="Z33">
            <v>11609461.59</v>
          </cell>
          <cell r="AA33">
            <v>1149855.28</v>
          </cell>
          <cell r="AB33">
            <v>1237880.22</v>
          </cell>
          <cell r="AC33">
            <v>6910741.4300000006</v>
          </cell>
          <cell r="AD33">
            <v>7451339.3100000005</v>
          </cell>
          <cell r="AE33">
            <v>14912723.169999998</v>
          </cell>
          <cell r="AF33">
            <v>6990275.1300000008</v>
          </cell>
          <cell r="AG33">
            <v>7360302</v>
          </cell>
          <cell r="AH33">
            <v>42745461.06000001</v>
          </cell>
          <cell r="AI33">
            <v>41113219</v>
          </cell>
          <cell r="AJ33">
            <v>85197584</v>
          </cell>
          <cell r="AK33">
            <v>1.000000000290413E-2</v>
          </cell>
          <cell r="AL33" t="str">
            <v>0</v>
          </cell>
          <cell r="AM33">
            <v>9.9999998564896941E-3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14771107.42</v>
          </cell>
          <cell r="AV33">
            <v>15555003.859999999</v>
          </cell>
          <cell r="AW33">
            <v>89625598.520000011</v>
          </cell>
          <cell r="AX33">
            <v>90070247.830000013</v>
          </cell>
          <cell r="AY33">
            <v>184297528.63000003</v>
          </cell>
          <cell r="AZ33">
            <v>221021.65</v>
          </cell>
          <cell r="BA33">
            <v>159425</v>
          </cell>
          <cell r="BB33">
            <v>776678.04</v>
          </cell>
          <cell r="BC33">
            <v>956550</v>
          </cell>
          <cell r="BD33">
            <v>1950600</v>
          </cell>
          <cell r="BE33">
            <v>1579203.9</v>
          </cell>
          <cell r="BF33">
            <v>1613479.73</v>
          </cell>
          <cell r="BG33">
            <v>9658447.0800000001</v>
          </cell>
          <cell r="BH33">
            <v>9744842.7400000002</v>
          </cell>
          <cell r="BI33">
            <v>20334531.990000002</v>
          </cell>
          <cell r="BJ33">
            <v>1800225.55</v>
          </cell>
          <cell r="BK33">
            <v>1772904.73</v>
          </cell>
          <cell r="BL33">
            <v>10435125.120000001</v>
          </cell>
          <cell r="BM33">
            <v>10701392.74</v>
          </cell>
          <cell r="BN33">
            <v>22285131.990000002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Y33">
            <v>16571332.970000001</v>
          </cell>
          <cell r="BZ33">
            <v>17327908.59</v>
          </cell>
          <cell r="CA33">
            <v>100060723.64000002</v>
          </cell>
          <cell r="CB33">
            <v>100771640.57000001</v>
          </cell>
          <cell r="CC33">
            <v>206582660.62000003</v>
          </cell>
          <cell r="CD33" t="str">
            <v>0</v>
          </cell>
          <cell r="CE33" t="str">
            <v>0</v>
          </cell>
          <cell r="CF33" t="str">
            <v>0</v>
          </cell>
          <cell r="CG33" t="str">
            <v>0</v>
          </cell>
          <cell r="CH33" t="str">
            <v>0</v>
          </cell>
          <cell r="CI33">
            <v>1430999.61</v>
          </cell>
          <cell r="CJ33">
            <v>1490149.73</v>
          </cell>
          <cell r="CK33">
            <v>8840562.5899999999</v>
          </cell>
          <cell r="CL33">
            <v>9004862.7400000002</v>
          </cell>
          <cell r="CM33">
            <v>18854571.990000002</v>
          </cell>
          <cell r="CO33">
            <v>51065983.649999999</v>
          </cell>
        </row>
        <row r="34">
          <cell r="A34" t="str">
            <v>Total Taxes - Other Than Income Taxes</v>
          </cell>
          <cell r="B34">
            <v>647760.38</v>
          </cell>
          <cell r="C34">
            <v>745657.39</v>
          </cell>
          <cell r="D34">
            <v>4025036.17</v>
          </cell>
          <cell r="E34">
            <v>4236591.97</v>
          </cell>
          <cell r="F34">
            <v>7668512.7299999986</v>
          </cell>
          <cell r="L34">
            <v>728465.13</v>
          </cell>
          <cell r="M34">
            <v>822382.83</v>
          </cell>
          <cell r="N34">
            <v>4757812.21</v>
          </cell>
          <cell r="O34">
            <v>5015679.9800000004</v>
          </cell>
          <cell r="P34">
            <v>9923198.9600000009</v>
          </cell>
          <cell r="Q34">
            <v>1123792.32</v>
          </cell>
          <cell r="R34">
            <v>1183879.1499999999</v>
          </cell>
          <cell r="S34">
            <v>7461374.4900000002</v>
          </cell>
          <cell r="T34">
            <v>7319439.3100000005</v>
          </cell>
          <cell r="U34">
            <v>13876334.390000001</v>
          </cell>
          <cell r="V34">
            <v>1197208.71</v>
          </cell>
          <cell r="W34">
            <v>1408296.5</v>
          </cell>
          <cell r="X34">
            <v>7904545.3999999994</v>
          </cell>
          <cell r="Y34">
            <v>8673844.4299999997</v>
          </cell>
          <cell r="Z34">
            <v>14653351.93</v>
          </cell>
          <cell r="AA34">
            <v>1861919.16</v>
          </cell>
          <cell r="AB34">
            <v>2594933.15</v>
          </cell>
          <cell r="AC34">
            <v>12762657.810000001</v>
          </cell>
          <cell r="AD34">
            <v>17098408.98</v>
          </cell>
          <cell r="AE34">
            <v>24586564.970000003</v>
          </cell>
          <cell r="AF34">
            <v>11590987.400000002</v>
          </cell>
          <cell r="AG34">
            <v>15187120</v>
          </cell>
          <cell r="AH34">
            <v>54375704.950000018</v>
          </cell>
          <cell r="AI34">
            <v>66674405</v>
          </cell>
          <cell r="AJ34">
            <v>130284972</v>
          </cell>
          <cell r="AK34">
            <v>1.0000000067520887E-2</v>
          </cell>
          <cell r="AL34" t="str">
            <v>0</v>
          </cell>
          <cell r="AM34">
            <v>2.9999999969732016E-2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17150133.110000003</v>
          </cell>
          <cell r="AV34">
            <v>21942269.020000003</v>
          </cell>
          <cell r="AW34">
            <v>91287131.060000032</v>
          </cell>
          <cell r="AX34">
            <v>109018369.67000002</v>
          </cell>
          <cell r="AY34">
            <v>200992934.98000002</v>
          </cell>
          <cell r="AZ34">
            <v>130187.62</v>
          </cell>
          <cell r="BA34">
            <v>87350</v>
          </cell>
          <cell r="BB34">
            <v>656606.04</v>
          </cell>
          <cell r="BC34">
            <v>524100</v>
          </cell>
          <cell r="BD34">
            <v>1048200</v>
          </cell>
          <cell r="BE34">
            <v>872481.82</v>
          </cell>
          <cell r="BF34">
            <v>817111.48</v>
          </cell>
          <cell r="BG34">
            <v>4869347.5199999996</v>
          </cell>
          <cell r="BH34">
            <v>4746328.3</v>
          </cell>
          <cell r="BI34">
            <v>9638019.2799999993</v>
          </cell>
          <cell r="BJ34">
            <v>1002669.44</v>
          </cell>
          <cell r="BK34">
            <v>904461.48</v>
          </cell>
          <cell r="BL34">
            <v>5525953.5600000005</v>
          </cell>
          <cell r="BM34">
            <v>5270428.3</v>
          </cell>
          <cell r="BN34">
            <v>10686219.279999999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Y34">
            <v>18152802.550000004</v>
          </cell>
          <cell r="BZ34">
            <v>22846730.500000004</v>
          </cell>
          <cell r="CA34">
            <v>96813084.620000035</v>
          </cell>
          <cell r="CB34">
            <v>114288797.97000001</v>
          </cell>
          <cell r="CC34">
            <v>211679154.26000002</v>
          </cell>
          <cell r="CD34" t="str">
            <v>0</v>
          </cell>
          <cell r="CE34" t="str">
            <v>0</v>
          </cell>
          <cell r="CF34" t="str">
            <v>0</v>
          </cell>
          <cell r="CG34" t="str">
            <v>0</v>
          </cell>
          <cell r="CH34" t="str">
            <v>0</v>
          </cell>
          <cell r="CI34">
            <v>757387.78</v>
          </cell>
          <cell r="CJ34">
            <v>736336.48</v>
          </cell>
          <cell r="CK34">
            <v>4296046.34</v>
          </cell>
          <cell r="CL34">
            <v>4261678.3</v>
          </cell>
          <cell r="CM34">
            <v>8668719.2799999993</v>
          </cell>
          <cell r="CO34">
            <v>56745286.31000001</v>
          </cell>
        </row>
        <row r="36">
          <cell r="A36" t="str">
            <v>Interest Income</v>
          </cell>
          <cell r="B36">
            <v>84040.9</v>
          </cell>
          <cell r="C36">
            <v>70500</v>
          </cell>
          <cell r="D36">
            <v>330760.37</v>
          </cell>
          <cell r="E36">
            <v>375600</v>
          </cell>
          <cell r="F36">
            <v>880300</v>
          </cell>
          <cell r="L36">
            <v>146799.88</v>
          </cell>
          <cell r="M36">
            <v>125300</v>
          </cell>
          <cell r="N36">
            <v>578401.17000000004</v>
          </cell>
          <cell r="O36">
            <v>667200</v>
          </cell>
          <cell r="P36">
            <v>1563700</v>
          </cell>
          <cell r="Q36">
            <v>193309.41</v>
          </cell>
          <cell r="R36">
            <v>172300</v>
          </cell>
          <cell r="S36">
            <v>761651.69</v>
          </cell>
          <cell r="T36">
            <v>921500</v>
          </cell>
          <cell r="U36">
            <v>2146800</v>
          </cell>
          <cell r="V36">
            <v>113157.52</v>
          </cell>
          <cell r="W36">
            <v>92200</v>
          </cell>
          <cell r="X36">
            <v>465868.06</v>
          </cell>
          <cell r="Y36">
            <v>499400</v>
          </cell>
          <cell r="Z36">
            <v>1158800</v>
          </cell>
          <cell r="AA36">
            <v>78873.490000000005</v>
          </cell>
          <cell r="AB36">
            <v>67200</v>
          </cell>
          <cell r="AC36">
            <v>310766.69</v>
          </cell>
          <cell r="AD36">
            <v>358400</v>
          </cell>
          <cell r="AE36">
            <v>840300</v>
          </cell>
          <cell r="AF36">
            <v>648053.39</v>
          </cell>
          <cell r="AG36">
            <v>453600</v>
          </cell>
          <cell r="AH36">
            <v>2573033.7000000002</v>
          </cell>
          <cell r="AI36">
            <v>2431200</v>
          </cell>
          <cell r="AJ36">
            <v>5652900</v>
          </cell>
          <cell r="AK36">
            <v>81075.47</v>
          </cell>
          <cell r="AL36" t="str">
            <v>0</v>
          </cell>
          <cell r="AM36">
            <v>145310.19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1345310.06</v>
          </cell>
          <cell r="AV36">
            <v>981100</v>
          </cell>
          <cell r="AW36">
            <v>5165791.87</v>
          </cell>
          <cell r="AX36">
            <v>5253300</v>
          </cell>
          <cell r="AY36">
            <v>12242800</v>
          </cell>
          <cell r="AZ36">
            <v>1147012.3600000001</v>
          </cell>
          <cell r="BA36">
            <v>352200</v>
          </cell>
          <cell r="BB36">
            <v>4076057.43</v>
          </cell>
          <cell r="BC36">
            <v>1191300</v>
          </cell>
          <cell r="BD36">
            <v>2308600</v>
          </cell>
          <cell r="BE36">
            <v>524813.02</v>
          </cell>
          <cell r="BF36">
            <v>656500</v>
          </cell>
          <cell r="BG36">
            <v>2806358.79</v>
          </cell>
          <cell r="BH36">
            <v>4736000</v>
          </cell>
          <cell r="BI36">
            <v>9069900</v>
          </cell>
          <cell r="BJ36">
            <v>1671825.38</v>
          </cell>
          <cell r="BK36">
            <v>1008700</v>
          </cell>
          <cell r="BL36">
            <v>6882416.2200000007</v>
          </cell>
          <cell r="BM36">
            <v>5927300</v>
          </cell>
          <cell r="BN36">
            <v>11378500</v>
          </cell>
          <cell r="BO36">
            <v>-1782724.68</v>
          </cell>
          <cell r="BP36">
            <v>-1763350</v>
          </cell>
          <cell r="BQ36">
            <v>-7556101.7199999997</v>
          </cell>
          <cell r="BR36">
            <v>-10103043</v>
          </cell>
          <cell r="BS36">
            <v>-21563728</v>
          </cell>
          <cell r="BY36">
            <v>1234410.76</v>
          </cell>
          <cell r="BZ36">
            <v>226450</v>
          </cell>
          <cell r="CA36">
            <v>4492106.37</v>
          </cell>
          <cell r="CB36">
            <v>1077557</v>
          </cell>
          <cell r="CC36">
            <v>2057572</v>
          </cell>
          <cell r="CD36" t="str">
            <v>0</v>
          </cell>
          <cell r="CE36">
            <v>-264800</v>
          </cell>
          <cell r="CF36" t="str">
            <v>0</v>
          </cell>
          <cell r="CG36">
            <v>-1472900</v>
          </cell>
          <cell r="CH36">
            <v>-3495600</v>
          </cell>
          <cell r="CI36">
            <v>292612.27</v>
          </cell>
          <cell r="CJ36">
            <v>238300</v>
          </cell>
          <cell r="CK36">
            <v>1127030.52</v>
          </cell>
          <cell r="CL36">
            <v>1269400</v>
          </cell>
          <cell r="CM36">
            <v>2975100</v>
          </cell>
          <cell r="CO36">
            <v>2578354.7999999998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16276.2</v>
          </cell>
          <cell r="R37">
            <v>45250</v>
          </cell>
          <cell r="S37">
            <v>810068.53</v>
          </cell>
          <cell r="T37">
            <v>273000</v>
          </cell>
          <cell r="U37">
            <v>545000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16276.2</v>
          </cell>
          <cell r="AV37">
            <v>45250</v>
          </cell>
          <cell r="AW37">
            <v>810068.53</v>
          </cell>
          <cell r="AX37">
            <v>273000</v>
          </cell>
          <cell r="AY37">
            <v>545000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Y37">
            <v>16276.2</v>
          </cell>
          <cell r="BZ37">
            <v>45250</v>
          </cell>
          <cell r="CA37">
            <v>810068.53</v>
          </cell>
          <cell r="CB37">
            <v>273000</v>
          </cell>
          <cell r="CC37">
            <v>545000</v>
          </cell>
          <cell r="CD37" t="str">
            <v>0</v>
          </cell>
          <cell r="CE37" t="str">
            <v>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O37">
            <v>180215.8</v>
          </cell>
        </row>
        <row r="38">
          <cell r="A38" t="str">
            <v>Others Income</v>
          </cell>
          <cell r="B38">
            <v>3824.74</v>
          </cell>
          <cell r="C38" t="str">
            <v>0</v>
          </cell>
          <cell r="D38">
            <v>26091.69</v>
          </cell>
          <cell r="E38" t="str">
            <v>0</v>
          </cell>
          <cell r="F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>
            <v>95752.31</v>
          </cell>
          <cell r="R38">
            <v>74114.070000000007</v>
          </cell>
          <cell r="S38">
            <v>675160.56</v>
          </cell>
          <cell r="T38">
            <v>442988.71</v>
          </cell>
          <cell r="U38">
            <v>887673.13</v>
          </cell>
          <cell r="V38">
            <v>0</v>
          </cell>
          <cell r="W38" t="str">
            <v>0</v>
          </cell>
          <cell r="X38">
            <v>14178.45</v>
          </cell>
          <cell r="Y38" t="str">
            <v>0</v>
          </cell>
          <cell r="Z38" t="str">
            <v>0</v>
          </cell>
          <cell r="AA38">
            <v>1740.58</v>
          </cell>
          <cell r="AB38" t="str">
            <v>0</v>
          </cell>
          <cell r="AC38">
            <v>17169.349999999999</v>
          </cell>
          <cell r="AD38" t="str">
            <v>0</v>
          </cell>
          <cell r="AE38" t="str">
            <v>0</v>
          </cell>
          <cell r="AF38">
            <v>2582.1999999999998</v>
          </cell>
          <cell r="AG38" t="str">
            <v>0</v>
          </cell>
          <cell r="AH38">
            <v>2582.1999999999998</v>
          </cell>
          <cell r="AI38" t="str">
            <v>0</v>
          </cell>
          <cell r="AJ38" t="str">
            <v>0</v>
          </cell>
          <cell r="AK38">
            <v>0</v>
          </cell>
          <cell r="AL38" t="str">
            <v>0</v>
          </cell>
          <cell r="AM38">
            <v>-6554</v>
          </cell>
          <cell r="AN38" t="str">
            <v>0</v>
          </cell>
          <cell r="AO38" t="str">
            <v>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103899.83</v>
          </cell>
          <cell r="AV38">
            <v>74114.070000000007</v>
          </cell>
          <cell r="AW38">
            <v>728628.25</v>
          </cell>
          <cell r="AX38">
            <v>442988.71</v>
          </cell>
          <cell r="AY38">
            <v>887673.13</v>
          </cell>
          <cell r="AZ38">
            <v>10736.28</v>
          </cell>
          <cell r="BA38">
            <v>5000</v>
          </cell>
          <cell r="BB38">
            <v>168889.74</v>
          </cell>
          <cell r="BC38">
            <v>30000</v>
          </cell>
          <cell r="BD38">
            <v>60000</v>
          </cell>
          <cell r="BE38">
            <v>-2861.3</v>
          </cell>
          <cell r="BF38">
            <v>-5150</v>
          </cell>
          <cell r="BG38">
            <v>-37233.040000000001</v>
          </cell>
          <cell r="BH38">
            <v>-30900</v>
          </cell>
          <cell r="BI38">
            <v>-61800</v>
          </cell>
          <cell r="BJ38">
            <v>7874.98</v>
          </cell>
          <cell r="BK38">
            <v>-150</v>
          </cell>
          <cell r="BL38">
            <v>131656.70000000001</v>
          </cell>
          <cell r="BM38">
            <v>-900</v>
          </cell>
          <cell r="BN38">
            <v>-1800</v>
          </cell>
          <cell r="BO38">
            <v>-28662</v>
          </cell>
          <cell r="BP38">
            <v>-16760</v>
          </cell>
          <cell r="BQ38">
            <v>-171972</v>
          </cell>
          <cell r="BR38">
            <v>-100560</v>
          </cell>
          <cell r="BS38">
            <v>-201120</v>
          </cell>
          <cell r="BY38">
            <v>83112.81</v>
          </cell>
          <cell r="BZ38">
            <v>57204.07</v>
          </cell>
          <cell r="CA38">
            <v>688312.95</v>
          </cell>
          <cell r="CB38">
            <v>341528.71</v>
          </cell>
          <cell r="CC38">
            <v>684753.13</v>
          </cell>
          <cell r="CD38" t="str">
            <v>0</v>
          </cell>
          <cell r="CE38" t="str">
            <v>0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O38">
            <v>359853.23</v>
          </cell>
        </row>
        <row r="39">
          <cell r="A39" t="str">
            <v>Total Interest Expense</v>
          </cell>
          <cell r="B39">
            <v>752172.56</v>
          </cell>
          <cell r="C39">
            <v>755800</v>
          </cell>
          <cell r="D39">
            <v>4768975.09</v>
          </cell>
          <cell r="E39">
            <v>4600500</v>
          </cell>
          <cell r="F39">
            <v>9222600</v>
          </cell>
          <cell r="L39">
            <v>1204442.21</v>
          </cell>
          <cell r="M39">
            <v>1359600</v>
          </cell>
          <cell r="N39">
            <v>7817289.96</v>
          </cell>
          <cell r="O39">
            <v>8272700</v>
          </cell>
          <cell r="P39">
            <v>16586500</v>
          </cell>
          <cell r="Q39">
            <v>1771480.55</v>
          </cell>
          <cell r="R39">
            <v>1828100</v>
          </cell>
          <cell r="S39">
            <v>11209465.870000001</v>
          </cell>
          <cell r="T39">
            <v>11119900</v>
          </cell>
          <cell r="U39">
            <v>22297900</v>
          </cell>
          <cell r="V39">
            <v>964425.54</v>
          </cell>
          <cell r="W39">
            <v>1007700</v>
          </cell>
          <cell r="X39">
            <v>6000018.6499999994</v>
          </cell>
          <cell r="Y39">
            <v>6129700</v>
          </cell>
          <cell r="Z39">
            <v>12291400</v>
          </cell>
          <cell r="AA39">
            <v>703764.25</v>
          </cell>
          <cell r="AB39">
            <v>738100</v>
          </cell>
          <cell r="AC39">
            <v>4345298.87</v>
          </cell>
          <cell r="AD39">
            <v>4490900</v>
          </cell>
          <cell r="AE39">
            <v>9005300</v>
          </cell>
          <cell r="AF39">
            <v>4684681.33</v>
          </cell>
          <cell r="AG39">
            <v>4756400</v>
          </cell>
          <cell r="AH39">
            <v>28035661.59</v>
          </cell>
          <cell r="AI39">
            <v>28969800</v>
          </cell>
          <cell r="AJ39">
            <v>58122600</v>
          </cell>
          <cell r="AK39">
            <v>3.3605829230509698E-10</v>
          </cell>
          <cell r="AL39">
            <v>-0.27999999921303242</v>
          </cell>
          <cell r="AM39">
            <v>-1.999999627171567E-2</v>
          </cell>
          <cell r="AN39">
            <v>-0.75999999535270035</v>
          </cell>
          <cell r="AO39">
            <v>0.28000000817701221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10080966.440000001</v>
          </cell>
          <cell r="AV39">
            <v>10445699.720000001</v>
          </cell>
          <cell r="AW39">
            <v>62176710.010000005</v>
          </cell>
          <cell r="AX39">
            <v>63583499.240000002</v>
          </cell>
          <cell r="AY39">
            <v>127526300.28</v>
          </cell>
          <cell r="AZ39">
            <v>126635.8</v>
          </cell>
          <cell r="BA39">
            <v>357400</v>
          </cell>
          <cell r="BB39">
            <v>1405590.97</v>
          </cell>
          <cell r="BC39">
            <v>4982500</v>
          </cell>
          <cell r="BD39">
            <v>8979400</v>
          </cell>
          <cell r="BE39">
            <v>3465039.6</v>
          </cell>
          <cell r="BF39">
            <v>3364322.6</v>
          </cell>
          <cell r="BG39">
            <v>18767392.919999998</v>
          </cell>
          <cell r="BH39">
            <v>17628254.710000001</v>
          </cell>
          <cell r="BI39">
            <v>35327780.119999997</v>
          </cell>
          <cell r="BJ39">
            <v>3591675.4</v>
          </cell>
          <cell r="BK39">
            <v>3721722.6</v>
          </cell>
          <cell r="BL39">
            <v>20172983.889999997</v>
          </cell>
          <cell r="BM39">
            <v>22610754.710000001</v>
          </cell>
          <cell r="BN39">
            <v>44307180.119999997</v>
          </cell>
          <cell r="BO39">
            <v>-1782724.68</v>
          </cell>
          <cell r="BP39">
            <v>-1763350</v>
          </cell>
          <cell r="BQ39">
            <v>-7556101.7200000007</v>
          </cell>
          <cell r="BR39">
            <v>-10103043</v>
          </cell>
          <cell r="BS39">
            <v>-21563728</v>
          </cell>
          <cell r="BY39">
            <v>11889917.160000002</v>
          </cell>
          <cell r="BZ39">
            <v>12404072.32</v>
          </cell>
          <cell r="CA39">
            <v>74793592.180000007</v>
          </cell>
          <cell r="CB39">
            <v>76091210.950000003</v>
          </cell>
          <cell r="CC39">
            <v>150269752.40000001</v>
          </cell>
          <cell r="CD39" t="str">
            <v>0</v>
          </cell>
          <cell r="CE39">
            <v>-264800</v>
          </cell>
          <cell r="CF39" t="str">
            <v>0</v>
          </cell>
          <cell r="CG39">
            <v>-1472900</v>
          </cell>
          <cell r="CH39">
            <v>-3495600</v>
          </cell>
          <cell r="CI39">
            <v>2217301.36</v>
          </cell>
          <cell r="CJ39">
            <v>2516100</v>
          </cell>
          <cell r="CK39">
            <v>14132064.82</v>
          </cell>
          <cell r="CL39">
            <v>15320900</v>
          </cell>
          <cell r="CM39">
            <v>30706700</v>
          </cell>
          <cell r="CO39">
            <v>35261951.340000004</v>
          </cell>
        </row>
        <row r="40">
          <cell r="A40" t="str">
            <v>Donations</v>
          </cell>
          <cell r="B40">
            <v>6572.37</v>
          </cell>
          <cell r="C40">
            <v>3874.69</v>
          </cell>
          <cell r="D40">
            <v>64731.03</v>
          </cell>
          <cell r="E40">
            <v>62003.48</v>
          </cell>
          <cell r="F40">
            <v>111239.96</v>
          </cell>
          <cell r="L40">
            <v>1351.74</v>
          </cell>
          <cell r="M40">
            <v>20031</v>
          </cell>
          <cell r="N40">
            <v>115721.03</v>
          </cell>
          <cell r="O40">
            <v>120186</v>
          </cell>
          <cell r="P40">
            <v>240372</v>
          </cell>
          <cell r="Q40">
            <v>66545.960000000006</v>
          </cell>
          <cell r="R40">
            <v>44119</v>
          </cell>
          <cell r="S40">
            <v>325112.49</v>
          </cell>
          <cell r="T40">
            <v>303968.69</v>
          </cell>
          <cell r="U40">
            <v>562538.68999999994</v>
          </cell>
          <cell r="V40">
            <v>10420</v>
          </cell>
          <cell r="W40">
            <v>13000</v>
          </cell>
          <cell r="X40">
            <v>33093.35</v>
          </cell>
          <cell r="Y40">
            <v>78000</v>
          </cell>
          <cell r="Z40">
            <v>160000</v>
          </cell>
          <cell r="AA40">
            <v>9235.77</v>
          </cell>
          <cell r="AB40">
            <v>22845</v>
          </cell>
          <cell r="AC40">
            <v>184128.56</v>
          </cell>
          <cell r="AD40">
            <v>137070</v>
          </cell>
          <cell r="AE40">
            <v>274140</v>
          </cell>
          <cell r="AF40">
            <v>34196</v>
          </cell>
          <cell r="AG40">
            <v>20597</v>
          </cell>
          <cell r="AH40">
            <v>384912.47</v>
          </cell>
          <cell r="AI40">
            <v>297119</v>
          </cell>
          <cell r="AJ40">
            <v>507731</v>
          </cell>
          <cell r="AK40">
            <v>51879.14</v>
          </cell>
          <cell r="AL40" t="str">
            <v>0</v>
          </cell>
          <cell r="AM40">
            <v>227728.85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180200.98</v>
          </cell>
          <cell r="AV40">
            <v>124466.69</v>
          </cell>
          <cell r="AW40">
            <v>1335427.78</v>
          </cell>
          <cell r="AX40">
            <v>998347.17</v>
          </cell>
          <cell r="AY40">
            <v>1856021.65</v>
          </cell>
          <cell r="AZ40">
            <v>500</v>
          </cell>
          <cell r="BA40" t="str">
            <v>0</v>
          </cell>
          <cell r="BB40">
            <v>4844</v>
          </cell>
          <cell r="BC40" t="str">
            <v>0</v>
          </cell>
          <cell r="BD40" t="str">
            <v>0</v>
          </cell>
          <cell r="BE40">
            <v>13810.35</v>
          </cell>
          <cell r="BF40">
            <v>8413</v>
          </cell>
          <cell r="BG40">
            <v>95229.84</v>
          </cell>
          <cell r="BH40">
            <v>85812</v>
          </cell>
          <cell r="BI40">
            <v>136290</v>
          </cell>
          <cell r="BJ40">
            <v>14310.35</v>
          </cell>
          <cell r="BK40">
            <v>8413</v>
          </cell>
          <cell r="BL40">
            <v>100073.84</v>
          </cell>
          <cell r="BM40">
            <v>85812</v>
          </cell>
          <cell r="BN40">
            <v>136290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Y40">
            <v>194511.33</v>
          </cell>
          <cell r="BZ40">
            <v>132879.69</v>
          </cell>
          <cell r="CA40">
            <v>1435501.62</v>
          </cell>
          <cell r="CB40">
            <v>1084159.17</v>
          </cell>
          <cell r="CC40">
            <v>1992311.65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>
            <v>13810.35</v>
          </cell>
          <cell r="CJ40">
            <v>8413</v>
          </cell>
          <cell r="CK40">
            <v>95229.84</v>
          </cell>
          <cell r="CL40">
            <v>85812</v>
          </cell>
          <cell r="CM40">
            <v>136290</v>
          </cell>
          <cell r="CO40">
            <v>511935.11</v>
          </cell>
        </row>
        <row r="41">
          <cell r="A41" t="str">
            <v>Other Non-Operating Expense</v>
          </cell>
          <cell r="B41">
            <v>22649.69</v>
          </cell>
          <cell r="C41" t="str">
            <v>0</v>
          </cell>
          <cell r="D41">
            <v>43675.61</v>
          </cell>
          <cell r="E41" t="str">
            <v>0</v>
          </cell>
          <cell r="F41" t="str">
            <v>0</v>
          </cell>
          <cell r="L41">
            <v>159551.95000000001</v>
          </cell>
          <cell r="M41">
            <v>143903</v>
          </cell>
          <cell r="N41">
            <v>239662.96</v>
          </cell>
          <cell r="O41">
            <v>234855</v>
          </cell>
          <cell r="P41">
            <v>376385</v>
          </cell>
          <cell r="Q41">
            <v>90382.12</v>
          </cell>
          <cell r="R41">
            <v>12387.63</v>
          </cell>
          <cell r="S41">
            <v>358118.79</v>
          </cell>
          <cell r="T41">
            <v>74326.95</v>
          </cell>
          <cell r="U41">
            <v>121714.58</v>
          </cell>
          <cell r="V41">
            <v>29878.65</v>
          </cell>
          <cell r="W41">
            <v>15340</v>
          </cell>
          <cell r="X41">
            <v>53137.1</v>
          </cell>
          <cell r="Y41">
            <v>71178</v>
          </cell>
          <cell r="Z41">
            <v>130721</v>
          </cell>
          <cell r="AA41">
            <v>27673.29</v>
          </cell>
          <cell r="AB41">
            <v>2847</v>
          </cell>
          <cell r="AC41">
            <v>148945.9</v>
          </cell>
          <cell r="AD41">
            <v>45082</v>
          </cell>
          <cell r="AE41">
            <v>54929</v>
          </cell>
          <cell r="AF41">
            <v>141880.29999999999</v>
          </cell>
          <cell r="AG41">
            <v>11735</v>
          </cell>
          <cell r="AH41">
            <v>359775.37</v>
          </cell>
          <cell r="AI41">
            <v>70410</v>
          </cell>
          <cell r="AJ41">
            <v>82145</v>
          </cell>
          <cell r="AK41">
            <v>-51879.14</v>
          </cell>
          <cell r="AL41" t="str">
            <v>0</v>
          </cell>
          <cell r="AM41">
            <v>-234282.85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420136.86</v>
          </cell>
          <cell r="AV41">
            <v>186212.63</v>
          </cell>
          <cell r="AW41">
            <v>969032.88</v>
          </cell>
          <cell r="AX41">
            <v>495851.95</v>
          </cell>
          <cell r="AY41">
            <v>765894.58</v>
          </cell>
          <cell r="AZ41">
            <v>2054.91</v>
          </cell>
          <cell r="BA41" t="str">
            <v>0</v>
          </cell>
          <cell r="BB41">
            <v>2054.91</v>
          </cell>
          <cell r="BC41" t="str">
            <v>0</v>
          </cell>
          <cell r="BD41" t="str">
            <v>0</v>
          </cell>
          <cell r="BE41">
            <v>42775.48</v>
          </cell>
          <cell r="BF41">
            <v>3120</v>
          </cell>
          <cell r="BG41">
            <v>122072.93</v>
          </cell>
          <cell r="BH41">
            <v>18720</v>
          </cell>
          <cell r="BI41">
            <v>21840</v>
          </cell>
          <cell r="BJ41">
            <v>44830.39</v>
          </cell>
          <cell r="BK41">
            <v>3120</v>
          </cell>
          <cell r="BL41">
            <v>124127.84</v>
          </cell>
          <cell r="BM41">
            <v>18720</v>
          </cell>
          <cell r="BN41">
            <v>21840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Y41">
            <v>464967.25</v>
          </cell>
          <cell r="BZ41">
            <v>189332.63</v>
          </cell>
          <cell r="CA41">
            <v>1093160.72</v>
          </cell>
          <cell r="CB41">
            <v>514571.95</v>
          </cell>
          <cell r="CC41">
            <v>787734.58</v>
          </cell>
          <cell r="CD41" t="str">
            <v>0</v>
          </cell>
          <cell r="CE41" t="str">
            <v>0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42775.48</v>
          </cell>
          <cell r="CJ41">
            <v>3120</v>
          </cell>
          <cell r="CK41">
            <v>122072.93</v>
          </cell>
          <cell r="CL41">
            <v>18720</v>
          </cell>
          <cell r="CM41">
            <v>21840</v>
          </cell>
          <cell r="CO41">
            <v>751816.25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0</v>
          </cell>
          <cell r="BF42" t="str">
            <v>0</v>
          </cell>
          <cell r="BG42">
            <v>-45599.15</v>
          </cell>
          <cell r="BH42" t="str">
            <v>0</v>
          </cell>
          <cell r="BI42" t="str">
            <v>0</v>
          </cell>
          <cell r="BJ42">
            <v>0</v>
          </cell>
          <cell r="BK42" t="str">
            <v>0</v>
          </cell>
          <cell r="BL42">
            <v>-45599.15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Y42">
            <v>0</v>
          </cell>
          <cell r="BZ42" t="str">
            <v>0</v>
          </cell>
          <cell r="CA42">
            <v>-45599.15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O42">
            <v>-17090.87</v>
          </cell>
        </row>
        <row r="43">
          <cell r="A43" t="str">
            <v>Total Provision (Benefit) for Inc Tax</v>
          </cell>
          <cell r="B43">
            <v>1279652</v>
          </cell>
          <cell r="C43">
            <v>1035528.46</v>
          </cell>
          <cell r="D43">
            <v>7470980</v>
          </cell>
          <cell r="E43">
            <v>6936767.3500000006</v>
          </cell>
          <cell r="F43">
            <v>5197783.4000000004</v>
          </cell>
          <cell r="L43">
            <v>1211279</v>
          </cell>
          <cell r="M43">
            <v>-79297.69</v>
          </cell>
          <cell r="N43">
            <v>10017430</v>
          </cell>
          <cell r="O43">
            <v>10243825.33</v>
          </cell>
          <cell r="P43">
            <v>8719399.7699999977</v>
          </cell>
          <cell r="Q43">
            <v>3057218</v>
          </cell>
          <cell r="R43">
            <v>2306174.09</v>
          </cell>
          <cell r="S43">
            <v>13303798</v>
          </cell>
          <cell r="T43">
            <v>15287164.539999999</v>
          </cell>
          <cell r="U43">
            <v>10591062.84</v>
          </cell>
          <cell r="V43">
            <v>891713</v>
          </cell>
          <cell r="W43">
            <v>1103363.58</v>
          </cell>
          <cell r="X43">
            <v>7133382</v>
          </cell>
          <cell r="Y43">
            <v>6624768.9000000004</v>
          </cell>
          <cell r="Z43">
            <v>4400927.92</v>
          </cell>
          <cell r="AA43">
            <v>1122953</v>
          </cell>
          <cell r="AB43">
            <v>689768.78</v>
          </cell>
          <cell r="AC43">
            <v>5427858</v>
          </cell>
          <cell r="AD43">
            <v>4625902.95</v>
          </cell>
          <cell r="AE43">
            <v>5049976.12</v>
          </cell>
          <cell r="AF43">
            <v>6156893</v>
          </cell>
          <cell r="AG43">
            <v>1918024</v>
          </cell>
          <cell r="AH43">
            <v>29390300</v>
          </cell>
          <cell r="AI43">
            <v>30339510</v>
          </cell>
          <cell r="AJ43">
            <v>22296883</v>
          </cell>
          <cell r="AK43">
            <v>-1509162</v>
          </cell>
          <cell r="AL43">
            <v>97592</v>
          </cell>
          <cell r="AM43">
            <v>-1213933</v>
          </cell>
          <cell r="AN43">
            <v>585552</v>
          </cell>
          <cell r="AO43">
            <v>1171105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12210546</v>
          </cell>
          <cell r="AV43">
            <v>7071153.2200000007</v>
          </cell>
          <cell r="AW43">
            <v>71529815</v>
          </cell>
          <cell r="AX43">
            <v>74643491.070000008</v>
          </cell>
          <cell r="AY43">
            <v>57427138.049999997</v>
          </cell>
          <cell r="AZ43">
            <v>-4200975</v>
          </cell>
          <cell r="BA43">
            <v>2511027</v>
          </cell>
          <cell r="BB43">
            <v>29408917</v>
          </cell>
          <cell r="BC43">
            <v>15621321</v>
          </cell>
          <cell r="BD43">
            <v>20113598</v>
          </cell>
          <cell r="BE43">
            <v>1012343</v>
          </cell>
          <cell r="BF43">
            <v>2265509.46</v>
          </cell>
          <cell r="BG43">
            <v>20059056</v>
          </cell>
          <cell r="BH43">
            <v>15155787.709999997</v>
          </cell>
          <cell r="BI43">
            <v>23904245.869999997</v>
          </cell>
          <cell r="BJ43">
            <v>-3188632</v>
          </cell>
          <cell r="BK43">
            <v>4776536.46</v>
          </cell>
          <cell r="BL43">
            <v>49467973</v>
          </cell>
          <cell r="BM43">
            <v>30777108.709999997</v>
          </cell>
          <cell r="BN43">
            <v>44017843.869999997</v>
          </cell>
          <cell r="BO43">
            <v>-705</v>
          </cell>
          <cell r="BP43" t="str">
            <v>0</v>
          </cell>
          <cell r="BQ43">
            <v>31328</v>
          </cell>
          <cell r="BR43" t="str">
            <v>0</v>
          </cell>
          <cell r="BS43" t="str">
            <v>0</v>
          </cell>
          <cell r="BY43">
            <v>9021209</v>
          </cell>
          <cell r="BZ43">
            <v>11847689.68</v>
          </cell>
          <cell r="CA43">
            <v>121029116</v>
          </cell>
          <cell r="CB43">
            <v>105420599.78</v>
          </cell>
          <cell r="CC43">
            <v>101444981.91999999</v>
          </cell>
          <cell r="CD43" t="str">
            <v>0</v>
          </cell>
          <cell r="CE43" t="str">
            <v>0</v>
          </cell>
          <cell r="CF43" t="str">
            <v>0</v>
          </cell>
          <cell r="CG43" t="str">
            <v>0</v>
          </cell>
          <cell r="CH43" t="str">
            <v>0</v>
          </cell>
          <cell r="CI43">
            <v>1796249</v>
          </cell>
          <cell r="CJ43">
            <v>1644243.52</v>
          </cell>
          <cell r="CK43">
            <v>13201940</v>
          </cell>
          <cell r="CL43">
            <v>11961697.479999999</v>
          </cell>
          <cell r="CM43">
            <v>18420534.889999997</v>
          </cell>
          <cell r="CO43">
            <v>69083165</v>
          </cell>
        </row>
        <row r="44">
          <cell r="A44" t="str">
            <v>Income / Loss, Before Income Taxes</v>
          </cell>
          <cell r="B44">
            <v>3462662.85</v>
          </cell>
          <cell r="C44">
            <v>2721269.5900000078</v>
          </cell>
          <cell r="D44">
            <v>19119865.609999999</v>
          </cell>
          <cell r="E44">
            <v>18228917.079999998</v>
          </cell>
          <cell r="F44">
            <v>13657232.250000004</v>
          </cell>
          <cell r="L44">
            <v>3859299.17</v>
          </cell>
          <cell r="M44">
            <v>-202807.41</v>
          </cell>
          <cell r="N44">
            <v>26024999.04000001</v>
          </cell>
          <cell r="O44">
            <v>26199041.760000002</v>
          </cell>
          <cell r="P44">
            <v>22300255.179999996</v>
          </cell>
          <cell r="Q44">
            <v>7945624.5000000177</v>
          </cell>
          <cell r="R44">
            <v>5722930.5899999989</v>
          </cell>
          <cell r="S44">
            <v>33505258.740000073</v>
          </cell>
          <cell r="T44">
            <v>37953692.230000004</v>
          </cell>
          <cell r="U44">
            <v>26268176.93999999</v>
          </cell>
          <cell r="V44">
            <v>2638242.269999994</v>
          </cell>
          <cell r="W44">
            <v>2751530.5499999886</v>
          </cell>
          <cell r="X44">
            <v>18196311.469999976</v>
          </cell>
          <cell r="Y44">
            <v>16520620.780000001</v>
          </cell>
          <cell r="Z44">
            <v>10974883.659999996</v>
          </cell>
          <cell r="AA44">
            <v>3099215.4199999883</v>
          </cell>
          <cell r="AB44">
            <v>1715856.1</v>
          </cell>
          <cell r="AC44">
            <v>14270910.63999996</v>
          </cell>
          <cell r="AD44">
            <v>11507298.960000005</v>
          </cell>
          <cell r="AE44">
            <v>12562285.840000009</v>
          </cell>
          <cell r="AF44">
            <v>8152485.970000024</v>
          </cell>
          <cell r="AG44">
            <v>5006929</v>
          </cell>
          <cell r="AH44">
            <v>68142001.719999835</v>
          </cell>
          <cell r="AI44">
            <v>75697167</v>
          </cell>
          <cell r="AJ44">
            <v>56048780</v>
          </cell>
          <cell r="AK44">
            <v>-977805.79000000213</v>
          </cell>
          <cell r="AL44">
            <v>278838.27999999921</v>
          </cell>
          <cell r="AM44">
            <v>424741.75999999838</v>
          </cell>
          <cell r="AN44">
            <v>1673008.76</v>
          </cell>
          <cell r="AO44">
            <v>3346000.7199999918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28179724.390000012</v>
          </cell>
          <cell r="AV44">
            <v>17994546.699999992</v>
          </cell>
          <cell r="AW44">
            <v>179684088.97999984</v>
          </cell>
          <cell r="AX44">
            <v>187779746.56999999</v>
          </cell>
          <cell r="AY44">
            <v>145157614.59</v>
          </cell>
          <cell r="AZ44">
            <v>-9616389.300000051</v>
          </cell>
          <cell r="BA44">
            <v>6184797</v>
          </cell>
          <cell r="BB44">
            <v>75337967.430000022</v>
          </cell>
          <cell r="BC44">
            <v>38476161</v>
          </cell>
          <cell r="BD44">
            <v>49540877</v>
          </cell>
          <cell r="BE44">
            <v>3040433.28</v>
          </cell>
          <cell r="BF44">
            <v>5998279.6499999994</v>
          </cell>
          <cell r="BG44">
            <v>53692497.030000001</v>
          </cell>
          <cell r="BH44">
            <v>40371912.060000002</v>
          </cell>
          <cell r="BI44">
            <v>63562471.850000009</v>
          </cell>
          <cell r="BJ44">
            <v>-6575956.020000048</v>
          </cell>
          <cell r="BK44">
            <v>12183076.649999999</v>
          </cell>
          <cell r="BL44">
            <v>129030464.46000002</v>
          </cell>
          <cell r="BM44">
            <v>78848073.060000002</v>
          </cell>
          <cell r="BN44">
            <v>113103348.85000001</v>
          </cell>
          <cell r="BO44">
            <v>-2.1536834537982941E-9</v>
          </cell>
          <cell r="BP44">
            <v>0</v>
          </cell>
          <cell r="BQ44">
            <v>80255.999999989464</v>
          </cell>
          <cell r="BR44">
            <v>0</v>
          </cell>
          <cell r="BS44">
            <v>0</v>
          </cell>
          <cell r="BY44">
            <v>21603768.36999996</v>
          </cell>
          <cell r="BZ44">
            <v>30177623.34999999</v>
          </cell>
          <cell r="CA44">
            <v>308794809.43999982</v>
          </cell>
          <cell r="CB44">
            <v>266627819.63</v>
          </cell>
          <cell r="CC44">
            <v>258260963.44</v>
          </cell>
          <cell r="CD44">
            <v>0</v>
          </cell>
          <cell r="CE44">
            <v>0</v>
          </cell>
          <cell r="CF44">
            <v>8.7311491370201111E-11</v>
          </cell>
          <cell r="CG44">
            <v>0</v>
          </cell>
          <cell r="CH44">
            <v>0</v>
          </cell>
          <cell r="CI44">
            <v>4721741.53</v>
          </cell>
          <cell r="CJ44">
            <v>4468051.96</v>
          </cell>
          <cell r="CK44">
            <v>36126361.909999996</v>
          </cell>
          <cell r="CL44">
            <v>32504614.270000003</v>
          </cell>
          <cell r="CM44">
            <v>50055800.980000004</v>
          </cell>
          <cell r="CO44">
            <v>175588104.86999983</v>
          </cell>
        </row>
        <row r="45">
          <cell r="A45" t="str">
            <v>Income Statement - Net (Income) Loss</v>
          </cell>
          <cell r="B45">
            <v>2183010.85</v>
          </cell>
          <cell r="C45">
            <v>1685741.1300000078</v>
          </cell>
          <cell r="D45">
            <v>11648885.609999999</v>
          </cell>
          <cell r="E45">
            <v>11292149.729999999</v>
          </cell>
          <cell r="F45">
            <v>8459448.8500000052</v>
          </cell>
          <cell r="L45">
            <v>2648020.17</v>
          </cell>
          <cell r="M45">
            <v>-123509.72</v>
          </cell>
          <cell r="N45">
            <v>16007569.04000001</v>
          </cell>
          <cell r="O45">
            <v>15955216.430000002</v>
          </cell>
          <cell r="P45">
            <v>13580855.41</v>
          </cell>
          <cell r="Q45">
            <v>4888406.5000000177</v>
          </cell>
          <cell r="R45">
            <v>3416756.5</v>
          </cell>
          <cell r="S45">
            <v>20201460.740000073</v>
          </cell>
          <cell r="T45">
            <v>22666527.690000005</v>
          </cell>
          <cell r="U45">
            <v>15677114.100000001</v>
          </cell>
          <cell r="V45">
            <v>1746529.269999994</v>
          </cell>
          <cell r="W45">
            <v>1648166.9699999886</v>
          </cell>
          <cell r="X45">
            <v>11062929.469999978</v>
          </cell>
          <cell r="Y45">
            <v>9895851.879999999</v>
          </cell>
          <cell r="Z45">
            <v>6573955.7399999956</v>
          </cell>
          <cell r="AA45">
            <v>1976262.4199999883</v>
          </cell>
          <cell r="AB45">
            <v>1026087.32</v>
          </cell>
          <cell r="AC45">
            <v>8843052.6399999596</v>
          </cell>
          <cell r="AD45">
            <v>6881396.0100000054</v>
          </cell>
          <cell r="AE45">
            <v>7512309.72000001</v>
          </cell>
          <cell r="AF45">
            <v>1995592.970000024</v>
          </cell>
          <cell r="AG45">
            <v>3088905</v>
          </cell>
          <cell r="AH45">
            <v>38751701.719999827</v>
          </cell>
          <cell r="AI45">
            <v>45357657</v>
          </cell>
          <cell r="AJ45">
            <v>33751897</v>
          </cell>
          <cell r="AK45">
            <v>531356.20999999787</v>
          </cell>
          <cell r="AL45">
            <v>181246.27999999921</v>
          </cell>
          <cell r="AM45">
            <v>1638674.76</v>
          </cell>
          <cell r="AN45">
            <v>1087456.76</v>
          </cell>
          <cell r="AO45">
            <v>2174895.7199999918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15969178.390000014</v>
          </cell>
          <cell r="AV45">
            <v>10923393.479999991</v>
          </cell>
          <cell r="AW45">
            <v>108154273.97999987</v>
          </cell>
          <cell r="AX45">
            <v>113136255.5</v>
          </cell>
          <cell r="AY45">
            <v>87730476.540000007</v>
          </cell>
          <cell r="AZ45">
            <v>-5415414.300000051</v>
          </cell>
          <cell r="BA45">
            <v>3673770</v>
          </cell>
          <cell r="BB45">
            <v>45929050.430000022</v>
          </cell>
          <cell r="BC45">
            <v>22854840</v>
          </cell>
          <cell r="BD45">
            <v>29427279</v>
          </cell>
          <cell r="BE45">
            <v>2028090.28</v>
          </cell>
          <cell r="BF45">
            <v>3732770.19</v>
          </cell>
          <cell r="BG45">
            <v>33633441.029999994</v>
          </cell>
          <cell r="BH45">
            <v>25216124.349999994</v>
          </cell>
          <cell r="BI45">
            <v>39658225.979999997</v>
          </cell>
          <cell r="BJ45">
            <v>-3387324.020000048</v>
          </cell>
          <cell r="BK45">
            <v>7406540.1899999995</v>
          </cell>
          <cell r="BL45">
            <v>79562491.460000008</v>
          </cell>
          <cell r="BM45">
            <v>48070964.349999994</v>
          </cell>
          <cell r="BN45">
            <v>69085504.979999989</v>
          </cell>
          <cell r="BO45">
            <v>704.99999999784632</v>
          </cell>
          <cell r="BP45">
            <v>0</v>
          </cell>
          <cell r="BQ45">
            <v>48927.999999989464</v>
          </cell>
          <cell r="BR45">
            <v>0</v>
          </cell>
          <cell r="BS45">
            <v>0</v>
          </cell>
          <cell r="BY45">
            <v>12582559.369999964</v>
          </cell>
          <cell r="BZ45">
            <v>18329933.669999991</v>
          </cell>
          <cell r="CA45">
            <v>187765693.43999988</v>
          </cell>
          <cell r="CB45">
            <v>161207219.84999999</v>
          </cell>
          <cell r="CC45">
            <v>156815981.51999998</v>
          </cell>
          <cell r="CD45">
            <v>0</v>
          </cell>
          <cell r="CE45">
            <v>0</v>
          </cell>
          <cell r="CF45">
            <v>8.7311491370201111E-11</v>
          </cell>
          <cell r="CG45">
            <v>0</v>
          </cell>
          <cell r="CH45">
            <v>0</v>
          </cell>
          <cell r="CI45">
            <v>2925492.53</v>
          </cell>
          <cell r="CJ45">
            <v>2823808.44</v>
          </cell>
          <cell r="CK45">
            <v>22924421.909999993</v>
          </cell>
          <cell r="CL45">
            <v>20542916.789999999</v>
          </cell>
          <cell r="CM45">
            <v>31635266.089999996</v>
          </cell>
          <cell r="CO45">
            <v>106504939.86999981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12503184.01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676997.9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9770209.0999999996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2779550.6999999997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5380913.8099999996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29394406.149999999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O246">
            <v>5666739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O247">
            <v>5003447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O248">
            <v>542044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O249">
            <v>2265177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O250">
            <v>-376045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O252">
            <v>-326499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O253">
            <v>152320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O254">
            <v>7501566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O255">
            <v>27932974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SSU-Billings"/>
      <sheetName val="SSU-by CCtr"/>
      <sheetName val="SSU-Billings YTD"/>
    </sheetNames>
    <sheetDataSet>
      <sheetData sheetId="0"/>
      <sheetData sheetId="1" refreshError="1">
        <row r="22">
          <cell r="A22" t="str">
            <v>Expense Billings</v>
          </cell>
          <cell r="C22">
            <v>6678.446774</v>
          </cell>
          <cell r="D22">
            <v>9185.8238583999992</v>
          </cell>
          <cell r="E22">
            <v>14057.268267299998</v>
          </cell>
          <cell r="F22">
            <v>7743.2819530500001</v>
          </cell>
          <cell r="G22">
            <v>8120.9402526999993</v>
          </cell>
          <cell r="H22">
            <v>41228.606559224994</v>
          </cell>
          <cell r="I22">
            <v>4326.1442327499999</v>
          </cell>
          <cell r="J22">
            <v>1510.4611897750001</v>
          </cell>
          <cell r="K22">
            <v>-691.38342719999991</v>
          </cell>
          <cell r="L22">
            <v>92159.589659999998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Proj</v>
          </cell>
          <cell r="G9" t="str">
            <v>Proj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Forecast</v>
          </cell>
        </row>
        <row r="11">
          <cell r="D11">
            <v>469265.63</v>
          </cell>
          <cell r="E11">
            <v>716239.7</v>
          </cell>
          <cell r="F11">
            <v>595770.74885026691</v>
          </cell>
          <cell r="G11">
            <v>514436.61295384355</v>
          </cell>
          <cell r="H11">
            <v>545368.37431139639</v>
          </cell>
          <cell r="I11">
            <v>479902.12690960872</v>
          </cell>
          <cell r="J11">
            <v>470662.7443840286</v>
          </cell>
          <cell r="K11">
            <v>485122.36370538227</v>
          </cell>
          <cell r="L11">
            <v>494115.8323769311</v>
          </cell>
          <cell r="M11">
            <v>438189.28664381854</v>
          </cell>
          <cell r="N11">
            <v>548633.49850706337</v>
          </cell>
          <cell r="O11">
            <v>6224658.3486423399</v>
          </cell>
        </row>
        <row r="12">
          <cell r="D12">
            <v>69818.899999999994</v>
          </cell>
          <cell r="E12">
            <v>107696.30000000002</v>
          </cell>
          <cell r="F12">
            <v>83083.094387727324</v>
          </cell>
          <cell r="G12">
            <v>71740.65821967517</v>
          </cell>
          <cell r="H12">
            <v>76054.241008705489</v>
          </cell>
          <cell r="I12">
            <v>66924.658157265381</v>
          </cell>
          <cell r="J12">
            <v>65636.181856711017</v>
          </cell>
          <cell r="K12">
            <v>67652.645268526772</v>
          </cell>
          <cell r="L12">
            <v>68906.827700197566</v>
          </cell>
          <cell r="M12">
            <v>61107.60209724414</v>
          </cell>
          <cell r="N12">
            <v>76509.578270999365</v>
          </cell>
          <cell r="O12">
            <v>884181.91696705227</v>
          </cell>
        </row>
        <row r="13">
          <cell r="D13">
            <v>376157.28</v>
          </cell>
          <cell r="E13">
            <v>577600.67999999993</v>
          </cell>
          <cell r="F13">
            <v>476445.64621110301</v>
          </cell>
          <cell r="G13">
            <v>411401.6758399891</v>
          </cell>
          <cell r="H13">
            <v>436138.20924128027</v>
          </cell>
          <cell r="I13">
            <v>383783.99646975024</v>
          </cell>
          <cell r="J13">
            <v>376395.14163508976</v>
          </cell>
          <cell r="K13">
            <v>387958.68799050228</v>
          </cell>
          <cell r="L13">
            <v>395150.882305454</v>
          </cell>
          <cell r="M13">
            <v>350425.69350827043</v>
          </cell>
          <cell r="N13">
            <v>438749.37168986676</v>
          </cell>
          <cell r="O13">
            <v>4983210.6948913056</v>
          </cell>
        </row>
        <row r="14">
          <cell r="D14">
            <v>191198.07999999999</v>
          </cell>
          <cell r="E14">
            <v>294723.02999999997</v>
          </cell>
          <cell r="F14">
            <v>239334.0167547701</v>
          </cell>
          <cell r="G14">
            <v>206660.33232005197</v>
          </cell>
          <cell r="H14">
            <v>219086.29097157964</v>
          </cell>
          <cell r="I14">
            <v>192787.08111146407</v>
          </cell>
          <cell r="J14">
            <v>189075.42098641038</v>
          </cell>
          <cell r="K14">
            <v>194884.16332497427</v>
          </cell>
          <cell r="L14">
            <v>198497.03452731812</v>
          </cell>
          <cell r="M14">
            <v>176030.12949823416</v>
          </cell>
          <cell r="N14">
            <v>220397.96209752906</v>
          </cell>
          <cell r="O14">
            <v>2511844.8215923319</v>
          </cell>
        </row>
        <row r="15">
          <cell r="D15">
            <v>74125.08</v>
          </cell>
          <cell r="E15">
            <v>114984.9</v>
          </cell>
          <cell r="F15">
            <v>87698.821853712172</v>
          </cell>
          <cell r="G15">
            <v>75726.250342990461</v>
          </cell>
          <cell r="H15">
            <v>80279.476620300236</v>
          </cell>
          <cell r="I15">
            <v>70642.694721557898</v>
          </cell>
          <cell r="J15">
            <v>69282.636404306075</v>
          </cell>
          <cell r="K15">
            <v>71411.125561222696</v>
          </cell>
          <cell r="L15">
            <v>72734.984794652992</v>
          </cell>
          <cell r="M15">
            <v>64502.468880424371</v>
          </cell>
          <cell r="N15">
            <v>80760.11039716599</v>
          </cell>
          <cell r="O15">
            <v>935216.83957633295</v>
          </cell>
        </row>
        <row r="16">
          <cell r="D16">
            <v>15064.363104000004</v>
          </cell>
          <cell r="E16">
            <v>25608.413008599993</v>
          </cell>
          <cell r="F16">
            <v>21215.251056619261</v>
          </cell>
          <cell r="G16">
            <v>18318.962314941746</v>
          </cell>
          <cell r="H16">
            <v>19420.434792552162</v>
          </cell>
          <cell r="I16">
            <v>17089.197689951921</v>
          </cell>
          <cell r="J16">
            <v>16760.185531723946</v>
          </cell>
          <cell r="K16">
            <v>17275.089049020931</v>
          </cell>
          <cell r="L16">
            <v>17595.34427488584</v>
          </cell>
          <cell r="M16">
            <v>15603.813621950612</v>
          </cell>
          <cell r="N16">
            <v>19536.705068788109</v>
          </cell>
          <cell r="O16">
            <v>219530.75951303449</v>
          </cell>
        </row>
        <row r="17">
          <cell r="D17">
            <v>149403.08689599973</v>
          </cell>
          <cell r="E17">
            <v>226677.43699139985</v>
          </cell>
          <cell r="F17">
            <v>205981.11199130164</v>
          </cell>
          <cell r="G17">
            <v>177860.73886602186</v>
          </cell>
          <cell r="H17">
            <v>188555.05142261158</v>
          </cell>
          <cell r="I17">
            <v>165920.82430800213</v>
          </cell>
          <cell r="J17">
            <v>162726.41053323261</v>
          </cell>
          <cell r="K17">
            <v>167725.66313590109</v>
          </cell>
          <cell r="L17">
            <v>170835.05492997519</v>
          </cell>
          <cell r="M17">
            <v>151499.07359458739</v>
          </cell>
          <cell r="N17">
            <v>189683.93180808076</v>
          </cell>
          <cell r="O17">
            <v>2104010.7044771137</v>
          </cell>
        </row>
        <row r="19">
          <cell r="D19">
            <v>1345032.42</v>
          </cell>
          <cell r="E19">
            <v>2063530.4599999997</v>
          </cell>
          <cell r="F19">
            <v>1709528.6911055006</v>
          </cell>
          <cell r="G19">
            <v>1476145.2308575138</v>
          </cell>
          <cell r="H19">
            <v>1564902.0783684258</v>
          </cell>
          <cell r="I19">
            <v>1377050.5793676004</v>
          </cell>
          <cell r="J19">
            <v>1350538.7213315025</v>
          </cell>
          <cell r="K19">
            <v>1392029.7380355303</v>
          </cell>
          <cell r="L19">
            <v>1417835.960909415</v>
          </cell>
          <cell r="M19">
            <v>1257358.0678445296</v>
          </cell>
          <cell r="N19">
            <v>1574271.1578394931</v>
          </cell>
          <cell r="O19">
            <v>17862654.085659511</v>
          </cell>
        </row>
        <row r="21">
          <cell r="D21">
            <v>294161.49</v>
          </cell>
          <cell r="E21">
            <v>450398.23</v>
          </cell>
          <cell r="F21">
            <v>364360.77654331637</v>
          </cell>
          <cell r="G21">
            <v>314703.00510501798</v>
          </cell>
          <cell r="H21">
            <v>333468.55147097597</v>
          </cell>
          <cell r="I21">
            <v>293826.06488632958</v>
          </cell>
          <cell r="J21">
            <v>287451.95513138705</v>
          </cell>
          <cell r="K21">
            <v>296592.77089386864</v>
          </cell>
          <cell r="L21">
            <v>302670.02808022022</v>
          </cell>
          <cell r="M21">
            <v>268565.55187361332</v>
          </cell>
          <cell r="N21">
            <v>336021.1757131964</v>
          </cell>
          <cell r="O21">
            <v>3834870.5796979256</v>
          </cell>
        </row>
        <row r="22">
          <cell r="D22">
            <v>347568.51</v>
          </cell>
          <cell r="E22">
            <v>532836.67000000004</v>
          </cell>
          <cell r="F22">
            <v>451033.97132946673</v>
          </cell>
          <cell r="G22">
            <v>389563.73824985302</v>
          </cell>
          <cell r="H22">
            <v>412793.18402582849</v>
          </cell>
          <cell r="I22">
            <v>363720.64573760651</v>
          </cell>
          <cell r="J22">
            <v>355830.27931634651</v>
          </cell>
          <cell r="K22">
            <v>367145.48858133971</v>
          </cell>
          <cell r="L22">
            <v>374668.38791632018</v>
          </cell>
          <cell r="M22">
            <v>332451.22752515908</v>
          </cell>
          <cell r="N22">
            <v>415953.01989016909</v>
          </cell>
          <cell r="O22">
            <v>4689102.8725720895</v>
          </cell>
        </row>
        <row r="23">
          <cell r="D23">
            <v>12752.13</v>
          </cell>
          <cell r="E23">
            <v>19783.09</v>
          </cell>
          <cell r="F23">
            <v>18001.355840200446</v>
          </cell>
          <cell r="G23">
            <v>15547.998422388813</v>
          </cell>
          <cell r="H23">
            <v>16475.115992161671</v>
          </cell>
          <cell r="I23">
            <v>14516.566792188287</v>
          </cell>
          <cell r="J23">
            <v>14201.651946106957</v>
          </cell>
          <cell r="K23">
            <v>14653.256750474757</v>
          </cell>
          <cell r="L23">
            <v>14953.505504420762</v>
          </cell>
          <cell r="M23">
            <v>13268.563404551804</v>
          </cell>
          <cell r="N23">
            <v>16601.229175217391</v>
          </cell>
          <cell r="O23">
            <v>183345.76382771088</v>
          </cell>
        </row>
        <row r="24">
          <cell r="H24">
            <v>-1.0000000009313226E-2</v>
          </cell>
          <cell r="I24">
            <v>-1.0000000009313226E-2</v>
          </cell>
        </row>
        <row r="25">
          <cell r="D25">
            <v>654482.13</v>
          </cell>
          <cell r="E25">
            <v>1003017.99</v>
          </cell>
          <cell r="F25">
            <v>833396.10371298355</v>
          </cell>
          <cell r="G25">
            <v>719814.74177725974</v>
          </cell>
          <cell r="H25">
            <v>762736.84148896614</v>
          </cell>
          <cell r="I25">
            <v>672063.26741612435</v>
          </cell>
          <cell r="J25">
            <v>657483.88639384042</v>
          </cell>
          <cell r="K25">
            <v>678391.51622568315</v>
          </cell>
          <cell r="L25">
            <v>692291.92150096106</v>
          </cell>
          <cell r="M25">
            <v>614285.34280332422</v>
          </cell>
          <cell r="N25">
            <v>768575.42477858299</v>
          </cell>
          <cell r="O25">
            <v>8707319.196097726</v>
          </cell>
        </row>
        <row r="27">
          <cell r="D27">
            <v>3204.82</v>
          </cell>
          <cell r="E27">
            <v>4744.6000000000004</v>
          </cell>
          <cell r="F27">
            <v>3905.4438188279528</v>
          </cell>
          <cell r="G27">
            <v>3383.5516642458224</v>
          </cell>
          <cell r="H27">
            <v>3580.470513699644</v>
          </cell>
          <cell r="I27">
            <v>3171.2593113166331</v>
          </cell>
          <cell r="J27">
            <v>3096.5625911861935</v>
          </cell>
          <cell r="K27">
            <v>3194.5450505066733</v>
          </cell>
          <cell r="L27">
            <v>3264.6270159323303</v>
          </cell>
          <cell r="M27">
            <v>2897.9442554107172</v>
          </cell>
          <cell r="N27">
            <v>3644.3584557116774</v>
          </cell>
          <cell r="O27">
            <v>41335.302676837644</v>
          </cell>
        </row>
        <row r="28">
          <cell r="D28">
            <v>6817.31</v>
          </cell>
          <cell r="E28">
            <v>10279.42</v>
          </cell>
          <cell r="F28">
            <v>39149.692915568012</v>
          </cell>
          <cell r="G28">
            <v>33918.04229280568</v>
          </cell>
          <cell r="H28">
            <v>35892.033686111063</v>
          </cell>
          <cell r="I28">
            <v>31789.940901247217</v>
          </cell>
          <cell r="J28">
            <v>31041.151828720129</v>
          </cell>
          <cell r="K28">
            <v>32023.366238005914</v>
          </cell>
          <cell r="L28">
            <v>32725.895208492377</v>
          </cell>
          <cell r="M28">
            <v>29050.124121312307</v>
          </cell>
          <cell r="N28">
            <v>36532.471348719497</v>
          </cell>
          <cell r="O28">
            <v>326057.45854098222</v>
          </cell>
        </row>
        <row r="29">
          <cell r="D29">
            <v>21997.3</v>
          </cell>
          <cell r="E29">
            <v>36713.060000000005</v>
          </cell>
          <cell r="F29">
            <v>29147.946550276913</v>
          </cell>
          <cell r="G29">
            <v>25252.849006322474</v>
          </cell>
          <cell r="H29">
            <v>26722.536029075389</v>
          </cell>
          <cell r="I29">
            <v>23668.423152753403</v>
          </cell>
          <cell r="J29">
            <v>23110.930558609147</v>
          </cell>
          <cell r="K29">
            <v>23842.214279391264</v>
          </cell>
          <cell r="L29">
            <v>24365.265045738852</v>
          </cell>
          <cell r="M29">
            <v>21628.559564772666</v>
          </cell>
          <cell r="N29">
            <v>27199.358230433492</v>
          </cell>
          <cell r="O29">
            <v>304397.84241737361</v>
          </cell>
        </row>
        <row r="30">
          <cell r="D30">
            <v>155363.70000000001</v>
          </cell>
          <cell r="E30">
            <v>233417.42000000004</v>
          </cell>
          <cell r="F30">
            <v>193748.11530478182</v>
          </cell>
          <cell r="G30">
            <v>167857.17280673175</v>
          </cell>
          <cell r="H30">
            <v>177626.26889914818</v>
          </cell>
          <cell r="I30">
            <v>157325.40095653734</v>
          </cell>
          <cell r="J30">
            <v>153619.71488957846</v>
          </cell>
          <cell r="K30">
            <v>158480.60079830667</v>
          </cell>
          <cell r="L30">
            <v>161957.3500099112</v>
          </cell>
          <cell r="M30">
            <v>143766.30769525361</v>
          </cell>
          <cell r="N30">
            <v>180795.73411994029</v>
          </cell>
          <cell r="O30">
            <v>2040107.2354801893</v>
          </cell>
        </row>
        <row r="31">
          <cell r="D31">
            <v>3718.59</v>
          </cell>
          <cell r="E31">
            <v>6206.2599999999993</v>
          </cell>
          <cell r="F31">
            <v>5524.7741827322252</v>
          </cell>
          <cell r="G31">
            <v>4786.487720152626</v>
          </cell>
          <cell r="H31">
            <v>5065.055848648276</v>
          </cell>
          <cell r="I31">
            <v>4486.1717086918216</v>
          </cell>
          <cell r="J31">
            <v>4380.5031777755903</v>
          </cell>
          <cell r="K31">
            <v>4519.1125104728544</v>
          </cell>
          <cell r="L31">
            <v>4618.2528518067102</v>
          </cell>
          <cell r="M31">
            <v>4099.5308978980866</v>
          </cell>
          <cell r="N31">
            <v>5155.4339129579821</v>
          </cell>
          <cell r="O31">
            <v>56067.812811136173</v>
          </cell>
        </row>
        <row r="32">
          <cell r="D32">
            <v>7829.44</v>
          </cell>
          <cell r="E32">
            <v>11803.849999999999</v>
          </cell>
          <cell r="F32">
            <v>9906.4916380026116</v>
          </cell>
          <cell r="G32">
            <v>8582.6676361357422</v>
          </cell>
          <cell r="H32">
            <v>9082.1691079210468</v>
          </cell>
          <cell r="I32">
            <v>8044.1699604129217</v>
          </cell>
          <cell r="J32">
            <v>7854.6953532527823</v>
          </cell>
          <cell r="K32">
            <v>8103.2362256754632</v>
          </cell>
          <cell r="L32">
            <v>8281.005113584446</v>
          </cell>
          <cell r="M32">
            <v>7350.882989334501</v>
          </cell>
          <cell r="N32">
            <v>9244.2263266832779</v>
          </cell>
          <cell r="O32">
            <v>103936.67435100279</v>
          </cell>
        </row>
        <row r="33">
          <cell r="D33">
            <v>159133.88</v>
          </cell>
          <cell r="E33">
            <v>239006.74000000002</v>
          </cell>
          <cell r="F33">
            <v>208798.36221636273</v>
          </cell>
          <cell r="G33">
            <v>180896.2255616303</v>
          </cell>
          <cell r="H33">
            <v>191424.17965925901</v>
          </cell>
          <cell r="I33">
            <v>169546.3514733185</v>
          </cell>
          <cell r="J33">
            <v>165552.80975317405</v>
          </cell>
          <cell r="K33">
            <v>170791.28660269824</v>
          </cell>
          <cell r="L33">
            <v>174538.10777862603</v>
          </cell>
          <cell r="M33">
            <v>154933.99531366565</v>
          </cell>
          <cell r="N33">
            <v>194839.84719317066</v>
          </cell>
          <cell r="O33">
            <v>2169428.315551905</v>
          </cell>
        </row>
        <row r="34">
          <cell r="D34">
            <v>14364.5</v>
          </cell>
          <cell r="E34">
            <v>23941.1</v>
          </cell>
          <cell r="F34">
            <v>-6001.0478191746588</v>
          </cell>
          <cell r="G34">
            <v>-5199.1159718899216</v>
          </cell>
          <cell r="H34">
            <v>-5501.6985942214042</v>
          </cell>
          <cell r="I34">
            <v>-4872.9106490962895</v>
          </cell>
          <cell r="J34">
            <v>-4758.1327620665897</v>
          </cell>
          <cell r="K34">
            <v>-4908.6911751687903</v>
          </cell>
          <cell r="L34">
            <v>-5016.3780976521166</v>
          </cell>
          <cell r="M34">
            <v>-4452.9387339237846</v>
          </cell>
          <cell r="N34">
            <v>-5599.8678709716014</v>
          </cell>
          <cell r="O34">
            <v>5556.648325834838</v>
          </cell>
        </row>
        <row r="35">
          <cell r="D35">
            <v>372150.85</v>
          </cell>
          <cell r="E35">
            <v>566723.86999999988</v>
          </cell>
          <cell r="F35">
            <v>468367.49407748884</v>
          </cell>
          <cell r="G35">
            <v>405778.62275845627</v>
          </cell>
          <cell r="H35">
            <v>429394.47599661339</v>
          </cell>
          <cell r="I35">
            <v>380319.07399375323</v>
          </cell>
          <cell r="J35">
            <v>371360.93319176859</v>
          </cell>
          <cell r="K35">
            <v>383111.65886198322</v>
          </cell>
          <cell r="L35">
            <v>391516.36676437239</v>
          </cell>
          <cell r="M35">
            <v>347541.26594767062</v>
          </cell>
          <cell r="N35">
            <v>437056.3543105931</v>
          </cell>
          <cell r="O35">
            <v>4924532.5659026988</v>
          </cell>
        </row>
        <row r="36">
          <cell r="I36">
            <v>1.0000000009313226E-2</v>
          </cell>
        </row>
        <row r="37">
          <cell r="D37">
            <v>744580.39</v>
          </cell>
          <cell r="E37">
            <v>1132836.3199999998</v>
          </cell>
          <cell r="F37">
            <v>952547.27288486646</v>
          </cell>
          <cell r="G37">
            <v>825256.50347459072</v>
          </cell>
          <cell r="H37">
            <v>873285.49114625459</v>
          </cell>
          <cell r="I37">
            <v>773477.89080893481</v>
          </cell>
          <cell r="J37">
            <v>755259.16858199832</v>
          </cell>
          <cell r="K37">
            <v>779157.32939187158</v>
          </cell>
          <cell r="L37">
            <v>796250.49169081217</v>
          </cell>
          <cell r="M37">
            <v>706815.67205139436</v>
          </cell>
          <cell r="N37">
            <v>888867.91602723836</v>
          </cell>
          <cell r="O37">
            <v>9971419.8660579622</v>
          </cell>
        </row>
        <row r="39">
          <cell r="D39">
            <v>215573.08</v>
          </cell>
          <cell r="E39">
            <v>334877.63</v>
          </cell>
          <cell r="F39">
            <v>287688.42164732411</v>
          </cell>
          <cell r="G39">
            <v>248411.38481959535</v>
          </cell>
          <cell r="H39">
            <v>262932.95340446365</v>
          </cell>
          <cell r="I39">
            <v>231409.97256565964</v>
          </cell>
          <cell r="J39">
            <v>226212.36819668612</v>
          </cell>
          <cell r="K39">
            <v>233297.24000615612</v>
          </cell>
          <cell r="L39">
            <v>238136.0744682682</v>
          </cell>
          <cell r="M39">
            <v>210904.73777697407</v>
          </cell>
          <cell r="N39">
            <v>265790.57332922745</v>
          </cell>
          <cell r="O39">
            <v>2967985.6462143548</v>
          </cell>
        </row>
        <row r="40">
          <cell r="D40">
            <v>660504.43000000005</v>
          </cell>
          <cell r="E40">
            <v>1011564.21</v>
          </cell>
          <cell r="F40">
            <v>833030.01094840677</v>
          </cell>
          <cell r="G40">
            <v>719299.50267395878</v>
          </cell>
          <cell r="H40">
            <v>761348.12725180294</v>
          </cell>
          <cell r="I40">
            <v>670070.24779140949</v>
          </cell>
          <cell r="J40">
            <v>655020.07510945387</v>
          </cell>
          <cell r="K40">
            <v>675535.01556905278</v>
          </cell>
          <cell r="L40">
            <v>689546.3348354646</v>
          </cell>
          <cell r="M40">
            <v>610695.33147497009</v>
          </cell>
          <cell r="N40">
            <v>769622.64571723703</v>
          </cell>
          <cell r="O40">
            <v>8713436.4513717555</v>
          </cell>
        </row>
        <row r="41">
          <cell r="I41">
            <v>0</v>
          </cell>
        </row>
        <row r="42">
          <cell r="D42">
            <v>876077.51</v>
          </cell>
          <cell r="E42">
            <v>1346441.8399999999</v>
          </cell>
          <cell r="F42">
            <v>1120718.4325957308</v>
          </cell>
          <cell r="G42">
            <v>967710.88749355415</v>
          </cell>
          <cell r="H42">
            <v>1024281.0806562665</v>
          </cell>
          <cell r="I42">
            <v>901480.22035706916</v>
          </cell>
          <cell r="J42">
            <v>881232.44330614002</v>
          </cell>
          <cell r="K42">
            <v>908832.25557520892</v>
          </cell>
          <cell r="L42">
            <v>927682.4093037328</v>
          </cell>
          <cell r="M42">
            <v>821600.06925194419</v>
          </cell>
          <cell r="N42">
            <v>1035413.2190464644</v>
          </cell>
          <cell r="O42">
            <v>11681422.09758611</v>
          </cell>
        </row>
        <row r="44">
          <cell r="D44">
            <v>704939.58</v>
          </cell>
          <cell r="E44">
            <v>1086024.7899999998</v>
          </cell>
          <cell r="F44">
            <v>898788.50534280122</v>
          </cell>
          <cell r="G44">
            <v>774475.5219967661</v>
          </cell>
          <cell r="H44">
            <v>821683.07223646494</v>
          </cell>
          <cell r="I44">
            <v>721656.17888807668</v>
          </cell>
          <cell r="J44">
            <v>706654.23831165547</v>
          </cell>
          <cell r="K44">
            <v>729402.74921866611</v>
          </cell>
          <cell r="L44">
            <v>744663.16213840316</v>
          </cell>
          <cell r="M44">
            <v>659525.21258545562</v>
          </cell>
          <cell r="N44">
            <v>825232.07909347222</v>
          </cell>
          <cell r="O44">
            <v>9371637.2898117602</v>
          </cell>
        </row>
        <row r="46">
          <cell r="D46">
            <v>3715023.91</v>
          </cell>
          <cell r="E46">
            <v>5667935.370000001</v>
          </cell>
          <cell r="F46">
            <v>4775862.6621503104</v>
          </cell>
          <cell r="G46">
            <v>4145996.3940296988</v>
          </cell>
          <cell r="H46">
            <v>4383431.6112989513</v>
          </cell>
          <cell r="I46">
            <v>3876978.877820726</v>
          </cell>
          <cell r="J46">
            <v>3783503.2951304074</v>
          </cell>
          <cell r="K46">
            <v>3902721.724434895</v>
          </cell>
          <cell r="L46">
            <v>3988131.2148977411</v>
          </cell>
          <cell r="M46">
            <v>3533812.2709170454</v>
          </cell>
          <cell r="N46">
            <v>4481894.2693663947</v>
          </cell>
          <cell r="O46">
            <v>49944838.880046174</v>
          </cell>
        </row>
        <row r="48">
          <cell r="D48">
            <v>683838.95</v>
          </cell>
          <cell r="E48">
            <v>1163537.0899999999</v>
          </cell>
          <cell r="F48">
            <v>874217.1162832774</v>
          </cell>
          <cell r="G48">
            <v>728016.72928432014</v>
          </cell>
          <cell r="H48">
            <v>785236.58354149084</v>
          </cell>
          <cell r="I48">
            <v>641723.67373446736</v>
          </cell>
          <cell r="J48">
            <v>645913.65717964084</v>
          </cell>
          <cell r="K48">
            <v>667193.55026051635</v>
          </cell>
          <cell r="L48">
            <v>666098.39729330677</v>
          </cell>
          <cell r="M48">
            <v>587668.04954265605</v>
          </cell>
          <cell r="N48">
            <v>692373.53382642078</v>
          </cell>
          <cell r="O48">
            <v>8790369.7109460961</v>
          </cell>
        </row>
        <row r="50">
          <cell r="D50">
            <v>79349.899999999994</v>
          </cell>
          <cell r="E50">
            <v>177568.97</v>
          </cell>
          <cell r="F50">
            <v>97515.057021226981</v>
          </cell>
          <cell r="G50">
            <v>76495.395848986358</v>
          </cell>
          <cell r="H50">
            <v>76466.997150015683</v>
          </cell>
          <cell r="I50">
            <v>53067.710794988248</v>
          </cell>
          <cell r="J50">
            <v>55835.100807430528</v>
          </cell>
          <cell r="K50">
            <v>55151.047436060253</v>
          </cell>
          <cell r="L50">
            <v>53244.676314260163</v>
          </cell>
          <cell r="M50">
            <v>42540.339040100713</v>
          </cell>
          <cell r="N50">
            <v>54668.452065628175</v>
          </cell>
          <cell r="O50">
            <v>889295.78647869709</v>
          </cell>
        </row>
        <row r="52">
          <cell r="D52">
            <v>31986.19</v>
          </cell>
          <cell r="E52">
            <v>45834.799999999996</v>
          </cell>
          <cell r="F52">
            <v>39348.180903302113</v>
          </cell>
          <cell r="G52">
            <v>30866.563237310282</v>
          </cell>
          <cell r="H52">
            <v>30855.104113164223</v>
          </cell>
          <cell r="I52">
            <v>21413.286812012801</v>
          </cell>
          <cell r="J52">
            <v>22529.952957384245</v>
          </cell>
          <cell r="K52">
            <v>22253.93142156817</v>
          </cell>
          <cell r="L52">
            <v>21484.693951368135</v>
          </cell>
          <cell r="M52">
            <v>17165.399963549407</v>
          </cell>
          <cell r="N52">
            <v>22059.199956306104</v>
          </cell>
          <cell r="O52">
            <v>317310.12331596547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X Control Email"/>
      <sheetName val="PTB (ESSBASE)"/>
      <sheetName val="Proj PBT Walk"/>
      <sheetName val="Discontinued Ops"/>
      <sheetName val="ETR w Disc Ops"/>
      <sheetName val="Consol ETR"/>
      <sheetName val="ETR Recon"/>
      <sheetName val="Perm Diff Calc"/>
      <sheetName val="Perm Diff (Essbase) "/>
      <sheetName val="Def St Alloc"/>
      <sheetName val="Calc Def Exp"/>
      <sheetName val="Def Exp (Essbase)"/>
      <sheetName val="Tax Depr"/>
      <sheetName val="Book Depr (ESSBASE)"/>
      <sheetName val="C-NC Split"/>
      <sheetName val="OCI"/>
      <sheetName val="State ETR Recon"/>
      <sheetName val="TX Margin"/>
      <sheetName val="Gross Sales (ESSBASE)"/>
      <sheetName val="COGS (ESSBASE)"/>
      <sheetName val="Calc Tax Components"/>
      <sheetName val="Calc JE"/>
      <sheetName val="Non Reg PTB (Essbase) "/>
      <sheetName val="Non Reg Alloc"/>
      <sheetName val="JE to Accounting"/>
      <sheetName val="Recon"/>
      <sheetName val="EPS"/>
      <sheetName val="IS (Essbase)"/>
      <sheetName val="IS 2 (Essbase)"/>
      <sheetName val="IS BU (Essbase)"/>
      <sheetName val="BS (Essbase)"/>
      <sheetName val="BS BU BOY (Essbase)"/>
      <sheetName val="BS BU EOY (Essbase)"/>
      <sheetName val="EOY BS By Co"/>
      <sheetName val="Index"/>
      <sheetName val="Sheet1"/>
      <sheetName val="Sheet2"/>
    </sheetNames>
    <sheetDataSet>
      <sheetData sheetId="0">
        <row r="1">
          <cell r="A1" t="str">
            <v>Atmos Energy Corporation, Inc. &amp; Subsidiaries</v>
          </cell>
        </row>
        <row r="46">
          <cell r="A46" t="str">
            <v>**DRAFT**</v>
          </cell>
        </row>
        <row r="47">
          <cell r="A47" t="str">
            <v>**AS BOOKED**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13396017.050000001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744697.69000000006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10724468.449999999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3057505.7699999996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5845412.8699999992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31510957.32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M246">
            <v>2608703</v>
          </cell>
          <cell r="O246">
            <v>8275442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M247">
            <v>520456</v>
          </cell>
          <cell r="O247">
            <v>5523903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M248">
            <v>189495</v>
          </cell>
          <cell r="O248">
            <v>731539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M249">
            <v>-646523</v>
          </cell>
          <cell r="O249">
            <v>1618654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M250">
            <v>-344953</v>
          </cell>
          <cell r="O250">
            <v>-720998</v>
          </cell>
        </row>
        <row r="251">
          <cell r="B251" t="str">
            <v xml:space="preserve">  Pipeline Integrity</v>
          </cell>
          <cell r="M251">
            <v>1582501</v>
          </cell>
          <cell r="O251">
            <v>1582501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M252">
            <v>-2455966</v>
          </cell>
          <cell r="O252">
            <v>-2782465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M253">
            <v>110801</v>
          </cell>
          <cell r="O253">
            <v>263121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M254">
            <v>2101211</v>
          </cell>
          <cell r="O254">
            <v>9602777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M255">
            <v>3316739</v>
          </cell>
          <cell r="O255">
            <v>31249713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>
        <row r="2">
          <cell r="A2">
            <v>3</v>
          </cell>
          <cell r="B2">
            <v>80</v>
          </cell>
          <cell r="G2">
            <v>1784921.04</v>
          </cell>
        </row>
        <row r="3">
          <cell r="A3">
            <v>3</v>
          </cell>
          <cell r="B3">
            <v>180</v>
          </cell>
          <cell r="G3">
            <v>416597.05</v>
          </cell>
        </row>
        <row r="4">
          <cell r="A4">
            <v>4</v>
          </cell>
          <cell r="B4">
            <v>80</v>
          </cell>
          <cell r="G4">
            <v>244284.62</v>
          </cell>
        </row>
        <row r="5">
          <cell r="A5">
            <v>4</v>
          </cell>
          <cell r="B5">
            <v>180</v>
          </cell>
          <cell r="G5">
            <v>110148.99</v>
          </cell>
        </row>
        <row r="6">
          <cell r="A6">
            <v>5</v>
          </cell>
          <cell r="B6">
            <v>80</v>
          </cell>
          <cell r="G6">
            <v>244284.64</v>
          </cell>
        </row>
        <row r="7">
          <cell r="A7">
            <v>5</v>
          </cell>
          <cell r="B7">
            <v>180</v>
          </cell>
          <cell r="G7">
            <v>110148.99</v>
          </cell>
        </row>
        <row r="8">
          <cell r="A8">
            <v>1</v>
          </cell>
          <cell r="B8">
            <v>20</v>
          </cell>
        </row>
        <row r="9">
          <cell r="A9">
            <v>1</v>
          </cell>
          <cell r="B9">
            <v>30</v>
          </cell>
        </row>
        <row r="10">
          <cell r="A10">
            <v>1</v>
          </cell>
          <cell r="B10">
            <v>40</v>
          </cell>
        </row>
        <row r="11">
          <cell r="A11">
            <v>1</v>
          </cell>
          <cell r="B11">
            <v>50</v>
          </cell>
        </row>
        <row r="12">
          <cell r="A12">
            <v>1</v>
          </cell>
          <cell r="B12">
            <v>60</v>
          </cell>
        </row>
        <row r="13">
          <cell r="A13">
            <v>1</v>
          </cell>
          <cell r="B13">
            <v>70</v>
          </cell>
        </row>
        <row r="14">
          <cell r="A14">
            <v>1</v>
          </cell>
          <cell r="B14">
            <v>80</v>
          </cell>
        </row>
        <row r="15">
          <cell r="A15">
            <v>1</v>
          </cell>
          <cell r="B15">
            <v>80</v>
          </cell>
        </row>
        <row r="16">
          <cell r="A16">
            <v>1</v>
          </cell>
          <cell r="B16">
            <v>80</v>
          </cell>
        </row>
        <row r="17">
          <cell r="A17">
            <v>1</v>
          </cell>
          <cell r="B17">
            <v>80</v>
          </cell>
        </row>
        <row r="18">
          <cell r="A18">
            <v>1</v>
          </cell>
          <cell r="B18">
            <v>180</v>
          </cell>
        </row>
        <row r="19">
          <cell r="A19">
            <v>1</v>
          </cell>
          <cell r="B19">
            <v>180</v>
          </cell>
        </row>
        <row r="20">
          <cell r="A20">
            <v>1</v>
          </cell>
          <cell r="B20">
            <v>180</v>
          </cell>
        </row>
        <row r="21">
          <cell r="A21">
            <v>1</v>
          </cell>
          <cell r="B21">
            <v>212</v>
          </cell>
        </row>
        <row r="22">
          <cell r="A22">
            <v>1</v>
          </cell>
          <cell r="B22">
            <v>221</v>
          </cell>
        </row>
        <row r="23">
          <cell r="A23">
            <v>1</v>
          </cell>
          <cell r="B23">
            <v>232</v>
          </cell>
        </row>
        <row r="24">
          <cell r="A24">
            <v>1</v>
          </cell>
          <cell r="B24">
            <v>233</v>
          </cell>
        </row>
        <row r="25">
          <cell r="A25">
            <v>1</v>
          </cell>
          <cell r="B25">
            <v>234</v>
          </cell>
        </row>
        <row r="26">
          <cell r="A26">
            <v>1</v>
          </cell>
          <cell r="B26">
            <v>303</v>
          </cell>
        </row>
        <row r="27">
          <cell r="A27">
            <v>2</v>
          </cell>
          <cell r="B27">
            <v>20</v>
          </cell>
        </row>
        <row r="28">
          <cell r="A28">
            <v>2</v>
          </cell>
          <cell r="B28">
            <v>30</v>
          </cell>
        </row>
        <row r="29">
          <cell r="A29">
            <v>2</v>
          </cell>
          <cell r="B29">
            <v>40</v>
          </cell>
        </row>
        <row r="30">
          <cell r="A30">
            <v>2</v>
          </cell>
          <cell r="B30">
            <v>50</v>
          </cell>
        </row>
        <row r="31">
          <cell r="A31">
            <v>2</v>
          </cell>
          <cell r="B31">
            <v>60</v>
          </cell>
        </row>
        <row r="32">
          <cell r="A32">
            <v>2</v>
          </cell>
          <cell r="B32">
            <v>70</v>
          </cell>
        </row>
        <row r="33">
          <cell r="A33">
            <v>2</v>
          </cell>
          <cell r="B33">
            <v>80</v>
          </cell>
        </row>
        <row r="34">
          <cell r="A34">
            <v>2</v>
          </cell>
          <cell r="B34">
            <v>80</v>
          </cell>
        </row>
        <row r="35">
          <cell r="A35">
            <v>2</v>
          </cell>
          <cell r="B35">
            <v>80</v>
          </cell>
        </row>
        <row r="36">
          <cell r="A36">
            <v>2</v>
          </cell>
          <cell r="B36">
            <v>80</v>
          </cell>
        </row>
        <row r="37">
          <cell r="A37">
            <v>2</v>
          </cell>
          <cell r="B37">
            <v>180</v>
          </cell>
        </row>
        <row r="38">
          <cell r="A38">
            <v>2</v>
          </cell>
          <cell r="B38">
            <v>180</v>
          </cell>
        </row>
        <row r="39">
          <cell r="A39">
            <v>2</v>
          </cell>
          <cell r="B39">
            <v>180</v>
          </cell>
        </row>
        <row r="40">
          <cell r="A40">
            <v>2</v>
          </cell>
          <cell r="B40">
            <v>212</v>
          </cell>
        </row>
        <row r="41">
          <cell r="A41">
            <v>2</v>
          </cell>
          <cell r="B41">
            <v>221</v>
          </cell>
        </row>
        <row r="42">
          <cell r="A42">
            <v>2</v>
          </cell>
          <cell r="B42">
            <v>232</v>
          </cell>
        </row>
        <row r="43">
          <cell r="A43">
            <v>2</v>
          </cell>
          <cell r="B43">
            <v>233</v>
          </cell>
        </row>
        <row r="44">
          <cell r="A44">
            <v>2</v>
          </cell>
          <cell r="B44">
            <v>234</v>
          </cell>
        </row>
        <row r="45">
          <cell r="A45">
            <v>2</v>
          </cell>
          <cell r="B45">
            <v>303</v>
          </cell>
        </row>
        <row r="46">
          <cell r="A46">
            <v>3</v>
          </cell>
          <cell r="B46">
            <v>20</v>
          </cell>
        </row>
        <row r="47">
          <cell r="A47">
            <v>3</v>
          </cell>
          <cell r="B47">
            <v>30</v>
          </cell>
        </row>
        <row r="48">
          <cell r="A48">
            <v>3</v>
          </cell>
          <cell r="B48">
            <v>40</v>
          </cell>
        </row>
        <row r="49">
          <cell r="A49">
            <v>3</v>
          </cell>
          <cell r="B49">
            <v>50</v>
          </cell>
        </row>
        <row r="50">
          <cell r="A50">
            <v>3</v>
          </cell>
          <cell r="B50">
            <v>60</v>
          </cell>
        </row>
        <row r="51">
          <cell r="A51">
            <v>3</v>
          </cell>
          <cell r="B51">
            <v>70</v>
          </cell>
        </row>
        <row r="52">
          <cell r="A52">
            <v>3</v>
          </cell>
          <cell r="B52">
            <v>80</v>
          </cell>
        </row>
        <row r="53">
          <cell r="A53">
            <v>3</v>
          </cell>
          <cell r="B53">
            <v>80</v>
          </cell>
        </row>
        <row r="54">
          <cell r="A54">
            <v>3</v>
          </cell>
          <cell r="B54">
            <v>80</v>
          </cell>
        </row>
        <row r="55">
          <cell r="A55">
            <v>3</v>
          </cell>
          <cell r="B55">
            <v>80</v>
          </cell>
        </row>
        <row r="56">
          <cell r="A56">
            <v>3</v>
          </cell>
          <cell r="B56">
            <v>180</v>
          </cell>
        </row>
        <row r="57">
          <cell r="A57">
            <v>3</v>
          </cell>
          <cell r="B57">
            <v>180</v>
          </cell>
        </row>
        <row r="58">
          <cell r="A58">
            <v>3</v>
          </cell>
          <cell r="B58">
            <v>180</v>
          </cell>
        </row>
        <row r="59">
          <cell r="A59">
            <v>3</v>
          </cell>
          <cell r="B59">
            <v>212</v>
          </cell>
        </row>
        <row r="60">
          <cell r="A60">
            <v>3</v>
          </cell>
          <cell r="B60">
            <v>221</v>
          </cell>
        </row>
        <row r="61">
          <cell r="A61">
            <v>3</v>
          </cell>
          <cell r="B61">
            <v>232</v>
          </cell>
        </row>
        <row r="62">
          <cell r="A62">
            <v>3</v>
          </cell>
          <cell r="B62">
            <v>233</v>
          </cell>
        </row>
        <row r="63">
          <cell r="A63">
            <v>3</v>
          </cell>
          <cell r="B63">
            <v>234</v>
          </cell>
        </row>
        <row r="64">
          <cell r="A64">
            <v>3</v>
          </cell>
          <cell r="B64">
            <v>303</v>
          </cell>
        </row>
        <row r="65">
          <cell r="A65">
            <v>4</v>
          </cell>
          <cell r="B65">
            <v>20</v>
          </cell>
        </row>
        <row r="66">
          <cell r="A66">
            <v>4</v>
          </cell>
          <cell r="B66">
            <v>30</v>
          </cell>
        </row>
        <row r="67">
          <cell r="A67">
            <v>4</v>
          </cell>
          <cell r="B67">
            <v>40</v>
          </cell>
        </row>
        <row r="68">
          <cell r="A68">
            <v>4</v>
          </cell>
          <cell r="B68">
            <v>50</v>
          </cell>
        </row>
        <row r="69">
          <cell r="A69">
            <v>4</v>
          </cell>
          <cell r="B69">
            <v>60</v>
          </cell>
        </row>
        <row r="70">
          <cell r="A70">
            <v>4</v>
          </cell>
          <cell r="B70">
            <v>70</v>
          </cell>
        </row>
        <row r="71">
          <cell r="A71">
            <v>4</v>
          </cell>
          <cell r="B71">
            <v>80</v>
          </cell>
        </row>
        <row r="72">
          <cell r="A72">
            <v>4</v>
          </cell>
          <cell r="B72">
            <v>80</v>
          </cell>
        </row>
        <row r="73">
          <cell r="A73">
            <v>4</v>
          </cell>
          <cell r="B73">
            <v>80</v>
          </cell>
        </row>
        <row r="74">
          <cell r="A74">
            <v>4</v>
          </cell>
          <cell r="B74">
            <v>80</v>
          </cell>
        </row>
        <row r="75">
          <cell r="A75">
            <v>4</v>
          </cell>
          <cell r="B75">
            <v>180</v>
          </cell>
        </row>
        <row r="76">
          <cell r="A76">
            <v>4</v>
          </cell>
          <cell r="B76">
            <v>180</v>
          </cell>
        </row>
        <row r="77">
          <cell r="A77">
            <v>4</v>
          </cell>
          <cell r="B77">
            <v>180</v>
          </cell>
        </row>
        <row r="78">
          <cell r="A78">
            <v>4</v>
          </cell>
          <cell r="B78">
            <v>212</v>
          </cell>
        </row>
        <row r="79">
          <cell r="A79">
            <v>4</v>
          </cell>
          <cell r="B79">
            <v>221</v>
          </cell>
        </row>
        <row r="80">
          <cell r="A80">
            <v>4</v>
          </cell>
          <cell r="B80">
            <v>232</v>
          </cell>
        </row>
        <row r="81">
          <cell r="A81">
            <v>4</v>
          </cell>
          <cell r="B81">
            <v>233</v>
          </cell>
        </row>
        <row r="82">
          <cell r="A82">
            <v>4</v>
          </cell>
          <cell r="B82">
            <v>234</v>
          </cell>
        </row>
        <row r="83">
          <cell r="A83">
            <v>4</v>
          </cell>
          <cell r="B83">
            <v>303</v>
          </cell>
        </row>
        <row r="84">
          <cell r="A84">
            <v>5</v>
          </cell>
          <cell r="B84">
            <v>20</v>
          </cell>
        </row>
        <row r="85">
          <cell r="A85">
            <v>5</v>
          </cell>
          <cell r="B85">
            <v>30</v>
          </cell>
        </row>
        <row r="86">
          <cell r="A86">
            <v>5</v>
          </cell>
          <cell r="B86">
            <v>40</v>
          </cell>
        </row>
        <row r="87">
          <cell r="A87">
            <v>5</v>
          </cell>
          <cell r="B87">
            <v>50</v>
          </cell>
        </row>
        <row r="88">
          <cell r="A88">
            <v>5</v>
          </cell>
          <cell r="B88">
            <v>60</v>
          </cell>
        </row>
        <row r="89">
          <cell r="A89">
            <v>5</v>
          </cell>
          <cell r="B89">
            <v>70</v>
          </cell>
        </row>
        <row r="90">
          <cell r="A90">
            <v>5</v>
          </cell>
          <cell r="B90">
            <v>80</v>
          </cell>
        </row>
        <row r="91">
          <cell r="A91">
            <v>5</v>
          </cell>
          <cell r="B91">
            <v>80</v>
          </cell>
        </row>
        <row r="92">
          <cell r="A92">
            <v>5</v>
          </cell>
          <cell r="B92">
            <v>80</v>
          </cell>
        </row>
        <row r="93">
          <cell r="A93">
            <v>5</v>
          </cell>
          <cell r="B93">
            <v>80</v>
          </cell>
        </row>
        <row r="94">
          <cell r="A94">
            <v>5</v>
          </cell>
          <cell r="B94">
            <v>180</v>
          </cell>
        </row>
        <row r="95">
          <cell r="A95">
            <v>5</v>
          </cell>
          <cell r="B95">
            <v>180</v>
          </cell>
        </row>
        <row r="96">
          <cell r="A96">
            <v>5</v>
          </cell>
          <cell r="B96">
            <v>180</v>
          </cell>
        </row>
        <row r="97">
          <cell r="A97">
            <v>5</v>
          </cell>
          <cell r="B97">
            <v>212</v>
          </cell>
        </row>
        <row r="98">
          <cell r="A98">
            <v>5</v>
          </cell>
          <cell r="B98">
            <v>221</v>
          </cell>
        </row>
        <row r="99">
          <cell r="A99">
            <v>5</v>
          </cell>
          <cell r="B99">
            <v>232</v>
          </cell>
        </row>
        <row r="100">
          <cell r="A100">
            <v>5</v>
          </cell>
          <cell r="B100">
            <v>233</v>
          </cell>
        </row>
        <row r="101">
          <cell r="A101">
            <v>5</v>
          </cell>
          <cell r="B101">
            <v>234</v>
          </cell>
        </row>
        <row r="102">
          <cell r="A102">
            <v>5</v>
          </cell>
          <cell r="B102">
            <v>303</v>
          </cell>
        </row>
        <row r="103">
          <cell r="A103">
            <v>1</v>
          </cell>
          <cell r="B103">
            <v>301</v>
          </cell>
          <cell r="G103">
            <v>166.68</v>
          </cell>
        </row>
        <row r="104">
          <cell r="A104">
            <v>4</v>
          </cell>
          <cell r="B104">
            <v>301</v>
          </cell>
          <cell r="G104">
            <v>166.68</v>
          </cell>
        </row>
        <row r="105">
          <cell r="A105">
            <v>5</v>
          </cell>
          <cell r="B105">
            <v>301</v>
          </cell>
          <cell r="G105">
            <v>166.68</v>
          </cell>
        </row>
        <row r="106">
          <cell r="A106">
            <v>1</v>
          </cell>
          <cell r="B106">
            <v>20</v>
          </cell>
          <cell r="G106">
            <v>0</v>
          </cell>
        </row>
        <row r="107">
          <cell r="A107">
            <v>1</v>
          </cell>
          <cell r="B107">
            <v>20</v>
          </cell>
          <cell r="G107">
            <v>2.2737367544323201E-13</v>
          </cell>
        </row>
        <row r="108">
          <cell r="A108">
            <v>1</v>
          </cell>
          <cell r="B108">
            <v>30</v>
          </cell>
          <cell r="G108">
            <v>-7.2759576141834308E-12</v>
          </cell>
        </row>
        <row r="109">
          <cell r="A109">
            <v>1</v>
          </cell>
          <cell r="B109">
            <v>30</v>
          </cell>
          <cell r="G109">
            <v>6742.97</v>
          </cell>
        </row>
        <row r="110">
          <cell r="A110">
            <v>1</v>
          </cell>
          <cell r="B110">
            <v>50</v>
          </cell>
          <cell r="G110">
            <v>-4.1836756281554699E-11</v>
          </cell>
        </row>
        <row r="111">
          <cell r="A111">
            <v>1</v>
          </cell>
          <cell r="B111">
            <v>50</v>
          </cell>
          <cell r="G111">
            <v>0</v>
          </cell>
        </row>
        <row r="112">
          <cell r="A112">
            <v>1</v>
          </cell>
          <cell r="B112">
            <v>50</v>
          </cell>
          <cell r="G112">
            <v>1.7053025658242399E-13</v>
          </cell>
        </row>
        <row r="113">
          <cell r="A113">
            <v>1</v>
          </cell>
          <cell r="B113">
            <v>60</v>
          </cell>
          <cell r="G113">
            <v>0</v>
          </cell>
        </row>
        <row r="114">
          <cell r="A114">
            <v>2</v>
          </cell>
          <cell r="B114">
            <v>20</v>
          </cell>
          <cell r="G114">
            <v>-2.91038304567337E-11</v>
          </cell>
        </row>
        <row r="115">
          <cell r="A115">
            <v>2</v>
          </cell>
          <cell r="B115">
            <v>20</v>
          </cell>
          <cell r="G115">
            <v>0</v>
          </cell>
        </row>
        <row r="116">
          <cell r="A116">
            <v>2</v>
          </cell>
          <cell r="B116">
            <v>30</v>
          </cell>
          <cell r="G116">
            <v>3.6379788070917097E-11</v>
          </cell>
        </row>
        <row r="117">
          <cell r="A117">
            <v>2</v>
          </cell>
          <cell r="B117">
            <v>30</v>
          </cell>
          <cell r="G117">
            <v>1.06581410364015E-14</v>
          </cell>
        </row>
        <row r="118">
          <cell r="A118">
            <v>2</v>
          </cell>
          <cell r="B118">
            <v>50</v>
          </cell>
          <cell r="G118">
            <v>3.6379788070917097E-11</v>
          </cell>
        </row>
        <row r="119">
          <cell r="A119">
            <v>2</v>
          </cell>
          <cell r="B119">
            <v>50</v>
          </cell>
          <cell r="G119">
            <v>-4.2632564145605999E-14</v>
          </cell>
        </row>
        <row r="120">
          <cell r="A120">
            <v>2</v>
          </cell>
          <cell r="B120">
            <v>50</v>
          </cell>
          <cell r="G120">
            <v>1.9895196601282801E-12</v>
          </cell>
        </row>
        <row r="121">
          <cell r="A121">
            <v>2</v>
          </cell>
          <cell r="B121">
            <v>60</v>
          </cell>
          <cell r="G121">
            <v>0</v>
          </cell>
        </row>
        <row r="122">
          <cell r="A122">
            <v>3</v>
          </cell>
          <cell r="B122">
            <v>20</v>
          </cell>
          <cell r="G122">
            <v>-7.2759576141834308E-12</v>
          </cell>
        </row>
        <row r="123">
          <cell r="A123">
            <v>3</v>
          </cell>
          <cell r="B123">
            <v>20</v>
          </cell>
          <cell r="G123">
            <v>2.2737367544323201E-13</v>
          </cell>
        </row>
        <row r="124">
          <cell r="A124">
            <v>3</v>
          </cell>
          <cell r="B124">
            <v>30</v>
          </cell>
          <cell r="G124">
            <v>2.91038304567337E-11</v>
          </cell>
        </row>
        <row r="125">
          <cell r="A125">
            <v>3</v>
          </cell>
          <cell r="B125">
            <v>30</v>
          </cell>
          <cell r="G125">
            <v>0</v>
          </cell>
        </row>
        <row r="126">
          <cell r="A126">
            <v>3</v>
          </cell>
          <cell r="B126">
            <v>50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50</v>
          </cell>
          <cell r="G128">
            <v>1.7053025658242399E-13</v>
          </cell>
        </row>
        <row r="129">
          <cell r="A129">
            <v>3</v>
          </cell>
          <cell r="B129">
            <v>60</v>
          </cell>
          <cell r="G129">
            <v>1.45519152283669E-11</v>
          </cell>
        </row>
        <row r="130">
          <cell r="A130">
            <v>4</v>
          </cell>
          <cell r="B130">
            <v>20</v>
          </cell>
          <cell r="G130">
            <v>-4.5474735088646402E-13</v>
          </cell>
        </row>
        <row r="131">
          <cell r="A131">
            <v>4</v>
          </cell>
          <cell r="B131">
            <v>20</v>
          </cell>
          <cell r="G131">
            <v>0</v>
          </cell>
        </row>
        <row r="132">
          <cell r="A132">
            <v>4</v>
          </cell>
          <cell r="B132">
            <v>30</v>
          </cell>
          <cell r="G132">
            <v>-9.0949470177292804E-13</v>
          </cell>
        </row>
        <row r="133">
          <cell r="A133">
            <v>4</v>
          </cell>
          <cell r="B133">
            <v>30</v>
          </cell>
          <cell r="G133">
            <v>-6742.97</v>
          </cell>
        </row>
        <row r="134">
          <cell r="A134">
            <v>4</v>
          </cell>
          <cell r="B134">
            <v>50</v>
          </cell>
          <cell r="G134">
            <v>1.02318153949454E-12</v>
          </cell>
        </row>
        <row r="135">
          <cell r="A135">
            <v>4</v>
          </cell>
          <cell r="B135">
            <v>50</v>
          </cell>
          <cell r="G135">
            <v>1.7053025658242399E-13</v>
          </cell>
        </row>
        <row r="136">
          <cell r="A136">
            <v>4</v>
          </cell>
          <cell r="B136">
            <v>60</v>
          </cell>
          <cell r="G136">
            <v>3.6379788070917101E-12</v>
          </cell>
        </row>
        <row r="137">
          <cell r="A137">
            <v>5</v>
          </cell>
          <cell r="B137">
            <v>20</v>
          </cell>
          <cell r="G137">
            <v>0</v>
          </cell>
        </row>
        <row r="138">
          <cell r="A138">
            <v>5</v>
          </cell>
          <cell r="B138">
            <v>30</v>
          </cell>
          <cell r="G138">
            <v>4.0927261579781803E-12</v>
          </cell>
        </row>
        <row r="139">
          <cell r="A139">
            <v>5</v>
          </cell>
          <cell r="B139">
            <v>30</v>
          </cell>
          <cell r="G139">
            <v>0</v>
          </cell>
        </row>
        <row r="140">
          <cell r="A140">
            <v>5</v>
          </cell>
          <cell r="B140">
            <v>50</v>
          </cell>
          <cell r="G140">
            <v>1.8189894035458601E-12</v>
          </cell>
        </row>
        <row r="141">
          <cell r="A141">
            <v>5</v>
          </cell>
          <cell r="B141">
            <v>50</v>
          </cell>
          <cell r="G141">
            <v>1.7053025658242399E-13</v>
          </cell>
        </row>
        <row r="142">
          <cell r="A142">
            <v>5</v>
          </cell>
          <cell r="B142">
            <v>60</v>
          </cell>
          <cell r="G142">
            <v>-2.0463630789890902E-12</v>
          </cell>
        </row>
        <row r="143">
          <cell r="A143">
            <v>1</v>
          </cell>
          <cell r="B143">
            <v>50</v>
          </cell>
          <cell r="G143">
            <v>3651.35</v>
          </cell>
        </row>
        <row r="144">
          <cell r="A144">
            <v>2</v>
          </cell>
          <cell r="B144">
            <v>50</v>
          </cell>
          <cell r="G144">
            <v>3651.35</v>
          </cell>
        </row>
        <row r="145">
          <cell r="A145">
            <v>3</v>
          </cell>
          <cell r="B145">
            <v>50</v>
          </cell>
          <cell r="G145">
            <v>3651.35</v>
          </cell>
        </row>
        <row r="146">
          <cell r="A146">
            <v>4</v>
          </cell>
          <cell r="B146">
            <v>50</v>
          </cell>
          <cell r="G146">
            <v>3640.63</v>
          </cell>
        </row>
        <row r="147">
          <cell r="A147">
            <v>5</v>
          </cell>
          <cell r="B147">
            <v>50</v>
          </cell>
          <cell r="G147">
            <v>3640.63</v>
          </cell>
        </row>
        <row r="148">
          <cell r="A148">
            <v>1</v>
          </cell>
          <cell r="B148">
            <v>40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180</v>
          </cell>
          <cell r="G150">
            <v>192142.89</v>
          </cell>
        </row>
        <row r="151">
          <cell r="A151">
            <v>2</v>
          </cell>
          <cell r="B151">
            <v>40</v>
          </cell>
          <cell r="G151">
            <v>633.86</v>
          </cell>
        </row>
        <row r="152">
          <cell r="A152">
            <v>2</v>
          </cell>
          <cell r="B152">
            <v>60</v>
          </cell>
          <cell r="G152">
            <v>7663.37</v>
          </cell>
        </row>
        <row r="153">
          <cell r="A153">
            <v>2</v>
          </cell>
          <cell r="B153">
            <v>180</v>
          </cell>
          <cell r="G153">
            <v>193688.72</v>
          </cell>
        </row>
        <row r="154">
          <cell r="A154">
            <v>3</v>
          </cell>
          <cell r="B154">
            <v>40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180</v>
          </cell>
          <cell r="G156">
            <v>193869.2</v>
          </cell>
        </row>
        <row r="157">
          <cell r="A157">
            <v>4</v>
          </cell>
          <cell r="B157">
            <v>60</v>
          </cell>
          <cell r="G157">
            <v>7712.83</v>
          </cell>
        </row>
        <row r="158">
          <cell r="A158">
            <v>4</v>
          </cell>
          <cell r="B158">
            <v>180</v>
          </cell>
          <cell r="G158">
            <v>193997.82</v>
          </cell>
        </row>
        <row r="159">
          <cell r="A159">
            <v>5</v>
          </cell>
          <cell r="B159">
            <v>60</v>
          </cell>
          <cell r="G159">
            <v>7712.83</v>
          </cell>
        </row>
        <row r="160">
          <cell r="A160">
            <v>5</v>
          </cell>
          <cell r="B160">
            <v>180</v>
          </cell>
          <cell r="G160">
            <v>194024.14</v>
          </cell>
        </row>
        <row r="161">
          <cell r="A161">
            <v>1</v>
          </cell>
          <cell r="B161">
            <v>40</v>
          </cell>
          <cell r="G161">
            <v>9094.9500000000007</v>
          </cell>
        </row>
        <row r="162">
          <cell r="A162">
            <v>1</v>
          </cell>
          <cell r="B162">
            <v>50</v>
          </cell>
          <cell r="G162">
            <v>11967.42</v>
          </cell>
        </row>
        <row r="163">
          <cell r="A163">
            <v>1</v>
          </cell>
          <cell r="B163">
            <v>60</v>
          </cell>
          <cell r="G163">
            <v>13458.65</v>
          </cell>
        </row>
        <row r="164">
          <cell r="A164">
            <v>1</v>
          </cell>
          <cell r="B164">
            <v>70</v>
          </cell>
          <cell r="G164">
            <v>17838.400000000001</v>
          </cell>
        </row>
        <row r="165">
          <cell r="A165">
            <v>1</v>
          </cell>
          <cell r="B165">
            <v>180</v>
          </cell>
          <cell r="G165">
            <v>150088.01999999999</v>
          </cell>
        </row>
        <row r="166">
          <cell r="A166">
            <v>1</v>
          </cell>
          <cell r="B166">
            <v>232</v>
          </cell>
          <cell r="G166">
            <v>12735.7</v>
          </cell>
        </row>
        <row r="167">
          <cell r="A167">
            <v>1</v>
          </cell>
          <cell r="B167">
            <v>233</v>
          </cell>
          <cell r="G167">
            <v>22212.41</v>
          </cell>
        </row>
        <row r="168">
          <cell r="A168">
            <v>1</v>
          </cell>
          <cell r="B168">
            <v>234</v>
          </cell>
          <cell r="G168">
            <v>17248.28</v>
          </cell>
        </row>
        <row r="169">
          <cell r="A169">
            <v>2</v>
          </cell>
          <cell r="B169">
            <v>40</v>
          </cell>
          <cell r="G169">
            <v>9094.9500000000007</v>
          </cell>
        </row>
        <row r="170">
          <cell r="A170">
            <v>2</v>
          </cell>
          <cell r="B170">
            <v>50</v>
          </cell>
          <cell r="G170">
            <v>11967.42</v>
          </cell>
        </row>
        <row r="171">
          <cell r="A171">
            <v>2</v>
          </cell>
          <cell r="B171">
            <v>60</v>
          </cell>
          <cell r="G171">
            <v>13458.65</v>
          </cell>
        </row>
        <row r="172">
          <cell r="A172">
            <v>2</v>
          </cell>
          <cell r="B172">
            <v>70</v>
          </cell>
          <cell r="G172">
            <v>17838.400000000001</v>
          </cell>
        </row>
        <row r="173">
          <cell r="A173">
            <v>2</v>
          </cell>
          <cell r="B173">
            <v>180</v>
          </cell>
          <cell r="G173">
            <v>150105.88</v>
          </cell>
        </row>
        <row r="174">
          <cell r="A174">
            <v>2</v>
          </cell>
          <cell r="B174">
            <v>232</v>
          </cell>
          <cell r="G174">
            <v>12755.89</v>
          </cell>
        </row>
        <row r="175">
          <cell r="A175">
            <v>2</v>
          </cell>
          <cell r="B175">
            <v>233</v>
          </cell>
          <cell r="G175">
            <v>22212.41</v>
          </cell>
        </row>
        <row r="176">
          <cell r="A176">
            <v>2</v>
          </cell>
          <cell r="B176">
            <v>234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180</v>
          </cell>
          <cell r="G181">
            <v>151210.74</v>
          </cell>
        </row>
        <row r="182">
          <cell r="A182">
            <v>3</v>
          </cell>
          <cell r="B182">
            <v>232</v>
          </cell>
          <cell r="G182">
            <v>12755.89</v>
          </cell>
        </row>
        <row r="183">
          <cell r="A183">
            <v>3</v>
          </cell>
          <cell r="B183">
            <v>233</v>
          </cell>
          <cell r="G183">
            <v>22212.41</v>
          </cell>
        </row>
        <row r="184">
          <cell r="A184">
            <v>3</v>
          </cell>
          <cell r="B184">
            <v>234</v>
          </cell>
          <cell r="G184">
            <v>17248.28</v>
          </cell>
        </row>
        <row r="185">
          <cell r="A185">
            <v>4</v>
          </cell>
          <cell r="B185">
            <v>40</v>
          </cell>
          <cell r="G185">
            <v>28356.34</v>
          </cell>
        </row>
        <row r="186">
          <cell r="A186">
            <v>4</v>
          </cell>
          <cell r="B186">
            <v>50</v>
          </cell>
          <cell r="G186">
            <v>13728.76</v>
          </cell>
        </row>
        <row r="187">
          <cell r="A187">
            <v>4</v>
          </cell>
          <cell r="B187">
            <v>60</v>
          </cell>
          <cell r="G187">
            <v>13458.65</v>
          </cell>
        </row>
        <row r="188">
          <cell r="A188">
            <v>4</v>
          </cell>
          <cell r="B188">
            <v>70</v>
          </cell>
          <cell r="G188">
            <v>17818.14</v>
          </cell>
        </row>
        <row r="189">
          <cell r="A189">
            <v>4</v>
          </cell>
          <cell r="B189">
            <v>180</v>
          </cell>
          <cell r="G189">
            <v>151324.56</v>
          </cell>
        </row>
        <row r="190">
          <cell r="A190">
            <v>4</v>
          </cell>
          <cell r="B190">
            <v>232</v>
          </cell>
          <cell r="G190">
            <v>12755.89</v>
          </cell>
        </row>
        <row r="191">
          <cell r="A191">
            <v>4</v>
          </cell>
          <cell r="B191">
            <v>233</v>
          </cell>
          <cell r="G191">
            <v>22212.41</v>
          </cell>
        </row>
        <row r="192">
          <cell r="A192">
            <v>4</v>
          </cell>
          <cell r="B192">
            <v>234</v>
          </cell>
          <cell r="G192">
            <v>17248.28</v>
          </cell>
        </row>
        <row r="193">
          <cell r="A193">
            <v>5</v>
          </cell>
          <cell r="B193">
            <v>40</v>
          </cell>
          <cell r="G193">
            <v>8666.74</v>
          </cell>
        </row>
        <row r="194">
          <cell r="A194">
            <v>5</v>
          </cell>
          <cell r="B194">
            <v>50</v>
          </cell>
          <cell r="G194">
            <v>13728.76</v>
          </cell>
        </row>
        <row r="195">
          <cell r="A195">
            <v>5</v>
          </cell>
          <cell r="B195">
            <v>60</v>
          </cell>
          <cell r="G195">
            <v>13458.65</v>
          </cell>
        </row>
        <row r="196">
          <cell r="A196">
            <v>5</v>
          </cell>
          <cell r="B196">
            <v>70</v>
          </cell>
          <cell r="G196">
            <v>17408.099999999999</v>
          </cell>
        </row>
        <row r="197">
          <cell r="A197">
            <v>5</v>
          </cell>
          <cell r="B197">
            <v>180</v>
          </cell>
          <cell r="G197">
            <v>151578.96</v>
          </cell>
        </row>
        <row r="198">
          <cell r="A198">
            <v>5</v>
          </cell>
          <cell r="B198">
            <v>232</v>
          </cell>
          <cell r="G198">
            <v>12755.89</v>
          </cell>
        </row>
        <row r="199">
          <cell r="A199">
            <v>5</v>
          </cell>
          <cell r="B199">
            <v>233</v>
          </cell>
          <cell r="G199">
            <v>22212.41</v>
          </cell>
        </row>
        <row r="200">
          <cell r="A200">
            <v>5</v>
          </cell>
          <cell r="B200">
            <v>234</v>
          </cell>
          <cell r="G200">
            <v>17248.28</v>
          </cell>
        </row>
        <row r="201">
          <cell r="A201">
            <v>1</v>
          </cell>
          <cell r="B201">
            <v>20</v>
          </cell>
          <cell r="G201">
            <v>16441.22</v>
          </cell>
        </row>
        <row r="202">
          <cell r="A202">
            <v>1</v>
          </cell>
          <cell r="B202">
            <v>30</v>
          </cell>
          <cell r="G202">
            <v>18527.669999999998</v>
          </cell>
        </row>
        <row r="203">
          <cell r="A203">
            <v>1</v>
          </cell>
          <cell r="B203">
            <v>40</v>
          </cell>
          <cell r="G203">
            <v>29660.82</v>
          </cell>
        </row>
        <row r="204">
          <cell r="A204">
            <v>1</v>
          </cell>
          <cell r="B204">
            <v>50</v>
          </cell>
          <cell r="G204">
            <v>60448.23</v>
          </cell>
        </row>
        <row r="205">
          <cell r="A205">
            <v>1</v>
          </cell>
          <cell r="B205">
            <v>60</v>
          </cell>
          <cell r="G205">
            <v>18114</v>
          </cell>
        </row>
        <row r="206">
          <cell r="A206">
            <v>1</v>
          </cell>
          <cell r="B206">
            <v>70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303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180</v>
          </cell>
          <cell r="G215">
            <v>902958.07999999996</v>
          </cell>
        </row>
        <row r="216">
          <cell r="A216">
            <v>2</v>
          </cell>
          <cell r="B216">
            <v>303</v>
          </cell>
          <cell r="G216">
            <v>49808.480000000003</v>
          </cell>
        </row>
        <row r="217">
          <cell r="A217">
            <v>3</v>
          </cell>
          <cell r="B217">
            <v>20</v>
          </cell>
          <cell r="G217">
            <v>16662.009999999998</v>
          </cell>
        </row>
        <row r="218">
          <cell r="A218">
            <v>3</v>
          </cell>
          <cell r="B218">
            <v>30</v>
          </cell>
          <cell r="G218">
            <v>18521.5</v>
          </cell>
        </row>
        <row r="219">
          <cell r="A219">
            <v>3</v>
          </cell>
          <cell r="B219">
            <v>40</v>
          </cell>
          <cell r="G219">
            <v>29667.1</v>
          </cell>
        </row>
        <row r="220">
          <cell r="A220">
            <v>3</v>
          </cell>
          <cell r="B220">
            <v>50</v>
          </cell>
          <cell r="G220">
            <v>60448.23</v>
          </cell>
        </row>
        <row r="221">
          <cell r="A221">
            <v>3</v>
          </cell>
          <cell r="B221">
            <v>60</v>
          </cell>
          <cell r="G221">
            <v>18114</v>
          </cell>
        </row>
        <row r="222">
          <cell r="A222">
            <v>3</v>
          </cell>
          <cell r="B222">
            <v>70</v>
          </cell>
          <cell r="G222">
            <v>59316.56</v>
          </cell>
        </row>
        <row r="223">
          <cell r="A223">
            <v>3</v>
          </cell>
          <cell r="B223">
            <v>180</v>
          </cell>
          <cell r="G223">
            <v>904779.28</v>
          </cell>
        </row>
        <row r="224">
          <cell r="A224">
            <v>3</v>
          </cell>
          <cell r="B224">
            <v>303</v>
          </cell>
          <cell r="G224">
            <v>49808.480000000003</v>
          </cell>
        </row>
        <row r="225">
          <cell r="A225">
            <v>4</v>
          </cell>
          <cell r="B225">
            <v>20</v>
          </cell>
          <cell r="G225">
            <v>16681.38</v>
          </cell>
        </row>
        <row r="226">
          <cell r="A226">
            <v>4</v>
          </cell>
          <cell r="B226">
            <v>30</v>
          </cell>
          <cell r="G226">
            <v>18512.18</v>
          </cell>
        </row>
        <row r="227">
          <cell r="A227">
            <v>4</v>
          </cell>
          <cell r="B227">
            <v>40</v>
          </cell>
          <cell r="G227">
            <v>43148.69</v>
          </cell>
        </row>
        <row r="228">
          <cell r="A228">
            <v>4</v>
          </cell>
          <cell r="B228">
            <v>50</v>
          </cell>
          <cell r="G228">
            <v>61175.79</v>
          </cell>
        </row>
        <row r="229">
          <cell r="A229">
            <v>4</v>
          </cell>
          <cell r="B229">
            <v>60</v>
          </cell>
          <cell r="G229">
            <v>18114.02</v>
          </cell>
        </row>
        <row r="230">
          <cell r="A230">
            <v>4</v>
          </cell>
          <cell r="B230">
            <v>70</v>
          </cell>
          <cell r="G230">
            <v>59209.42</v>
          </cell>
        </row>
        <row r="231">
          <cell r="A231">
            <v>4</v>
          </cell>
          <cell r="B231">
            <v>180</v>
          </cell>
          <cell r="G231">
            <v>923579.84</v>
          </cell>
        </row>
        <row r="232">
          <cell r="A232">
            <v>4</v>
          </cell>
          <cell r="B232">
            <v>303</v>
          </cell>
          <cell r="G232">
            <v>49808.480000000003</v>
          </cell>
        </row>
        <row r="233">
          <cell r="A233">
            <v>5</v>
          </cell>
          <cell r="B233">
            <v>20</v>
          </cell>
          <cell r="G233">
            <v>16681.38</v>
          </cell>
        </row>
        <row r="234">
          <cell r="A234">
            <v>5</v>
          </cell>
          <cell r="B234">
            <v>30</v>
          </cell>
          <cell r="G234">
            <v>18512.18</v>
          </cell>
        </row>
        <row r="235">
          <cell r="A235">
            <v>5</v>
          </cell>
          <cell r="B235">
            <v>40</v>
          </cell>
          <cell r="G235">
            <v>29654.61</v>
          </cell>
        </row>
        <row r="236">
          <cell r="A236">
            <v>5</v>
          </cell>
          <cell r="B236">
            <v>50</v>
          </cell>
          <cell r="G236">
            <v>61175.79</v>
          </cell>
        </row>
        <row r="237">
          <cell r="A237">
            <v>5</v>
          </cell>
          <cell r="B237">
            <v>60</v>
          </cell>
          <cell r="G237">
            <v>18114.02</v>
          </cell>
        </row>
        <row r="238">
          <cell r="A238">
            <v>5</v>
          </cell>
          <cell r="B238">
            <v>70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303</v>
          </cell>
          <cell r="G240">
            <v>49808.480000000003</v>
          </cell>
        </row>
        <row r="241">
          <cell r="A241">
            <v>1</v>
          </cell>
          <cell r="B241">
            <v>20</v>
          </cell>
          <cell r="G241">
            <v>1328879.06</v>
          </cell>
        </row>
        <row r="242">
          <cell r="A242">
            <v>1</v>
          </cell>
          <cell r="B242">
            <v>30</v>
          </cell>
          <cell r="G242">
            <v>760292.42</v>
          </cell>
        </row>
        <row r="243">
          <cell r="A243">
            <v>1</v>
          </cell>
          <cell r="B243">
            <v>40</v>
          </cell>
          <cell r="G243">
            <v>733457.48</v>
          </cell>
        </row>
        <row r="244">
          <cell r="A244">
            <v>1</v>
          </cell>
          <cell r="B244">
            <v>50</v>
          </cell>
          <cell r="G244">
            <v>1476490.75</v>
          </cell>
        </row>
        <row r="245">
          <cell r="A245">
            <v>1</v>
          </cell>
          <cell r="B245">
            <v>60</v>
          </cell>
          <cell r="G245">
            <v>818049.8</v>
          </cell>
        </row>
        <row r="246">
          <cell r="A246">
            <v>1</v>
          </cell>
          <cell r="B246">
            <v>70</v>
          </cell>
          <cell r="G246">
            <v>369202.87</v>
          </cell>
        </row>
        <row r="247">
          <cell r="A247">
            <v>1</v>
          </cell>
          <cell r="B247">
            <v>80</v>
          </cell>
          <cell r="G247">
            <v>4744747.01</v>
          </cell>
        </row>
        <row r="248">
          <cell r="A248">
            <v>1</v>
          </cell>
          <cell r="B248">
            <v>180</v>
          </cell>
          <cell r="G248">
            <v>31840.09</v>
          </cell>
        </row>
        <row r="249">
          <cell r="A249">
            <v>1</v>
          </cell>
          <cell r="B249">
            <v>212</v>
          </cell>
          <cell r="G249">
            <v>11958.43</v>
          </cell>
        </row>
        <row r="250">
          <cell r="A250">
            <v>1</v>
          </cell>
          <cell r="B250">
            <v>303</v>
          </cell>
          <cell r="G250">
            <v>6462.72</v>
          </cell>
        </row>
        <row r="251">
          <cell r="A251">
            <v>2</v>
          </cell>
          <cell r="B251">
            <v>20</v>
          </cell>
          <cell r="G251">
            <v>1315587.95</v>
          </cell>
        </row>
        <row r="252">
          <cell r="A252">
            <v>2</v>
          </cell>
          <cell r="B252">
            <v>30</v>
          </cell>
          <cell r="G252">
            <v>752005.98</v>
          </cell>
        </row>
        <row r="253">
          <cell r="A253">
            <v>2</v>
          </cell>
          <cell r="B253">
            <v>40</v>
          </cell>
          <cell r="G253">
            <v>704344.2</v>
          </cell>
        </row>
        <row r="254">
          <cell r="A254">
            <v>2</v>
          </cell>
          <cell r="B254">
            <v>50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70</v>
          </cell>
          <cell r="G256">
            <v>683633.73</v>
          </cell>
        </row>
        <row r="257">
          <cell r="A257">
            <v>2</v>
          </cell>
          <cell r="B257">
            <v>80</v>
          </cell>
          <cell r="G257">
            <v>4755579.7499999898</v>
          </cell>
        </row>
        <row r="258">
          <cell r="A258">
            <v>2</v>
          </cell>
          <cell r="B258">
            <v>180</v>
          </cell>
          <cell r="G258">
            <v>31840.09</v>
          </cell>
        </row>
        <row r="259">
          <cell r="A259">
            <v>2</v>
          </cell>
          <cell r="B259">
            <v>212</v>
          </cell>
          <cell r="G259">
            <v>11991.98</v>
          </cell>
        </row>
        <row r="260">
          <cell r="A260">
            <v>2</v>
          </cell>
          <cell r="B260">
            <v>303</v>
          </cell>
          <cell r="G260">
            <v>6462.72</v>
          </cell>
        </row>
        <row r="261">
          <cell r="A261">
            <v>3</v>
          </cell>
          <cell r="B261">
            <v>20</v>
          </cell>
          <cell r="G261">
            <v>1328847.02</v>
          </cell>
        </row>
        <row r="262">
          <cell r="A262">
            <v>3</v>
          </cell>
          <cell r="B262">
            <v>30</v>
          </cell>
          <cell r="G262">
            <v>744879.44</v>
          </cell>
        </row>
        <row r="263">
          <cell r="A263">
            <v>3</v>
          </cell>
          <cell r="B263">
            <v>40</v>
          </cell>
          <cell r="G263">
            <v>713648.25</v>
          </cell>
        </row>
        <row r="264">
          <cell r="A264">
            <v>3</v>
          </cell>
          <cell r="B264">
            <v>50</v>
          </cell>
          <cell r="G264">
            <v>1494106.9</v>
          </cell>
        </row>
        <row r="265">
          <cell r="A265">
            <v>3</v>
          </cell>
          <cell r="B265">
            <v>60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80</v>
          </cell>
          <cell r="G267">
            <v>4774858.24</v>
          </cell>
        </row>
        <row r="268">
          <cell r="A268">
            <v>3</v>
          </cell>
          <cell r="B268">
            <v>180</v>
          </cell>
          <cell r="G268">
            <v>30617.41</v>
          </cell>
        </row>
        <row r="269">
          <cell r="A269">
            <v>3</v>
          </cell>
          <cell r="B269">
            <v>212</v>
          </cell>
          <cell r="G269">
            <v>11961.56</v>
          </cell>
        </row>
        <row r="270">
          <cell r="A270">
            <v>3</v>
          </cell>
          <cell r="B270">
            <v>303</v>
          </cell>
          <cell r="G270">
            <v>6462.72</v>
          </cell>
        </row>
        <row r="271">
          <cell r="A271">
            <v>4</v>
          </cell>
          <cell r="B271">
            <v>20</v>
          </cell>
          <cell r="G271">
            <v>1315716.02</v>
          </cell>
        </row>
        <row r="272">
          <cell r="A272">
            <v>4</v>
          </cell>
          <cell r="B272">
            <v>30</v>
          </cell>
          <cell r="G272">
            <v>731652.65</v>
          </cell>
        </row>
        <row r="273">
          <cell r="A273">
            <v>4</v>
          </cell>
          <cell r="B273">
            <v>40</v>
          </cell>
          <cell r="G273">
            <v>493044.12</v>
          </cell>
        </row>
        <row r="274">
          <cell r="A274">
            <v>4</v>
          </cell>
          <cell r="B274">
            <v>50</v>
          </cell>
          <cell r="G274">
            <v>1448741.62</v>
          </cell>
        </row>
        <row r="275">
          <cell r="A275">
            <v>4</v>
          </cell>
          <cell r="B275">
            <v>60</v>
          </cell>
          <cell r="G275">
            <v>778700.99</v>
          </cell>
        </row>
        <row r="276">
          <cell r="A276">
            <v>4</v>
          </cell>
          <cell r="B276">
            <v>70</v>
          </cell>
          <cell r="G276">
            <v>535386.69999999995</v>
          </cell>
        </row>
        <row r="277">
          <cell r="A277">
            <v>4</v>
          </cell>
          <cell r="B277">
            <v>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212</v>
          </cell>
          <cell r="G279">
            <v>11945.16</v>
          </cell>
        </row>
        <row r="280">
          <cell r="A280">
            <v>4</v>
          </cell>
          <cell r="B280">
            <v>303</v>
          </cell>
          <cell r="G280">
            <v>6462.72</v>
          </cell>
        </row>
        <row r="281">
          <cell r="A281">
            <v>5</v>
          </cell>
          <cell r="B281">
            <v>20</v>
          </cell>
          <cell r="G281">
            <v>1321419.3799999999</v>
          </cell>
        </row>
        <row r="282">
          <cell r="A282">
            <v>5</v>
          </cell>
          <cell r="B282">
            <v>30</v>
          </cell>
          <cell r="G282">
            <v>740612.77</v>
          </cell>
        </row>
        <row r="283">
          <cell r="A283">
            <v>5</v>
          </cell>
          <cell r="B283">
            <v>40</v>
          </cell>
          <cell r="G283">
            <v>700490.55</v>
          </cell>
        </row>
        <row r="284">
          <cell r="A284">
            <v>5</v>
          </cell>
          <cell r="B284">
            <v>50</v>
          </cell>
          <cell r="G284">
            <v>1455893.74</v>
          </cell>
        </row>
        <row r="285">
          <cell r="A285">
            <v>5</v>
          </cell>
          <cell r="B285">
            <v>60</v>
          </cell>
          <cell r="G285">
            <v>780506.43</v>
          </cell>
        </row>
        <row r="286">
          <cell r="A286">
            <v>5</v>
          </cell>
          <cell r="B286">
            <v>70</v>
          </cell>
          <cell r="G286">
            <v>535954.4</v>
          </cell>
        </row>
        <row r="287">
          <cell r="A287">
            <v>5</v>
          </cell>
          <cell r="B287">
            <v>80</v>
          </cell>
          <cell r="G287">
            <v>4838267.54</v>
          </cell>
        </row>
        <row r="288">
          <cell r="A288">
            <v>5</v>
          </cell>
          <cell r="B288">
            <v>180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303</v>
          </cell>
          <cell r="G290">
            <v>6462.72</v>
          </cell>
        </row>
        <row r="291">
          <cell r="A291">
            <v>1</v>
          </cell>
          <cell r="B291">
            <v>10</v>
          </cell>
          <cell r="G291">
            <v>1009214.23</v>
          </cell>
        </row>
        <row r="292">
          <cell r="A292">
            <v>1</v>
          </cell>
          <cell r="B292">
            <v>20</v>
          </cell>
          <cell r="G292">
            <v>128461.51</v>
          </cell>
        </row>
        <row r="293">
          <cell r="A293">
            <v>1</v>
          </cell>
          <cell r="B293">
            <v>30</v>
          </cell>
          <cell r="G293">
            <v>91271.73</v>
          </cell>
        </row>
        <row r="294">
          <cell r="A294">
            <v>1</v>
          </cell>
          <cell r="B294">
            <v>40</v>
          </cell>
          <cell r="G294">
            <v>70475.399999999994</v>
          </cell>
        </row>
        <row r="295">
          <cell r="A295">
            <v>1</v>
          </cell>
          <cell r="B295">
            <v>50</v>
          </cell>
          <cell r="G295">
            <v>74877.899999999994</v>
          </cell>
        </row>
        <row r="296">
          <cell r="A296">
            <v>1</v>
          </cell>
          <cell r="B296">
            <v>60</v>
          </cell>
          <cell r="G296">
            <v>101847.09</v>
          </cell>
        </row>
        <row r="297">
          <cell r="A297">
            <v>1</v>
          </cell>
          <cell r="B297">
            <v>70</v>
          </cell>
          <cell r="G297">
            <v>44540.22</v>
          </cell>
        </row>
        <row r="298">
          <cell r="A298">
            <v>1</v>
          </cell>
          <cell r="B298">
            <v>212</v>
          </cell>
          <cell r="G298">
            <v>23.01</v>
          </cell>
        </row>
        <row r="299">
          <cell r="A299">
            <v>1</v>
          </cell>
          <cell r="B299">
            <v>303</v>
          </cell>
          <cell r="G299">
            <v>23.92</v>
          </cell>
        </row>
        <row r="300">
          <cell r="A300">
            <v>2</v>
          </cell>
          <cell r="B300">
            <v>10</v>
          </cell>
          <cell r="G300">
            <v>1022767.54</v>
          </cell>
        </row>
        <row r="301">
          <cell r="A301">
            <v>2</v>
          </cell>
          <cell r="B301">
            <v>20</v>
          </cell>
          <cell r="G301">
            <v>129203.5</v>
          </cell>
        </row>
        <row r="302">
          <cell r="A302">
            <v>2</v>
          </cell>
          <cell r="B302">
            <v>30</v>
          </cell>
          <cell r="G302">
            <v>89083.4</v>
          </cell>
        </row>
        <row r="303">
          <cell r="A303">
            <v>2</v>
          </cell>
          <cell r="B303">
            <v>40</v>
          </cell>
          <cell r="G303">
            <v>72001.64</v>
          </cell>
        </row>
        <row r="304">
          <cell r="A304">
            <v>2</v>
          </cell>
          <cell r="B304">
            <v>50</v>
          </cell>
          <cell r="G304">
            <v>73445.23</v>
          </cell>
        </row>
        <row r="305">
          <cell r="A305">
            <v>2</v>
          </cell>
          <cell r="B305">
            <v>60</v>
          </cell>
          <cell r="G305">
            <v>103090.68</v>
          </cell>
        </row>
        <row r="306">
          <cell r="A306">
            <v>2</v>
          </cell>
          <cell r="B306">
            <v>70</v>
          </cell>
          <cell r="G306">
            <v>44677.72</v>
          </cell>
        </row>
        <row r="307">
          <cell r="A307">
            <v>2</v>
          </cell>
          <cell r="B307">
            <v>212</v>
          </cell>
          <cell r="G307">
            <v>23.01</v>
          </cell>
        </row>
        <row r="308">
          <cell r="A308">
            <v>2</v>
          </cell>
          <cell r="B308">
            <v>303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20</v>
          </cell>
          <cell r="G310">
            <v>129040.22</v>
          </cell>
        </row>
        <row r="311">
          <cell r="A311">
            <v>3</v>
          </cell>
          <cell r="B311">
            <v>30</v>
          </cell>
          <cell r="G311">
            <v>106351.7</v>
          </cell>
        </row>
        <row r="312">
          <cell r="A312">
            <v>3</v>
          </cell>
          <cell r="B312">
            <v>40</v>
          </cell>
          <cell r="G312">
            <v>71510.36</v>
          </cell>
        </row>
        <row r="313">
          <cell r="A313">
            <v>3</v>
          </cell>
          <cell r="B313">
            <v>50</v>
          </cell>
          <cell r="G313">
            <v>73426.52</v>
          </cell>
        </row>
        <row r="314">
          <cell r="A314">
            <v>3</v>
          </cell>
          <cell r="B314">
            <v>60</v>
          </cell>
          <cell r="G314">
            <v>107176.62</v>
          </cell>
        </row>
        <row r="315">
          <cell r="A315">
            <v>3</v>
          </cell>
          <cell r="B315">
            <v>70</v>
          </cell>
          <cell r="G315">
            <v>44671.33</v>
          </cell>
        </row>
        <row r="316">
          <cell r="A316">
            <v>3</v>
          </cell>
          <cell r="B316">
            <v>212</v>
          </cell>
          <cell r="G316">
            <v>23.01</v>
          </cell>
        </row>
        <row r="317">
          <cell r="A317">
            <v>3</v>
          </cell>
          <cell r="B317">
            <v>303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30</v>
          </cell>
          <cell r="G319">
            <v>322740.57</v>
          </cell>
        </row>
        <row r="320">
          <cell r="A320">
            <v>4</v>
          </cell>
          <cell r="B320">
            <v>40</v>
          </cell>
          <cell r="G320">
            <v>366388.22</v>
          </cell>
        </row>
        <row r="321">
          <cell r="A321">
            <v>4</v>
          </cell>
          <cell r="B321">
            <v>50</v>
          </cell>
          <cell r="G321">
            <v>383534.95</v>
          </cell>
        </row>
        <row r="322">
          <cell r="A322">
            <v>4</v>
          </cell>
          <cell r="B322">
            <v>60</v>
          </cell>
          <cell r="G322">
            <v>280671.84000000003</v>
          </cell>
        </row>
        <row r="323">
          <cell r="A323">
            <v>4</v>
          </cell>
          <cell r="B323">
            <v>70</v>
          </cell>
          <cell r="G323">
            <v>322725.84999999998</v>
          </cell>
        </row>
        <row r="324">
          <cell r="A324">
            <v>4</v>
          </cell>
          <cell r="B324">
            <v>212</v>
          </cell>
          <cell r="G324">
            <v>23.01</v>
          </cell>
        </row>
        <row r="325">
          <cell r="A325">
            <v>4</v>
          </cell>
          <cell r="B325">
            <v>303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30</v>
          </cell>
          <cell r="G327">
            <v>323648.68</v>
          </cell>
        </row>
        <row r="328">
          <cell r="A328">
            <v>5</v>
          </cell>
          <cell r="B328">
            <v>40</v>
          </cell>
          <cell r="G328">
            <v>252841.81</v>
          </cell>
        </row>
        <row r="329">
          <cell r="A329">
            <v>5</v>
          </cell>
          <cell r="B329">
            <v>50</v>
          </cell>
          <cell r="G329">
            <v>383140.52</v>
          </cell>
        </row>
        <row r="330">
          <cell r="A330">
            <v>5</v>
          </cell>
          <cell r="B330">
            <v>60</v>
          </cell>
          <cell r="G330">
            <v>280022.95</v>
          </cell>
        </row>
        <row r="331">
          <cell r="A331">
            <v>5</v>
          </cell>
          <cell r="B331">
            <v>70</v>
          </cell>
          <cell r="G331">
            <v>322328.09999999998</v>
          </cell>
        </row>
        <row r="332">
          <cell r="A332">
            <v>5</v>
          </cell>
          <cell r="B332">
            <v>212</v>
          </cell>
          <cell r="G332">
            <v>23.01</v>
          </cell>
        </row>
        <row r="333">
          <cell r="A333">
            <v>5</v>
          </cell>
          <cell r="B333">
            <v>303</v>
          </cell>
          <cell r="G333">
            <v>23.92</v>
          </cell>
        </row>
        <row r="334">
          <cell r="A334">
            <v>1</v>
          </cell>
          <cell r="B334">
            <v>221</v>
          </cell>
          <cell r="G334">
            <v>66.95</v>
          </cell>
        </row>
        <row r="335">
          <cell r="A335">
            <v>2</v>
          </cell>
          <cell r="B335">
            <v>221</v>
          </cell>
          <cell r="G335">
            <v>66.95</v>
          </cell>
        </row>
        <row r="336">
          <cell r="A336">
            <v>3</v>
          </cell>
          <cell r="B336">
            <v>221</v>
          </cell>
          <cell r="G336">
            <v>66.95</v>
          </cell>
        </row>
        <row r="337">
          <cell r="A337">
            <v>4</v>
          </cell>
          <cell r="B337">
            <v>221</v>
          </cell>
          <cell r="G337">
            <v>66.95</v>
          </cell>
        </row>
        <row r="338">
          <cell r="A338">
            <v>5</v>
          </cell>
          <cell r="B338">
            <v>221</v>
          </cell>
          <cell r="G338">
            <v>66.95</v>
          </cell>
        </row>
        <row r="339">
          <cell r="A339">
            <v>1</v>
          </cell>
          <cell r="B339">
            <v>40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10</v>
          </cell>
          <cell r="G344">
            <v>163477.16</v>
          </cell>
        </row>
        <row r="345">
          <cell r="A345">
            <v>1</v>
          </cell>
          <cell r="B345">
            <v>10</v>
          </cell>
          <cell r="G345">
            <v>57147.56</v>
          </cell>
        </row>
        <row r="346">
          <cell r="A346">
            <v>1</v>
          </cell>
          <cell r="B346">
            <v>20</v>
          </cell>
          <cell r="G346">
            <v>191.52</v>
          </cell>
        </row>
        <row r="347">
          <cell r="A347">
            <v>1</v>
          </cell>
          <cell r="B347">
            <v>20</v>
          </cell>
          <cell r="G347">
            <v>104747.45</v>
          </cell>
        </row>
        <row r="348">
          <cell r="A348">
            <v>1</v>
          </cell>
          <cell r="B348">
            <v>30</v>
          </cell>
          <cell r="G348">
            <v>2078.36</v>
          </cell>
        </row>
        <row r="349">
          <cell r="A349">
            <v>1</v>
          </cell>
          <cell r="B349">
            <v>30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50</v>
          </cell>
          <cell r="G352">
            <v>32444.46</v>
          </cell>
        </row>
        <row r="353">
          <cell r="A353">
            <v>1</v>
          </cell>
          <cell r="B353">
            <v>60</v>
          </cell>
          <cell r="G353">
            <v>66.81</v>
          </cell>
        </row>
        <row r="354">
          <cell r="A354">
            <v>1</v>
          </cell>
          <cell r="B354">
            <v>60</v>
          </cell>
          <cell r="G354">
            <v>3637.48</v>
          </cell>
        </row>
        <row r="355">
          <cell r="A355">
            <v>1</v>
          </cell>
          <cell r="B355">
            <v>70</v>
          </cell>
          <cell r="G355">
            <v>45444.81</v>
          </cell>
        </row>
        <row r="356">
          <cell r="A356">
            <v>1</v>
          </cell>
          <cell r="B356">
            <v>212</v>
          </cell>
          <cell r="G356">
            <v>9199.1</v>
          </cell>
        </row>
        <row r="357">
          <cell r="A357">
            <v>2</v>
          </cell>
          <cell r="B357">
            <v>10</v>
          </cell>
          <cell r="G357">
            <v>163477.16</v>
          </cell>
        </row>
        <row r="358">
          <cell r="A358">
            <v>2</v>
          </cell>
          <cell r="B358">
            <v>10</v>
          </cell>
          <cell r="G358">
            <v>57514.7</v>
          </cell>
        </row>
        <row r="359">
          <cell r="A359">
            <v>2</v>
          </cell>
          <cell r="B359">
            <v>20</v>
          </cell>
          <cell r="G359">
            <v>191.52</v>
          </cell>
        </row>
        <row r="360">
          <cell r="A360">
            <v>2</v>
          </cell>
          <cell r="B360">
            <v>20</v>
          </cell>
          <cell r="G360">
            <v>104779.2</v>
          </cell>
        </row>
        <row r="361">
          <cell r="A361">
            <v>2</v>
          </cell>
          <cell r="B361">
            <v>30</v>
          </cell>
          <cell r="G361">
            <v>2078.36</v>
          </cell>
        </row>
        <row r="362">
          <cell r="A362">
            <v>2</v>
          </cell>
          <cell r="B362">
            <v>30</v>
          </cell>
          <cell r="G362">
            <v>9102.4500000000007</v>
          </cell>
        </row>
        <row r="363">
          <cell r="A363">
            <v>2</v>
          </cell>
          <cell r="B363">
            <v>40</v>
          </cell>
          <cell r="G363">
            <v>958.32</v>
          </cell>
        </row>
        <row r="364">
          <cell r="A364">
            <v>2</v>
          </cell>
          <cell r="B364">
            <v>40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60</v>
          </cell>
          <cell r="G366">
            <v>22.2</v>
          </cell>
        </row>
        <row r="367">
          <cell r="A367">
            <v>2</v>
          </cell>
          <cell r="B367">
            <v>60</v>
          </cell>
          <cell r="G367">
            <v>3690.99</v>
          </cell>
        </row>
        <row r="368">
          <cell r="A368">
            <v>2</v>
          </cell>
          <cell r="B368">
            <v>70</v>
          </cell>
          <cell r="G368">
            <v>45450.86</v>
          </cell>
        </row>
        <row r="369">
          <cell r="A369">
            <v>2</v>
          </cell>
          <cell r="B369">
            <v>212</v>
          </cell>
          <cell r="G369">
            <v>9199.11</v>
          </cell>
        </row>
        <row r="370">
          <cell r="A370">
            <v>3</v>
          </cell>
          <cell r="B370">
            <v>10</v>
          </cell>
          <cell r="G370">
            <v>163477.16</v>
          </cell>
        </row>
        <row r="371">
          <cell r="A371">
            <v>3</v>
          </cell>
          <cell r="B371">
            <v>10</v>
          </cell>
          <cell r="G371">
            <v>57514.7</v>
          </cell>
        </row>
        <row r="372">
          <cell r="A372">
            <v>3</v>
          </cell>
          <cell r="B372">
            <v>20</v>
          </cell>
          <cell r="G372">
            <v>191.52</v>
          </cell>
        </row>
        <row r="373">
          <cell r="A373">
            <v>3</v>
          </cell>
          <cell r="B373">
            <v>20</v>
          </cell>
          <cell r="G373">
            <v>104779.2</v>
          </cell>
        </row>
        <row r="374">
          <cell r="A374">
            <v>3</v>
          </cell>
          <cell r="B374">
            <v>30</v>
          </cell>
          <cell r="G374">
            <v>2078.36</v>
          </cell>
        </row>
        <row r="375">
          <cell r="A375">
            <v>3</v>
          </cell>
          <cell r="B375">
            <v>30</v>
          </cell>
          <cell r="G375">
            <v>9102.4500000000007</v>
          </cell>
        </row>
        <row r="376">
          <cell r="A376">
            <v>3</v>
          </cell>
          <cell r="B376">
            <v>40</v>
          </cell>
          <cell r="G376">
            <v>958.32</v>
          </cell>
        </row>
        <row r="377">
          <cell r="A377">
            <v>3</v>
          </cell>
          <cell r="B377">
            <v>40</v>
          </cell>
          <cell r="G377">
            <v>5679.37</v>
          </cell>
        </row>
        <row r="378">
          <cell r="A378">
            <v>3</v>
          </cell>
          <cell r="B378">
            <v>50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70</v>
          </cell>
          <cell r="G381">
            <v>45450.86</v>
          </cell>
        </row>
        <row r="382">
          <cell r="A382">
            <v>3</v>
          </cell>
          <cell r="B382">
            <v>212</v>
          </cell>
          <cell r="G382">
            <v>10279.450000000001</v>
          </cell>
        </row>
        <row r="383">
          <cell r="A383">
            <v>4</v>
          </cell>
          <cell r="B383">
            <v>212</v>
          </cell>
          <cell r="G383">
            <v>9559.2199999999993</v>
          </cell>
        </row>
        <row r="384">
          <cell r="A384">
            <v>5</v>
          </cell>
          <cell r="B384">
            <v>212</v>
          </cell>
          <cell r="G384">
            <v>9559.23</v>
          </cell>
        </row>
        <row r="385">
          <cell r="A385">
            <v>1</v>
          </cell>
          <cell r="B385">
            <v>20</v>
          </cell>
          <cell r="G385">
            <v>-4732.8599999999997</v>
          </cell>
        </row>
        <row r="386">
          <cell r="A386">
            <v>1</v>
          </cell>
          <cell r="B386">
            <v>50</v>
          </cell>
          <cell r="G386">
            <v>47207.23</v>
          </cell>
        </row>
        <row r="387">
          <cell r="A387">
            <v>1</v>
          </cell>
          <cell r="B387">
            <v>60</v>
          </cell>
          <cell r="G387">
            <v>31438.55</v>
          </cell>
        </row>
        <row r="388">
          <cell r="A388">
            <v>1</v>
          </cell>
          <cell r="B388">
            <v>80</v>
          </cell>
          <cell r="G388">
            <v>62127.74</v>
          </cell>
        </row>
        <row r="389">
          <cell r="A389">
            <v>1</v>
          </cell>
          <cell r="B389">
            <v>80</v>
          </cell>
          <cell r="G389">
            <v>532736.51</v>
          </cell>
        </row>
        <row r="390">
          <cell r="A390">
            <v>1</v>
          </cell>
          <cell r="B390">
            <v>80</v>
          </cell>
          <cell r="G390">
            <v>52991.02</v>
          </cell>
        </row>
        <row r="391">
          <cell r="A391">
            <v>1</v>
          </cell>
          <cell r="B391">
            <v>180</v>
          </cell>
          <cell r="G391">
            <v>152768.95000000001</v>
          </cell>
        </row>
        <row r="392">
          <cell r="A392">
            <v>1</v>
          </cell>
          <cell r="B392">
            <v>180</v>
          </cell>
          <cell r="G392">
            <v>-68641.850000000006</v>
          </cell>
        </row>
        <row r="393">
          <cell r="A393">
            <v>2</v>
          </cell>
          <cell r="B393">
            <v>20</v>
          </cell>
          <cell r="G393">
            <v>-4732.8599999999997</v>
          </cell>
        </row>
        <row r="394">
          <cell r="A394">
            <v>2</v>
          </cell>
          <cell r="B394">
            <v>50</v>
          </cell>
          <cell r="G394">
            <v>47207.23</v>
          </cell>
        </row>
        <row r="395">
          <cell r="A395">
            <v>2</v>
          </cell>
          <cell r="B395">
            <v>60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180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20</v>
          </cell>
          <cell r="G401">
            <v>-4732.8599999999997</v>
          </cell>
        </row>
        <row r="402">
          <cell r="A402">
            <v>3</v>
          </cell>
          <cell r="B402">
            <v>50</v>
          </cell>
          <cell r="G402">
            <v>47207.23</v>
          </cell>
        </row>
        <row r="403">
          <cell r="A403">
            <v>3</v>
          </cell>
          <cell r="B403">
            <v>60</v>
          </cell>
          <cell r="G403">
            <v>31438.55</v>
          </cell>
        </row>
        <row r="404">
          <cell r="A404">
            <v>3</v>
          </cell>
          <cell r="B404">
            <v>80</v>
          </cell>
          <cell r="G404">
            <v>-124255.47</v>
          </cell>
        </row>
        <row r="405">
          <cell r="A405">
            <v>3</v>
          </cell>
          <cell r="B405">
            <v>80</v>
          </cell>
          <cell r="G405">
            <v>-1065637.17</v>
          </cell>
        </row>
        <row r="406">
          <cell r="A406">
            <v>3</v>
          </cell>
          <cell r="B406">
            <v>80</v>
          </cell>
          <cell r="G406">
            <v>-1132812.51</v>
          </cell>
        </row>
        <row r="407">
          <cell r="A407">
            <v>3</v>
          </cell>
          <cell r="B407">
            <v>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180</v>
          </cell>
          <cell r="G409">
            <v>-68641.850000000006</v>
          </cell>
        </row>
        <row r="410">
          <cell r="A410">
            <v>4</v>
          </cell>
          <cell r="B410">
            <v>20</v>
          </cell>
          <cell r="G410">
            <v>-4732.8599999999997</v>
          </cell>
        </row>
        <row r="411">
          <cell r="A411">
            <v>4</v>
          </cell>
          <cell r="B411">
            <v>50</v>
          </cell>
          <cell r="G411">
            <v>47207.23</v>
          </cell>
        </row>
        <row r="412">
          <cell r="A412">
            <v>4</v>
          </cell>
          <cell r="B412">
            <v>60</v>
          </cell>
          <cell r="G412">
            <v>31438.55</v>
          </cell>
        </row>
        <row r="413">
          <cell r="A413">
            <v>4</v>
          </cell>
          <cell r="B413">
            <v>80</v>
          </cell>
          <cell r="G413">
            <v>75520.83</v>
          </cell>
        </row>
        <row r="414">
          <cell r="A414">
            <v>4</v>
          </cell>
          <cell r="B414">
            <v>80</v>
          </cell>
          <cell r="G414">
            <v>515611.14</v>
          </cell>
        </row>
        <row r="415">
          <cell r="A415">
            <v>4</v>
          </cell>
          <cell r="B415">
            <v>180</v>
          </cell>
          <cell r="G415">
            <v>-453125</v>
          </cell>
        </row>
        <row r="416">
          <cell r="A416">
            <v>4</v>
          </cell>
          <cell r="B416">
            <v>180</v>
          </cell>
          <cell r="G416">
            <v>-68641.850000000006</v>
          </cell>
        </row>
        <row r="417">
          <cell r="A417">
            <v>5</v>
          </cell>
          <cell r="B417">
            <v>20</v>
          </cell>
          <cell r="G417">
            <v>-4732.8599999999997</v>
          </cell>
        </row>
        <row r="418">
          <cell r="A418">
            <v>5</v>
          </cell>
          <cell r="B418">
            <v>50</v>
          </cell>
          <cell r="G418">
            <v>47207.23</v>
          </cell>
        </row>
        <row r="419">
          <cell r="A419">
            <v>5</v>
          </cell>
          <cell r="B419">
            <v>60</v>
          </cell>
          <cell r="G419">
            <v>31438.55</v>
          </cell>
        </row>
        <row r="420">
          <cell r="A420">
            <v>5</v>
          </cell>
          <cell r="B420">
            <v>80</v>
          </cell>
          <cell r="G420">
            <v>620383.53</v>
          </cell>
        </row>
        <row r="421">
          <cell r="A421">
            <v>5</v>
          </cell>
          <cell r="B421">
            <v>80</v>
          </cell>
          <cell r="G421">
            <v>-264322.92</v>
          </cell>
        </row>
        <row r="422">
          <cell r="A422">
            <v>5</v>
          </cell>
          <cell r="B422">
            <v>80</v>
          </cell>
          <cell r="G422">
            <v>555066.78</v>
          </cell>
        </row>
        <row r="423">
          <cell r="A423">
            <v>5</v>
          </cell>
          <cell r="B423">
            <v>180</v>
          </cell>
          <cell r="G423">
            <v>-113281.25</v>
          </cell>
        </row>
        <row r="424">
          <cell r="A424">
            <v>5</v>
          </cell>
          <cell r="B424">
            <v>180</v>
          </cell>
          <cell r="G424">
            <v>-68641.850000000006</v>
          </cell>
        </row>
        <row r="425">
          <cell r="A425">
            <v>1</v>
          </cell>
          <cell r="B425">
            <v>212</v>
          </cell>
          <cell r="G425">
            <v>8394</v>
          </cell>
        </row>
        <row r="426">
          <cell r="A426">
            <v>1</v>
          </cell>
          <cell r="B426">
            <v>221</v>
          </cell>
          <cell r="G426">
            <v>7755</v>
          </cell>
        </row>
        <row r="427">
          <cell r="A427">
            <v>2</v>
          </cell>
          <cell r="B427">
            <v>212</v>
          </cell>
          <cell r="G427">
            <v>8394</v>
          </cell>
        </row>
        <row r="428">
          <cell r="A428">
            <v>2</v>
          </cell>
          <cell r="B428">
            <v>221</v>
          </cell>
          <cell r="G428">
            <v>7755</v>
          </cell>
        </row>
        <row r="429">
          <cell r="A429">
            <v>3</v>
          </cell>
          <cell r="B429">
            <v>212</v>
          </cell>
          <cell r="G429">
            <v>8394</v>
          </cell>
        </row>
        <row r="430">
          <cell r="A430">
            <v>3</v>
          </cell>
          <cell r="B430">
            <v>221</v>
          </cell>
          <cell r="G430">
            <v>7755</v>
          </cell>
        </row>
        <row r="431">
          <cell r="A431">
            <v>4</v>
          </cell>
          <cell r="B431">
            <v>212</v>
          </cell>
          <cell r="G431">
            <v>8394</v>
          </cell>
        </row>
        <row r="432">
          <cell r="A432">
            <v>4</v>
          </cell>
          <cell r="B432">
            <v>221</v>
          </cell>
          <cell r="G432">
            <v>7755</v>
          </cell>
        </row>
        <row r="433">
          <cell r="A433">
            <v>5</v>
          </cell>
          <cell r="B433">
            <v>212</v>
          </cell>
          <cell r="G433">
            <v>8394</v>
          </cell>
        </row>
        <row r="434">
          <cell r="A434">
            <v>5</v>
          </cell>
          <cell r="B434">
            <v>221</v>
          </cell>
          <cell r="G434">
            <v>7755</v>
          </cell>
        </row>
        <row r="435">
          <cell r="A435">
            <v>1</v>
          </cell>
          <cell r="B435">
            <v>80</v>
          </cell>
          <cell r="G435">
            <v>5724.59</v>
          </cell>
        </row>
        <row r="436">
          <cell r="A436">
            <v>1</v>
          </cell>
          <cell r="B436">
            <v>180</v>
          </cell>
          <cell r="G436">
            <v>13755.75</v>
          </cell>
        </row>
        <row r="437">
          <cell r="A437">
            <v>1</v>
          </cell>
          <cell r="B437">
            <v>212</v>
          </cell>
          <cell r="G437">
            <v>71983.679999999993</v>
          </cell>
        </row>
        <row r="438">
          <cell r="A438">
            <v>2</v>
          </cell>
          <cell r="B438">
            <v>80</v>
          </cell>
          <cell r="G438">
            <v>5724.59</v>
          </cell>
        </row>
        <row r="439">
          <cell r="A439">
            <v>2</v>
          </cell>
          <cell r="B439">
            <v>180</v>
          </cell>
          <cell r="G439">
            <v>13755.75</v>
          </cell>
        </row>
        <row r="440">
          <cell r="A440">
            <v>2</v>
          </cell>
          <cell r="B440">
            <v>212</v>
          </cell>
          <cell r="G440">
            <v>72969.84</v>
          </cell>
        </row>
        <row r="441">
          <cell r="A441">
            <v>3</v>
          </cell>
          <cell r="B441">
            <v>80</v>
          </cell>
          <cell r="G441">
            <v>5724.59</v>
          </cell>
        </row>
        <row r="442">
          <cell r="A442">
            <v>3</v>
          </cell>
          <cell r="B442">
            <v>180</v>
          </cell>
          <cell r="G442">
            <v>13755.75</v>
          </cell>
        </row>
        <row r="443">
          <cell r="A443">
            <v>3</v>
          </cell>
          <cell r="B443">
            <v>212</v>
          </cell>
          <cell r="G443">
            <v>73228.5</v>
          </cell>
        </row>
        <row r="444">
          <cell r="A444">
            <v>4</v>
          </cell>
          <cell r="B444">
            <v>80</v>
          </cell>
          <cell r="G444">
            <v>5724.59</v>
          </cell>
        </row>
        <row r="445">
          <cell r="A445">
            <v>4</v>
          </cell>
          <cell r="B445">
            <v>180</v>
          </cell>
          <cell r="G445">
            <v>13755.75</v>
          </cell>
        </row>
        <row r="446">
          <cell r="A446">
            <v>4</v>
          </cell>
          <cell r="B446">
            <v>212</v>
          </cell>
          <cell r="G446">
            <v>73246.240000000005</v>
          </cell>
        </row>
        <row r="447">
          <cell r="A447">
            <v>5</v>
          </cell>
          <cell r="B447">
            <v>80</v>
          </cell>
          <cell r="G447">
            <v>5724.59</v>
          </cell>
        </row>
        <row r="448">
          <cell r="A448">
            <v>5</v>
          </cell>
          <cell r="B448">
            <v>180</v>
          </cell>
          <cell r="G448">
            <v>13755.75</v>
          </cell>
        </row>
        <row r="449">
          <cell r="A449">
            <v>5</v>
          </cell>
          <cell r="B449">
            <v>212</v>
          </cell>
          <cell r="G449">
            <v>73247</v>
          </cell>
        </row>
        <row r="450">
          <cell r="A450">
            <v>1</v>
          </cell>
          <cell r="B450">
            <v>80</v>
          </cell>
          <cell r="G450">
            <v>1288.1500000000001</v>
          </cell>
        </row>
        <row r="451">
          <cell r="A451">
            <v>1</v>
          </cell>
          <cell r="B451">
            <v>180</v>
          </cell>
          <cell r="G451">
            <v>1133.5</v>
          </cell>
        </row>
        <row r="452">
          <cell r="A452">
            <v>2</v>
          </cell>
          <cell r="B452">
            <v>80</v>
          </cell>
          <cell r="G452">
            <v>1300.6500000000001</v>
          </cell>
        </row>
        <row r="453">
          <cell r="A453">
            <v>2</v>
          </cell>
          <cell r="B453">
            <v>180</v>
          </cell>
          <cell r="G453">
            <v>1133.5</v>
          </cell>
        </row>
        <row r="454">
          <cell r="A454">
            <v>2</v>
          </cell>
          <cell r="B454">
            <v>301</v>
          </cell>
          <cell r="G454">
            <v>81</v>
          </cell>
        </row>
        <row r="455">
          <cell r="A455">
            <v>3</v>
          </cell>
          <cell r="B455">
            <v>80</v>
          </cell>
          <cell r="G455">
            <v>1300.6500000000001</v>
          </cell>
        </row>
        <row r="456">
          <cell r="A456">
            <v>3</v>
          </cell>
          <cell r="B456">
            <v>180</v>
          </cell>
          <cell r="G456">
            <v>1133.9100000000001</v>
          </cell>
        </row>
        <row r="457">
          <cell r="A457">
            <v>3</v>
          </cell>
          <cell r="B457">
            <v>301</v>
          </cell>
          <cell r="G457">
            <v>81</v>
          </cell>
        </row>
        <row r="458">
          <cell r="A458">
            <v>4</v>
          </cell>
          <cell r="B458">
            <v>80</v>
          </cell>
          <cell r="G458">
            <v>1324.15</v>
          </cell>
        </row>
        <row r="459">
          <cell r="A459">
            <v>4</v>
          </cell>
          <cell r="B459">
            <v>180</v>
          </cell>
          <cell r="G459">
            <v>1133.9100000000001</v>
          </cell>
        </row>
        <row r="460">
          <cell r="A460">
            <v>4</v>
          </cell>
          <cell r="B460">
            <v>301</v>
          </cell>
          <cell r="G460">
            <v>81</v>
          </cell>
        </row>
        <row r="461">
          <cell r="A461">
            <v>5</v>
          </cell>
          <cell r="B461">
            <v>80</v>
          </cell>
          <cell r="G461">
            <v>1324.15</v>
          </cell>
        </row>
        <row r="462">
          <cell r="A462">
            <v>5</v>
          </cell>
          <cell r="B462">
            <v>180</v>
          </cell>
          <cell r="G462">
            <v>1133.9100000000001</v>
          </cell>
        </row>
        <row r="463">
          <cell r="A463">
            <v>5</v>
          </cell>
          <cell r="B463">
            <v>301</v>
          </cell>
          <cell r="G463">
            <v>81</v>
          </cell>
        </row>
        <row r="464">
          <cell r="A464">
            <v>1</v>
          </cell>
          <cell r="B464">
            <v>212</v>
          </cell>
          <cell r="G464">
            <v>16875</v>
          </cell>
        </row>
        <row r="465">
          <cell r="A465">
            <v>2</v>
          </cell>
          <cell r="B465">
            <v>212</v>
          </cell>
          <cell r="G465">
            <v>16875</v>
          </cell>
        </row>
        <row r="466">
          <cell r="A466">
            <v>3</v>
          </cell>
          <cell r="B466">
            <v>212</v>
          </cell>
          <cell r="G466">
            <v>16875</v>
          </cell>
        </row>
        <row r="467">
          <cell r="A467">
            <v>4</v>
          </cell>
          <cell r="B467">
            <v>212</v>
          </cell>
          <cell r="G467">
            <v>16875</v>
          </cell>
        </row>
        <row r="468">
          <cell r="A468">
            <v>5</v>
          </cell>
          <cell r="B468">
            <v>212</v>
          </cell>
          <cell r="G468">
            <v>452.83</v>
          </cell>
        </row>
        <row r="469">
          <cell r="A469">
            <v>1</v>
          </cell>
          <cell r="B469">
            <v>212</v>
          </cell>
          <cell r="G469">
            <v>48711.5</v>
          </cell>
        </row>
        <row r="470">
          <cell r="A470">
            <v>2</v>
          </cell>
          <cell r="B470">
            <v>212</v>
          </cell>
          <cell r="G470">
            <v>48711.5</v>
          </cell>
        </row>
        <row r="471">
          <cell r="A471">
            <v>3</v>
          </cell>
          <cell r="B471">
            <v>212</v>
          </cell>
          <cell r="G471">
            <v>48711.5</v>
          </cell>
        </row>
        <row r="472">
          <cell r="A472">
            <v>4</v>
          </cell>
          <cell r="B472">
            <v>212</v>
          </cell>
          <cell r="G472">
            <v>48711.5</v>
          </cell>
        </row>
        <row r="473">
          <cell r="A473">
            <v>5</v>
          </cell>
          <cell r="B473">
            <v>212</v>
          </cell>
          <cell r="G473">
            <v>48711.5</v>
          </cell>
        </row>
        <row r="474">
          <cell r="A474">
            <v>1</v>
          </cell>
          <cell r="B474">
            <v>221</v>
          </cell>
          <cell r="G474">
            <v>1578.13</v>
          </cell>
        </row>
        <row r="475">
          <cell r="A475">
            <v>2</v>
          </cell>
          <cell r="B475">
            <v>221</v>
          </cell>
          <cell r="G475">
            <v>1578.13</v>
          </cell>
        </row>
        <row r="476">
          <cell r="A476">
            <v>3</v>
          </cell>
          <cell r="B476">
            <v>221</v>
          </cell>
          <cell r="G476">
            <v>1578.13</v>
          </cell>
        </row>
        <row r="477">
          <cell r="A477">
            <v>4</v>
          </cell>
          <cell r="B477">
            <v>221</v>
          </cell>
          <cell r="G477">
            <v>1578.13</v>
          </cell>
        </row>
        <row r="478">
          <cell r="A478">
            <v>5</v>
          </cell>
          <cell r="B478">
            <v>221</v>
          </cell>
          <cell r="G478">
            <v>1578.13</v>
          </cell>
        </row>
        <row r="479">
          <cell r="A479">
            <v>2</v>
          </cell>
          <cell r="B479">
            <v>301</v>
          </cell>
          <cell r="G479">
            <v>166.68</v>
          </cell>
        </row>
        <row r="480">
          <cell r="A480">
            <v>3</v>
          </cell>
          <cell r="B480">
            <v>301</v>
          </cell>
          <cell r="G480">
            <v>166.68</v>
          </cell>
        </row>
        <row r="481">
          <cell r="A481">
            <v>1</v>
          </cell>
          <cell r="B481">
            <v>20</v>
          </cell>
          <cell r="G481">
            <v>14816.16</v>
          </cell>
        </row>
        <row r="482">
          <cell r="A482">
            <v>1</v>
          </cell>
          <cell r="B482">
            <v>30</v>
          </cell>
          <cell r="G482">
            <v>2010.59</v>
          </cell>
        </row>
        <row r="483">
          <cell r="A483">
            <v>1</v>
          </cell>
          <cell r="B483">
            <v>40</v>
          </cell>
          <cell r="G483">
            <v>3483.88</v>
          </cell>
        </row>
        <row r="484">
          <cell r="A484">
            <v>1</v>
          </cell>
          <cell r="B484">
            <v>50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70</v>
          </cell>
          <cell r="G486">
            <v>17527.84</v>
          </cell>
        </row>
        <row r="487">
          <cell r="A487">
            <v>2</v>
          </cell>
          <cell r="B487">
            <v>20</v>
          </cell>
          <cell r="G487">
            <v>14516.12</v>
          </cell>
        </row>
        <row r="488">
          <cell r="A488">
            <v>2</v>
          </cell>
          <cell r="B488">
            <v>30</v>
          </cell>
          <cell r="G488">
            <v>1357.44</v>
          </cell>
        </row>
        <row r="489">
          <cell r="A489">
            <v>2</v>
          </cell>
          <cell r="B489">
            <v>40</v>
          </cell>
          <cell r="G489">
            <v>3320.32</v>
          </cell>
        </row>
        <row r="490">
          <cell r="A490">
            <v>2</v>
          </cell>
          <cell r="B490">
            <v>50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70</v>
          </cell>
          <cell r="G492">
            <v>16695.68</v>
          </cell>
        </row>
        <row r="493">
          <cell r="A493">
            <v>3</v>
          </cell>
          <cell r="B493">
            <v>20</v>
          </cell>
          <cell r="G493">
            <v>14525.78</v>
          </cell>
        </row>
        <row r="494">
          <cell r="A494">
            <v>3</v>
          </cell>
          <cell r="B494">
            <v>30</v>
          </cell>
          <cell r="G494">
            <v>1321.61</v>
          </cell>
        </row>
        <row r="495">
          <cell r="A495">
            <v>3</v>
          </cell>
          <cell r="B495">
            <v>40</v>
          </cell>
          <cell r="G495">
            <v>6219.84</v>
          </cell>
        </row>
        <row r="496">
          <cell r="A496">
            <v>3</v>
          </cell>
          <cell r="B496">
            <v>50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40</v>
          </cell>
          <cell r="G499">
            <v>2533.4499999999998</v>
          </cell>
        </row>
        <row r="500">
          <cell r="A500">
            <v>4</v>
          </cell>
          <cell r="B500">
            <v>50</v>
          </cell>
          <cell r="G500">
            <v>4574.57</v>
          </cell>
        </row>
        <row r="501">
          <cell r="A501">
            <v>4</v>
          </cell>
          <cell r="B501">
            <v>60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40</v>
          </cell>
          <cell r="G503">
            <v>3077.08</v>
          </cell>
        </row>
        <row r="504">
          <cell r="A504">
            <v>5</v>
          </cell>
          <cell r="B504">
            <v>50</v>
          </cell>
          <cell r="G504">
            <v>4719.8900000000003</v>
          </cell>
        </row>
        <row r="505">
          <cell r="A505">
            <v>5</v>
          </cell>
          <cell r="B505">
            <v>60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20</v>
          </cell>
          <cell r="G507">
            <v>-8343.3799999999992</v>
          </cell>
        </row>
        <row r="508">
          <cell r="A508">
            <v>1</v>
          </cell>
          <cell r="B508">
            <v>30</v>
          </cell>
          <cell r="G508">
            <v>-1736.68</v>
          </cell>
        </row>
        <row r="509">
          <cell r="A509">
            <v>1</v>
          </cell>
          <cell r="B509">
            <v>40</v>
          </cell>
          <cell r="G509">
            <v>-3483.88</v>
          </cell>
        </row>
        <row r="510">
          <cell r="A510">
            <v>1</v>
          </cell>
          <cell r="B510">
            <v>50</v>
          </cell>
          <cell r="G510">
            <v>-5110.24</v>
          </cell>
        </row>
        <row r="511">
          <cell r="A511">
            <v>1</v>
          </cell>
          <cell r="B511">
            <v>60</v>
          </cell>
          <cell r="G511">
            <v>-2955.12</v>
          </cell>
        </row>
        <row r="512">
          <cell r="A512">
            <v>1</v>
          </cell>
          <cell r="B512">
            <v>70</v>
          </cell>
          <cell r="G512">
            <v>-17527.84</v>
          </cell>
        </row>
        <row r="513">
          <cell r="A513">
            <v>2</v>
          </cell>
          <cell r="B513">
            <v>20</v>
          </cell>
          <cell r="G513">
            <v>-7973</v>
          </cell>
        </row>
        <row r="514">
          <cell r="A514">
            <v>2</v>
          </cell>
          <cell r="B514">
            <v>30</v>
          </cell>
          <cell r="G514">
            <v>-1054.8800000000001</v>
          </cell>
        </row>
        <row r="515">
          <cell r="A515">
            <v>2</v>
          </cell>
          <cell r="B515">
            <v>40</v>
          </cell>
          <cell r="G515">
            <v>-3320.32</v>
          </cell>
        </row>
        <row r="516">
          <cell r="A516">
            <v>2</v>
          </cell>
          <cell r="B516">
            <v>50</v>
          </cell>
          <cell r="G516">
            <v>-3625.29</v>
          </cell>
        </row>
        <row r="517">
          <cell r="A517">
            <v>2</v>
          </cell>
          <cell r="B517">
            <v>60</v>
          </cell>
          <cell r="G517">
            <v>-2706.7</v>
          </cell>
        </row>
        <row r="518">
          <cell r="A518">
            <v>2</v>
          </cell>
          <cell r="B518">
            <v>70</v>
          </cell>
          <cell r="G518">
            <v>-16695.68</v>
          </cell>
        </row>
        <row r="519">
          <cell r="A519">
            <v>3</v>
          </cell>
          <cell r="B519">
            <v>20</v>
          </cell>
          <cell r="G519">
            <v>-7997.94</v>
          </cell>
        </row>
        <row r="520">
          <cell r="A520">
            <v>3</v>
          </cell>
          <cell r="B520">
            <v>30</v>
          </cell>
          <cell r="G520">
            <v>-984.95</v>
          </cell>
        </row>
        <row r="521">
          <cell r="A521">
            <v>3</v>
          </cell>
          <cell r="B521">
            <v>40</v>
          </cell>
          <cell r="G521">
            <v>-6219.84</v>
          </cell>
        </row>
        <row r="522">
          <cell r="A522">
            <v>3</v>
          </cell>
          <cell r="B522">
            <v>50</v>
          </cell>
          <cell r="G522">
            <v>-3589.86</v>
          </cell>
        </row>
        <row r="523">
          <cell r="A523">
            <v>3</v>
          </cell>
          <cell r="B523">
            <v>60</v>
          </cell>
          <cell r="G523">
            <v>-2458.59</v>
          </cell>
        </row>
        <row r="524">
          <cell r="A524">
            <v>3</v>
          </cell>
          <cell r="B524">
            <v>70</v>
          </cell>
          <cell r="G524">
            <v>-14940.81</v>
          </cell>
        </row>
        <row r="525">
          <cell r="A525">
            <v>4</v>
          </cell>
          <cell r="B525">
            <v>40</v>
          </cell>
          <cell r="G525">
            <v>-2533.4499999999998</v>
          </cell>
        </row>
        <row r="526">
          <cell r="A526">
            <v>4</v>
          </cell>
          <cell r="B526">
            <v>50</v>
          </cell>
          <cell r="G526">
            <v>-4574.57</v>
          </cell>
        </row>
        <row r="527">
          <cell r="A527">
            <v>4</v>
          </cell>
          <cell r="B527">
            <v>60</v>
          </cell>
          <cell r="G527">
            <v>-1858.79</v>
          </cell>
        </row>
        <row r="528">
          <cell r="A528">
            <v>4</v>
          </cell>
          <cell r="B528">
            <v>70</v>
          </cell>
          <cell r="G528">
            <v>-16335.72</v>
          </cell>
        </row>
        <row r="529">
          <cell r="A529">
            <v>5</v>
          </cell>
          <cell r="B529">
            <v>40</v>
          </cell>
          <cell r="G529">
            <v>-3077.08</v>
          </cell>
        </row>
        <row r="530">
          <cell r="A530">
            <v>5</v>
          </cell>
          <cell r="B530">
            <v>50</v>
          </cell>
          <cell r="G530">
            <v>-4719.8900000000003</v>
          </cell>
        </row>
        <row r="531">
          <cell r="A531">
            <v>5</v>
          </cell>
          <cell r="B531">
            <v>60</v>
          </cell>
          <cell r="G531">
            <v>-1852.86</v>
          </cell>
        </row>
        <row r="532">
          <cell r="A532">
            <v>5</v>
          </cell>
          <cell r="B532">
            <v>70</v>
          </cell>
          <cell r="G532">
            <v>-16656.060000000001</v>
          </cell>
        </row>
        <row r="533">
          <cell r="A533">
            <v>1</v>
          </cell>
          <cell r="B533">
            <v>20</v>
          </cell>
          <cell r="G533">
            <v>20297.93</v>
          </cell>
        </row>
        <row r="534">
          <cell r="A534">
            <v>1</v>
          </cell>
          <cell r="B534">
            <v>30</v>
          </cell>
          <cell r="G534">
            <v>4144.99</v>
          </cell>
        </row>
        <row r="535">
          <cell r="A535">
            <v>1</v>
          </cell>
          <cell r="B535">
            <v>40</v>
          </cell>
          <cell r="G535">
            <v>2080.63</v>
          </cell>
        </row>
        <row r="536">
          <cell r="A536">
            <v>1</v>
          </cell>
          <cell r="B536">
            <v>50</v>
          </cell>
          <cell r="G536">
            <v>16579.77</v>
          </cell>
        </row>
        <row r="537">
          <cell r="A537">
            <v>1</v>
          </cell>
          <cell r="B537">
            <v>60</v>
          </cell>
          <cell r="G537">
            <v>7705.52</v>
          </cell>
        </row>
        <row r="538">
          <cell r="A538">
            <v>1</v>
          </cell>
          <cell r="B538">
            <v>70</v>
          </cell>
          <cell r="G538">
            <v>7805.63</v>
          </cell>
        </row>
        <row r="539">
          <cell r="A539">
            <v>2</v>
          </cell>
          <cell r="B539">
            <v>20</v>
          </cell>
          <cell r="G539">
            <v>20518.09</v>
          </cell>
        </row>
        <row r="540">
          <cell r="A540">
            <v>2</v>
          </cell>
          <cell r="B540">
            <v>30</v>
          </cell>
          <cell r="G540">
            <v>4126.1000000000004</v>
          </cell>
        </row>
        <row r="541">
          <cell r="A541">
            <v>2</v>
          </cell>
          <cell r="B541">
            <v>40</v>
          </cell>
          <cell r="G541">
            <v>2075.4</v>
          </cell>
        </row>
        <row r="542">
          <cell r="A542">
            <v>2</v>
          </cell>
          <cell r="B542">
            <v>50</v>
          </cell>
          <cell r="G542">
            <v>16701.580000000002</v>
          </cell>
        </row>
        <row r="543">
          <cell r="A543">
            <v>2</v>
          </cell>
          <cell r="B543">
            <v>60</v>
          </cell>
          <cell r="G543">
            <v>7828.88</v>
          </cell>
        </row>
        <row r="544">
          <cell r="A544">
            <v>2</v>
          </cell>
          <cell r="B544">
            <v>70</v>
          </cell>
          <cell r="G544">
            <v>7512.24</v>
          </cell>
        </row>
        <row r="545">
          <cell r="A545">
            <v>3</v>
          </cell>
          <cell r="B545">
            <v>20</v>
          </cell>
          <cell r="G545">
            <v>20518.09</v>
          </cell>
        </row>
        <row r="546">
          <cell r="A546">
            <v>3</v>
          </cell>
          <cell r="B546">
            <v>30</v>
          </cell>
          <cell r="G546">
            <v>4559.26</v>
          </cell>
        </row>
        <row r="547">
          <cell r="A547">
            <v>3</v>
          </cell>
          <cell r="B547">
            <v>40</v>
          </cell>
          <cell r="G547">
            <v>2325.15</v>
          </cell>
        </row>
        <row r="548">
          <cell r="A548">
            <v>3</v>
          </cell>
          <cell r="B548">
            <v>50</v>
          </cell>
          <cell r="G548">
            <v>16700.150000000001</v>
          </cell>
        </row>
        <row r="549">
          <cell r="A549">
            <v>3</v>
          </cell>
          <cell r="B549">
            <v>60</v>
          </cell>
          <cell r="G549">
            <v>7828.88</v>
          </cell>
        </row>
        <row r="550">
          <cell r="A550">
            <v>3</v>
          </cell>
          <cell r="B550">
            <v>70</v>
          </cell>
          <cell r="G550">
            <v>7461.7</v>
          </cell>
        </row>
        <row r="551">
          <cell r="A551">
            <v>4</v>
          </cell>
          <cell r="B551">
            <v>20</v>
          </cell>
          <cell r="G551">
            <v>25421.86</v>
          </cell>
        </row>
        <row r="552">
          <cell r="A552">
            <v>4</v>
          </cell>
          <cell r="B552">
            <v>30</v>
          </cell>
          <cell r="G552">
            <v>5552.59</v>
          </cell>
        </row>
        <row r="553">
          <cell r="A553">
            <v>4</v>
          </cell>
          <cell r="B553">
            <v>40</v>
          </cell>
          <cell r="G553">
            <v>1542.93</v>
          </cell>
        </row>
        <row r="554">
          <cell r="A554">
            <v>4</v>
          </cell>
          <cell r="B554">
            <v>50</v>
          </cell>
          <cell r="G554">
            <v>26173.3</v>
          </cell>
        </row>
        <row r="555">
          <cell r="A555">
            <v>4</v>
          </cell>
          <cell r="B555">
            <v>60</v>
          </cell>
          <cell r="G555">
            <v>12142</v>
          </cell>
        </row>
        <row r="556">
          <cell r="A556">
            <v>4</v>
          </cell>
          <cell r="B556">
            <v>70</v>
          </cell>
          <cell r="G556">
            <v>8779.93</v>
          </cell>
        </row>
        <row r="557">
          <cell r="A557">
            <v>5</v>
          </cell>
          <cell r="B557">
            <v>20</v>
          </cell>
          <cell r="G557">
            <v>25421.86</v>
          </cell>
        </row>
        <row r="558">
          <cell r="A558">
            <v>5</v>
          </cell>
          <cell r="B558">
            <v>30</v>
          </cell>
          <cell r="G558">
            <v>5552.59</v>
          </cell>
        </row>
        <row r="559">
          <cell r="A559">
            <v>5</v>
          </cell>
          <cell r="B559">
            <v>40</v>
          </cell>
          <cell r="G559">
            <v>1542.93</v>
          </cell>
        </row>
        <row r="560">
          <cell r="A560">
            <v>5</v>
          </cell>
          <cell r="B560">
            <v>50</v>
          </cell>
          <cell r="G560">
            <v>26156.7</v>
          </cell>
        </row>
        <row r="561">
          <cell r="A561">
            <v>5</v>
          </cell>
          <cell r="B561">
            <v>60</v>
          </cell>
          <cell r="G561">
            <v>12142</v>
          </cell>
        </row>
        <row r="562">
          <cell r="A562">
            <v>5</v>
          </cell>
          <cell r="B562">
            <v>70</v>
          </cell>
          <cell r="G562">
            <v>8779.93</v>
          </cell>
        </row>
        <row r="563">
          <cell r="A563">
            <v>1</v>
          </cell>
          <cell r="B563">
            <v>20</v>
          </cell>
          <cell r="G563">
            <v>-20297.93</v>
          </cell>
        </row>
        <row r="564">
          <cell r="A564">
            <v>1</v>
          </cell>
          <cell r="B564">
            <v>30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SSU-Spending"/>
      <sheetName val="TXP-Summary"/>
      <sheetName val="TXP-IncStmt"/>
      <sheetName val="TXP-O&amp;MExp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2008 FINAL Budget</v>
          </cell>
          <cell r="C21" t="str">
            <v>Oct</v>
          </cell>
          <cell r="D21" t="str">
            <v>Nov</v>
          </cell>
          <cell r="E21" t="str">
            <v>Dec</v>
          </cell>
          <cell r="F21" t="str">
            <v>Jan</v>
          </cell>
          <cell r="G21" t="str">
            <v>Feb</v>
          </cell>
          <cell r="H21" t="str">
            <v>Mar</v>
          </cell>
          <cell r="I21" t="str">
            <v>Apr</v>
          </cell>
          <cell r="J21" t="str">
            <v>May</v>
          </cell>
          <cell r="K21" t="str">
            <v>Jun</v>
          </cell>
          <cell r="L21" t="str">
            <v>Jul</v>
          </cell>
          <cell r="M21" t="str">
            <v>Aug</v>
          </cell>
          <cell r="N21" t="str">
            <v>Sep</v>
          </cell>
          <cell r="O21" t="str">
            <v>2008 FINAL Budget</v>
          </cell>
          <cell r="P21" t="str">
            <v>Oct</v>
          </cell>
          <cell r="Q21" t="str">
            <v>Nov</v>
          </cell>
          <cell r="R21" t="str">
            <v>Dec</v>
          </cell>
          <cell r="S21" t="str">
            <v>Jan</v>
          </cell>
          <cell r="T21" t="str">
            <v>Feb</v>
          </cell>
          <cell r="U21" t="str">
            <v>Mar</v>
          </cell>
          <cell r="V21" t="str">
            <v>Apr</v>
          </cell>
          <cell r="W21" t="str">
            <v>May</v>
          </cell>
          <cell r="X21" t="str">
            <v>Jun</v>
          </cell>
          <cell r="Y21" t="str">
            <v>Jul</v>
          </cell>
          <cell r="Z21" t="str">
            <v>Aug</v>
          </cell>
          <cell r="AA21" t="str">
            <v>Sep</v>
          </cell>
          <cell r="AB21" t="str">
            <v>2008 FINAL Budget</v>
          </cell>
          <cell r="AC21" t="str">
            <v>Oct</v>
          </cell>
          <cell r="AD21" t="str">
            <v>Nov</v>
          </cell>
          <cell r="AE21" t="str">
            <v>Dec</v>
          </cell>
          <cell r="AF21" t="str">
            <v>Jan</v>
          </cell>
          <cell r="AG21" t="str">
            <v>Feb</v>
          </cell>
          <cell r="AH21" t="str">
            <v>Mar</v>
          </cell>
          <cell r="AI21" t="str">
            <v>Apr</v>
          </cell>
          <cell r="AJ21" t="str">
            <v>May</v>
          </cell>
          <cell r="AK21" t="str">
            <v>Jun</v>
          </cell>
          <cell r="AL21" t="str">
            <v>Jul</v>
          </cell>
          <cell r="AM21" t="str">
            <v>Aug</v>
          </cell>
          <cell r="AN21" t="str">
            <v>Sep</v>
          </cell>
          <cell r="AO21" t="str">
            <v>2008 FINAL Budget</v>
          </cell>
          <cell r="AP21" t="str">
            <v>Oct</v>
          </cell>
          <cell r="AQ21" t="str">
            <v>Nov</v>
          </cell>
          <cell r="AR21" t="str">
            <v>Dec</v>
          </cell>
          <cell r="AS21" t="str">
            <v>Jan</v>
          </cell>
          <cell r="AT21" t="str">
            <v>Feb</v>
          </cell>
          <cell r="AU21" t="str">
            <v>Mar</v>
          </cell>
          <cell r="AV21" t="str">
            <v>Apr</v>
          </cell>
          <cell r="AW21" t="str">
            <v>May</v>
          </cell>
          <cell r="AX21" t="str">
            <v>Jun</v>
          </cell>
          <cell r="AY21" t="str">
            <v>Jul</v>
          </cell>
          <cell r="AZ21" t="str">
            <v>Aug</v>
          </cell>
          <cell r="BA21" t="str">
            <v>Sep</v>
          </cell>
          <cell r="BB21" t="str">
            <v>2008 FINAL Budget</v>
          </cell>
          <cell r="BC21" t="str">
            <v>Oct</v>
          </cell>
          <cell r="BD21" t="str">
            <v>Nov</v>
          </cell>
          <cell r="BE21" t="str">
            <v>Dec</v>
          </cell>
          <cell r="BF21" t="str">
            <v>Jan</v>
          </cell>
          <cell r="BG21" t="str">
            <v>Feb</v>
          </cell>
          <cell r="BH21" t="str">
            <v>Mar</v>
          </cell>
          <cell r="BI21" t="str">
            <v>Apr</v>
          </cell>
          <cell r="BJ21" t="str">
            <v>May</v>
          </cell>
          <cell r="BK21" t="str">
            <v>Jun</v>
          </cell>
          <cell r="BL21" t="str">
            <v>Jul</v>
          </cell>
          <cell r="BM21" t="str">
            <v>Aug</v>
          </cell>
          <cell r="BN21" t="str">
            <v>Sep</v>
          </cell>
          <cell r="BO21" t="str">
            <v>2008 FINAL Budget</v>
          </cell>
          <cell r="BP21" t="str">
            <v>Oct</v>
          </cell>
          <cell r="BQ21" t="str">
            <v>Nov</v>
          </cell>
          <cell r="BR21" t="str">
            <v>Dec</v>
          </cell>
          <cell r="BS21" t="str">
            <v>Jan</v>
          </cell>
          <cell r="BT21" t="str">
            <v>Feb</v>
          </cell>
          <cell r="BU21" t="str">
            <v>Mar</v>
          </cell>
          <cell r="BV21" t="str">
            <v>Apr</v>
          </cell>
          <cell r="BW21" t="str">
            <v>May</v>
          </cell>
          <cell r="BX21" t="str">
            <v>Jun</v>
          </cell>
          <cell r="BY21" t="str">
            <v>Jul</v>
          </cell>
          <cell r="BZ21" t="str">
            <v>Aug</v>
          </cell>
          <cell r="CA21" t="str">
            <v>Sep</v>
          </cell>
          <cell r="CB21" t="str">
            <v>2008 FINAL Budget</v>
          </cell>
          <cell r="CC21" t="str">
            <v>Oct</v>
          </cell>
          <cell r="CD21" t="str">
            <v>Nov</v>
          </cell>
          <cell r="CE21" t="str">
            <v>Dec</v>
          </cell>
          <cell r="CF21" t="str">
            <v>Jan</v>
          </cell>
          <cell r="CG21" t="str">
            <v>Feb</v>
          </cell>
          <cell r="CH21" t="str">
            <v>Mar</v>
          </cell>
          <cell r="CI21" t="str">
            <v>Apr</v>
          </cell>
          <cell r="CJ21" t="str">
            <v>May</v>
          </cell>
          <cell r="CK21" t="str">
            <v>Jun</v>
          </cell>
          <cell r="CL21" t="str">
            <v>Jul</v>
          </cell>
          <cell r="CM21" t="str">
            <v>Aug</v>
          </cell>
          <cell r="CN21" t="str">
            <v>Sep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2008 FINAL Budget</v>
          </cell>
          <cell r="DC21" t="str">
            <v>Oct</v>
          </cell>
          <cell r="DD21" t="str">
            <v>Nov</v>
          </cell>
          <cell r="DE21" t="str">
            <v>Dec</v>
          </cell>
          <cell r="DF21" t="str">
            <v>Jan</v>
          </cell>
          <cell r="DG21" t="str">
            <v>Feb</v>
          </cell>
          <cell r="DH21" t="str">
            <v>Mar</v>
          </cell>
          <cell r="DI21" t="str">
            <v>Apr</v>
          </cell>
          <cell r="DJ21" t="str">
            <v>May</v>
          </cell>
          <cell r="DK21" t="str">
            <v>Jun</v>
          </cell>
          <cell r="DL21" t="str">
            <v>Jul</v>
          </cell>
          <cell r="DM21" t="str">
            <v>Aug</v>
          </cell>
          <cell r="DN21" t="str">
            <v>Sep</v>
          </cell>
          <cell r="DO21" t="str">
            <v>2008 FINAL Budget</v>
          </cell>
          <cell r="DP21" t="str">
            <v>Oct</v>
          </cell>
          <cell r="DQ21" t="str">
            <v>Nov</v>
          </cell>
          <cell r="DR21" t="str">
            <v>Dec</v>
          </cell>
          <cell r="DS21" t="str">
            <v>Jan</v>
          </cell>
          <cell r="DT21" t="str">
            <v>Feb</v>
          </cell>
          <cell r="DU21" t="str">
            <v>Mar</v>
          </cell>
          <cell r="DV21" t="str">
            <v>Apr</v>
          </cell>
          <cell r="DW21" t="str">
            <v>May</v>
          </cell>
          <cell r="DX21" t="str">
            <v>Jun</v>
          </cell>
          <cell r="DY21" t="str">
            <v>Jul</v>
          </cell>
          <cell r="DZ21" t="str">
            <v>Aug</v>
          </cell>
          <cell r="EA21" t="str">
            <v>Sep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91865535.099999994</v>
          </cell>
          <cell r="C26">
            <v>8520963.3300000001</v>
          </cell>
          <cell r="D26">
            <v>7922089.3100000005</v>
          </cell>
          <cell r="E26">
            <v>7527987.8399999999</v>
          </cell>
          <cell r="F26">
            <v>8342572.8900000006</v>
          </cell>
          <cell r="G26">
            <v>7421089.7999999998</v>
          </cell>
          <cell r="H26">
            <v>8199731.5600000005</v>
          </cell>
          <cell r="I26">
            <v>8428130.0099999998</v>
          </cell>
          <cell r="J26">
            <v>8170818.6500000004</v>
          </cell>
          <cell r="K26">
            <v>8274112.1899999995</v>
          </cell>
          <cell r="L26">
            <v>8493649.7899999991</v>
          </cell>
          <cell r="M26">
            <v>7439960.46</v>
          </cell>
          <cell r="N26">
            <v>3124429.27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7724755.9000000004</v>
          </cell>
          <cell r="AC26">
            <v>659831.35</v>
          </cell>
          <cell r="AD26">
            <v>651524.46</v>
          </cell>
          <cell r="AE26">
            <v>633305.48</v>
          </cell>
          <cell r="AF26">
            <v>643350.41</v>
          </cell>
          <cell r="AG26">
            <v>599632.15</v>
          </cell>
          <cell r="AH26">
            <v>623327.91</v>
          </cell>
          <cell r="AI26">
            <v>690272.3</v>
          </cell>
          <cell r="AJ26">
            <v>660209.44999999995</v>
          </cell>
          <cell r="AK26">
            <v>620741.78</v>
          </cell>
          <cell r="AL26">
            <v>698171.02</v>
          </cell>
          <cell r="AM26">
            <v>609093.30000000005</v>
          </cell>
          <cell r="AN26">
            <v>635296.29</v>
          </cell>
          <cell r="AO26">
            <v>4427024.7200000007</v>
          </cell>
          <cell r="AP26">
            <v>242410</v>
          </cell>
          <cell r="AQ26">
            <v>344057</v>
          </cell>
          <cell r="AR26">
            <v>337966.65</v>
          </cell>
          <cell r="AS26">
            <v>377162.01</v>
          </cell>
          <cell r="AT26">
            <v>370773.09</v>
          </cell>
          <cell r="AU26">
            <v>379679</v>
          </cell>
          <cell r="AV26">
            <v>422151.02</v>
          </cell>
          <cell r="AW26">
            <v>384690.32</v>
          </cell>
          <cell r="AX26">
            <v>409292.41</v>
          </cell>
          <cell r="AY26">
            <v>402845.22</v>
          </cell>
          <cell r="AZ26">
            <v>347887.78</v>
          </cell>
          <cell r="BA26">
            <v>408110.22</v>
          </cell>
          <cell r="BB26">
            <v>10791184.92</v>
          </cell>
          <cell r="BC26">
            <v>899265.41</v>
          </cell>
          <cell r="BD26">
            <v>899265.41</v>
          </cell>
          <cell r="BE26">
            <v>899265.41</v>
          </cell>
          <cell r="BF26">
            <v>899265.41</v>
          </cell>
          <cell r="BG26">
            <v>899265.41</v>
          </cell>
          <cell r="BH26">
            <v>899265.41</v>
          </cell>
          <cell r="BI26">
            <v>899265.41</v>
          </cell>
          <cell r="BJ26">
            <v>899265.41</v>
          </cell>
          <cell r="BK26">
            <v>899265.41</v>
          </cell>
          <cell r="BL26">
            <v>899265.41</v>
          </cell>
          <cell r="BM26">
            <v>899265.41</v>
          </cell>
          <cell r="BN26">
            <v>899265.41</v>
          </cell>
          <cell r="BO26">
            <v>10175952.23</v>
          </cell>
          <cell r="BP26">
            <v>783647.3</v>
          </cell>
          <cell r="BQ26">
            <v>785390.63</v>
          </cell>
          <cell r="BR26">
            <v>802890.73</v>
          </cell>
          <cell r="BS26">
            <v>1538584.02</v>
          </cell>
          <cell r="BT26">
            <v>844472.7</v>
          </cell>
          <cell r="BU26">
            <v>802859.45</v>
          </cell>
          <cell r="BV26">
            <v>759362.85</v>
          </cell>
          <cell r="BW26">
            <v>715877.23</v>
          </cell>
          <cell r="BX26">
            <v>803788.46</v>
          </cell>
          <cell r="BY26">
            <v>803643.95</v>
          </cell>
          <cell r="BZ26">
            <v>824609.25</v>
          </cell>
          <cell r="CA26">
            <v>710825.66</v>
          </cell>
          <cell r="CB26">
            <v>19861555.369999997</v>
          </cell>
          <cell r="CC26">
            <v>2695387.44</v>
          </cell>
          <cell r="CD26">
            <v>2001429.98</v>
          </cell>
          <cell r="CE26">
            <v>1614137.74</v>
          </cell>
          <cell r="CF26">
            <v>1643789.21</v>
          </cell>
          <cell r="CG26">
            <v>1466524.62</v>
          </cell>
          <cell r="CH26">
            <v>2254177.96</v>
          </cell>
          <cell r="CI26">
            <v>2416656.6</v>
          </cell>
          <cell r="CJ26">
            <v>2270354.41</v>
          </cell>
          <cell r="CK26">
            <v>2300602.2999999998</v>
          </cell>
          <cell r="CL26">
            <v>2449302.36</v>
          </cell>
          <cell r="CM26">
            <v>1518682.89</v>
          </cell>
          <cell r="CN26">
            <v>-2769490.14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38885061.959999993</v>
          </cell>
          <cell r="DP26">
            <v>3240421.83</v>
          </cell>
          <cell r="DQ26">
            <v>3240421.83</v>
          </cell>
          <cell r="DR26">
            <v>3240421.83</v>
          </cell>
          <cell r="DS26">
            <v>3240421.83</v>
          </cell>
          <cell r="DT26">
            <v>3240421.83</v>
          </cell>
          <cell r="DU26">
            <v>3240421.83</v>
          </cell>
          <cell r="DV26">
            <v>3240421.83</v>
          </cell>
          <cell r="DW26">
            <v>3240421.83</v>
          </cell>
          <cell r="DX26">
            <v>3240421.83</v>
          </cell>
          <cell r="DY26">
            <v>3240421.83</v>
          </cell>
          <cell r="DZ26">
            <v>3240421.83</v>
          </cell>
          <cell r="EA26">
            <v>3240421.83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257584579.94</v>
          </cell>
          <cell r="C36">
            <v>36035538.140000001</v>
          </cell>
          <cell r="D36">
            <v>26067394.66</v>
          </cell>
          <cell r="E36">
            <v>26627711.73</v>
          </cell>
          <cell r="F36">
            <v>19503307.670000002</v>
          </cell>
          <cell r="G36">
            <v>20409986.409999996</v>
          </cell>
          <cell r="H36">
            <v>18341928.57</v>
          </cell>
          <cell r="I36">
            <v>19292788.27</v>
          </cell>
          <cell r="J36">
            <v>19429551.77</v>
          </cell>
          <cell r="K36">
            <v>18964687.98</v>
          </cell>
          <cell r="L36">
            <v>18103324.66</v>
          </cell>
          <cell r="M36">
            <v>17683670.390000001</v>
          </cell>
          <cell r="N36">
            <v>17124689.689999998</v>
          </cell>
          <cell r="O36">
            <v>20700011.789999999</v>
          </cell>
          <cell r="P36">
            <v>4009479</v>
          </cell>
          <cell r="Q36">
            <v>2217289</v>
          </cell>
          <cell r="R36">
            <v>2985245.71</v>
          </cell>
          <cell r="S36">
            <v>2251965.5299999998</v>
          </cell>
          <cell r="T36">
            <v>3306752.3</v>
          </cell>
          <cell r="U36">
            <v>1738139.16</v>
          </cell>
          <cell r="V36">
            <v>1296980.05</v>
          </cell>
          <cell r="W36">
            <v>1132574.81</v>
          </cell>
          <cell r="X36">
            <v>568051.29</v>
          </cell>
          <cell r="Y36">
            <v>518694.36</v>
          </cell>
          <cell r="Z36">
            <v>323567.76</v>
          </cell>
          <cell r="AA36">
            <v>351272.82</v>
          </cell>
          <cell r="AB36">
            <v>23811771.170000002</v>
          </cell>
          <cell r="AC36">
            <v>3503309.55</v>
          </cell>
          <cell r="AD36">
            <v>2200203.7400000002</v>
          </cell>
          <cell r="AE36">
            <v>4182937.8</v>
          </cell>
          <cell r="AF36">
            <v>1531568.74</v>
          </cell>
          <cell r="AG36">
            <v>1606547.67</v>
          </cell>
          <cell r="AH36">
            <v>1764058.78</v>
          </cell>
          <cell r="AI36">
            <v>1585237.24</v>
          </cell>
          <cell r="AJ36">
            <v>1684000.39</v>
          </cell>
          <cell r="AK36">
            <v>1643566.25</v>
          </cell>
          <cell r="AL36">
            <v>1346725.52</v>
          </cell>
          <cell r="AM36">
            <v>1438417.78</v>
          </cell>
          <cell r="AN36">
            <v>1325197.71</v>
          </cell>
          <cell r="AO36">
            <v>16190116.609999998</v>
          </cell>
          <cell r="AP36">
            <v>2013287.67</v>
          </cell>
          <cell r="AQ36">
            <v>1219319.3400000001</v>
          </cell>
          <cell r="AR36">
            <v>1115999.77</v>
          </cell>
          <cell r="AS36">
            <v>1421363.51</v>
          </cell>
          <cell r="AT36">
            <v>1415888.25</v>
          </cell>
          <cell r="AU36">
            <v>1325977.69</v>
          </cell>
          <cell r="AV36">
            <v>1359806.59</v>
          </cell>
          <cell r="AW36">
            <v>1756177.52</v>
          </cell>
          <cell r="AX36">
            <v>1372636.03</v>
          </cell>
          <cell r="AY36">
            <v>1128869.83</v>
          </cell>
          <cell r="AZ36">
            <v>1008911.59</v>
          </cell>
          <cell r="BA36">
            <v>1051878.82</v>
          </cell>
          <cell r="BB36">
            <v>32682901.000000004</v>
          </cell>
          <cell r="BC36">
            <v>7891182.6500000004</v>
          </cell>
          <cell r="BD36">
            <v>5799162.5499999998</v>
          </cell>
          <cell r="BE36">
            <v>4185831.98</v>
          </cell>
          <cell r="BF36">
            <v>1647327.11</v>
          </cell>
          <cell r="BG36">
            <v>1645181.18</v>
          </cell>
          <cell r="BH36">
            <v>1645181.18</v>
          </cell>
          <cell r="BI36">
            <v>1644826.67</v>
          </cell>
          <cell r="BJ36">
            <v>1644826.67</v>
          </cell>
          <cell r="BK36">
            <v>1644895.69</v>
          </cell>
          <cell r="BL36">
            <v>1644764.96</v>
          </cell>
          <cell r="BM36">
            <v>1644893.43</v>
          </cell>
          <cell r="BN36">
            <v>1644826.93</v>
          </cell>
          <cell r="BO36">
            <v>12055807</v>
          </cell>
          <cell r="BP36">
            <v>1627800</v>
          </cell>
          <cell r="BQ36">
            <v>1026261</v>
          </cell>
          <cell r="BR36">
            <v>673570</v>
          </cell>
          <cell r="BS36">
            <v>1037656</v>
          </cell>
          <cell r="BT36">
            <v>712863</v>
          </cell>
          <cell r="BU36">
            <v>747911</v>
          </cell>
          <cell r="BV36">
            <v>855957</v>
          </cell>
          <cell r="BW36">
            <v>883287</v>
          </cell>
          <cell r="BX36">
            <v>1422155</v>
          </cell>
          <cell r="BY36">
            <v>1288775</v>
          </cell>
          <cell r="BZ36">
            <v>1050806</v>
          </cell>
          <cell r="CA36">
            <v>728766</v>
          </cell>
          <cell r="CB36">
            <v>37679334.409999996</v>
          </cell>
          <cell r="CC36">
            <v>5900888.2699999996</v>
          </cell>
          <cell r="CD36">
            <v>3324753.56</v>
          </cell>
          <cell r="CE36">
            <v>2589585</v>
          </cell>
          <cell r="CF36">
            <v>2517826.21</v>
          </cell>
          <cell r="CG36">
            <v>2627153.44</v>
          </cell>
          <cell r="CH36">
            <v>1932030.18</v>
          </cell>
          <cell r="CI36">
            <v>3372149.79</v>
          </cell>
          <cell r="CJ36">
            <v>3150854.45</v>
          </cell>
          <cell r="CK36">
            <v>3135552.79</v>
          </cell>
          <cell r="CL36">
            <v>3079894.42</v>
          </cell>
          <cell r="CM36">
            <v>3121473.26</v>
          </cell>
          <cell r="CN36">
            <v>2927173.04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114464637.96000001</v>
          </cell>
          <cell r="DP36">
            <v>11089591</v>
          </cell>
          <cell r="DQ36">
            <v>10280405.470000001</v>
          </cell>
          <cell r="DR36">
            <v>10894541.470000001</v>
          </cell>
          <cell r="DS36">
            <v>9095600.5700000003</v>
          </cell>
          <cell r="DT36">
            <v>9095600.5700000003</v>
          </cell>
          <cell r="DU36">
            <v>9188630.5800000001</v>
          </cell>
          <cell r="DV36">
            <v>9177830.9299999997</v>
          </cell>
          <cell r="DW36">
            <v>9177830.9299999997</v>
          </cell>
          <cell r="DX36">
            <v>9177830.9299999997</v>
          </cell>
          <cell r="DY36">
            <v>9095600.5700000003</v>
          </cell>
          <cell r="DZ36">
            <v>9095600.5700000003</v>
          </cell>
          <cell r="EA36">
            <v>9095574.3699999992</v>
          </cell>
        </row>
        <row r="38">
          <cell r="A38" t="str">
            <v>Capital expenditures</v>
          </cell>
          <cell r="B38">
            <v>349450115.03999996</v>
          </cell>
          <cell r="C38">
            <v>44556501.469999999</v>
          </cell>
          <cell r="D38">
            <v>33989483.969999999</v>
          </cell>
          <cell r="E38">
            <v>34155699.57</v>
          </cell>
          <cell r="F38">
            <v>27845880.560000002</v>
          </cell>
          <cell r="G38">
            <v>27831076.209999997</v>
          </cell>
          <cell r="H38">
            <v>26541660.130000003</v>
          </cell>
          <cell r="I38">
            <v>27720918.280000001</v>
          </cell>
          <cell r="J38">
            <v>27600370.420000002</v>
          </cell>
          <cell r="K38">
            <v>27238800.170000002</v>
          </cell>
          <cell r="L38">
            <v>26596974.449999999</v>
          </cell>
          <cell r="M38">
            <v>25123630.850000001</v>
          </cell>
          <cell r="N38">
            <v>20249118.959999997</v>
          </cell>
          <cell r="O38">
            <v>20700011.789999999</v>
          </cell>
          <cell r="P38">
            <v>4009479</v>
          </cell>
          <cell r="Q38">
            <v>2217289</v>
          </cell>
          <cell r="R38">
            <v>2985245.71</v>
          </cell>
          <cell r="S38">
            <v>2251965.5299999998</v>
          </cell>
          <cell r="T38">
            <v>3306752.3</v>
          </cell>
          <cell r="U38">
            <v>1738139.16</v>
          </cell>
          <cell r="V38">
            <v>1296980.05</v>
          </cell>
          <cell r="W38">
            <v>1132574.81</v>
          </cell>
          <cell r="X38">
            <v>568051.29</v>
          </cell>
          <cell r="Y38">
            <v>518694.36</v>
          </cell>
          <cell r="Z38">
            <v>323567.76</v>
          </cell>
          <cell r="AA38">
            <v>351272.82</v>
          </cell>
          <cell r="AB38">
            <v>31536527.07</v>
          </cell>
          <cell r="AC38">
            <v>4163140.9</v>
          </cell>
          <cell r="AD38">
            <v>2851728.2</v>
          </cell>
          <cell r="AE38">
            <v>4816243.2799999993</v>
          </cell>
          <cell r="AF38">
            <v>2174919.15</v>
          </cell>
          <cell r="AG38">
            <v>2206179.8199999998</v>
          </cell>
          <cell r="AH38">
            <v>2387386.69</v>
          </cell>
          <cell r="AI38">
            <v>2275509.54</v>
          </cell>
          <cell r="AJ38">
            <v>2344209.84</v>
          </cell>
          <cell r="AK38">
            <v>2264308.0300000003</v>
          </cell>
          <cell r="AL38">
            <v>2044896.54</v>
          </cell>
          <cell r="AM38">
            <v>2047511.08</v>
          </cell>
          <cell r="AN38">
            <v>1960494</v>
          </cell>
          <cell r="AO38">
            <v>20617141.329999998</v>
          </cell>
          <cell r="AP38">
            <v>2255697.67</v>
          </cell>
          <cell r="AQ38">
            <v>1563376.34</v>
          </cell>
          <cell r="AR38">
            <v>1453966.42</v>
          </cell>
          <cell r="AS38">
            <v>1798525.52</v>
          </cell>
          <cell r="AT38">
            <v>1786661.34</v>
          </cell>
          <cell r="AU38">
            <v>1705656.69</v>
          </cell>
          <cell r="AV38">
            <v>1781957.61</v>
          </cell>
          <cell r="AW38">
            <v>2140867.84</v>
          </cell>
          <cell r="AX38">
            <v>1781928.44</v>
          </cell>
          <cell r="AY38">
            <v>1531715.05</v>
          </cell>
          <cell r="AZ38">
            <v>1356799.37</v>
          </cell>
          <cell r="BA38">
            <v>1459989.04</v>
          </cell>
          <cell r="BB38">
            <v>43474085.920000002</v>
          </cell>
          <cell r="BC38">
            <v>8790448.0600000005</v>
          </cell>
          <cell r="BD38">
            <v>6698427.96</v>
          </cell>
          <cell r="BE38">
            <v>5085097.3899999997</v>
          </cell>
          <cell r="BF38">
            <v>2546592.52</v>
          </cell>
          <cell r="BG38">
            <v>2544446.59</v>
          </cell>
          <cell r="BH38">
            <v>2544446.59</v>
          </cell>
          <cell r="BI38">
            <v>2544092.08</v>
          </cell>
          <cell r="BJ38">
            <v>2544092.08</v>
          </cell>
          <cell r="BK38">
            <v>2544161.1</v>
          </cell>
          <cell r="BL38">
            <v>2544030.37</v>
          </cell>
          <cell r="BM38">
            <v>2544158.84</v>
          </cell>
          <cell r="BN38">
            <v>2544092.34</v>
          </cell>
          <cell r="BO38">
            <v>22231759.23</v>
          </cell>
          <cell r="BP38">
            <v>2411447.2999999998</v>
          </cell>
          <cell r="BQ38">
            <v>1811651.63</v>
          </cell>
          <cell r="BR38">
            <v>1476460.73</v>
          </cell>
          <cell r="BS38">
            <v>2576240.02</v>
          </cell>
          <cell r="BT38">
            <v>1557335.7</v>
          </cell>
          <cell r="BU38">
            <v>1550770.45</v>
          </cell>
          <cell r="BV38">
            <v>1615319.85</v>
          </cell>
          <cell r="BW38">
            <v>1599164.23</v>
          </cell>
          <cell r="BX38">
            <v>2225943.46</v>
          </cell>
          <cell r="BY38">
            <v>2092418.95</v>
          </cell>
          <cell r="BZ38">
            <v>1875415.25</v>
          </cell>
          <cell r="CA38">
            <v>1439591.6600000001</v>
          </cell>
          <cell r="CB38">
            <v>57540889.779999994</v>
          </cell>
          <cell r="CC38">
            <v>8596275.709999999</v>
          </cell>
          <cell r="CD38">
            <v>5326183.54</v>
          </cell>
          <cell r="CE38">
            <v>4203722.74</v>
          </cell>
          <cell r="CF38">
            <v>4161615.42</v>
          </cell>
          <cell r="CG38">
            <v>4093678.06</v>
          </cell>
          <cell r="CH38">
            <v>4186208.1399999997</v>
          </cell>
          <cell r="CI38">
            <v>5788806.3900000006</v>
          </cell>
          <cell r="CJ38">
            <v>5421208.8600000003</v>
          </cell>
          <cell r="CK38">
            <v>5436155.0899999999</v>
          </cell>
          <cell r="CL38">
            <v>5529196.7799999993</v>
          </cell>
          <cell r="CM38">
            <v>4640156.1499999994</v>
          </cell>
          <cell r="CN38">
            <v>157682.89999999991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153349699.92000002</v>
          </cell>
          <cell r="DP38">
            <v>14330012.83</v>
          </cell>
          <cell r="DQ38">
            <v>13520827.300000001</v>
          </cell>
          <cell r="DR38">
            <v>14134963.300000001</v>
          </cell>
          <cell r="DS38">
            <v>12336022.4</v>
          </cell>
          <cell r="DT38">
            <v>12336022.4</v>
          </cell>
          <cell r="DU38">
            <v>12429052.41</v>
          </cell>
          <cell r="DV38">
            <v>12418252.76</v>
          </cell>
          <cell r="DW38">
            <v>12418252.76</v>
          </cell>
          <cell r="DX38">
            <v>12418252.76</v>
          </cell>
          <cell r="DY38">
            <v>12336022.4</v>
          </cell>
          <cell r="DZ38">
            <v>12336022.4</v>
          </cell>
          <cell r="EA38">
            <v>12335996.199999999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20771837</v>
          </cell>
          <cell r="C42">
            <v>5097762</v>
          </cell>
          <cell r="D42">
            <v>6188926</v>
          </cell>
          <cell r="E42">
            <v>9485149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1637943</v>
          </cell>
          <cell r="AC42">
            <v>493602</v>
          </cell>
          <cell r="AD42">
            <v>594943</v>
          </cell>
          <cell r="AE42">
            <v>549398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1705371</v>
          </cell>
          <cell r="AP42">
            <v>263840</v>
          </cell>
          <cell r="AQ42">
            <v>417900</v>
          </cell>
          <cell r="AR42">
            <v>1023631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2224795</v>
          </cell>
          <cell r="BC42">
            <v>813853</v>
          </cell>
          <cell r="BD42">
            <v>802715</v>
          </cell>
          <cell r="BE42">
            <v>608227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1475257</v>
          </cell>
          <cell r="BP42">
            <v>413312</v>
          </cell>
          <cell r="BQ42">
            <v>473436</v>
          </cell>
          <cell r="BR42">
            <v>588509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4357113</v>
          </cell>
          <cell r="CC42">
            <v>999116</v>
          </cell>
          <cell r="CD42">
            <v>1142671</v>
          </cell>
          <cell r="CE42">
            <v>2215326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9371358</v>
          </cell>
          <cell r="DP42">
            <v>2114039</v>
          </cell>
          <cell r="DQ42">
            <v>2757261</v>
          </cell>
          <cell r="DR42">
            <v>4500058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</row>
        <row r="43">
          <cell r="A43" t="str">
            <v xml:space="preserve">  Non-Growth</v>
          </cell>
          <cell r="B43">
            <v>63540549</v>
          </cell>
          <cell r="C43">
            <v>17953708</v>
          </cell>
          <cell r="D43">
            <v>23262510</v>
          </cell>
          <cell r="E43">
            <v>22324331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3281194</v>
          </cell>
          <cell r="P43">
            <v>1924609</v>
          </cell>
          <cell r="Q43">
            <v>1745580</v>
          </cell>
          <cell r="R43">
            <v>-388995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6400757</v>
          </cell>
          <cell r="AC43">
            <v>1528788</v>
          </cell>
          <cell r="AD43">
            <v>2100434</v>
          </cell>
          <cell r="AE43">
            <v>2771535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2632600</v>
          </cell>
          <cell r="AP43">
            <v>1034376</v>
          </cell>
          <cell r="AQ43">
            <v>1420353</v>
          </cell>
          <cell r="AR43">
            <v>177871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12669615</v>
          </cell>
          <cell r="BC43">
            <v>2758650</v>
          </cell>
          <cell r="BD43">
            <v>4324537</v>
          </cell>
          <cell r="BE43">
            <v>5586428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2460436</v>
          </cell>
          <cell r="BP43">
            <v>814738</v>
          </cell>
          <cell r="BQ43">
            <v>503959</v>
          </cell>
          <cell r="BR43">
            <v>1141739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7992922</v>
          </cell>
          <cell r="CC43">
            <v>2928858</v>
          </cell>
          <cell r="CD43">
            <v>2790743</v>
          </cell>
          <cell r="CE43">
            <v>2273321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28103025</v>
          </cell>
          <cell r="DP43">
            <v>6963689</v>
          </cell>
          <cell r="DQ43">
            <v>10376904</v>
          </cell>
          <cell r="DR43">
            <v>10762432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</row>
        <row r="44">
          <cell r="A44" t="str">
            <v>Capital expenditures</v>
          </cell>
          <cell r="B44">
            <v>84312386</v>
          </cell>
          <cell r="C44">
            <v>23051470</v>
          </cell>
          <cell r="D44">
            <v>29451436</v>
          </cell>
          <cell r="E44">
            <v>31809480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3281194</v>
          </cell>
          <cell r="P44">
            <v>1924609</v>
          </cell>
          <cell r="Q44">
            <v>1745580</v>
          </cell>
          <cell r="R44">
            <v>-388995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8038700</v>
          </cell>
          <cell r="AC44">
            <v>2022390</v>
          </cell>
          <cell r="AD44">
            <v>2695377</v>
          </cell>
          <cell r="AE44">
            <v>3320933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4337971</v>
          </cell>
          <cell r="AP44">
            <v>1298216</v>
          </cell>
          <cell r="AQ44">
            <v>1838253</v>
          </cell>
          <cell r="AR44">
            <v>1201502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14894410</v>
          </cell>
          <cell r="BC44">
            <v>3572503</v>
          </cell>
          <cell r="BD44">
            <v>5127252</v>
          </cell>
          <cell r="BE44">
            <v>6194655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3935693</v>
          </cell>
          <cell r="BP44">
            <v>1228050</v>
          </cell>
          <cell r="BQ44">
            <v>977395</v>
          </cell>
          <cell r="BR44">
            <v>1730248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12350035</v>
          </cell>
          <cell r="CC44">
            <v>3927974</v>
          </cell>
          <cell r="CD44">
            <v>3933414</v>
          </cell>
          <cell r="CE44">
            <v>4488647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37474383</v>
          </cell>
          <cell r="DP44">
            <v>9077728</v>
          </cell>
          <cell r="DQ44">
            <v>13134165</v>
          </cell>
          <cell r="DR44">
            <v>15262490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>
        <row r="56">
          <cell r="F56">
            <v>0.90689999999999993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D04C-A075-478D-953F-47E52389F1B8}">
  <dimension ref="A1:L94"/>
  <sheetViews>
    <sheetView tabSelected="1" view="pageBreakPreview" zoomScale="80" zoomScaleNormal="100" zoomScaleSheetLayoutView="80" zoomScalePageLayoutView="80" workbookViewId="0">
      <selection activeCell="J43" sqref="J43"/>
    </sheetView>
  </sheetViews>
  <sheetFormatPr defaultColWidth="9.140625" defaultRowHeight="12.75" x14ac:dyDescent="0.2"/>
  <cols>
    <col min="1" max="1" width="9.140625" style="3"/>
    <col min="2" max="2" width="28.85546875" style="1" bestFit="1" customWidth="1"/>
    <col min="3" max="3" width="9.5703125" style="1" bestFit="1" customWidth="1"/>
    <col min="4" max="4" width="15.42578125" style="70" bestFit="1" customWidth="1"/>
    <col min="5" max="5" width="16.7109375" style="70" bestFit="1" customWidth="1"/>
    <col min="6" max="6" width="9.42578125" style="71" bestFit="1" customWidth="1"/>
    <col min="7" max="7" width="15.85546875" style="71" customWidth="1"/>
    <col min="8" max="8" width="15.28515625" style="71" customWidth="1"/>
    <col min="9" max="9" width="14.42578125" style="71" customWidth="1"/>
    <col min="10" max="10" width="15.85546875" style="71" customWidth="1"/>
    <col min="11" max="11" width="10.140625" style="1" customWidth="1"/>
    <col min="12" max="12" width="14.42578125" style="1" bestFit="1" customWidth="1"/>
    <col min="13" max="13" width="9.140625" style="1" customWidth="1"/>
    <col min="14" max="16384" width="9.140625" style="1"/>
  </cols>
  <sheetData>
    <row r="1" spans="1:12" x14ac:dyDescent="0.2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x14ac:dyDescent="0.2">
      <c r="A2" s="113" t="s">
        <v>68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">
      <c r="A3" s="113" t="s">
        <v>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x14ac:dyDescent="0.2">
      <c r="A4" s="113" t="s">
        <v>70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5" customHeight="1" x14ac:dyDescent="0.2">
      <c r="A6" s="62"/>
      <c r="B6" s="62"/>
      <c r="C6" s="62"/>
      <c r="D6" s="69"/>
      <c r="E6" s="69"/>
      <c r="F6" s="69"/>
      <c r="G6" s="69"/>
      <c r="H6" s="69"/>
      <c r="I6" s="69"/>
      <c r="J6" s="69"/>
      <c r="K6" s="62"/>
      <c r="L6" s="62"/>
    </row>
    <row r="7" spans="1:12" ht="13.5" thickBot="1" x14ac:dyDescent="0.25"/>
    <row r="8" spans="1:12" ht="61.5" customHeight="1" x14ac:dyDescent="0.35">
      <c r="A8" s="5"/>
      <c r="B8" s="110" t="s">
        <v>2</v>
      </c>
      <c r="C8" s="111"/>
      <c r="D8" s="111"/>
      <c r="E8" s="112"/>
      <c r="F8" s="72"/>
      <c r="G8" s="72"/>
      <c r="H8" s="69"/>
      <c r="I8" s="69"/>
      <c r="J8" s="69"/>
      <c r="K8" s="62"/>
      <c r="L8" s="7"/>
    </row>
    <row r="9" spans="1:12" ht="38.25" x14ac:dyDescent="0.2">
      <c r="A9" s="8" t="s">
        <v>3</v>
      </c>
      <c r="B9" s="9" t="s">
        <v>4</v>
      </c>
      <c r="C9" s="10" t="s">
        <v>5</v>
      </c>
      <c r="D9" s="73" t="s">
        <v>0</v>
      </c>
      <c r="E9" s="74" t="s">
        <v>6</v>
      </c>
      <c r="F9" s="75" t="s">
        <v>7</v>
      </c>
      <c r="G9" s="76" t="s">
        <v>8</v>
      </c>
      <c r="H9" s="77" t="s">
        <v>9</v>
      </c>
      <c r="I9" s="77" t="s">
        <v>10</v>
      </c>
      <c r="J9" s="77" t="s">
        <v>11</v>
      </c>
      <c r="K9" s="14" t="s">
        <v>12</v>
      </c>
      <c r="L9" s="14" t="s">
        <v>13</v>
      </c>
    </row>
    <row r="10" spans="1:12" x14ac:dyDescent="0.2">
      <c r="A10" s="3">
        <v>1</v>
      </c>
      <c r="B10" s="15" t="s">
        <v>14</v>
      </c>
      <c r="C10" s="16"/>
      <c r="D10" s="17"/>
      <c r="E10" s="18"/>
      <c r="F10" s="78">
        <f>E15/$E$43</f>
        <v>0.58458134395106409</v>
      </c>
      <c r="G10" s="79"/>
      <c r="H10" s="80">
        <f>F10*$L$46</f>
        <v>-832508.71565126744</v>
      </c>
      <c r="I10" s="17"/>
      <c r="J10" s="81">
        <f>SUM('Exhibit J PRP'!K13:M13)</f>
        <v>477818.09142562759</v>
      </c>
      <c r="K10" s="19"/>
      <c r="L10" s="20"/>
    </row>
    <row r="11" spans="1:12" x14ac:dyDescent="0.2">
      <c r="A11" s="3">
        <v>2</v>
      </c>
      <c r="B11" s="21" t="s">
        <v>15</v>
      </c>
      <c r="C11" s="22">
        <v>17.5</v>
      </c>
      <c r="D11" s="82">
        <v>1885729</v>
      </c>
      <c r="E11" s="83">
        <f>+C11*D11</f>
        <v>33000257.5</v>
      </c>
      <c r="G11" s="78">
        <f>+E11/E15</f>
        <v>0.64976198381040173</v>
      </c>
      <c r="I11" s="82"/>
      <c r="J11" s="81"/>
      <c r="K11" s="19">
        <f>H10/J10</f>
        <v>-1.7423130906730171</v>
      </c>
      <c r="L11" s="20"/>
    </row>
    <row r="12" spans="1:12" x14ac:dyDescent="0.2">
      <c r="A12" s="3">
        <v>3</v>
      </c>
      <c r="B12" s="21" t="s">
        <v>16</v>
      </c>
      <c r="C12" s="25">
        <v>1.7249999999999999</v>
      </c>
      <c r="D12" s="82">
        <v>10309839.640000001</v>
      </c>
      <c r="E12" s="83">
        <f>+C12*D12</f>
        <v>17784473.379000001</v>
      </c>
      <c r="G12" s="78">
        <f>+E12/E15</f>
        <v>0.35016922833897035</v>
      </c>
      <c r="I12" s="82"/>
      <c r="J12" s="81"/>
      <c r="L12" s="26"/>
    </row>
    <row r="13" spans="1:12" x14ac:dyDescent="0.2">
      <c r="A13" s="3">
        <v>4</v>
      </c>
      <c r="B13" s="21" t="s">
        <v>17</v>
      </c>
      <c r="C13" s="25">
        <v>0.96</v>
      </c>
      <c r="D13" s="82">
        <v>3639.1799999999994</v>
      </c>
      <c r="E13" s="83">
        <f>+C13*D13</f>
        <v>3493.6127999999994</v>
      </c>
      <c r="G13" s="78">
        <f>+E13/E15</f>
        <v>6.8787850627935606E-5</v>
      </c>
      <c r="I13" s="82"/>
      <c r="J13" s="81"/>
      <c r="L13" s="26"/>
    </row>
    <row r="14" spans="1:12" x14ac:dyDescent="0.2">
      <c r="A14" s="3">
        <v>5</v>
      </c>
      <c r="B14" s="21" t="s">
        <v>18</v>
      </c>
      <c r="C14" s="25">
        <v>0.77</v>
      </c>
      <c r="D14" s="82">
        <v>0</v>
      </c>
      <c r="E14" s="83">
        <f>+C14*D14</f>
        <v>0</v>
      </c>
      <c r="G14" s="78">
        <f>+E14/E15</f>
        <v>0</v>
      </c>
      <c r="I14" s="82"/>
      <c r="J14" s="81"/>
      <c r="L14" s="26"/>
    </row>
    <row r="15" spans="1:12" x14ac:dyDescent="0.2">
      <c r="A15" s="3">
        <v>6</v>
      </c>
      <c r="B15" s="27" t="s">
        <v>19</v>
      </c>
      <c r="C15" s="28"/>
      <c r="D15" s="84">
        <f>SUM(D12:D14)</f>
        <v>10313478.82</v>
      </c>
      <c r="E15" s="85">
        <f>SUM(E11:E14)</f>
        <v>50788224.491800003</v>
      </c>
      <c r="I15" s="82"/>
      <c r="J15" s="81"/>
      <c r="L15" s="26"/>
    </row>
    <row r="16" spans="1:12" x14ac:dyDescent="0.2">
      <c r="A16" s="3">
        <v>7</v>
      </c>
      <c r="B16" s="31"/>
      <c r="E16" s="86"/>
      <c r="I16" s="70"/>
      <c r="L16" s="26"/>
    </row>
    <row r="17" spans="1:12" x14ac:dyDescent="0.2">
      <c r="A17" s="3">
        <v>8</v>
      </c>
      <c r="B17" s="15" t="s">
        <v>20</v>
      </c>
      <c r="C17" s="16"/>
      <c r="D17" s="17"/>
      <c r="E17" s="18"/>
      <c r="F17" s="78">
        <f>E22/$E$43</f>
        <v>0.24436109098386602</v>
      </c>
      <c r="G17" s="79"/>
      <c r="H17" s="80">
        <f>F17*$L$46</f>
        <v>-347997.3148564084</v>
      </c>
      <c r="I17" s="17"/>
      <c r="J17" s="81">
        <f>SUM('Exhibit J PRP'!K14:M16)</f>
        <v>58459.079026588297</v>
      </c>
      <c r="K17" s="19"/>
      <c r="L17" s="26"/>
    </row>
    <row r="18" spans="1:12" x14ac:dyDescent="0.2">
      <c r="A18" s="3">
        <v>9</v>
      </c>
      <c r="B18" s="21" t="s">
        <v>15</v>
      </c>
      <c r="C18" s="33">
        <v>44.5</v>
      </c>
      <c r="D18" s="82">
        <v>230186.67844444443</v>
      </c>
      <c r="E18" s="83">
        <f>+C18*D18</f>
        <v>10243307.190777777</v>
      </c>
      <c r="G18" s="78">
        <f>+E18/E22</f>
        <v>0.48249193960801789</v>
      </c>
      <c r="I18" s="82"/>
      <c r="J18" s="81"/>
      <c r="K18" s="19">
        <f>H17/J17</f>
        <v>-5.952836080399635</v>
      </c>
      <c r="L18" s="26"/>
    </row>
    <row r="19" spans="1:12" x14ac:dyDescent="0.2">
      <c r="A19" s="3">
        <v>10</v>
      </c>
      <c r="B19" s="21" t="s">
        <v>16</v>
      </c>
      <c r="C19" s="25">
        <v>1.7249999999999999</v>
      </c>
      <c r="D19" s="82">
        <v>5644457.4100000001</v>
      </c>
      <c r="E19" s="83">
        <f>+C19*D19</f>
        <v>9736689.0322500002</v>
      </c>
      <c r="G19" s="78">
        <f>+E19/E22</f>
        <v>0.45862863321720865</v>
      </c>
      <c r="I19" s="82"/>
      <c r="J19" s="81"/>
      <c r="K19" s="19"/>
      <c r="L19" s="26"/>
    </row>
    <row r="20" spans="1:12" x14ac:dyDescent="0.2">
      <c r="A20" s="3">
        <v>11</v>
      </c>
      <c r="B20" s="21" t="s">
        <v>17</v>
      </c>
      <c r="C20" s="25">
        <v>0.96</v>
      </c>
      <c r="D20" s="82">
        <v>1302094.42</v>
      </c>
      <c r="E20" s="83">
        <f>+C20*D20</f>
        <v>1250010.6431999998</v>
      </c>
      <c r="G20" s="78">
        <f>+E20/E22</f>
        <v>5.8879427174773506E-2</v>
      </c>
      <c r="I20" s="82"/>
      <c r="J20" s="81"/>
      <c r="K20" s="19"/>
      <c r="L20" s="26"/>
    </row>
    <row r="21" spans="1:12" x14ac:dyDescent="0.2">
      <c r="A21" s="3">
        <v>12</v>
      </c>
      <c r="B21" s="21" t="s">
        <v>18</v>
      </c>
      <c r="C21" s="25">
        <v>0.77</v>
      </c>
      <c r="D21" s="82">
        <v>0</v>
      </c>
      <c r="E21" s="83">
        <f>+C21*D21</f>
        <v>0</v>
      </c>
      <c r="G21" s="78">
        <f>+E21/E22</f>
        <v>0</v>
      </c>
      <c r="I21" s="82"/>
      <c r="J21" s="81"/>
      <c r="K21" s="19"/>
      <c r="L21" s="26"/>
    </row>
    <row r="22" spans="1:12" x14ac:dyDescent="0.2">
      <c r="A22" s="3">
        <v>13</v>
      </c>
      <c r="B22" s="27" t="s">
        <v>19</v>
      </c>
      <c r="C22" s="28"/>
      <c r="D22" s="84">
        <f>SUM(D19:D21)</f>
        <v>6946551.8300000001</v>
      </c>
      <c r="E22" s="85">
        <f>SUM(E18:E21)</f>
        <v>21230006.866227776</v>
      </c>
      <c r="I22" s="82"/>
      <c r="J22" s="81"/>
      <c r="K22" s="19"/>
      <c r="L22" s="26"/>
    </row>
    <row r="23" spans="1:12" x14ac:dyDescent="0.2">
      <c r="A23" s="3">
        <v>14</v>
      </c>
      <c r="B23" s="31"/>
      <c r="D23" s="87"/>
      <c r="E23" s="88"/>
      <c r="I23" s="87"/>
      <c r="K23" s="19"/>
      <c r="L23" s="26"/>
    </row>
    <row r="24" spans="1:12" x14ac:dyDescent="0.2">
      <c r="A24" s="3">
        <v>15</v>
      </c>
      <c r="B24" s="15" t="s">
        <v>21</v>
      </c>
      <c r="C24" s="4"/>
      <c r="D24" s="17"/>
      <c r="E24" s="18"/>
      <c r="F24" s="78">
        <f>E28/$E$43</f>
        <v>5.037149887759656E-3</v>
      </c>
      <c r="G24" s="79"/>
      <c r="H24" s="80">
        <f>F24*$L$46</f>
        <v>-7173.4605063837917</v>
      </c>
      <c r="I24" s="17"/>
      <c r="J24" s="81">
        <f>SUM('Exhibit J PRP'!K18:M19)</f>
        <v>23.299319727891156</v>
      </c>
      <c r="K24" s="37"/>
      <c r="L24" s="26"/>
    </row>
    <row r="25" spans="1:12" x14ac:dyDescent="0.2">
      <c r="A25" s="3">
        <v>16</v>
      </c>
      <c r="B25" s="21" t="s">
        <v>22</v>
      </c>
      <c r="C25" s="33">
        <v>375</v>
      </c>
      <c r="D25" s="82">
        <v>117.00101694915254</v>
      </c>
      <c r="E25" s="83">
        <f>+C25*D25</f>
        <v>43875.381355932201</v>
      </c>
      <c r="G25" s="78">
        <f>+E25/E28</f>
        <v>0.10025774932975993</v>
      </c>
      <c r="I25" s="82"/>
      <c r="J25" s="81"/>
      <c r="K25" s="19">
        <f>(G25*H24)/J24</f>
        <v>-30.867639642501011</v>
      </c>
      <c r="L25" s="26"/>
    </row>
    <row r="26" spans="1:12" x14ac:dyDescent="0.2">
      <c r="A26" s="3">
        <v>17</v>
      </c>
      <c r="B26" s="21" t="s">
        <v>23</v>
      </c>
      <c r="C26" s="25">
        <v>0.85500000000000009</v>
      </c>
      <c r="D26" s="82">
        <v>339108.90590000007</v>
      </c>
      <c r="E26" s="83">
        <f>+C26*D26</f>
        <v>289938.11454450007</v>
      </c>
      <c r="G26" s="78">
        <f>+E26/E28</f>
        <v>0.66252513165257032</v>
      </c>
      <c r="I26" s="82">
        <f>(D26/D28)*SUM('Exhibit J PRP'!K28:M29)</f>
        <v>47209.887897099718</v>
      </c>
      <c r="J26" s="81"/>
      <c r="K26" s="19"/>
      <c r="L26" s="26">
        <f>ROUND(($H$24*G26)/I26,4)</f>
        <v>-0.1007</v>
      </c>
    </row>
    <row r="27" spans="1:12" x14ac:dyDescent="0.2">
      <c r="A27" s="3">
        <v>18</v>
      </c>
      <c r="B27" s="21" t="s">
        <v>18</v>
      </c>
      <c r="C27" s="25">
        <v>0.63500000000000001</v>
      </c>
      <c r="D27" s="82">
        <v>163484</v>
      </c>
      <c r="E27" s="83">
        <f>+C27*D27</f>
        <v>103812.34</v>
      </c>
      <c r="G27" s="78">
        <f>+E27/E28</f>
        <v>0.23721711901766959</v>
      </c>
      <c r="I27" s="82">
        <f>(D27/D28)*SUM('Exhibit J PRP'!K28:M29)</f>
        <v>22759.830776150218</v>
      </c>
      <c r="J27" s="81"/>
      <c r="K27" s="19"/>
      <c r="L27" s="26">
        <f>ROUND(($H$24*G27)/I27,4)</f>
        <v>-7.4800000000000005E-2</v>
      </c>
    </row>
    <row r="28" spans="1:12" x14ac:dyDescent="0.2">
      <c r="A28" s="3">
        <v>19</v>
      </c>
      <c r="B28" s="27" t="s">
        <v>19</v>
      </c>
      <c r="C28" s="28"/>
      <c r="D28" s="84">
        <f>SUM(D26:D27)</f>
        <v>502592.90590000007</v>
      </c>
      <c r="E28" s="85">
        <f>SUM(E25:E27)</f>
        <v>437625.83590043231</v>
      </c>
      <c r="I28" s="84">
        <f>SUM(I26:I27)</f>
        <v>69969.718673249939</v>
      </c>
      <c r="J28" s="81"/>
      <c r="K28" s="19"/>
      <c r="L28" s="26"/>
    </row>
    <row r="29" spans="1:12" x14ac:dyDescent="0.2">
      <c r="A29" s="3">
        <v>20</v>
      </c>
      <c r="B29" s="31"/>
      <c r="E29" s="88"/>
      <c r="I29" s="70"/>
      <c r="K29" s="19"/>
      <c r="L29" s="26"/>
    </row>
    <row r="30" spans="1:12" x14ac:dyDescent="0.2">
      <c r="A30" s="3">
        <v>21</v>
      </c>
      <c r="B30" s="15" t="s">
        <v>24</v>
      </c>
      <c r="C30" s="4"/>
      <c r="D30" s="89"/>
      <c r="E30" s="90"/>
      <c r="F30" s="78">
        <f>E34/$E$43</f>
        <v>7.9577559501176148E-2</v>
      </c>
      <c r="G30" s="79"/>
      <c r="H30" s="91">
        <f>F30*$L$46</f>
        <v>-113327.27693159542</v>
      </c>
      <c r="I30" s="89"/>
      <c r="J30" s="81">
        <f>'Exhibit J PRP'!K22+'Exhibit J PRP'!L22+'Exhibit J PRP'!M22</f>
        <v>204</v>
      </c>
      <c r="K30" s="19"/>
      <c r="L30" s="26"/>
    </row>
    <row r="31" spans="1:12" x14ac:dyDescent="0.2">
      <c r="A31" s="3">
        <v>22</v>
      </c>
      <c r="B31" s="21" t="s">
        <v>25</v>
      </c>
      <c r="C31" s="33">
        <v>375</v>
      </c>
      <c r="D31" s="82">
        <v>864.02406779661032</v>
      </c>
      <c r="E31" s="83">
        <f>+C31*D31</f>
        <v>324009.02542372886</v>
      </c>
      <c r="G31" s="78">
        <f>+E31/E34</f>
        <v>4.6864977479282109E-2</v>
      </c>
      <c r="I31" s="82"/>
      <c r="K31" s="19">
        <f>(G31*H30)/J30</f>
        <v>-26.034707260723462</v>
      </c>
      <c r="L31" s="26"/>
    </row>
    <row r="32" spans="1:12" x14ac:dyDescent="0.2">
      <c r="A32" s="3">
        <v>23</v>
      </c>
      <c r="B32" s="21" t="s">
        <v>26</v>
      </c>
      <c r="C32" s="25">
        <v>0.85500000000000009</v>
      </c>
      <c r="D32" s="82">
        <v>5415185</v>
      </c>
      <c r="E32" s="83">
        <f>+C32*D32</f>
        <v>4629983.1750000007</v>
      </c>
      <c r="G32" s="78">
        <f>+E32/E34</f>
        <v>0.66968522541020314</v>
      </c>
      <c r="I32" s="82">
        <f>(D32/$D$34)*SUM('Exhibit J PRP'!K32:M32)</f>
        <v>1344259.1709208235</v>
      </c>
      <c r="K32" s="19"/>
      <c r="L32" s="26">
        <f>ROUND(($H$30*G32)/I32,4)</f>
        <v>-5.6500000000000002E-2</v>
      </c>
    </row>
    <row r="33" spans="1:12" x14ac:dyDescent="0.2">
      <c r="A33" s="3">
        <v>24</v>
      </c>
      <c r="B33" s="21" t="s">
        <v>27</v>
      </c>
      <c r="C33" s="25">
        <v>0.63500000000000001</v>
      </c>
      <c r="D33" s="82">
        <v>3086108</v>
      </c>
      <c r="E33" s="83">
        <f>+C33*D33</f>
        <v>1959678.58</v>
      </c>
      <c r="G33" s="78">
        <f>+E33/E34</f>
        <v>0.28344979711051471</v>
      </c>
      <c r="I33" s="82">
        <f>(D33/$D$34)*SUM('Exhibit J PRP'!K32:M32)</f>
        <v>766091.82907917665</v>
      </c>
      <c r="K33" s="19"/>
      <c r="L33" s="26">
        <f>ROUND(($H$30*G33)/I33,4)</f>
        <v>-4.19E-2</v>
      </c>
    </row>
    <row r="34" spans="1:12" x14ac:dyDescent="0.2">
      <c r="A34" s="3">
        <v>25</v>
      </c>
      <c r="B34" s="27" t="s">
        <v>19</v>
      </c>
      <c r="C34" s="28"/>
      <c r="D34" s="84">
        <f>SUM(D32:D33)</f>
        <v>8501293</v>
      </c>
      <c r="E34" s="85">
        <f>SUM(E31:E33)</f>
        <v>6913670.7804237297</v>
      </c>
      <c r="G34" s="92"/>
      <c r="I34" s="84">
        <f>SUM(I32:I33)</f>
        <v>2110351</v>
      </c>
      <c r="K34" s="19"/>
      <c r="L34" s="26"/>
    </row>
    <row r="35" spans="1:12" x14ac:dyDescent="0.2">
      <c r="A35" s="3">
        <v>26</v>
      </c>
      <c r="B35" s="21"/>
      <c r="C35" s="4"/>
      <c r="E35" s="88"/>
      <c r="I35" s="70"/>
      <c r="K35" s="19"/>
      <c r="L35" s="26"/>
    </row>
    <row r="36" spans="1:12" x14ac:dyDescent="0.2">
      <c r="A36" s="3">
        <v>27</v>
      </c>
      <c r="B36" s="15" t="s">
        <v>28</v>
      </c>
      <c r="C36" s="4"/>
      <c r="D36" s="17"/>
      <c r="E36" s="18"/>
      <c r="F36" s="78">
        <f>E41/$E$43</f>
        <v>8.6442855676134106E-2</v>
      </c>
      <c r="G36" s="78"/>
      <c r="H36" s="91">
        <f>F36*$L$46</f>
        <v>-123104.2206543466</v>
      </c>
      <c r="I36" s="17"/>
      <c r="J36" s="81">
        <f>SUM('Exhibit J PRP'!K23:M23)</f>
        <v>369</v>
      </c>
      <c r="K36" s="19"/>
      <c r="L36" s="26"/>
    </row>
    <row r="37" spans="1:12" x14ac:dyDescent="0.2">
      <c r="A37" s="3">
        <v>28</v>
      </c>
      <c r="B37" s="21" t="s">
        <v>25</v>
      </c>
      <c r="C37" s="33">
        <v>375</v>
      </c>
      <c r="D37" s="82">
        <v>1498.0427118644066</v>
      </c>
      <c r="E37" s="83">
        <f>+C37*D37</f>
        <v>561766.01694915246</v>
      </c>
      <c r="G37" s="92">
        <f>+E37/E41</f>
        <v>7.480115072904564E-2</v>
      </c>
      <c r="I37" s="82"/>
      <c r="J37" s="81"/>
      <c r="K37" s="40">
        <f>(G37*H36)/J36</f>
        <v>-24.954843806361716</v>
      </c>
      <c r="L37" s="26"/>
    </row>
    <row r="38" spans="1:12" x14ac:dyDescent="0.2">
      <c r="A38" s="3">
        <v>29</v>
      </c>
      <c r="B38" s="21" t="s">
        <v>29</v>
      </c>
      <c r="C38" s="25">
        <v>1.7249999999999999</v>
      </c>
      <c r="D38" s="82">
        <v>432173</v>
      </c>
      <c r="E38" s="83">
        <f>+C38*D38</f>
        <v>745498.42499999993</v>
      </c>
      <c r="G38" s="92">
        <f>+E38/E41</f>
        <v>9.9265776807817382E-2</v>
      </c>
      <c r="I38" s="82">
        <f>(D38/$D$41)*SUM('Exhibit J PRP'!$K$33:$M$33)</f>
        <v>121941.26698875029</v>
      </c>
      <c r="J38" s="93"/>
      <c r="K38" s="41"/>
      <c r="L38" s="26">
        <f>ROUND(($H$36*G38)/I38,4)</f>
        <v>-0.1002</v>
      </c>
    </row>
    <row r="39" spans="1:12" x14ac:dyDescent="0.2">
      <c r="A39" s="3">
        <v>30</v>
      </c>
      <c r="B39" s="21" t="s">
        <v>30</v>
      </c>
      <c r="C39" s="25">
        <v>0.96</v>
      </c>
      <c r="D39" s="82">
        <v>5481709</v>
      </c>
      <c r="E39" s="83">
        <f>+C39*D39</f>
        <v>5262440.6399999997</v>
      </c>
      <c r="G39" s="92">
        <f>+E39/E41</f>
        <v>0.70071275876220351</v>
      </c>
      <c r="I39" s="82">
        <f>(D39/$D$41)*SUM('Exhibit J PRP'!$K$33:$M$33)</f>
        <v>1546710.5550870495</v>
      </c>
      <c r="J39" s="93"/>
      <c r="L39" s="26">
        <f>ROUND(($H$36*G39)/I39,4)</f>
        <v>-5.5800000000000002E-2</v>
      </c>
    </row>
    <row r="40" spans="1:12" x14ac:dyDescent="0.2">
      <c r="A40" s="3">
        <v>31</v>
      </c>
      <c r="B40" s="21" t="s">
        <v>31</v>
      </c>
      <c r="C40" s="25">
        <v>0.77</v>
      </c>
      <c r="D40" s="82">
        <v>1221325</v>
      </c>
      <c r="E40" s="83">
        <f>+C40*D40</f>
        <v>940420.25</v>
      </c>
      <c r="G40" s="92">
        <f>+E40/E41</f>
        <v>0.12522031370093348</v>
      </c>
      <c r="I40" s="82">
        <f>(D40/$D$41)*SUM('Exhibit J PRP'!$K$33:$M$33)</f>
        <v>344607.17792420037</v>
      </c>
      <c r="J40" s="93"/>
      <c r="L40" s="26">
        <f>ROUND(($H$36*G40)/I40,4)</f>
        <v>-4.4699999999999997E-2</v>
      </c>
    </row>
    <row r="41" spans="1:12" x14ac:dyDescent="0.2">
      <c r="A41" s="3">
        <v>32</v>
      </c>
      <c r="B41" s="27" t="s">
        <v>19</v>
      </c>
      <c r="C41" s="28"/>
      <c r="D41" s="84">
        <f>SUM(D38:D40)</f>
        <v>7135207</v>
      </c>
      <c r="E41" s="85">
        <f>SUM(E37:E40)</f>
        <v>7510125.3319491521</v>
      </c>
      <c r="I41" s="84">
        <f>SUM(I38:I40)</f>
        <v>2013259.0000000002</v>
      </c>
      <c r="J41" s="93"/>
      <c r="L41" s="20"/>
    </row>
    <row r="42" spans="1:12" x14ac:dyDescent="0.2">
      <c r="A42" s="3">
        <v>33</v>
      </c>
      <c r="B42" s="31"/>
      <c r="E42" s="88"/>
    </row>
    <row r="43" spans="1:12" ht="13.5" thickBot="1" x14ac:dyDescent="0.25">
      <c r="A43" s="3">
        <v>34</v>
      </c>
      <c r="B43" s="42" t="s">
        <v>32</v>
      </c>
      <c r="C43" s="43"/>
      <c r="D43" s="94"/>
      <c r="E43" s="95">
        <f>+E41+E34+E28+E22+E15</f>
        <v>86879653.306301087</v>
      </c>
      <c r="F43" s="96"/>
      <c r="H43" s="80"/>
      <c r="I43" s="80"/>
      <c r="J43" s="81"/>
    </row>
    <row r="44" spans="1:12" x14ac:dyDescent="0.2">
      <c r="A44" s="3">
        <v>35</v>
      </c>
      <c r="D44" s="82"/>
      <c r="E44" s="82"/>
    </row>
    <row r="45" spans="1:12" x14ac:dyDescent="0.2">
      <c r="A45" s="3">
        <v>36</v>
      </c>
      <c r="D45" s="82"/>
      <c r="E45" s="82"/>
    </row>
    <row r="46" spans="1:12" x14ac:dyDescent="0.2">
      <c r="A46" s="3">
        <v>37</v>
      </c>
      <c r="D46" s="82"/>
      <c r="E46" s="82"/>
      <c r="H46" s="69"/>
      <c r="I46" s="69"/>
      <c r="J46" s="69" t="s">
        <v>33</v>
      </c>
      <c r="K46" s="62"/>
      <c r="L46" s="7">
        <v>-1424110.9886000017</v>
      </c>
    </row>
    <row r="47" spans="1:12" x14ac:dyDescent="0.2">
      <c r="D47" s="82"/>
      <c r="E47" s="82"/>
    </row>
    <row r="48" spans="1:12" x14ac:dyDescent="0.2">
      <c r="D48" s="82"/>
      <c r="E48" s="82"/>
    </row>
    <row r="49" spans="1:5" x14ac:dyDescent="0.2">
      <c r="A49" s="46" t="s">
        <v>34</v>
      </c>
      <c r="D49" s="82"/>
      <c r="E49" s="82"/>
    </row>
    <row r="50" spans="1:5" x14ac:dyDescent="0.2">
      <c r="A50" s="46"/>
      <c r="D50" s="82"/>
      <c r="E50" s="82"/>
    </row>
    <row r="51" spans="1:5" x14ac:dyDescent="0.2">
      <c r="A51" s="46"/>
      <c r="D51" s="82"/>
      <c r="E51" s="82"/>
    </row>
    <row r="52" spans="1:5" x14ac:dyDescent="0.2">
      <c r="D52" s="82"/>
      <c r="E52" s="82"/>
    </row>
    <row r="53" spans="1:5" x14ac:dyDescent="0.2">
      <c r="D53" s="82"/>
      <c r="E53" s="82"/>
    </row>
    <row r="54" spans="1:5" x14ac:dyDescent="0.2">
      <c r="D54" s="82"/>
      <c r="E54" s="82"/>
    </row>
    <row r="55" spans="1:5" x14ac:dyDescent="0.2">
      <c r="D55" s="82"/>
      <c r="E55" s="82"/>
    </row>
    <row r="56" spans="1:5" x14ac:dyDescent="0.2">
      <c r="D56" s="82"/>
      <c r="E56" s="82"/>
    </row>
    <row r="57" spans="1:5" x14ac:dyDescent="0.2">
      <c r="D57" s="82"/>
      <c r="E57" s="82"/>
    </row>
    <row r="58" spans="1:5" x14ac:dyDescent="0.2">
      <c r="D58" s="82"/>
      <c r="E58" s="82"/>
    </row>
    <row r="59" spans="1:5" x14ac:dyDescent="0.2">
      <c r="D59" s="82"/>
      <c r="E59" s="82"/>
    </row>
    <row r="60" spans="1:5" x14ac:dyDescent="0.2">
      <c r="D60" s="82"/>
      <c r="E60" s="82"/>
    </row>
    <row r="61" spans="1:5" x14ac:dyDescent="0.2">
      <c r="D61" s="82"/>
      <c r="E61" s="82"/>
    </row>
    <row r="62" spans="1:5" x14ac:dyDescent="0.2">
      <c r="D62" s="82"/>
      <c r="E62" s="82"/>
    </row>
    <row r="64" spans="1:5" x14ac:dyDescent="0.2">
      <c r="D64" s="82"/>
      <c r="E64" s="82"/>
    </row>
    <row r="65" spans="4:5" x14ac:dyDescent="0.2">
      <c r="D65" s="82"/>
      <c r="E65" s="82"/>
    </row>
    <row r="66" spans="4:5" x14ac:dyDescent="0.2">
      <c r="D66" s="82"/>
      <c r="E66" s="82"/>
    </row>
    <row r="67" spans="4:5" x14ac:dyDescent="0.2">
      <c r="D67" s="82"/>
      <c r="E67" s="82"/>
    </row>
    <row r="68" spans="4:5" x14ac:dyDescent="0.2">
      <c r="D68" s="82"/>
      <c r="E68" s="82"/>
    </row>
    <row r="69" spans="4:5" x14ac:dyDescent="0.2">
      <c r="D69" s="97"/>
      <c r="E69" s="97"/>
    </row>
    <row r="70" spans="4:5" x14ac:dyDescent="0.2">
      <c r="D70" s="82"/>
      <c r="E70" s="82"/>
    </row>
    <row r="71" spans="4:5" x14ac:dyDescent="0.2">
      <c r="D71" s="82"/>
      <c r="E71" s="82"/>
    </row>
    <row r="72" spans="4:5" x14ac:dyDescent="0.2">
      <c r="D72" s="82"/>
      <c r="E72" s="82"/>
    </row>
    <row r="73" spans="4:5" x14ac:dyDescent="0.2">
      <c r="D73" s="82"/>
      <c r="E73" s="82"/>
    </row>
    <row r="74" spans="4:5" x14ac:dyDescent="0.2">
      <c r="D74" s="82"/>
      <c r="E74" s="82"/>
    </row>
    <row r="75" spans="4:5" x14ac:dyDescent="0.2">
      <c r="D75" s="82"/>
      <c r="E75" s="82"/>
    </row>
    <row r="76" spans="4:5" x14ac:dyDescent="0.2">
      <c r="D76" s="82"/>
      <c r="E76" s="82"/>
    </row>
    <row r="77" spans="4:5" x14ac:dyDescent="0.2">
      <c r="D77" s="82"/>
      <c r="E77" s="82"/>
    </row>
    <row r="79" spans="4:5" x14ac:dyDescent="0.2">
      <c r="D79" s="82"/>
      <c r="E79" s="82"/>
    </row>
    <row r="80" spans="4:5" x14ac:dyDescent="0.2">
      <c r="D80" s="82"/>
      <c r="E80" s="82"/>
    </row>
    <row r="81" spans="4:5" x14ac:dyDescent="0.2">
      <c r="D81" s="82"/>
      <c r="E81" s="82"/>
    </row>
    <row r="82" spans="4:5" x14ac:dyDescent="0.2">
      <c r="D82" s="82"/>
      <c r="E82" s="82"/>
    </row>
    <row r="83" spans="4:5" x14ac:dyDescent="0.2">
      <c r="D83" s="82"/>
      <c r="E83" s="82"/>
    </row>
    <row r="94" spans="4:5" x14ac:dyDescent="0.2">
      <c r="D94" s="82"/>
      <c r="E94" s="82"/>
    </row>
  </sheetData>
  <mergeCells count="6">
    <mergeCell ref="B8:E8"/>
    <mergeCell ref="A1:L1"/>
    <mergeCell ref="A2:L2"/>
    <mergeCell ref="A3:L3"/>
    <mergeCell ref="A4:L4"/>
    <mergeCell ref="A5:L5"/>
  </mergeCells>
  <pageMargins left="0.5" right="0.5" top="0.5" bottom="0.5" header="0.5" footer="0.5"/>
  <pageSetup scale="70" orientation="landscape" r:id="rId1"/>
  <headerFooter alignWithMargins="0">
    <oddHeader>&amp;LCASE NO. 2018-00039
ATTACHMENT 1
TO STAFF DR NO. 1-02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DB98-8F0D-4853-B125-F4B3F255FD2A}">
  <dimension ref="A1:L94"/>
  <sheetViews>
    <sheetView view="pageBreakPreview" zoomScaleNormal="100" zoomScaleSheetLayoutView="100" zoomScalePageLayoutView="80" workbookViewId="0">
      <selection activeCell="F43" sqref="F43"/>
    </sheetView>
  </sheetViews>
  <sheetFormatPr defaultColWidth="9.140625" defaultRowHeight="12.75" x14ac:dyDescent="0.2"/>
  <cols>
    <col min="1" max="1" width="9.140625" style="3"/>
    <col min="2" max="2" width="28.85546875" style="1" bestFit="1" customWidth="1"/>
    <col min="3" max="3" width="9.5703125" style="1" bestFit="1" customWidth="1"/>
    <col min="4" max="4" width="15.42578125" style="4" customWidth="1"/>
    <col min="5" max="5" width="16.7109375" style="4" customWidth="1"/>
    <col min="6" max="6" width="9.42578125" style="1" customWidth="1"/>
    <col min="7" max="7" width="15.85546875" style="1" customWidth="1"/>
    <col min="8" max="8" width="15.28515625" style="1" customWidth="1"/>
    <col min="9" max="9" width="14.42578125" style="1" customWidth="1"/>
    <col min="10" max="10" width="15.85546875" style="1" customWidth="1"/>
    <col min="11" max="11" width="10.140625" style="1" customWidth="1"/>
    <col min="12" max="12" width="14.42578125" style="1" customWidth="1"/>
    <col min="13" max="16384" width="9.140625" style="1"/>
  </cols>
  <sheetData>
    <row r="1" spans="1:12" x14ac:dyDescent="0.2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x14ac:dyDescent="0.2">
      <c r="A2" s="113" t="s">
        <v>68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">
      <c r="A3" s="113" t="s">
        <v>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x14ac:dyDescent="0.2">
      <c r="A4" s="113" t="s">
        <v>69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6" spans="1:12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3.5" thickBot="1" x14ac:dyDescent="0.25"/>
    <row r="8" spans="1:12" ht="25.5" x14ac:dyDescent="0.35">
      <c r="A8" s="5"/>
      <c r="B8" s="110" t="s">
        <v>2</v>
      </c>
      <c r="C8" s="111"/>
      <c r="D8" s="111"/>
      <c r="E8" s="112"/>
      <c r="F8" s="6"/>
      <c r="G8" s="6"/>
      <c r="H8" s="68"/>
      <c r="I8" s="68"/>
      <c r="J8" s="68"/>
      <c r="K8" s="68"/>
      <c r="L8" s="98"/>
    </row>
    <row r="9" spans="1:12" ht="38.25" x14ac:dyDescent="0.2">
      <c r="A9" s="8" t="s">
        <v>3</v>
      </c>
      <c r="B9" s="9" t="s">
        <v>4</v>
      </c>
      <c r="C9" s="10" t="s">
        <v>5</v>
      </c>
      <c r="D9" s="10" t="s">
        <v>0</v>
      </c>
      <c r="E9" s="11" t="s">
        <v>6</v>
      </c>
      <c r="F9" s="12" t="s">
        <v>7</v>
      </c>
      <c r="G9" s="13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13</v>
      </c>
    </row>
    <row r="10" spans="1:12" x14ac:dyDescent="0.2">
      <c r="A10" s="3">
        <v>1</v>
      </c>
      <c r="B10" s="15" t="s">
        <v>14</v>
      </c>
      <c r="C10" s="16"/>
      <c r="D10" s="99"/>
      <c r="E10" s="100"/>
      <c r="F10" s="101">
        <f>E15/$E$43</f>
        <v>0.58458134395106409</v>
      </c>
      <c r="G10" s="102"/>
      <c r="H10" s="103">
        <f>F10*$L$46</f>
        <v>-832508.71565126744</v>
      </c>
      <c r="I10" s="99"/>
      <c r="J10" s="104">
        <f>'Exhibit J PRP'!K13</f>
        <v>160074.36070142611</v>
      </c>
      <c r="K10" s="105"/>
      <c r="L10" s="20"/>
    </row>
    <row r="11" spans="1:12" x14ac:dyDescent="0.2">
      <c r="A11" s="3">
        <v>2</v>
      </c>
      <c r="B11" s="21" t="s">
        <v>15</v>
      </c>
      <c r="C11" s="22">
        <v>17.5</v>
      </c>
      <c r="D11" s="23">
        <v>1885729</v>
      </c>
      <c r="E11" s="24">
        <f>+C11*D11</f>
        <v>33000257.5</v>
      </c>
      <c r="G11" s="101">
        <f>+E11/E15</f>
        <v>0.64976198381040173</v>
      </c>
      <c r="I11" s="23"/>
      <c r="J11" s="104"/>
      <c r="K11" s="105">
        <f>ROUND(H10/J10,2)</f>
        <v>-5.2</v>
      </c>
      <c r="L11" s="20"/>
    </row>
    <row r="12" spans="1:12" x14ac:dyDescent="0.2">
      <c r="A12" s="3">
        <v>3</v>
      </c>
      <c r="B12" s="21" t="s">
        <v>16</v>
      </c>
      <c r="C12" s="25">
        <v>1.7249999999999999</v>
      </c>
      <c r="D12" s="23">
        <v>10309839.640000001</v>
      </c>
      <c r="E12" s="24">
        <f>+C12*D12</f>
        <v>17784473.379000001</v>
      </c>
      <c r="G12" s="101">
        <f>+E12/E15</f>
        <v>0.35016922833897035</v>
      </c>
      <c r="I12" s="23"/>
      <c r="J12" s="104"/>
      <c r="L12" s="26"/>
    </row>
    <row r="13" spans="1:12" x14ac:dyDescent="0.2">
      <c r="A13" s="3">
        <v>4</v>
      </c>
      <c r="B13" s="21" t="s">
        <v>17</v>
      </c>
      <c r="C13" s="25">
        <v>0.96</v>
      </c>
      <c r="D13" s="23">
        <v>3639.1799999999994</v>
      </c>
      <c r="E13" s="24">
        <f>+C13*D13</f>
        <v>3493.6127999999994</v>
      </c>
      <c r="G13" s="101">
        <f>+E13/E15</f>
        <v>6.8787850627935606E-5</v>
      </c>
      <c r="I13" s="23"/>
      <c r="J13" s="104"/>
      <c r="L13" s="26"/>
    </row>
    <row r="14" spans="1:12" x14ac:dyDescent="0.2">
      <c r="A14" s="3">
        <v>5</v>
      </c>
      <c r="B14" s="21" t="s">
        <v>18</v>
      </c>
      <c r="C14" s="25">
        <v>0.77</v>
      </c>
      <c r="D14" s="23">
        <v>0</v>
      </c>
      <c r="E14" s="24">
        <f>+C14*D14</f>
        <v>0</v>
      </c>
      <c r="G14" s="101">
        <f>+E14/E15</f>
        <v>0</v>
      </c>
      <c r="I14" s="23"/>
      <c r="J14" s="104"/>
      <c r="L14" s="26"/>
    </row>
    <row r="15" spans="1:12" x14ac:dyDescent="0.2">
      <c r="A15" s="3">
        <v>6</v>
      </c>
      <c r="B15" s="27" t="s">
        <v>19</v>
      </c>
      <c r="C15" s="28"/>
      <c r="D15" s="29">
        <f>SUM(D12:D14)</f>
        <v>10313478.82</v>
      </c>
      <c r="E15" s="30">
        <f>SUM(E11:E14)</f>
        <v>50788224.491800003</v>
      </c>
      <c r="I15" s="23"/>
      <c r="J15" s="104"/>
      <c r="L15" s="26"/>
    </row>
    <row r="16" spans="1:12" x14ac:dyDescent="0.2">
      <c r="A16" s="3">
        <v>7</v>
      </c>
      <c r="B16" s="31"/>
      <c r="E16" s="32"/>
      <c r="I16" s="4"/>
      <c r="L16" s="26"/>
    </row>
    <row r="17" spans="1:12" x14ac:dyDescent="0.2">
      <c r="A17" s="3">
        <v>8</v>
      </c>
      <c r="B17" s="15" t="s">
        <v>20</v>
      </c>
      <c r="C17" s="16"/>
      <c r="D17" s="99"/>
      <c r="E17" s="100"/>
      <c r="F17" s="101">
        <f>E22/$E$43</f>
        <v>0.24436109098386602</v>
      </c>
      <c r="G17" s="102"/>
      <c r="H17" s="103">
        <f>F17*$L$46</f>
        <v>-347997.3148564084</v>
      </c>
      <c r="I17" s="99"/>
      <c r="J17" s="104">
        <f>SUM('Exhibit J PRP'!K14:K16)</f>
        <v>19819.47327448228</v>
      </c>
      <c r="K17" s="105"/>
      <c r="L17" s="26"/>
    </row>
    <row r="18" spans="1:12" x14ac:dyDescent="0.2">
      <c r="A18" s="3">
        <v>9</v>
      </c>
      <c r="B18" s="21" t="s">
        <v>15</v>
      </c>
      <c r="C18" s="33">
        <v>44.5</v>
      </c>
      <c r="D18" s="23">
        <v>230186.67844444443</v>
      </c>
      <c r="E18" s="24">
        <f>+C18*D18</f>
        <v>10243307.190777777</v>
      </c>
      <c r="G18" s="101">
        <f>+E18/E22</f>
        <v>0.48249193960801789</v>
      </c>
      <c r="I18" s="23"/>
      <c r="J18" s="104"/>
      <c r="K18" s="105">
        <f>ROUND(H17/J17,2)</f>
        <v>-17.559999999999999</v>
      </c>
      <c r="L18" s="26"/>
    </row>
    <row r="19" spans="1:12" x14ac:dyDescent="0.2">
      <c r="A19" s="3">
        <v>10</v>
      </c>
      <c r="B19" s="21" t="s">
        <v>16</v>
      </c>
      <c r="C19" s="25">
        <v>1.7249999999999999</v>
      </c>
      <c r="D19" s="23">
        <v>5644457.4100000001</v>
      </c>
      <c r="E19" s="24">
        <f>+C19*D19</f>
        <v>9736689.0322500002</v>
      </c>
      <c r="G19" s="101">
        <f>+E19/E22</f>
        <v>0.45862863321720865</v>
      </c>
      <c r="I19" s="23"/>
      <c r="J19" s="104"/>
      <c r="K19" s="105"/>
      <c r="L19" s="26"/>
    </row>
    <row r="20" spans="1:12" x14ac:dyDescent="0.2">
      <c r="A20" s="3">
        <v>11</v>
      </c>
      <c r="B20" s="21" t="s">
        <v>17</v>
      </c>
      <c r="C20" s="25">
        <v>0.96</v>
      </c>
      <c r="D20" s="23">
        <v>1302094.42</v>
      </c>
      <c r="E20" s="24">
        <f>+C20*D20</f>
        <v>1250010.6431999998</v>
      </c>
      <c r="G20" s="101">
        <f>+E20/E22</f>
        <v>5.8879427174773506E-2</v>
      </c>
      <c r="I20" s="23"/>
      <c r="J20" s="104"/>
      <c r="K20" s="105"/>
      <c r="L20" s="26"/>
    </row>
    <row r="21" spans="1:12" x14ac:dyDescent="0.2">
      <c r="A21" s="3">
        <v>12</v>
      </c>
      <c r="B21" s="21" t="s">
        <v>18</v>
      </c>
      <c r="C21" s="25">
        <v>0.77</v>
      </c>
      <c r="D21" s="23">
        <v>0</v>
      </c>
      <c r="E21" s="24">
        <f>+C21*D21</f>
        <v>0</v>
      </c>
      <c r="G21" s="101">
        <f>+E21/E22</f>
        <v>0</v>
      </c>
      <c r="I21" s="23"/>
      <c r="J21" s="104"/>
      <c r="K21" s="105"/>
      <c r="L21" s="26"/>
    </row>
    <row r="22" spans="1:12" x14ac:dyDescent="0.2">
      <c r="A22" s="3">
        <v>13</v>
      </c>
      <c r="B22" s="27" t="s">
        <v>19</v>
      </c>
      <c r="C22" s="28"/>
      <c r="D22" s="29">
        <f>SUM(D19:D21)</f>
        <v>6946551.8300000001</v>
      </c>
      <c r="E22" s="30">
        <f>SUM(E18:E21)</f>
        <v>21230006.866227776</v>
      </c>
      <c r="I22" s="23"/>
      <c r="J22" s="104"/>
      <c r="K22" s="105"/>
      <c r="L22" s="26"/>
    </row>
    <row r="23" spans="1:12" x14ac:dyDescent="0.2">
      <c r="A23" s="3">
        <v>14</v>
      </c>
      <c r="B23" s="31"/>
      <c r="D23" s="35"/>
      <c r="E23" s="36"/>
      <c r="I23" s="35"/>
      <c r="K23" s="105"/>
      <c r="L23" s="26"/>
    </row>
    <row r="24" spans="1:12" x14ac:dyDescent="0.2">
      <c r="A24" s="3">
        <v>15</v>
      </c>
      <c r="B24" s="15" t="s">
        <v>21</v>
      </c>
      <c r="C24" s="4"/>
      <c r="D24" s="99"/>
      <c r="E24" s="100"/>
      <c r="F24" s="101">
        <f>E28/$E$43</f>
        <v>5.037149887759656E-3</v>
      </c>
      <c r="G24" s="102"/>
      <c r="H24" s="103">
        <f>F24*$L$46</f>
        <v>-7173.4605063837917</v>
      </c>
      <c r="I24" s="99"/>
      <c r="J24" s="104">
        <f>SUM('Exhibit J PRP'!K18:K19)</f>
        <v>7.8571428571428577</v>
      </c>
      <c r="K24" s="37"/>
      <c r="L24" s="26"/>
    </row>
    <row r="25" spans="1:12" x14ac:dyDescent="0.2">
      <c r="A25" s="3">
        <v>16</v>
      </c>
      <c r="B25" s="21" t="s">
        <v>22</v>
      </c>
      <c r="C25" s="33">
        <v>375</v>
      </c>
      <c r="D25" s="23">
        <v>117.00101694915254</v>
      </c>
      <c r="E25" s="24">
        <f>+C25*D25</f>
        <v>43875.381355932201</v>
      </c>
      <c r="G25" s="101">
        <f>+E25/E28</f>
        <v>0.10025774932975993</v>
      </c>
      <c r="I25" s="23"/>
      <c r="J25" s="104"/>
      <c r="K25" s="105">
        <f>ROUND((G25*H24)/J24,2)</f>
        <v>-91.53</v>
      </c>
      <c r="L25" s="26"/>
    </row>
    <row r="26" spans="1:12" x14ac:dyDescent="0.2">
      <c r="A26" s="3">
        <v>17</v>
      </c>
      <c r="B26" s="21" t="s">
        <v>23</v>
      </c>
      <c r="C26" s="25">
        <v>0.85500000000000009</v>
      </c>
      <c r="D26" s="23">
        <v>339108.90590000007</v>
      </c>
      <c r="E26" s="24">
        <f>+C26*D26</f>
        <v>289938.11454450007</v>
      </c>
      <c r="G26" s="101">
        <f>+E26/E28</f>
        <v>0.66252513165257032</v>
      </c>
      <c r="I26" s="23">
        <f>ROUND((D26/D28)*SUM('Exhibit J PRP'!K28:K29),0)</f>
        <v>17508</v>
      </c>
      <c r="J26" s="104"/>
      <c r="K26" s="105"/>
      <c r="L26" s="26">
        <f>ROUND(($H$24*G26)/I26,4)</f>
        <v>-0.27150000000000002</v>
      </c>
    </row>
    <row r="27" spans="1:12" x14ac:dyDescent="0.2">
      <c r="A27" s="3">
        <v>18</v>
      </c>
      <c r="B27" s="21" t="s">
        <v>18</v>
      </c>
      <c r="C27" s="25">
        <v>0.63500000000000001</v>
      </c>
      <c r="D27" s="23">
        <v>163484</v>
      </c>
      <c r="E27" s="24">
        <f>+C27*D27</f>
        <v>103812.34</v>
      </c>
      <c r="G27" s="101">
        <f>+E27/E28</f>
        <v>0.23721711901766959</v>
      </c>
      <c r="I27" s="23">
        <f>ROUND((D27/D28)*SUM('Exhibit J PRP'!K28:K29),0)</f>
        <v>8441</v>
      </c>
      <c r="J27" s="104"/>
      <c r="K27" s="105"/>
      <c r="L27" s="26">
        <f>ROUND(($H$24*G27)/I27,4)</f>
        <v>-0.2016</v>
      </c>
    </row>
    <row r="28" spans="1:12" x14ac:dyDescent="0.2">
      <c r="A28" s="3">
        <v>19</v>
      </c>
      <c r="B28" s="27" t="s">
        <v>19</v>
      </c>
      <c r="C28" s="28"/>
      <c r="D28" s="29">
        <f>SUM(D26:D27)</f>
        <v>502592.90590000007</v>
      </c>
      <c r="E28" s="30">
        <f>SUM(E25:E27)</f>
        <v>437625.83590043231</v>
      </c>
      <c r="I28" s="29">
        <f>SUM(I26:I27)</f>
        <v>25949</v>
      </c>
      <c r="J28" s="104"/>
      <c r="K28" s="105"/>
      <c r="L28" s="26"/>
    </row>
    <row r="29" spans="1:12" x14ac:dyDescent="0.2">
      <c r="A29" s="3">
        <v>20</v>
      </c>
      <c r="B29" s="31"/>
      <c r="E29" s="36"/>
      <c r="I29" s="4"/>
      <c r="K29" s="105"/>
      <c r="L29" s="26"/>
    </row>
    <row r="30" spans="1:12" x14ac:dyDescent="0.2">
      <c r="A30" s="3">
        <v>21</v>
      </c>
      <c r="B30" s="15" t="s">
        <v>24</v>
      </c>
      <c r="C30" s="4"/>
      <c r="D30" s="38"/>
      <c r="E30" s="39"/>
      <c r="F30" s="101">
        <f>E34/$E$43</f>
        <v>7.9577559501176148E-2</v>
      </c>
      <c r="G30" s="102"/>
      <c r="H30" s="34">
        <f>F30*$L$46</f>
        <v>-113327.27693159542</v>
      </c>
      <c r="I30" s="38"/>
      <c r="J30" s="104">
        <f>'Exhibit J PRP'!K22</f>
        <v>68</v>
      </c>
      <c r="K30" s="105"/>
      <c r="L30" s="26"/>
    </row>
    <row r="31" spans="1:12" x14ac:dyDescent="0.2">
      <c r="A31" s="3">
        <v>22</v>
      </c>
      <c r="B31" s="21" t="s">
        <v>25</v>
      </c>
      <c r="C31" s="33">
        <v>375</v>
      </c>
      <c r="D31" s="23">
        <v>864.02406779661032</v>
      </c>
      <c r="E31" s="24">
        <f>+C31*D31</f>
        <v>324009.02542372886</v>
      </c>
      <c r="G31" s="101">
        <f>+E31/E34</f>
        <v>4.6864977479282109E-2</v>
      </c>
      <c r="I31" s="23"/>
      <c r="K31" s="105">
        <f>ROUND((G31*H30)/J30,2)</f>
        <v>-78.099999999999994</v>
      </c>
      <c r="L31" s="26"/>
    </row>
    <row r="32" spans="1:12" x14ac:dyDescent="0.2">
      <c r="A32" s="3">
        <v>23</v>
      </c>
      <c r="B32" s="21" t="s">
        <v>26</v>
      </c>
      <c r="C32" s="25">
        <v>0.85500000000000009</v>
      </c>
      <c r="D32" s="23">
        <v>5415185</v>
      </c>
      <c r="E32" s="24">
        <f>+C32*D32</f>
        <v>4629983.1750000007</v>
      </c>
      <c r="G32" s="101">
        <f>+E32/E34</f>
        <v>0.66968522541020314</v>
      </c>
      <c r="I32" s="23">
        <f>ROUND((D32/$D$34)*'Exhibit J PRP'!K32,0)</f>
        <v>474281</v>
      </c>
      <c r="K32" s="105"/>
      <c r="L32" s="26">
        <f>ROUND(($H$30*G32)/I32,4)</f>
        <v>-0.16</v>
      </c>
    </row>
    <row r="33" spans="1:12" x14ac:dyDescent="0.2">
      <c r="A33" s="3">
        <v>24</v>
      </c>
      <c r="B33" s="21" t="s">
        <v>27</v>
      </c>
      <c r="C33" s="25">
        <v>0.63500000000000001</v>
      </c>
      <c r="D33" s="23">
        <v>3086108</v>
      </c>
      <c r="E33" s="24">
        <f>+C33*D33</f>
        <v>1959678.58</v>
      </c>
      <c r="G33" s="101">
        <f>+E33/E34</f>
        <v>0.28344979711051471</v>
      </c>
      <c r="I33" s="23">
        <f>'Exhibit J PRP'!K32-I32</f>
        <v>270292</v>
      </c>
      <c r="K33" s="105"/>
      <c r="L33" s="26">
        <f>ROUND(($H$30*G33)/I33,4)</f>
        <v>-0.1188</v>
      </c>
    </row>
    <row r="34" spans="1:12" x14ac:dyDescent="0.2">
      <c r="A34" s="3">
        <v>25</v>
      </c>
      <c r="B34" s="27" t="s">
        <v>19</v>
      </c>
      <c r="C34" s="28"/>
      <c r="D34" s="29">
        <f>SUM(D32:D33)</f>
        <v>8501293</v>
      </c>
      <c r="E34" s="30">
        <f>SUM(E31:E33)</f>
        <v>6913670.7804237297</v>
      </c>
      <c r="G34" s="106"/>
      <c r="I34" s="29">
        <f>SUM(I32:I33)</f>
        <v>744573</v>
      </c>
      <c r="K34" s="105"/>
      <c r="L34" s="26"/>
    </row>
    <row r="35" spans="1:12" x14ac:dyDescent="0.2">
      <c r="A35" s="3">
        <v>26</v>
      </c>
      <c r="B35" s="21"/>
      <c r="C35" s="4"/>
      <c r="E35" s="36"/>
      <c r="I35" s="4"/>
      <c r="K35" s="105"/>
      <c r="L35" s="26"/>
    </row>
    <row r="36" spans="1:12" x14ac:dyDescent="0.2">
      <c r="A36" s="3">
        <v>27</v>
      </c>
      <c r="B36" s="15" t="s">
        <v>28</v>
      </c>
      <c r="C36" s="4"/>
      <c r="D36" s="99"/>
      <c r="E36" s="100"/>
      <c r="F36" s="101">
        <f>E41/$E$43</f>
        <v>8.6442855676134106E-2</v>
      </c>
      <c r="G36" s="101"/>
      <c r="H36" s="34">
        <f>F36*$L$46</f>
        <v>-123104.2206543466</v>
      </c>
      <c r="I36" s="99"/>
      <c r="J36" s="104">
        <f>'Exhibit J PRP'!K23</f>
        <v>123</v>
      </c>
      <c r="K36" s="105"/>
      <c r="L36" s="26"/>
    </row>
    <row r="37" spans="1:12" x14ac:dyDescent="0.2">
      <c r="A37" s="3">
        <v>28</v>
      </c>
      <c r="B37" s="21" t="s">
        <v>25</v>
      </c>
      <c r="C37" s="33">
        <v>375</v>
      </c>
      <c r="D37" s="23">
        <v>1498.0427118644066</v>
      </c>
      <c r="E37" s="24">
        <f>+C37*D37</f>
        <v>561766.01694915246</v>
      </c>
      <c r="G37" s="106">
        <f>+E37/E41</f>
        <v>7.480115072904564E-2</v>
      </c>
      <c r="I37" s="23"/>
      <c r="J37" s="104"/>
      <c r="K37" s="107">
        <f>ROUND((G37*H36)/J36,2)</f>
        <v>-74.86</v>
      </c>
      <c r="L37" s="26"/>
    </row>
    <row r="38" spans="1:12" x14ac:dyDescent="0.2">
      <c r="A38" s="3">
        <v>29</v>
      </c>
      <c r="B38" s="21" t="s">
        <v>29</v>
      </c>
      <c r="C38" s="25">
        <v>1.7249999999999999</v>
      </c>
      <c r="D38" s="23">
        <v>432173</v>
      </c>
      <c r="E38" s="24">
        <f>+C38*D38</f>
        <v>745498.42499999993</v>
      </c>
      <c r="G38" s="106">
        <f>+E38/E41</f>
        <v>9.9265776807817382E-2</v>
      </c>
      <c r="I38" s="23">
        <f>ROUND((D38/$D$41)*'Exhibit J PRP'!$K$33,0)</f>
        <v>46904</v>
      </c>
      <c r="J38" s="108"/>
      <c r="K38" s="41"/>
      <c r="L38" s="26">
        <f>ROUND(($H$36*G38)/I38,4)</f>
        <v>-0.26050000000000001</v>
      </c>
    </row>
    <row r="39" spans="1:12" x14ac:dyDescent="0.2">
      <c r="A39" s="3">
        <v>30</v>
      </c>
      <c r="B39" s="21" t="s">
        <v>30</v>
      </c>
      <c r="C39" s="25">
        <v>0.96</v>
      </c>
      <c r="D39" s="23">
        <v>5481709</v>
      </c>
      <c r="E39" s="24">
        <f>+C39*D39</f>
        <v>5262440.6399999997</v>
      </c>
      <c r="G39" s="106">
        <f>+E39/E41</f>
        <v>0.70071275876220351</v>
      </c>
      <c r="I39" s="23">
        <f>ROUND((D39/$D$41)*'Exhibit J PRP'!$K$33,0)</f>
        <v>594938</v>
      </c>
      <c r="J39" s="108"/>
      <c r="L39" s="26">
        <f>ROUND(($H$36*G39)/I39,4)</f>
        <v>-0.14499999999999999</v>
      </c>
    </row>
    <row r="40" spans="1:12" x14ac:dyDescent="0.2">
      <c r="A40" s="3">
        <v>31</v>
      </c>
      <c r="B40" s="21" t="s">
        <v>31</v>
      </c>
      <c r="C40" s="25">
        <v>0.77</v>
      </c>
      <c r="D40" s="23">
        <v>1221325</v>
      </c>
      <c r="E40" s="24">
        <f>+C40*D40</f>
        <v>940420.25</v>
      </c>
      <c r="G40" s="106">
        <f>+E40/E41</f>
        <v>0.12522031370093348</v>
      </c>
      <c r="I40" s="23">
        <f>ROUND((D40/$D$41)*'Exhibit J PRP'!$K$33,0)</f>
        <v>132552</v>
      </c>
      <c r="J40" s="108"/>
      <c r="L40" s="26">
        <f>ROUND(($H$36*G40)/I40,4)</f>
        <v>-0.1163</v>
      </c>
    </row>
    <row r="41" spans="1:12" x14ac:dyDescent="0.2">
      <c r="A41" s="3">
        <v>32</v>
      </c>
      <c r="B41" s="27" t="s">
        <v>19</v>
      </c>
      <c r="C41" s="28"/>
      <c r="D41" s="29">
        <f>SUM(D38:D40)</f>
        <v>7135207</v>
      </c>
      <c r="E41" s="30">
        <f>SUM(E37:E40)</f>
        <v>7510125.3319491521</v>
      </c>
      <c r="I41" s="29">
        <f>SUM(I38:I40)</f>
        <v>774394</v>
      </c>
      <c r="J41" s="108"/>
      <c r="L41" s="20"/>
    </row>
    <row r="42" spans="1:12" x14ac:dyDescent="0.2">
      <c r="A42" s="3">
        <v>33</v>
      </c>
      <c r="B42" s="31"/>
      <c r="E42" s="36"/>
    </row>
    <row r="43" spans="1:12" ht="13.5" thickBot="1" x14ac:dyDescent="0.25">
      <c r="A43" s="3">
        <v>34</v>
      </c>
      <c r="B43" s="42" t="s">
        <v>32</v>
      </c>
      <c r="C43" s="43"/>
      <c r="D43" s="109"/>
      <c r="E43" s="44">
        <f>+E41+E34+E28+E22+E15</f>
        <v>86879653.306301087</v>
      </c>
      <c r="F43" s="45"/>
      <c r="H43" s="103"/>
      <c r="I43" s="103"/>
      <c r="J43" s="104"/>
    </row>
    <row r="44" spans="1:12" x14ac:dyDescent="0.2">
      <c r="A44" s="3">
        <v>35</v>
      </c>
      <c r="D44" s="23"/>
      <c r="E44" s="23"/>
    </row>
    <row r="45" spans="1:12" x14ac:dyDescent="0.2">
      <c r="A45" s="3">
        <v>36</v>
      </c>
      <c r="D45" s="23"/>
      <c r="E45" s="23"/>
    </row>
    <row r="46" spans="1:12" x14ac:dyDescent="0.2">
      <c r="A46" s="3">
        <v>37</v>
      </c>
      <c r="D46" s="23"/>
      <c r="E46" s="23"/>
      <c r="H46" s="68"/>
      <c r="I46" s="68"/>
      <c r="J46" s="68" t="s">
        <v>33</v>
      </c>
      <c r="K46" s="68"/>
      <c r="L46" s="98">
        <v>-1424110.9886000017</v>
      </c>
    </row>
    <row r="47" spans="1:12" x14ac:dyDescent="0.2">
      <c r="D47" s="23"/>
      <c r="E47" s="23"/>
    </row>
    <row r="48" spans="1:12" x14ac:dyDescent="0.2">
      <c r="D48" s="23"/>
      <c r="E48" s="23"/>
    </row>
    <row r="49" spans="1:5" x14ac:dyDescent="0.2">
      <c r="A49" s="46"/>
      <c r="D49" s="23"/>
      <c r="E49" s="23"/>
    </row>
    <row r="50" spans="1:5" x14ac:dyDescent="0.2">
      <c r="A50" s="46"/>
      <c r="D50" s="23"/>
      <c r="E50" s="23"/>
    </row>
    <row r="51" spans="1:5" x14ac:dyDescent="0.2">
      <c r="A51" s="46"/>
      <c r="D51" s="23"/>
      <c r="E51" s="23"/>
    </row>
    <row r="52" spans="1:5" x14ac:dyDescent="0.2">
      <c r="D52" s="23"/>
      <c r="E52" s="23"/>
    </row>
    <row r="53" spans="1:5" x14ac:dyDescent="0.2">
      <c r="D53" s="23"/>
      <c r="E53" s="23"/>
    </row>
    <row r="54" spans="1:5" x14ac:dyDescent="0.2">
      <c r="D54" s="23"/>
      <c r="E54" s="23"/>
    </row>
    <row r="55" spans="1:5" x14ac:dyDescent="0.2">
      <c r="D55" s="23"/>
      <c r="E55" s="23"/>
    </row>
    <row r="56" spans="1:5" x14ac:dyDescent="0.2">
      <c r="D56" s="23"/>
      <c r="E56" s="23"/>
    </row>
    <row r="57" spans="1:5" x14ac:dyDescent="0.2">
      <c r="D57" s="23"/>
      <c r="E57" s="23"/>
    </row>
    <row r="58" spans="1:5" x14ac:dyDescent="0.2">
      <c r="D58" s="23"/>
      <c r="E58" s="23"/>
    </row>
    <row r="59" spans="1:5" x14ac:dyDescent="0.2">
      <c r="D59" s="23"/>
      <c r="E59" s="23"/>
    </row>
    <row r="60" spans="1:5" x14ac:dyDescent="0.2">
      <c r="D60" s="23"/>
      <c r="E60" s="23"/>
    </row>
    <row r="61" spans="1:5" x14ac:dyDescent="0.2">
      <c r="D61" s="23"/>
      <c r="E61" s="23"/>
    </row>
    <row r="62" spans="1:5" x14ac:dyDescent="0.2">
      <c r="D62" s="23"/>
      <c r="E62" s="23"/>
    </row>
    <row r="64" spans="1:5" x14ac:dyDescent="0.2">
      <c r="D64" s="23"/>
      <c r="E64" s="23"/>
    </row>
    <row r="65" spans="4:5" x14ac:dyDescent="0.2">
      <c r="D65" s="23"/>
      <c r="E65" s="23"/>
    </row>
    <row r="66" spans="4:5" x14ac:dyDescent="0.2">
      <c r="D66" s="23"/>
      <c r="E66" s="23"/>
    </row>
    <row r="67" spans="4:5" x14ac:dyDescent="0.2">
      <c r="D67" s="23"/>
      <c r="E67" s="23"/>
    </row>
    <row r="68" spans="4:5" x14ac:dyDescent="0.2">
      <c r="D68" s="23"/>
      <c r="E68" s="23"/>
    </row>
    <row r="69" spans="4:5" x14ac:dyDescent="0.2">
      <c r="D69" s="47"/>
      <c r="E69" s="47"/>
    </row>
    <row r="70" spans="4:5" x14ac:dyDescent="0.2">
      <c r="D70" s="23"/>
      <c r="E70" s="23"/>
    </row>
    <row r="71" spans="4:5" x14ac:dyDescent="0.2">
      <c r="D71" s="23"/>
      <c r="E71" s="23"/>
    </row>
    <row r="72" spans="4:5" x14ac:dyDescent="0.2">
      <c r="D72" s="23"/>
      <c r="E72" s="23"/>
    </row>
    <row r="73" spans="4:5" x14ac:dyDescent="0.2">
      <c r="D73" s="23"/>
      <c r="E73" s="23"/>
    </row>
    <row r="74" spans="4:5" x14ac:dyDescent="0.2">
      <c r="D74" s="23"/>
      <c r="E74" s="23"/>
    </row>
    <row r="75" spans="4:5" x14ac:dyDescent="0.2">
      <c r="D75" s="23"/>
      <c r="E75" s="23"/>
    </row>
    <row r="76" spans="4:5" x14ac:dyDescent="0.2">
      <c r="D76" s="23"/>
      <c r="E76" s="23"/>
    </row>
    <row r="77" spans="4:5" x14ac:dyDescent="0.2">
      <c r="D77" s="23"/>
      <c r="E77" s="23"/>
    </row>
    <row r="79" spans="4:5" x14ac:dyDescent="0.2">
      <c r="D79" s="23"/>
      <c r="E79" s="23"/>
    </row>
    <row r="80" spans="4:5" x14ac:dyDescent="0.2">
      <c r="D80" s="23"/>
      <c r="E80" s="23"/>
    </row>
    <row r="81" spans="4:5" x14ac:dyDescent="0.2">
      <c r="D81" s="23"/>
      <c r="E81" s="23"/>
    </row>
    <row r="82" spans="4:5" x14ac:dyDescent="0.2">
      <c r="D82" s="23"/>
      <c r="E82" s="23"/>
    </row>
    <row r="83" spans="4:5" x14ac:dyDescent="0.2">
      <c r="D83" s="23"/>
      <c r="E83" s="23"/>
    </row>
    <row r="94" spans="4:5" x14ac:dyDescent="0.2">
      <c r="D94" s="23"/>
      <c r="E94" s="23"/>
    </row>
  </sheetData>
  <mergeCells count="5">
    <mergeCell ref="A1:L1"/>
    <mergeCell ref="A2:L2"/>
    <mergeCell ref="A3:L3"/>
    <mergeCell ref="A4:L4"/>
    <mergeCell ref="B8:E8"/>
  </mergeCells>
  <pageMargins left="0.5" right="0.5" top="0.5" bottom="0.5" header="0.5" footer="0.5"/>
  <pageSetup scale="70" orientation="landscape" r:id="rId1"/>
  <headerFooter alignWithMargins="0">
    <oddHeader>&amp;LCASE NO. 2018-00039
ATTACHMENT 1
TO STAFF DR NO. 1-02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0805-F725-483D-8A30-7186633B70AD}">
  <sheetPr>
    <pageSetUpPr fitToPage="1"/>
  </sheetPr>
  <dimension ref="A1:U38"/>
  <sheetViews>
    <sheetView topLeftCell="C1" zoomScale="90" zoomScaleNormal="90" zoomScaleSheetLayoutView="80" workbookViewId="0">
      <selection sqref="A1:Q1"/>
    </sheetView>
  </sheetViews>
  <sheetFormatPr defaultColWidth="9.140625" defaultRowHeight="12.75" x14ac:dyDescent="0.2"/>
  <cols>
    <col min="1" max="1" width="9.28515625" style="64" bestFit="1" customWidth="1"/>
    <col min="2" max="2" width="9.140625" style="65"/>
    <col min="3" max="3" width="24.7109375" style="65" bestFit="1" customWidth="1"/>
    <col min="4" max="4" width="26.42578125" style="1" customWidth="1"/>
    <col min="5" max="16" width="11.28515625" style="1" customWidth="1"/>
    <col min="17" max="17" width="12.42578125" style="1" customWidth="1"/>
    <col min="18" max="18" width="9.85546875" style="1" bestFit="1" customWidth="1"/>
    <col min="19" max="21" width="6.5703125" style="1" bestFit="1" customWidth="1"/>
    <col min="22" max="16384" width="9.140625" style="1"/>
  </cols>
  <sheetData>
    <row r="1" spans="1:19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48"/>
      <c r="S1" s="48"/>
    </row>
    <row r="2" spans="1:19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48"/>
      <c r="S2" s="48"/>
    </row>
    <row r="3" spans="1:19" x14ac:dyDescent="0.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48"/>
      <c r="S3" s="48"/>
    </row>
    <row r="4" spans="1:19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48"/>
      <c r="S4" s="48"/>
    </row>
    <row r="5" spans="1:19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9" x14ac:dyDescent="0.2">
      <c r="A6" s="63"/>
      <c r="B6" s="63"/>
      <c r="C6" s="6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8" spans="1:19" x14ac:dyDescent="0.2">
      <c r="A8" s="63" t="s">
        <v>35</v>
      </c>
    </row>
    <row r="9" spans="1:19" x14ac:dyDescent="0.2">
      <c r="A9" s="66" t="s">
        <v>36</v>
      </c>
      <c r="B9" s="66" t="s">
        <v>37</v>
      </c>
      <c r="C9" s="66" t="s">
        <v>38</v>
      </c>
      <c r="D9" s="49"/>
      <c r="E9" s="12" t="s">
        <v>39</v>
      </c>
      <c r="F9" s="12" t="s">
        <v>40</v>
      </c>
      <c r="G9" s="12" t="s">
        <v>41</v>
      </c>
      <c r="H9" s="12" t="s">
        <v>42</v>
      </c>
      <c r="I9" s="12" t="s">
        <v>43</v>
      </c>
      <c r="J9" s="12" t="s">
        <v>44</v>
      </c>
      <c r="K9" s="12" t="s">
        <v>45</v>
      </c>
      <c r="L9" s="12" t="s">
        <v>46</v>
      </c>
      <c r="M9" s="12" t="s">
        <v>47</v>
      </c>
      <c r="N9" s="12" t="s">
        <v>48</v>
      </c>
      <c r="O9" s="12" t="s">
        <v>49</v>
      </c>
      <c r="P9" s="12" t="s">
        <v>50</v>
      </c>
      <c r="Q9" s="12" t="s">
        <v>0</v>
      </c>
    </row>
    <row r="10" spans="1:19" x14ac:dyDescent="0.2">
      <c r="A10" s="63"/>
      <c r="B10" s="63"/>
      <c r="C10" s="6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2">
      <c r="A11" s="63"/>
      <c r="B11" s="63"/>
      <c r="C11" s="63"/>
      <c r="D11" s="50" t="s"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2">
      <c r="C12" s="6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2">
      <c r="A13" s="51">
        <v>1</v>
      </c>
      <c r="B13" s="51" t="s">
        <v>52</v>
      </c>
      <c r="C13" s="52" t="s">
        <v>53</v>
      </c>
      <c r="D13" s="53" t="s">
        <v>54</v>
      </c>
      <c r="E13" s="54">
        <v>155089.92172399748</v>
      </c>
      <c r="F13" s="54">
        <v>157194.75217897439</v>
      </c>
      <c r="G13" s="54">
        <v>159284.54813070144</v>
      </c>
      <c r="H13" s="54">
        <v>160109.44120900906</v>
      </c>
      <c r="I13" s="54">
        <v>159363.72984781725</v>
      </c>
      <c r="J13" s="54">
        <v>161270.1048598963</v>
      </c>
      <c r="K13" s="54">
        <v>160074.36070142611</v>
      </c>
      <c r="L13" s="54">
        <v>160210.50248974111</v>
      </c>
      <c r="M13" s="54">
        <v>157533.22823446034</v>
      </c>
      <c r="N13" s="54">
        <v>157524.18678294154</v>
      </c>
      <c r="O13" s="54">
        <v>155763.11294822965</v>
      </c>
      <c r="P13" s="54">
        <v>154270.26884190796</v>
      </c>
      <c r="Q13" s="55">
        <v>1897688.1579491026</v>
      </c>
      <c r="R13" s="37"/>
    </row>
    <row r="14" spans="1:19" x14ac:dyDescent="0.2">
      <c r="A14" s="51">
        <v>2</v>
      </c>
      <c r="B14" s="51" t="s">
        <v>52</v>
      </c>
      <c r="C14" s="52" t="s">
        <v>55</v>
      </c>
      <c r="D14" s="53" t="s">
        <v>54</v>
      </c>
      <c r="E14" s="54">
        <v>17060.835311311541</v>
      </c>
      <c r="F14" s="54">
        <v>17411.840034974779</v>
      </c>
      <c r="G14" s="54">
        <v>17804.965325477609</v>
      </c>
      <c r="H14" s="54">
        <v>17959.407403889436</v>
      </c>
      <c r="I14" s="54">
        <v>17790.925136531077</v>
      </c>
      <c r="J14" s="54">
        <v>18114.852352940299</v>
      </c>
      <c r="K14" s="54">
        <v>18055.682985237065</v>
      </c>
      <c r="L14" s="54">
        <v>17863.8595392403</v>
      </c>
      <c r="M14" s="54">
        <v>17274.422465067502</v>
      </c>
      <c r="N14" s="54">
        <v>17232.248091787675</v>
      </c>
      <c r="O14" s="54">
        <v>17107.733275437717</v>
      </c>
      <c r="P14" s="54">
        <v>17029.409439346611</v>
      </c>
      <c r="Q14" s="55">
        <v>210706.18136124164</v>
      </c>
      <c r="R14" s="37"/>
    </row>
    <row r="15" spans="1:19" x14ac:dyDescent="0.2">
      <c r="A15" s="51">
        <v>3</v>
      </c>
      <c r="B15" s="51" t="s">
        <v>52</v>
      </c>
      <c r="C15" s="52" t="s">
        <v>56</v>
      </c>
      <c r="D15" s="53" t="s">
        <v>54</v>
      </c>
      <c r="E15" s="54">
        <v>1536.784024357599</v>
      </c>
      <c r="F15" s="54">
        <v>1524.8090839080594</v>
      </c>
      <c r="G15" s="54">
        <v>1550.7547882153954</v>
      </c>
      <c r="H15" s="54">
        <v>1545.765229694754</v>
      </c>
      <c r="I15" s="54">
        <v>1531.7944658369574</v>
      </c>
      <c r="J15" s="54">
        <v>1527.8028190204443</v>
      </c>
      <c r="K15" s="54">
        <v>1533.7902892452141</v>
      </c>
      <c r="L15" s="54">
        <v>1531.5947370447896</v>
      </c>
      <c r="M15" s="54">
        <v>1509.7290107534297</v>
      </c>
      <c r="N15" s="54">
        <v>1513.7045973518589</v>
      </c>
      <c r="O15" s="54">
        <v>1567.3750164306509</v>
      </c>
      <c r="P15" s="54">
        <v>1509.7290107534297</v>
      </c>
      <c r="Q15" s="55">
        <v>18383.633072612582</v>
      </c>
      <c r="R15" s="37"/>
    </row>
    <row r="16" spans="1:19" x14ac:dyDescent="0.2">
      <c r="A16" s="51">
        <v>4</v>
      </c>
      <c r="B16" s="51" t="s">
        <v>52</v>
      </c>
      <c r="C16" s="52" t="s">
        <v>57</v>
      </c>
      <c r="D16" s="53" t="s">
        <v>54</v>
      </c>
      <c r="E16" s="54">
        <v>230</v>
      </c>
      <c r="F16" s="54">
        <v>230</v>
      </c>
      <c r="G16" s="54">
        <v>230</v>
      </c>
      <c r="H16" s="54">
        <v>230</v>
      </c>
      <c r="I16" s="54">
        <v>230</v>
      </c>
      <c r="J16" s="54">
        <v>230</v>
      </c>
      <c r="K16" s="54">
        <v>230</v>
      </c>
      <c r="L16" s="54">
        <v>230</v>
      </c>
      <c r="M16" s="54">
        <v>230</v>
      </c>
      <c r="N16" s="54">
        <v>230</v>
      </c>
      <c r="O16" s="54">
        <v>230</v>
      </c>
      <c r="P16" s="54">
        <v>230</v>
      </c>
      <c r="Q16" s="55">
        <v>2760</v>
      </c>
      <c r="R16" s="37"/>
    </row>
    <row r="17" spans="1:21" x14ac:dyDescent="0.2">
      <c r="A17" s="51">
        <v>5</v>
      </c>
      <c r="B17" s="51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37"/>
    </row>
    <row r="18" spans="1:21" x14ac:dyDescent="0.2">
      <c r="A18" s="51">
        <v>6</v>
      </c>
      <c r="B18" s="51" t="s">
        <v>58</v>
      </c>
      <c r="C18" s="52" t="s">
        <v>59</v>
      </c>
      <c r="D18" s="53" t="s">
        <v>54</v>
      </c>
      <c r="E18" s="54">
        <v>1.9047619047619049</v>
      </c>
      <c r="F18" s="54">
        <v>2.8571428571428572</v>
      </c>
      <c r="G18" s="54">
        <v>2.8571428571428572</v>
      </c>
      <c r="H18" s="54">
        <v>2.8571428571428572</v>
      </c>
      <c r="I18" s="54">
        <v>2.8571428571428572</v>
      </c>
      <c r="J18" s="54">
        <v>2.8571428571428572</v>
      </c>
      <c r="K18" s="54">
        <v>2.8571428571428572</v>
      </c>
      <c r="L18" s="54">
        <v>3.6281179138321997</v>
      </c>
      <c r="M18" s="54">
        <v>1.8140589569161001</v>
      </c>
      <c r="N18" s="54">
        <v>1.8140589569161001</v>
      </c>
      <c r="O18" s="54">
        <v>1.8140589569161001</v>
      </c>
      <c r="P18" s="54">
        <v>1.8140589569161001</v>
      </c>
      <c r="Q18" s="55">
        <v>29.931972789115644</v>
      </c>
      <c r="R18" s="37"/>
    </row>
    <row r="19" spans="1:21" x14ac:dyDescent="0.2">
      <c r="A19" s="51">
        <v>7</v>
      </c>
      <c r="B19" s="51" t="s">
        <v>58</v>
      </c>
      <c r="C19" s="52" t="s">
        <v>60</v>
      </c>
      <c r="D19" s="53" t="s">
        <v>54</v>
      </c>
      <c r="E19" s="54">
        <v>5</v>
      </c>
      <c r="F19" s="54">
        <v>5</v>
      </c>
      <c r="G19" s="54">
        <v>5</v>
      </c>
      <c r="H19" s="54">
        <v>5</v>
      </c>
      <c r="I19" s="54">
        <v>5</v>
      </c>
      <c r="J19" s="54">
        <v>5</v>
      </c>
      <c r="K19" s="54">
        <v>5</v>
      </c>
      <c r="L19" s="54">
        <v>5</v>
      </c>
      <c r="M19" s="54">
        <v>5</v>
      </c>
      <c r="N19" s="54">
        <v>5</v>
      </c>
      <c r="O19" s="54">
        <v>5</v>
      </c>
      <c r="P19" s="54">
        <v>5</v>
      </c>
      <c r="Q19" s="55">
        <v>60</v>
      </c>
      <c r="R19" s="37"/>
    </row>
    <row r="20" spans="1:21" x14ac:dyDescent="0.2">
      <c r="A20" s="51">
        <v>8</v>
      </c>
      <c r="B20" s="51" t="s">
        <v>58</v>
      </c>
      <c r="C20" s="52" t="s">
        <v>61</v>
      </c>
      <c r="D20" s="53" t="s">
        <v>54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5">
        <v>0</v>
      </c>
      <c r="R20" s="37"/>
    </row>
    <row r="21" spans="1:21" x14ac:dyDescent="0.2">
      <c r="A21" s="51">
        <v>9</v>
      </c>
      <c r="B21" s="51"/>
      <c r="C21" s="52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37"/>
    </row>
    <row r="22" spans="1:21" x14ac:dyDescent="0.2">
      <c r="A22" s="51">
        <v>10</v>
      </c>
      <c r="B22" s="51" t="s">
        <v>62</v>
      </c>
      <c r="C22" s="52" t="s">
        <v>63</v>
      </c>
      <c r="D22" s="53" t="s">
        <v>54</v>
      </c>
      <c r="E22" s="54">
        <v>69</v>
      </c>
      <c r="F22" s="54">
        <v>68</v>
      </c>
      <c r="G22" s="54">
        <v>68</v>
      </c>
      <c r="H22" s="54">
        <v>68</v>
      </c>
      <c r="I22" s="54">
        <v>68</v>
      </c>
      <c r="J22" s="54">
        <v>68</v>
      </c>
      <c r="K22" s="54">
        <v>68</v>
      </c>
      <c r="L22" s="54">
        <v>68</v>
      </c>
      <c r="M22" s="54">
        <v>68</v>
      </c>
      <c r="N22" s="54">
        <v>68</v>
      </c>
      <c r="O22" s="54">
        <v>68</v>
      </c>
      <c r="P22" s="54">
        <v>68</v>
      </c>
      <c r="Q22" s="55">
        <v>817</v>
      </c>
      <c r="R22" s="37"/>
      <c r="S22" s="56"/>
      <c r="T22" s="56"/>
      <c r="U22" s="56"/>
    </row>
    <row r="23" spans="1:21" x14ac:dyDescent="0.2">
      <c r="A23" s="51">
        <v>11</v>
      </c>
      <c r="B23" s="51" t="s">
        <v>64</v>
      </c>
      <c r="C23" s="52" t="s">
        <v>65</v>
      </c>
      <c r="D23" s="53" t="s">
        <v>54</v>
      </c>
      <c r="E23" s="54">
        <v>123</v>
      </c>
      <c r="F23" s="54">
        <v>123</v>
      </c>
      <c r="G23" s="54">
        <v>123</v>
      </c>
      <c r="H23" s="54">
        <v>123</v>
      </c>
      <c r="I23" s="54">
        <v>123</v>
      </c>
      <c r="J23" s="54">
        <v>123</v>
      </c>
      <c r="K23" s="54">
        <v>123</v>
      </c>
      <c r="L23" s="54">
        <v>123</v>
      </c>
      <c r="M23" s="54">
        <v>123</v>
      </c>
      <c r="N23" s="54">
        <v>123</v>
      </c>
      <c r="O23" s="54">
        <v>123</v>
      </c>
      <c r="P23" s="54">
        <v>123</v>
      </c>
      <c r="Q23" s="55">
        <v>1476</v>
      </c>
      <c r="R23" s="37"/>
    </row>
    <row r="24" spans="1:21" x14ac:dyDescent="0.2">
      <c r="A24" s="51">
        <v>12</v>
      </c>
      <c r="B24" s="57"/>
      <c r="C24" s="57"/>
      <c r="D24" s="53"/>
      <c r="E24" s="58">
        <v>174116.44582157137</v>
      </c>
      <c r="F24" s="58">
        <v>176560.25844071436</v>
      </c>
      <c r="G24" s="58">
        <v>179069.12538725158</v>
      </c>
      <c r="H24" s="58">
        <v>180043.47098545037</v>
      </c>
      <c r="I24" s="58">
        <v>179115.30659304242</v>
      </c>
      <c r="J24" s="58">
        <v>181341.61717471416</v>
      </c>
      <c r="K24" s="58">
        <v>180092.69111876554</v>
      </c>
      <c r="L24" s="58">
        <v>180035.58488394006</v>
      </c>
      <c r="M24" s="58">
        <v>176745.19376923819</v>
      </c>
      <c r="N24" s="58">
        <v>176697.95353103802</v>
      </c>
      <c r="O24" s="58">
        <v>174866.03529905496</v>
      </c>
      <c r="P24" s="58">
        <v>173237.22135096492</v>
      </c>
      <c r="Q24" s="58">
        <v>2131920.9043557462</v>
      </c>
      <c r="R24" s="37"/>
    </row>
    <row r="25" spans="1:21" x14ac:dyDescent="0.2">
      <c r="A25" s="51">
        <v>13</v>
      </c>
      <c r="B25" s="57"/>
      <c r="C25" s="57"/>
      <c r="D25" s="57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7"/>
    </row>
    <row r="26" spans="1:21" x14ac:dyDescent="0.2">
      <c r="A26" s="51">
        <v>14</v>
      </c>
      <c r="B26" s="57"/>
      <c r="C26" s="57"/>
      <c r="D26" s="60" t="s">
        <v>66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7"/>
    </row>
    <row r="27" spans="1:21" x14ac:dyDescent="0.2">
      <c r="A27" s="51">
        <v>15</v>
      </c>
      <c r="B27" s="51"/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61"/>
    </row>
    <row r="28" spans="1:21" x14ac:dyDescent="0.2">
      <c r="A28" s="51">
        <v>16</v>
      </c>
      <c r="B28" s="51" t="s">
        <v>58</v>
      </c>
      <c r="C28" s="52" t="s">
        <v>59</v>
      </c>
      <c r="D28" s="53" t="s">
        <v>54</v>
      </c>
      <c r="E28" s="54">
        <v>109.53793197278914</v>
      </c>
      <c r="F28" s="54">
        <v>727.93622222222234</v>
      </c>
      <c r="G28" s="54">
        <v>1750.4923492063492</v>
      </c>
      <c r="H28" s="54">
        <v>2213.0906349206339</v>
      </c>
      <c r="I28" s="54">
        <v>2232.4891428571427</v>
      </c>
      <c r="J28" s="54">
        <v>1717.9436507936507</v>
      </c>
      <c r="K28" s="54">
        <v>1585.0223174603175</v>
      </c>
      <c r="L28" s="54">
        <v>771.88483212639892</v>
      </c>
      <c r="M28" s="54">
        <v>26.711523663228739</v>
      </c>
      <c r="N28" s="54">
        <v>24.821643673469392</v>
      </c>
      <c r="O28" s="54">
        <v>24.821643673469392</v>
      </c>
      <c r="P28" s="54">
        <v>75.071873796113437</v>
      </c>
      <c r="Q28" s="55">
        <v>11259.823766365787</v>
      </c>
      <c r="R28" s="61"/>
    </row>
    <row r="29" spans="1:21" x14ac:dyDescent="0.2">
      <c r="A29" s="51">
        <v>17</v>
      </c>
      <c r="B29" s="51" t="s">
        <v>58</v>
      </c>
      <c r="C29" s="52" t="s">
        <v>60</v>
      </c>
      <c r="D29" s="53" t="s">
        <v>54</v>
      </c>
      <c r="E29" s="54">
        <v>15546.3</v>
      </c>
      <c r="F29" s="54">
        <v>15424.5</v>
      </c>
      <c r="G29" s="54">
        <v>20789.3</v>
      </c>
      <c r="H29" s="54">
        <v>11329</v>
      </c>
      <c r="I29" s="54">
        <v>12729.2</v>
      </c>
      <c r="J29" s="54">
        <v>27997.4</v>
      </c>
      <c r="K29" s="54">
        <v>24363.8</v>
      </c>
      <c r="L29" s="54">
        <v>25322.400000000001</v>
      </c>
      <c r="M29" s="54">
        <v>17899.900000000001</v>
      </c>
      <c r="N29" s="54">
        <v>12783</v>
      </c>
      <c r="O29" s="54">
        <v>17987.3</v>
      </c>
      <c r="P29" s="54">
        <v>13898.4</v>
      </c>
      <c r="Q29" s="55">
        <v>216070.5</v>
      </c>
      <c r="R29" s="61"/>
    </row>
    <row r="30" spans="1:21" x14ac:dyDescent="0.2">
      <c r="A30" s="51">
        <v>18</v>
      </c>
      <c r="B30" s="51" t="s">
        <v>58</v>
      </c>
      <c r="C30" s="52" t="s">
        <v>61</v>
      </c>
      <c r="D30" s="53" t="s">
        <v>54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5">
        <v>0</v>
      </c>
      <c r="R30" s="61"/>
    </row>
    <row r="31" spans="1:21" x14ac:dyDescent="0.2">
      <c r="A31" s="51">
        <v>19</v>
      </c>
      <c r="B31" s="51"/>
      <c r="C31" s="5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61"/>
    </row>
    <row r="32" spans="1:21" x14ac:dyDescent="0.2">
      <c r="A32" s="51">
        <v>20</v>
      </c>
      <c r="B32" s="51" t="s">
        <v>62</v>
      </c>
      <c r="C32" s="52" t="s">
        <v>63</v>
      </c>
      <c r="D32" s="53" t="s">
        <v>54</v>
      </c>
      <c r="E32" s="54">
        <v>619139</v>
      </c>
      <c r="F32" s="54">
        <v>721674</v>
      </c>
      <c r="G32" s="54">
        <v>726744</v>
      </c>
      <c r="H32" s="54">
        <v>737812</v>
      </c>
      <c r="I32" s="54">
        <v>810248</v>
      </c>
      <c r="J32" s="54">
        <v>716816</v>
      </c>
      <c r="K32" s="54">
        <v>744573</v>
      </c>
      <c r="L32" s="54">
        <v>709614</v>
      </c>
      <c r="M32" s="54">
        <v>656164</v>
      </c>
      <c r="N32" s="54">
        <v>559736</v>
      </c>
      <c r="O32" s="54">
        <v>595280</v>
      </c>
      <c r="P32" s="54">
        <v>657551</v>
      </c>
      <c r="Q32" s="55">
        <v>8255351</v>
      </c>
      <c r="R32" s="61"/>
    </row>
    <row r="33" spans="1:18" x14ac:dyDescent="0.2">
      <c r="A33" s="51">
        <v>21</v>
      </c>
      <c r="B33" s="51" t="s">
        <v>64</v>
      </c>
      <c r="C33" s="52" t="s">
        <v>65</v>
      </c>
      <c r="D33" s="53" t="s">
        <v>54</v>
      </c>
      <c r="E33" s="54">
        <v>594621</v>
      </c>
      <c r="F33" s="54">
        <v>717903</v>
      </c>
      <c r="G33" s="54">
        <v>849833</v>
      </c>
      <c r="H33" s="54">
        <v>782315</v>
      </c>
      <c r="I33" s="54">
        <v>926626</v>
      </c>
      <c r="J33" s="54">
        <v>719010</v>
      </c>
      <c r="K33" s="54">
        <v>774395</v>
      </c>
      <c r="L33" s="54">
        <v>681722</v>
      </c>
      <c r="M33" s="54">
        <v>557142</v>
      </c>
      <c r="N33" s="54">
        <v>528613</v>
      </c>
      <c r="O33" s="54">
        <v>495418</v>
      </c>
      <c r="P33" s="54">
        <v>550828</v>
      </c>
      <c r="Q33" s="55">
        <v>8178426</v>
      </c>
      <c r="R33" s="61"/>
    </row>
    <row r="34" spans="1:18" x14ac:dyDescent="0.2">
      <c r="A34" s="51">
        <v>22</v>
      </c>
      <c r="B34" s="57"/>
      <c r="C34" s="57"/>
      <c r="D34" s="53"/>
      <c r="E34" s="58">
        <v>1229415.8379319729</v>
      </c>
      <c r="F34" s="58">
        <v>1455729.4362222222</v>
      </c>
      <c r="G34" s="58">
        <v>1599116.7923492063</v>
      </c>
      <c r="H34" s="58">
        <v>1533669.0906349206</v>
      </c>
      <c r="I34" s="58">
        <v>1751835.6891428572</v>
      </c>
      <c r="J34" s="58">
        <v>1465541.3436507937</v>
      </c>
      <c r="K34" s="58">
        <v>1544916.8223174603</v>
      </c>
      <c r="L34" s="58">
        <v>1417430.2848321265</v>
      </c>
      <c r="M34" s="58">
        <v>1231232.6115236632</v>
      </c>
      <c r="N34" s="58">
        <v>1101156.8216436733</v>
      </c>
      <c r="O34" s="58">
        <v>1108710.1216436736</v>
      </c>
      <c r="P34" s="58">
        <v>1222352.4718737961</v>
      </c>
      <c r="Q34" s="58">
        <v>16661107.323766366</v>
      </c>
      <c r="R34" s="61"/>
    </row>
    <row r="37" spans="1:18" x14ac:dyDescent="0.2">
      <c r="A37" s="67" t="s">
        <v>34</v>
      </c>
    </row>
    <row r="38" spans="1:18" x14ac:dyDescent="0.2">
      <c r="A38" s="67"/>
    </row>
  </sheetData>
  <mergeCells count="5">
    <mergeCell ref="A1:Q1"/>
    <mergeCell ref="A2:Q2"/>
    <mergeCell ref="A3:Q3"/>
    <mergeCell ref="A4:Q4"/>
    <mergeCell ref="A5:Q5"/>
  </mergeCells>
  <pageMargins left="0.75" right="0.75" top="1" bottom="1" header="0.5" footer="0.5"/>
  <pageSetup scale="55" fitToHeight="0" orientation="landscape" r:id="rId1"/>
  <headerFooter alignWithMargins="0">
    <oddHeader>&amp;LCASE NO. 2018-00039
ATTACHMENT 1
TO STAFF DR NO. 1-02&amp;RExhibit 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I Three Mo</vt:lpstr>
      <vt:lpstr>Exhibit I One Mo</vt:lpstr>
      <vt:lpstr>Exhibit J PRP</vt:lpstr>
      <vt:lpstr>'Exhibit I One Mo'!Print_Area</vt:lpstr>
      <vt:lpstr>'Exhibit I Three Mo'!Print_Area</vt:lpstr>
      <vt:lpstr>'Exhibit J PRP'!Print_Area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 Story</dc:creator>
  <cp:lastModifiedBy>Eric J Wilen</cp:lastModifiedBy>
  <cp:lastPrinted>2020-03-13T19:26:18Z</cp:lastPrinted>
  <dcterms:created xsi:type="dcterms:W3CDTF">2020-03-03T13:57:43Z</dcterms:created>
  <dcterms:modified xsi:type="dcterms:W3CDTF">2020-03-13T19:26:24Z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