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ax Reform\ARAM Forecasting Excess\USED IN FILING\"/>
    </mc:Choice>
  </mc:AlternateContent>
  <bookViews>
    <workbookView xWindow="0" yWindow="0" windowWidth="23040" windowHeight="10548"/>
  </bookViews>
  <sheets>
    <sheet name="KU Excess Detail" sheetId="3" r:id="rId1"/>
    <sheet name="LGE Excess Detail" sheetId="7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" l="1"/>
  <c r="O14" i="7" l="1"/>
  <c r="O13" i="7"/>
  <c r="O15" i="7" s="1"/>
  <c r="O9" i="7"/>
  <c r="O8" i="7"/>
  <c r="C18" i="7"/>
  <c r="D18" i="7"/>
  <c r="E18" i="7"/>
  <c r="F18" i="7"/>
  <c r="G18" i="7"/>
  <c r="H18" i="7"/>
  <c r="I18" i="7"/>
  <c r="J18" i="7"/>
  <c r="K18" i="7"/>
  <c r="L18" i="7"/>
  <c r="M18" i="7"/>
  <c r="N18" i="7"/>
  <c r="C19" i="7"/>
  <c r="D19" i="7"/>
  <c r="E19" i="7"/>
  <c r="F19" i="7"/>
  <c r="G19" i="7"/>
  <c r="H19" i="7"/>
  <c r="I19" i="7"/>
  <c r="J19" i="7"/>
  <c r="K19" i="7"/>
  <c r="L19" i="7"/>
  <c r="M19" i="7"/>
  <c r="N19" i="7"/>
  <c r="O8" i="3"/>
  <c r="O10" i="7" l="1"/>
  <c r="Q9" i="3"/>
  <c r="Q8" i="3"/>
  <c r="Q10" i="3" l="1"/>
  <c r="B19" i="7"/>
  <c r="B18" i="7"/>
  <c r="C15" i="7"/>
  <c r="B15" i="7"/>
  <c r="B10" i="7"/>
  <c r="O18" i="7" l="1"/>
  <c r="O19" i="7"/>
  <c r="B20" i="7"/>
  <c r="C10" i="7"/>
  <c r="D15" i="7"/>
  <c r="O20" i="7" l="1"/>
  <c r="C20" i="7"/>
  <c r="D10" i="7"/>
  <c r="E15" i="7"/>
  <c r="D20" i="7" l="1"/>
  <c r="E10" i="7"/>
  <c r="F15" i="7"/>
  <c r="E20" i="7" l="1"/>
  <c r="F10" i="7"/>
  <c r="G15" i="7"/>
  <c r="F20" i="7" l="1"/>
  <c r="G10" i="7"/>
  <c r="H15" i="7"/>
  <c r="G20" i="7" l="1"/>
  <c r="H10" i="7"/>
  <c r="I15" i="7"/>
  <c r="H20" i="7" l="1"/>
  <c r="I10" i="7"/>
  <c r="J15" i="7"/>
  <c r="I20" i="7" l="1"/>
  <c r="J10" i="7"/>
  <c r="K15" i="7"/>
  <c r="J20" i="7" l="1"/>
  <c r="K10" i="7"/>
  <c r="L15" i="7"/>
  <c r="C10" i="3"/>
  <c r="B10" i="3"/>
  <c r="K20" i="7" l="1"/>
  <c r="L10" i="7"/>
  <c r="M15" i="7"/>
  <c r="N15" i="7"/>
  <c r="D10" i="3"/>
  <c r="L20" i="7" l="1"/>
  <c r="M10" i="7"/>
  <c r="N10" i="7"/>
  <c r="E10" i="3"/>
  <c r="M20" i="7" l="1"/>
  <c r="F10" i="3"/>
  <c r="N20" i="7" l="1"/>
  <c r="G10" i="3"/>
  <c r="H10" i="3" l="1"/>
  <c r="I10" i="3" l="1"/>
  <c r="J10" i="3" l="1"/>
  <c r="K10" i="3" l="1"/>
  <c r="L10" i="3" l="1"/>
  <c r="M10" i="3" l="1"/>
  <c r="N10" i="3" l="1"/>
  <c r="O10" i="3" l="1"/>
</calcChain>
</file>

<file path=xl/sharedStrings.xml><?xml version="1.0" encoding="utf-8"?>
<sst xmlns="http://schemas.openxmlformats.org/spreadsheetml/2006/main" count="30" uniqueCount="19">
  <si>
    <t>Kentucky Utilities Company</t>
  </si>
  <si>
    <t>Description</t>
  </si>
  <si>
    <t>Total Protected Deferred Taxes</t>
  </si>
  <si>
    <t>Protected (Property Related) Deferred Taxes:</t>
  </si>
  <si>
    <t>Electric Base - Unamortized Excess Accumulated Deferred Income Tax</t>
  </si>
  <si>
    <t>Tax Reform Act of 1986 and Kentucky Tax Act of 2005</t>
  </si>
  <si>
    <t>Louisville Gas &amp; Electric Company</t>
  </si>
  <si>
    <t>Electric Protected (Property Related) Deferred Taxes:</t>
  </si>
  <si>
    <t>Gas Protected (Property Related) Deferred Taxes:</t>
  </si>
  <si>
    <t>Total Protected (Property Related) Deferred Taxes:</t>
  </si>
  <si>
    <t>Electric Protected Deferred Taxes</t>
  </si>
  <si>
    <t>Gas Protected Deferred Taxes</t>
  </si>
  <si>
    <t>Amortization of Excess for Test Period</t>
  </si>
  <si>
    <t>Excess Deferred Taxes - Protected</t>
  </si>
  <si>
    <t>Tax versus Book Depreciation Related - Federal</t>
  </si>
  <si>
    <t>Tax versus Book Depreciation Related - State</t>
  </si>
  <si>
    <t>Jurisdictional Factor</t>
  </si>
  <si>
    <t>Jurisdictional Amount</t>
  </si>
  <si>
    <t>Base - Unamortized Excess Accumulated Deferred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</si>
</sst>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 applyBorder="1"/>
    <xf numFmtId="43" fontId="2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left" wrapText="1"/>
    </xf>
    <xf numFmtId="164" fontId="0" fillId="0" borderId="0" xfId="0" applyNumberFormat="1"/>
    <xf numFmtId="164" fontId="0" fillId="0" borderId="1" xfId="1" applyNumberFormat="1" applyFont="1" applyBorder="1"/>
    <xf numFmtId="0" fontId="2" fillId="0" borderId="0" xfId="0" applyFont="1"/>
    <xf numFmtId="164" fontId="2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Fill="1" applyBorder="1"/>
    <xf numFmtId="0" fontId="0" fillId="0" borderId="0" xfId="0" applyFont="1" applyFill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7" fontId="3" fillId="0" borderId="0" xfId="1" quotePrefix="1" applyNumberFormat="1" applyFont="1" applyAlignment="1">
      <alignment horizontal="center" wrapText="1"/>
    </xf>
    <xf numFmtId="43" fontId="0" fillId="0" borderId="0" xfId="1" applyFont="1" applyBorder="1"/>
    <xf numFmtId="10" fontId="1" fillId="0" borderId="0" xfId="2" applyNumberFormat="1" applyFont="1" applyFill="1" applyBorder="1"/>
    <xf numFmtId="0" fontId="0" fillId="0" borderId="0" xfId="0" applyBorder="1"/>
    <xf numFmtId="43" fontId="0" fillId="0" borderId="0" xfId="1" applyFont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2" fillId="0" borderId="0" xfId="1" applyFont="1" applyBorder="1"/>
    <xf numFmtId="43" fontId="0" fillId="0" borderId="0" xfId="1" applyFont="1" applyFill="1" applyBorder="1"/>
    <xf numFmtId="17" fontId="3" fillId="0" borderId="0" xfId="1" quotePrefix="1" applyNumberFormat="1" applyFont="1" applyBorder="1" applyAlignment="1">
      <alignment horizontal="center"/>
    </xf>
    <xf numFmtId="10" fontId="0" fillId="0" borderId="0" xfId="2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="80" zoomScaleNormal="80" workbookViewId="0">
      <selection activeCell="A14" sqref="A14"/>
    </sheetView>
  </sheetViews>
  <sheetFormatPr defaultRowHeight="14.4" x14ac:dyDescent="0.3"/>
  <cols>
    <col min="1" max="1" width="50.5546875" style="3" customWidth="1"/>
    <col min="2" max="14" width="13.109375" customWidth="1"/>
    <col min="15" max="15" width="14.6640625" customWidth="1"/>
    <col min="16" max="16" width="16" customWidth="1"/>
    <col min="17" max="17" width="15.88671875" customWidth="1"/>
  </cols>
  <sheetData>
    <row r="1" spans="1:17" x14ac:dyDescent="0.3">
      <c r="A1" s="2" t="s">
        <v>0</v>
      </c>
    </row>
    <row r="2" spans="1:17" x14ac:dyDescent="0.3">
      <c r="A2" s="3" t="s">
        <v>13</v>
      </c>
    </row>
    <row r="3" spans="1:17" x14ac:dyDescent="0.3">
      <c r="A3" s="3" t="s">
        <v>5</v>
      </c>
    </row>
    <row r="4" spans="1:17" x14ac:dyDescent="0.3">
      <c r="B4" s="24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7" ht="48.6" x14ac:dyDescent="0.45">
      <c r="A5" s="4" t="s">
        <v>1</v>
      </c>
      <c r="B5" s="22">
        <v>42916</v>
      </c>
      <c r="C5" s="22">
        <v>42947</v>
      </c>
      <c r="D5" s="22">
        <v>42978</v>
      </c>
      <c r="E5" s="22">
        <v>43008</v>
      </c>
      <c r="F5" s="22">
        <v>43039</v>
      </c>
      <c r="G5" s="22">
        <v>43069</v>
      </c>
      <c r="H5" s="22">
        <v>43100</v>
      </c>
      <c r="I5" s="22">
        <v>43131</v>
      </c>
      <c r="J5" s="22">
        <v>43159</v>
      </c>
      <c r="K5" s="22">
        <v>43190</v>
      </c>
      <c r="L5" s="22">
        <v>43220</v>
      </c>
      <c r="M5" s="22">
        <v>43251</v>
      </c>
      <c r="N5" s="22">
        <v>43281</v>
      </c>
      <c r="O5" s="14" t="s">
        <v>12</v>
      </c>
      <c r="P5" s="14" t="s">
        <v>16</v>
      </c>
      <c r="Q5" s="14" t="s">
        <v>17</v>
      </c>
    </row>
    <row r="6" spans="1:17" x14ac:dyDescent="0.3">
      <c r="A6" s="18"/>
      <c r="B6" s="17"/>
    </row>
    <row r="7" spans="1:17" x14ac:dyDescent="0.3">
      <c r="A7" s="19" t="s">
        <v>3</v>
      </c>
      <c r="B7" s="17"/>
    </row>
    <row r="8" spans="1:17" x14ac:dyDescent="0.3">
      <c r="A8" s="15" t="s">
        <v>14</v>
      </c>
      <c r="B8" s="1">
        <v>1120105</v>
      </c>
      <c r="C8" s="1">
        <v>1059063.3333333333</v>
      </c>
      <c r="D8" s="1">
        <v>998021.66666666663</v>
      </c>
      <c r="E8" s="1">
        <v>936980</v>
      </c>
      <c r="F8" s="1">
        <v>875938.33333333337</v>
      </c>
      <c r="G8" s="1">
        <v>814896.66666666674</v>
      </c>
      <c r="H8" s="1">
        <v>753855.00000000012</v>
      </c>
      <c r="I8" s="1">
        <v>699063.33333333349</v>
      </c>
      <c r="J8" s="1">
        <v>644271.66666666686</v>
      </c>
      <c r="K8" s="1">
        <v>589480.00000000023</v>
      </c>
      <c r="L8" s="1">
        <v>534688.3333333336</v>
      </c>
      <c r="M8" s="1">
        <v>479896.66666666692</v>
      </c>
      <c r="N8" s="1">
        <v>425105.00000000023</v>
      </c>
      <c r="O8" s="1">
        <f>+B8-N8</f>
        <v>694999.99999999977</v>
      </c>
      <c r="P8" s="23">
        <v>0.88836722214228614</v>
      </c>
      <c r="Q8" s="5">
        <f>O8*P8</f>
        <v>617415.21938888868</v>
      </c>
    </row>
    <row r="9" spans="1:17" x14ac:dyDescent="0.3">
      <c r="A9" s="15" t="s">
        <v>15</v>
      </c>
      <c r="B9" s="6">
        <v>4036539</v>
      </c>
      <c r="C9" s="6">
        <v>4014247.3583333334</v>
      </c>
      <c r="D9" s="6">
        <v>3991955.7166666668</v>
      </c>
      <c r="E9" s="6">
        <v>3969664.0750000002</v>
      </c>
      <c r="F9" s="6">
        <v>3947372.4333333336</v>
      </c>
      <c r="G9" s="6">
        <v>3925080.791666667</v>
      </c>
      <c r="H9" s="6">
        <v>3902789.1500000004</v>
      </c>
      <c r="I9" s="6">
        <v>3882580.8166666669</v>
      </c>
      <c r="J9" s="6">
        <v>3862372.4833333334</v>
      </c>
      <c r="K9" s="6">
        <v>3842164.15</v>
      </c>
      <c r="L9" s="6">
        <v>3821955.8166666664</v>
      </c>
      <c r="M9" s="6">
        <v>3801747.4833333329</v>
      </c>
      <c r="N9" s="6">
        <v>3781539.1499999994</v>
      </c>
      <c r="O9" s="6">
        <f>+B9-N9</f>
        <v>254999.85000000056</v>
      </c>
      <c r="P9" s="23">
        <v>0.93456606243533846</v>
      </c>
      <c r="Q9" s="6">
        <f>O9*P9</f>
        <v>238314.20573610248</v>
      </c>
    </row>
    <row r="10" spans="1:17" s="7" customFormat="1" x14ac:dyDescent="0.3">
      <c r="A10" s="20" t="s">
        <v>2</v>
      </c>
      <c r="B10" s="13">
        <f t="shared" ref="B10:Q10" si="0">SUM(B8:B9)</f>
        <v>5156644</v>
      </c>
      <c r="C10" s="8">
        <f t="shared" si="0"/>
        <v>5073310.6916666664</v>
      </c>
      <c r="D10" s="8">
        <f t="shared" si="0"/>
        <v>4989977.3833333338</v>
      </c>
      <c r="E10" s="8">
        <f t="shared" si="0"/>
        <v>4906644.0750000002</v>
      </c>
      <c r="F10" s="8">
        <f t="shared" si="0"/>
        <v>4823310.7666666666</v>
      </c>
      <c r="G10" s="8">
        <f t="shared" si="0"/>
        <v>4739977.458333334</v>
      </c>
      <c r="H10" s="8">
        <f t="shared" si="0"/>
        <v>4656644.1500000004</v>
      </c>
      <c r="I10" s="8">
        <f t="shared" si="0"/>
        <v>4581644.1500000004</v>
      </c>
      <c r="J10" s="8">
        <f t="shared" si="0"/>
        <v>4506644.1500000004</v>
      </c>
      <c r="K10" s="8">
        <f t="shared" si="0"/>
        <v>4431644.1500000004</v>
      </c>
      <c r="L10" s="8">
        <f t="shared" si="0"/>
        <v>4356644.1500000004</v>
      </c>
      <c r="M10" s="8">
        <f t="shared" si="0"/>
        <v>4281644.1499999994</v>
      </c>
      <c r="N10" s="8">
        <f t="shared" si="0"/>
        <v>4206644.1499999994</v>
      </c>
      <c r="O10" s="8">
        <f t="shared" si="0"/>
        <v>949999.85000000033</v>
      </c>
      <c r="Q10" s="8">
        <f t="shared" si="0"/>
        <v>855729.42512499122</v>
      </c>
    </row>
    <row r="11" spans="1:17" s="11" customFormat="1" x14ac:dyDescent="0.3">
      <c r="A11" s="21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6"/>
    </row>
    <row r="12" spans="1:17" s="11" customFormat="1" x14ac:dyDescent="0.3">
      <c r="A12" s="21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2"/>
    </row>
  </sheetData>
  <mergeCells count="1">
    <mergeCell ref="B4:N4"/>
  </mergeCells>
  <pageMargins left="0.7" right="0.7" top="0.75" bottom="0.75" header="0.3" footer="0.3"/>
  <pageSetup scale="52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80" zoomScaleNormal="80" workbookViewId="0">
      <selection activeCell="D25" sqref="D25"/>
    </sheetView>
  </sheetViews>
  <sheetFormatPr defaultRowHeight="14.4" x14ac:dyDescent="0.3"/>
  <cols>
    <col min="1" max="1" width="50.5546875" style="3" customWidth="1"/>
    <col min="2" max="14" width="13.109375" customWidth="1"/>
    <col min="15" max="15" width="15.109375" customWidth="1"/>
  </cols>
  <sheetData>
    <row r="1" spans="1:15" x14ac:dyDescent="0.3">
      <c r="A1" s="2" t="s">
        <v>6</v>
      </c>
    </row>
    <row r="2" spans="1:15" x14ac:dyDescent="0.3">
      <c r="A2" s="3" t="s">
        <v>13</v>
      </c>
    </row>
    <row r="3" spans="1:15" x14ac:dyDescent="0.3">
      <c r="A3" s="3" t="s">
        <v>5</v>
      </c>
    </row>
    <row r="4" spans="1:15" x14ac:dyDescent="0.3">
      <c r="B4" s="24" t="s">
        <v>18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5" ht="48.6" x14ac:dyDescent="0.45">
      <c r="A5" s="4" t="s">
        <v>1</v>
      </c>
      <c r="B5" s="22">
        <v>42916</v>
      </c>
      <c r="C5" s="22">
        <v>42947</v>
      </c>
      <c r="D5" s="22">
        <v>42978</v>
      </c>
      <c r="E5" s="22">
        <v>43008</v>
      </c>
      <c r="F5" s="22">
        <v>43039</v>
      </c>
      <c r="G5" s="22">
        <v>43069</v>
      </c>
      <c r="H5" s="22">
        <v>43100</v>
      </c>
      <c r="I5" s="22">
        <v>43131</v>
      </c>
      <c r="J5" s="22">
        <v>43159</v>
      </c>
      <c r="K5" s="22">
        <v>43190</v>
      </c>
      <c r="L5" s="22">
        <v>43220</v>
      </c>
      <c r="M5" s="22">
        <v>43251</v>
      </c>
      <c r="N5" s="22">
        <v>43281</v>
      </c>
      <c r="O5" s="14" t="s">
        <v>12</v>
      </c>
    </row>
    <row r="6" spans="1:15" x14ac:dyDescent="0.3">
      <c r="A6" s="18"/>
      <c r="B6" s="17"/>
    </row>
    <row r="7" spans="1:15" x14ac:dyDescent="0.3">
      <c r="A7" s="19" t="s">
        <v>7</v>
      </c>
      <c r="B7" s="17"/>
    </row>
    <row r="8" spans="1:15" x14ac:dyDescent="0.3">
      <c r="A8" s="15" t="s">
        <v>14</v>
      </c>
      <c r="B8" s="1">
        <v>1103389</v>
      </c>
      <c r="C8" s="1">
        <v>1091096.25</v>
      </c>
      <c r="D8" s="1">
        <v>1078803.51</v>
      </c>
      <c r="E8" s="1">
        <v>1066510.76</v>
      </c>
      <c r="F8" s="1">
        <v>1054218.01</v>
      </c>
      <c r="G8" s="1">
        <v>1041925.27</v>
      </c>
      <c r="H8" s="1">
        <v>1029632.52</v>
      </c>
      <c r="I8" s="1">
        <v>1019047.1</v>
      </c>
      <c r="J8" s="1">
        <v>1008461.68</v>
      </c>
      <c r="K8" s="1">
        <v>997876.26</v>
      </c>
      <c r="L8" s="1">
        <v>987290.84</v>
      </c>
      <c r="M8" s="1">
        <v>976705.42</v>
      </c>
      <c r="N8" s="1">
        <v>966120</v>
      </c>
      <c r="O8" s="1">
        <f>+B8-N8</f>
        <v>137269</v>
      </c>
    </row>
    <row r="9" spans="1:15" x14ac:dyDescent="0.3">
      <c r="A9" s="15" t="s">
        <v>15</v>
      </c>
      <c r="B9" s="6">
        <v>5231706</v>
      </c>
      <c r="C9" s="6">
        <v>5220096.6399999997</v>
      </c>
      <c r="D9" s="6">
        <v>5208487.2699999996</v>
      </c>
      <c r="E9" s="6">
        <v>5196877.91</v>
      </c>
      <c r="F9" s="6">
        <v>5185268.55</v>
      </c>
      <c r="G9" s="6">
        <v>5173659.18</v>
      </c>
      <c r="H9" s="6">
        <v>5162049.82</v>
      </c>
      <c r="I9" s="6">
        <v>5152147.7</v>
      </c>
      <c r="J9" s="6">
        <v>5142245.57</v>
      </c>
      <c r="K9" s="6">
        <v>5132343.45</v>
      </c>
      <c r="L9" s="6">
        <v>5122441.32</v>
      </c>
      <c r="M9" s="6">
        <v>5112539.2</v>
      </c>
      <c r="N9" s="6">
        <v>5102637.07</v>
      </c>
      <c r="O9" s="6">
        <f>+B9-N9</f>
        <v>129068.9299999997</v>
      </c>
    </row>
    <row r="10" spans="1:15" s="7" customFormat="1" x14ac:dyDescent="0.3">
      <c r="A10" s="20" t="s">
        <v>10</v>
      </c>
      <c r="B10" s="13">
        <f t="shared" ref="B10:N10" si="0">SUM(B8:B9)</f>
        <v>6335095</v>
      </c>
      <c r="C10" s="8">
        <f t="shared" si="0"/>
        <v>6311192.8899999997</v>
      </c>
      <c r="D10" s="8">
        <f t="shared" si="0"/>
        <v>6287290.7799999993</v>
      </c>
      <c r="E10" s="8">
        <f t="shared" si="0"/>
        <v>6263388.6699999999</v>
      </c>
      <c r="F10" s="8">
        <f t="shared" si="0"/>
        <v>6239486.5599999996</v>
      </c>
      <c r="G10" s="8">
        <f t="shared" si="0"/>
        <v>6215584.4499999993</v>
      </c>
      <c r="H10" s="8">
        <f t="shared" si="0"/>
        <v>6191682.3399999999</v>
      </c>
      <c r="I10" s="8">
        <f t="shared" si="0"/>
        <v>6171194.7999999998</v>
      </c>
      <c r="J10" s="8">
        <f t="shared" si="0"/>
        <v>6150707.25</v>
      </c>
      <c r="K10" s="8">
        <f t="shared" si="0"/>
        <v>6130219.71</v>
      </c>
      <c r="L10" s="8">
        <f t="shared" si="0"/>
        <v>6109732.1600000001</v>
      </c>
      <c r="M10" s="8">
        <f t="shared" si="0"/>
        <v>6089244.6200000001</v>
      </c>
      <c r="N10" s="8">
        <f t="shared" si="0"/>
        <v>6068757.0700000003</v>
      </c>
      <c r="O10" s="8">
        <f>SUM(O8:O9)</f>
        <v>266337.9299999997</v>
      </c>
    </row>
    <row r="11" spans="1:15" s="11" customFormat="1" x14ac:dyDescent="0.3">
      <c r="A11" s="21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6"/>
    </row>
    <row r="12" spans="1:15" x14ac:dyDescent="0.3">
      <c r="A12" s="19" t="s">
        <v>8</v>
      </c>
      <c r="B12" s="17"/>
      <c r="O12" s="17"/>
    </row>
    <row r="13" spans="1:15" x14ac:dyDescent="0.3">
      <c r="A13" s="15" t="s">
        <v>14</v>
      </c>
      <c r="B13" s="1">
        <v>232014</v>
      </c>
      <c r="C13" s="1">
        <v>229306.75</v>
      </c>
      <c r="D13" s="1">
        <v>226599.49</v>
      </c>
      <c r="E13" s="1">
        <v>223892.24</v>
      </c>
      <c r="F13" s="1">
        <v>221184.99</v>
      </c>
      <c r="G13" s="1">
        <v>218477.73</v>
      </c>
      <c r="H13" s="1">
        <v>215770.48</v>
      </c>
      <c r="I13" s="1">
        <v>213439.23</v>
      </c>
      <c r="J13" s="1">
        <v>211107.99</v>
      </c>
      <c r="K13" s="1">
        <v>208776.74</v>
      </c>
      <c r="L13" s="1">
        <v>206445.49</v>
      </c>
      <c r="M13" s="1">
        <v>204114.25</v>
      </c>
      <c r="N13" s="1">
        <v>201783</v>
      </c>
      <c r="O13" s="1">
        <f>+B13-N13</f>
        <v>30231</v>
      </c>
    </row>
    <row r="14" spans="1:15" x14ac:dyDescent="0.3">
      <c r="A14" s="15" t="s">
        <v>15</v>
      </c>
      <c r="B14" s="6">
        <v>1269694</v>
      </c>
      <c r="C14" s="6">
        <v>1267136.72</v>
      </c>
      <c r="D14" s="6">
        <v>1264579.44</v>
      </c>
      <c r="E14" s="6">
        <v>1262022.1599999999</v>
      </c>
      <c r="F14" s="6">
        <v>1259464.8700000001</v>
      </c>
      <c r="G14" s="6">
        <v>1256907.5900000001</v>
      </c>
      <c r="H14" s="6">
        <v>1254350.31</v>
      </c>
      <c r="I14" s="6">
        <v>1252169.0900000001</v>
      </c>
      <c r="J14" s="6">
        <v>1249987.8799999999</v>
      </c>
      <c r="K14" s="6">
        <v>1247806.6599999999</v>
      </c>
      <c r="L14" s="6">
        <v>1245625.44</v>
      </c>
      <c r="M14" s="6">
        <v>1243444.23</v>
      </c>
      <c r="N14" s="6">
        <v>1241263.01</v>
      </c>
      <c r="O14" s="6">
        <f>+B14-N14</f>
        <v>28430.989999999991</v>
      </c>
    </row>
    <row r="15" spans="1:15" s="7" customFormat="1" x14ac:dyDescent="0.3">
      <c r="A15" s="20" t="s">
        <v>11</v>
      </c>
      <c r="B15" s="13">
        <f t="shared" ref="B15:N15" si="1">SUM(B13:B14)</f>
        <v>1501708</v>
      </c>
      <c r="C15" s="8">
        <f t="shared" si="1"/>
        <v>1496443.47</v>
      </c>
      <c r="D15" s="8">
        <f t="shared" si="1"/>
        <v>1491178.93</v>
      </c>
      <c r="E15" s="8">
        <f t="shared" si="1"/>
        <v>1485914.4</v>
      </c>
      <c r="F15" s="8">
        <f t="shared" si="1"/>
        <v>1480649.86</v>
      </c>
      <c r="G15" s="8">
        <f t="shared" si="1"/>
        <v>1475385.32</v>
      </c>
      <c r="H15" s="8">
        <f t="shared" si="1"/>
        <v>1470120.79</v>
      </c>
      <c r="I15" s="8">
        <f t="shared" si="1"/>
        <v>1465608.32</v>
      </c>
      <c r="J15" s="8">
        <f t="shared" si="1"/>
        <v>1461095.8699999999</v>
      </c>
      <c r="K15" s="8">
        <f t="shared" si="1"/>
        <v>1456583.4</v>
      </c>
      <c r="L15" s="8">
        <f t="shared" si="1"/>
        <v>1452070.93</v>
      </c>
      <c r="M15" s="8">
        <f t="shared" si="1"/>
        <v>1447558.48</v>
      </c>
      <c r="N15" s="8">
        <f t="shared" si="1"/>
        <v>1443046.01</v>
      </c>
      <c r="O15" s="8">
        <f>SUM(O13:O14)</f>
        <v>58661.989999999991</v>
      </c>
    </row>
    <row r="16" spans="1:15" x14ac:dyDescent="0.3">
      <c r="A16" s="18"/>
    </row>
    <row r="17" spans="1:15" x14ac:dyDescent="0.3">
      <c r="A17" s="19" t="s">
        <v>9</v>
      </c>
      <c r="B17" s="17"/>
    </row>
    <row r="18" spans="1:15" x14ac:dyDescent="0.3">
      <c r="A18" s="15" t="s">
        <v>14</v>
      </c>
      <c r="B18" s="1">
        <f>+B8+B13</f>
        <v>1335403</v>
      </c>
      <c r="C18" s="1">
        <f t="shared" ref="C18:N18" si="2">+C8+C13</f>
        <v>1320403</v>
      </c>
      <c r="D18" s="1">
        <f t="shared" si="2"/>
        <v>1305403</v>
      </c>
      <c r="E18" s="1">
        <f t="shared" si="2"/>
        <v>1290403</v>
      </c>
      <c r="F18" s="1">
        <f t="shared" si="2"/>
        <v>1275403</v>
      </c>
      <c r="G18" s="1">
        <f t="shared" si="2"/>
        <v>1260403</v>
      </c>
      <c r="H18" s="1">
        <f t="shared" si="2"/>
        <v>1245403</v>
      </c>
      <c r="I18" s="1">
        <f t="shared" si="2"/>
        <v>1232486.33</v>
      </c>
      <c r="J18" s="1">
        <f t="shared" si="2"/>
        <v>1219569.67</v>
      </c>
      <c r="K18" s="1">
        <f t="shared" si="2"/>
        <v>1206653</v>
      </c>
      <c r="L18" s="1">
        <f t="shared" si="2"/>
        <v>1193736.33</v>
      </c>
      <c r="M18" s="1">
        <f t="shared" si="2"/>
        <v>1180819.67</v>
      </c>
      <c r="N18" s="1">
        <f t="shared" si="2"/>
        <v>1167903</v>
      </c>
      <c r="O18" s="1">
        <f>+B18-N18</f>
        <v>167500</v>
      </c>
    </row>
    <row r="19" spans="1:15" x14ac:dyDescent="0.3">
      <c r="A19" s="15" t="s">
        <v>15</v>
      </c>
      <c r="B19" s="6">
        <f>+B9+B14</f>
        <v>6501400</v>
      </c>
      <c r="C19" s="6">
        <f t="shared" ref="C19:N19" si="3">+C9+C14</f>
        <v>6487233.3599999994</v>
      </c>
      <c r="D19" s="6">
        <f t="shared" si="3"/>
        <v>6473066.709999999</v>
      </c>
      <c r="E19" s="6">
        <f t="shared" si="3"/>
        <v>6458900.0700000003</v>
      </c>
      <c r="F19" s="6">
        <f t="shared" si="3"/>
        <v>6444733.4199999999</v>
      </c>
      <c r="G19" s="6">
        <f t="shared" si="3"/>
        <v>6430566.7699999996</v>
      </c>
      <c r="H19" s="6">
        <f t="shared" si="3"/>
        <v>6416400.1300000008</v>
      </c>
      <c r="I19" s="6">
        <f t="shared" si="3"/>
        <v>6404316.79</v>
      </c>
      <c r="J19" s="6">
        <f t="shared" si="3"/>
        <v>6392233.4500000002</v>
      </c>
      <c r="K19" s="6">
        <f t="shared" si="3"/>
        <v>6380150.1100000003</v>
      </c>
      <c r="L19" s="6">
        <f t="shared" si="3"/>
        <v>6368066.7599999998</v>
      </c>
      <c r="M19" s="6">
        <f t="shared" si="3"/>
        <v>6355983.4299999997</v>
      </c>
      <c r="N19" s="6">
        <f t="shared" si="3"/>
        <v>6343900.0800000001</v>
      </c>
      <c r="O19" s="6">
        <f>+B19-N19</f>
        <v>157499.91999999993</v>
      </c>
    </row>
    <row r="20" spans="1:15" s="7" customFormat="1" x14ac:dyDescent="0.3">
      <c r="A20" s="20" t="s">
        <v>2</v>
      </c>
      <c r="B20" s="13">
        <f t="shared" ref="B20:N20" si="4">SUM(B18:B19)</f>
        <v>7836803</v>
      </c>
      <c r="C20" s="8">
        <f t="shared" si="4"/>
        <v>7807636.3599999994</v>
      </c>
      <c r="D20" s="8">
        <f t="shared" si="4"/>
        <v>7778469.709999999</v>
      </c>
      <c r="E20" s="8">
        <f t="shared" si="4"/>
        <v>7749303.0700000003</v>
      </c>
      <c r="F20" s="8">
        <f t="shared" si="4"/>
        <v>7720136.4199999999</v>
      </c>
      <c r="G20" s="8">
        <f t="shared" si="4"/>
        <v>7690969.7699999996</v>
      </c>
      <c r="H20" s="8">
        <f t="shared" si="4"/>
        <v>7661803.1300000008</v>
      </c>
      <c r="I20" s="8">
        <f t="shared" si="4"/>
        <v>7636803.1200000001</v>
      </c>
      <c r="J20" s="8">
        <f t="shared" si="4"/>
        <v>7611803.1200000001</v>
      </c>
      <c r="K20" s="8">
        <f t="shared" si="4"/>
        <v>7586803.1100000003</v>
      </c>
      <c r="L20" s="8">
        <f t="shared" si="4"/>
        <v>7561803.0899999999</v>
      </c>
      <c r="M20" s="8">
        <f t="shared" si="4"/>
        <v>7536803.0999999996</v>
      </c>
      <c r="N20" s="8">
        <f t="shared" si="4"/>
        <v>7511803.0800000001</v>
      </c>
      <c r="O20" s="8">
        <f>SUM(O18:O19)</f>
        <v>324999.91999999993</v>
      </c>
    </row>
    <row r="21" spans="1:15" x14ac:dyDescent="0.3">
      <c r="B21" s="5"/>
    </row>
    <row r="22" spans="1:15" x14ac:dyDescent="0.3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mergeCells count="1">
    <mergeCell ref="B4:N4"/>
  </mergeCells>
  <pageMargins left="0.7" right="0.7" top="0.75" bottom="0.75" header="0.3" footer="0.3"/>
  <pageSetup scale="52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 Excess Detail</vt:lpstr>
      <vt:lpstr>LGE Excess Detail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Clements, Chad</dc:creator>
  <cp:lastModifiedBy>Clements, Chad</cp:lastModifiedBy>
  <cp:lastPrinted>2018-02-21T19:15:30Z</cp:lastPrinted>
  <dcterms:created xsi:type="dcterms:W3CDTF">2018-01-18T22:17:39Z</dcterms:created>
  <dcterms:modified xsi:type="dcterms:W3CDTF">2018-02-21T21:59:49Z</dcterms:modified>
</cp:coreProperties>
</file>